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57FEFD12-7CCD-4684-9D3A-909AF754D2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O9" i="1" s="1"/>
  <c r="C5" i="6"/>
  <c r="M9" i="1" s="1"/>
  <c r="M8" i="1"/>
  <c r="D8" i="6"/>
  <c r="D11" i="6"/>
  <c r="D10" i="6"/>
  <c r="D9" i="6"/>
  <c r="O13" i="1" s="1"/>
  <c r="O12" i="1"/>
  <c r="D7" i="6"/>
  <c r="O11" i="1" s="1"/>
  <c r="D6" i="6"/>
  <c r="O10" i="1" s="1"/>
  <c r="D4" i="6"/>
  <c r="O8" i="1" s="1"/>
  <c r="O15" i="1"/>
  <c r="O14" i="1"/>
  <c r="C11" i="6"/>
  <c r="M15" i="1" s="1"/>
  <c r="C10" i="6"/>
  <c r="M14" i="1" s="1"/>
  <c r="C9" i="6"/>
  <c r="M13" i="1" s="1"/>
  <c r="C8" i="6"/>
  <c r="M12" i="1" s="1"/>
  <c r="C6" i="6"/>
  <c r="M10" i="1" s="1"/>
  <c r="C7" i="6"/>
  <c r="M11" i="1" s="1"/>
  <c r="C4" i="6"/>
</calcChain>
</file>

<file path=xl/sharedStrings.xml><?xml version="1.0" encoding="utf-8"?>
<sst xmlns="http://schemas.openxmlformats.org/spreadsheetml/2006/main" count="699" uniqueCount="262">
  <si>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</si>
  <si>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</si>
  <si>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</si>
  <si>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</si>
  <si>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</si>
  <si>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</si>
  <si>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</si>
  <si>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</si>
  <si>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</si>
  <si>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</si>
  <si>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</si>
  <si>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</si>
  <si>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</si>
  <si>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</si>
  <si>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</si>
  <si>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</si>
  <si>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</si>
  <si>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</si>
  <si>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</si>
  <si>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</si>
  <si>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</si>
  <si>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</si>
  <si>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</si>
  <si>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</si>
  <si>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</si>
  <si>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</si>
  <si>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</si>
  <si>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</si>
  <si>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</si>
  <si>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</si>
  <si>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</si>
  <si>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</si>
  <si>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</si>
  <si>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</si>
  <si>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</si>
  <si>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</si>
  <si>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</si>
  <si>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</si>
  <si>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</si>
  <si>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</si>
  <si>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</si>
  <si>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</si>
  <si>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</si>
  <si>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</si>
  <si>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</si>
  <si>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</si>
  <si>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</si>
  <si>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</si>
  <si>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</si>
  <si>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</si>
  <si>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</si>
  <si>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</si>
  <si>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</si>
  <si>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</si>
  <si>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</si>
  <si>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</si>
  <si>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</si>
  <si>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</si>
  <si>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</si>
  <si>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</si>
  <si>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</si>
  <si>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</si>
  <si>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</si>
  <si>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</si>
  <si>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</si>
  <si>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</si>
  <si>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</si>
  <si>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</si>
  <si>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</si>
  <si>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</si>
  <si>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</si>
  <si>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</si>
  <si>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</si>
  <si>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</si>
  <si>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</si>
  <si>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</si>
  <si>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</si>
  <si>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</si>
  <si>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</si>
  <si>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</si>
  <si>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</si>
  <si>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</si>
  <si>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</si>
  <si>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</si>
  <si>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</si>
  <si>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</si>
  <si>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</si>
  <si>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</si>
  <si>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</si>
  <si>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</si>
  <si>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</si>
  <si>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</si>
  <si>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</si>
  <si>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</si>
  <si>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</si>
  <si>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</si>
  <si>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</si>
  <si>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</si>
  <si>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</si>
  <si>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</si>
  <si>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</si>
  <si>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</si>
  <si>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</si>
  <si>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</si>
  <si>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</si>
  <si>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</si>
  <si>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</si>
  <si>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</si>
  <si>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</si>
  <si>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</si>
  <si>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</si>
  <si>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</si>
  <si>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</si>
  <si>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</si>
  <si>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</si>
  <si>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</si>
  <si>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</si>
  <si>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</si>
  <si>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</si>
  <si>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</si>
  <si>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</si>
  <si>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</si>
  <si>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</si>
  <si>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</si>
  <si>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</si>
  <si>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</si>
  <si>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</si>
  <si>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</si>
  <si>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</si>
  <si>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</si>
  <si>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</si>
  <si>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</si>
  <si>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</si>
  <si>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</si>
  <si>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</si>
  <si>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</si>
  <si>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</si>
  <si>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</si>
  <si>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</si>
  <si>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</si>
  <si>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</si>
  <si>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</si>
  <si>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</si>
  <si>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</si>
  <si>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</si>
  <si>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</si>
  <si>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</si>
  <si>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</si>
  <si>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</si>
  <si>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</si>
  <si>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</si>
  <si>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</si>
  <si>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</si>
  <si>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</si>
  <si>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</si>
  <si>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</si>
  <si>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</si>
  <si>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</si>
  <si>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</si>
  <si>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</si>
  <si>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</si>
  <si>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</si>
  <si>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</si>
  <si>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</si>
  <si>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</si>
  <si>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</si>
  <si>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</si>
  <si>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</si>
  <si>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</si>
  <si>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</si>
  <si>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</si>
  <si>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</si>
  <si>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</si>
  <si>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</si>
  <si>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</si>
  <si>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</si>
  <si>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</si>
  <si>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</si>
  <si>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</si>
  <si>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</si>
  <si>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</si>
  <si>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</si>
  <si>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</si>
  <si>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</si>
  <si>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</si>
  <si>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</si>
  <si>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</si>
  <si>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</si>
  <si>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</si>
  <si>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</si>
  <si>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</si>
  <si>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</si>
  <si>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</si>
  <si>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</si>
  <si>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</si>
  <si>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</si>
  <si>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</si>
  <si>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</si>
  <si>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</si>
  <si>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</si>
  <si>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</si>
  <si>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</si>
  <si>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</si>
  <si>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</si>
  <si>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</si>
  <si>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</si>
  <si>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</si>
  <si>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</si>
  <si>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</si>
  <si>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</si>
  <si>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</si>
  <si>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</si>
  <si>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DIRECTORA GENERAL</t>
  </si>
  <si>
    <t>THAYDEE GRISSELL</t>
  </si>
  <si>
    <t>MONSIVAIS</t>
  </si>
  <si>
    <t>SANTOYO</t>
  </si>
  <si>
    <t xml:space="preserve">DIRECCION DE ADMINISTRACION Y FINANZAS </t>
  </si>
  <si>
    <t>DIRECTOR MÉDICO</t>
  </si>
  <si>
    <t>DIRECCION MEDICA</t>
  </si>
  <si>
    <t>JESUS RAFAEL</t>
  </si>
  <si>
    <t>AGUILAR</t>
  </si>
  <si>
    <t>NAVARRO</t>
  </si>
  <si>
    <t>DIRECTORA DE ÁREA</t>
  </si>
  <si>
    <t xml:space="preserve">DIRECTOR DE ADMINISTRACION Y FINANZAS </t>
  </si>
  <si>
    <t xml:space="preserve">DIRECCIÓN DE ADMINISTRACION Y FINANZAS </t>
  </si>
  <si>
    <t>MARIA JOSE</t>
  </si>
  <si>
    <t>CANCINO</t>
  </si>
  <si>
    <t>GONZALEZ</t>
  </si>
  <si>
    <t>Prestador de servicios profesionales</t>
  </si>
  <si>
    <t>AUXILIAR ADMINISTRATIVO</t>
  </si>
  <si>
    <t xml:space="preserve">HECTOR RAFAEL </t>
  </si>
  <si>
    <t>HERNANDEZ</t>
  </si>
  <si>
    <t>ISAIS</t>
  </si>
  <si>
    <t>CONTADOR</t>
  </si>
  <si>
    <t>CONTABILIDAD</t>
  </si>
  <si>
    <t xml:space="preserve">MIGUEL ANGEL </t>
  </si>
  <si>
    <t xml:space="preserve">SEGURA </t>
  </si>
  <si>
    <t>RODRIGUEZ</t>
  </si>
  <si>
    <t>SECRETARIA DE DIRECCION GENERAL</t>
  </si>
  <si>
    <t>ALMA LUISA</t>
  </si>
  <si>
    <t>LOPEZ</t>
  </si>
  <si>
    <t>SANDOVAL</t>
  </si>
  <si>
    <t xml:space="preserve">PROMOCION Y DIFUSION </t>
  </si>
  <si>
    <t xml:space="preserve">ALMA JUDITH </t>
  </si>
  <si>
    <t>VELAZQUEZ</t>
  </si>
  <si>
    <t>TORRES</t>
  </si>
  <si>
    <t>RESPONSABLE DE LA UNIDAD DE TRANSPARENCIA</t>
  </si>
  <si>
    <t>NO SE GENERA</t>
  </si>
  <si>
    <t>MENSUAL</t>
  </si>
  <si>
    <t>ANUAL</t>
  </si>
  <si>
    <t xml:space="preserve">No se genero </t>
  </si>
  <si>
    <t>pesos</t>
  </si>
  <si>
    <t>SALVADOR</t>
  </si>
  <si>
    <t xml:space="preserve">MARTINEZ </t>
  </si>
  <si>
    <t>HERRERA</t>
  </si>
  <si>
    <t>DIRECCION GENERAL DEL CENTRO ESTATAL DE TRASPLANTES</t>
  </si>
  <si>
    <t>SECRETARIA</t>
  </si>
  <si>
    <t>PROMOTORA DE DIFUSIÓN DE LA CULTURA DE DONACIÓN DE ORGANOS</t>
  </si>
  <si>
    <t>ABOGADO</t>
  </si>
  <si>
    <t>ESTE CONCEPTO DE INGRESO NO SE PUBLICA; TODA VEZ, QUE NO SE CONTEMPLA EN LA NORMATIVIDAD APLICABLE A CETRA</t>
  </si>
  <si>
    <t>HONORARIOS ASIMILABLES AL SALARIO</t>
  </si>
  <si>
    <t>ESTE CONCEPTO NO CORRESPONDE A ESTE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</si>
</sst>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 vertical="center" wrapText="1"/>
    </xf>
    <xf numFmtId="2" fontId="0" fillId="0" borderId="1" xfId="1" applyNumberFormat="1" applyFont="1" applyBorder="1" applyAlignment="1">
      <alignment horizontal="right" vertical="center" wrapText="1"/>
    </xf>
    <xf numFmtId="2" fontId="0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2" fontId="8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pto%20Jur&#237;dico\Downloads\LTAIPSLP84XIma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W2" workbookViewId="0">
      <selection activeCell="A2" sqref="A2:AF15"/>
    </sheetView>
  </sheetViews>
  <sheetFormatPr baseColWidth="10" defaultColWidth="9.1796875" defaultRowHeight="14.5" x14ac:dyDescent="0.35"/>
  <cols>
    <col min="1" max="1" width="8" bestFit="1" customWidth="1"/>
    <col min="2" max="5" width="17.1796875" customWidth="1"/>
    <col min="6" max="6" width="19.26953125" customWidth="1"/>
    <col min="7" max="7" width="20.54296875" customWidth="1"/>
    <col min="8" max="8" width="18.453125" customWidth="1"/>
    <col min="9" max="29" width="17.1796875" customWidth="1"/>
    <col min="30" max="30" width="19.453125" customWidth="1"/>
    <col min="31" max="31" width="17.1796875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3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s="22" customFormat="1" ht="102" customHeight="1" x14ac:dyDescent="0.35">
      <c r="A7" s="21" t="s">
        <v>48</v>
      </c>
      <c r="B7" s="21" t="s">
        <v>49</v>
      </c>
      <c r="C7" s="21" t="s">
        <v>50</v>
      </c>
      <c r="D7" s="21" t="s">
        <v>51</v>
      </c>
      <c r="E7" s="21" t="s">
        <v>52</v>
      </c>
      <c r="F7" s="21" t="s">
        <v>53</v>
      </c>
      <c r="G7" s="21" t="s">
        <v>54</v>
      </c>
      <c r="H7" s="21" t="s">
        <v>55</v>
      </c>
      <c r="I7" s="21" t="s">
        <v>56</v>
      </c>
      <c r="J7" s="21" t="s">
        <v>57</v>
      </c>
      <c r="K7" s="21" t="s">
        <v>58</v>
      </c>
      <c r="L7" s="21" t="s">
        <v>59</v>
      </c>
      <c r="M7" s="21" t="s">
        <v>60</v>
      </c>
      <c r="N7" s="21" t="s">
        <v>61</v>
      </c>
      <c r="O7" s="21" t="s">
        <v>62</v>
      </c>
      <c r="P7" s="21" t="s">
        <v>63</v>
      </c>
      <c r="Q7" s="21" t="s">
        <v>64</v>
      </c>
      <c r="R7" s="21" t="s">
        <v>65</v>
      </c>
      <c r="S7" s="21" t="s">
        <v>66</v>
      </c>
      <c r="T7" s="21" t="s">
        <v>67</v>
      </c>
      <c r="U7" s="21" t="s">
        <v>68</v>
      </c>
      <c r="V7" s="21" t="s">
        <v>69</v>
      </c>
      <c r="W7" s="21" t="s">
        <v>70</v>
      </c>
      <c r="X7" s="21" t="s">
        <v>71</v>
      </c>
      <c r="Y7" s="21" t="s">
        <v>72</v>
      </c>
      <c r="Z7" s="21" t="s">
        <v>73</v>
      </c>
      <c r="AA7" s="21" t="s">
        <v>74</v>
      </c>
      <c r="AB7" s="21" t="s">
        <v>75</v>
      </c>
      <c r="AC7" s="21" t="s">
        <v>76</v>
      </c>
      <c r="AD7" s="21" t="s">
        <v>77</v>
      </c>
      <c r="AE7" s="21" t="s">
        <v>78</v>
      </c>
      <c r="AF7" s="21" t="s">
        <v>79</v>
      </c>
    </row>
    <row r="8" spans="1:32" s="22" customFormat="1" ht="70" x14ac:dyDescent="0.35">
      <c r="A8" s="2">
        <v>2026</v>
      </c>
      <c r="B8" s="3">
        <v>46143</v>
      </c>
      <c r="C8" s="3">
        <v>46173</v>
      </c>
      <c r="D8" s="23" t="s">
        <v>88</v>
      </c>
      <c r="E8" s="2">
        <v>1</v>
      </c>
      <c r="F8" s="2" t="s">
        <v>212</v>
      </c>
      <c r="G8" s="2" t="s">
        <v>212</v>
      </c>
      <c r="H8" s="2" t="s">
        <v>255</v>
      </c>
      <c r="I8" s="4" t="s">
        <v>213</v>
      </c>
      <c r="J8" s="4" t="s">
        <v>214</v>
      </c>
      <c r="K8" s="4" t="s">
        <v>215</v>
      </c>
      <c r="L8" s="23" t="s">
        <v>92</v>
      </c>
      <c r="M8" s="5">
        <f>Tabla_549552!C4+Tabla_549542!C4+Tabla_549531!C4</f>
        <v>71091.960000000006</v>
      </c>
      <c r="N8" s="6" t="s">
        <v>251</v>
      </c>
      <c r="O8" s="5">
        <f>Tabla_549552!D4+Tabla_549542!D4+Tabla_549531!D4</f>
        <v>53713</v>
      </c>
      <c r="P8" s="6" t="s">
        <v>251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7" t="s">
        <v>216</v>
      </c>
      <c r="AE8" s="3">
        <v>46177</v>
      </c>
      <c r="AF8" s="2" t="s">
        <v>250</v>
      </c>
    </row>
    <row r="9" spans="1:32" s="22" customFormat="1" ht="70" x14ac:dyDescent="0.35">
      <c r="A9" s="2">
        <v>2026</v>
      </c>
      <c r="B9" s="3">
        <v>46143</v>
      </c>
      <c r="C9" s="3">
        <v>46173</v>
      </c>
      <c r="D9" s="23" t="s">
        <v>228</v>
      </c>
      <c r="E9" s="9">
        <v>3</v>
      </c>
      <c r="F9" s="2" t="s">
        <v>258</v>
      </c>
      <c r="G9" s="9" t="s">
        <v>246</v>
      </c>
      <c r="H9" s="2" t="s">
        <v>255</v>
      </c>
      <c r="I9" s="4" t="s">
        <v>252</v>
      </c>
      <c r="J9" s="4" t="s">
        <v>253</v>
      </c>
      <c r="K9" s="4" t="s">
        <v>254</v>
      </c>
      <c r="L9" s="23" t="s">
        <v>91</v>
      </c>
      <c r="M9" s="5">
        <f>Tabla_549552!C5+Tabla_549542!C5+Tabla_549531!C5</f>
        <v>16895.54</v>
      </c>
      <c r="N9" s="6" t="s">
        <v>251</v>
      </c>
      <c r="O9" s="5">
        <f>Tabla_549552!D5+Tabla_549542!D5+Tabla_549531!D5</f>
        <v>14644</v>
      </c>
      <c r="P9" s="6" t="s">
        <v>251</v>
      </c>
      <c r="Q9" s="9">
        <v>3</v>
      </c>
      <c r="R9" s="9">
        <v>3</v>
      </c>
      <c r="S9" s="9">
        <v>3</v>
      </c>
      <c r="T9" s="9">
        <v>3</v>
      </c>
      <c r="U9" s="9">
        <v>3</v>
      </c>
      <c r="V9" s="9">
        <v>3</v>
      </c>
      <c r="W9" s="9">
        <v>3</v>
      </c>
      <c r="X9" s="9">
        <v>3</v>
      </c>
      <c r="Y9" s="9">
        <v>3</v>
      </c>
      <c r="Z9" s="9">
        <v>3</v>
      </c>
      <c r="AA9" s="9">
        <v>3</v>
      </c>
      <c r="AB9" s="9">
        <v>3</v>
      </c>
      <c r="AC9" s="9">
        <v>3</v>
      </c>
      <c r="AD9" s="7" t="s">
        <v>216</v>
      </c>
      <c r="AE9" s="3">
        <v>46177</v>
      </c>
      <c r="AF9" s="2" t="s">
        <v>250</v>
      </c>
    </row>
    <row r="10" spans="1:32" s="22" customFormat="1" ht="70" x14ac:dyDescent="0.35">
      <c r="A10" s="2">
        <v>2026</v>
      </c>
      <c r="B10" s="3">
        <v>46143</v>
      </c>
      <c r="C10" s="3">
        <v>46173</v>
      </c>
      <c r="D10" s="23" t="s">
        <v>228</v>
      </c>
      <c r="E10" s="2">
        <v>4</v>
      </c>
      <c r="F10" s="2" t="s">
        <v>256</v>
      </c>
      <c r="G10" s="2" t="s">
        <v>238</v>
      </c>
      <c r="H10" s="2" t="s">
        <v>255</v>
      </c>
      <c r="I10" s="2" t="s">
        <v>239</v>
      </c>
      <c r="J10" s="2" t="s">
        <v>240</v>
      </c>
      <c r="K10" s="2" t="s">
        <v>241</v>
      </c>
      <c r="L10" s="23" t="s">
        <v>92</v>
      </c>
      <c r="M10" s="5">
        <f>Tabla_549552!C6+Tabla_549542!C6+Tabla_549531!C6</f>
        <v>12476.94</v>
      </c>
      <c r="N10" s="6" t="s">
        <v>251</v>
      </c>
      <c r="O10" s="5">
        <f>Tabla_549552!D6+Tabla_549542!D6+Tabla_549531!D6</f>
        <v>11113</v>
      </c>
      <c r="P10" s="6" t="s">
        <v>251</v>
      </c>
      <c r="Q10" s="2">
        <v>4</v>
      </c>
      <c r="R10" s="2">
        <v>4</v>
      </c>
      <c r="S10" s="2">
        <v>4</v>
      </c>
      <c r="T10" s="2">
        <v>4</v>
      </c>
      <c r="U10" s="2">
        <v>4</v>
      </c>
      <c r="V10" s="2">
        <v>4</v>
      </c>
      <c r="W10" s="2">
        <v>4</v>
      </c>
      <c r="X10" s="2">
        <v>4</v>
      </c>
      <c r="Y10" s="2">
        <v>4</v>
      </c>
      <c r="Z10" s="2">
        <v>4</v>
      </c>
      <c r="AA10" s="2">
        <v>4</v>
      </c>
      <c r="AB10" s="2">
        <v>4</v>
      </c>
      <c r="AC10" s="2">
        <v>4</v>
      </c>
      <c r="AD10" s="7" t="s">
        <v>216</v>
      </c>
      <c r="AE10" s="3">
        <v>46177</v>
      </c>
      <c r="AF10" s="2" t="s">
        <v>250</v>
      </c>
    </row>
    <row r="11" spans="1:32" s="22" customFormat="1" ht="42" x14ac:dyDescent="0.35">
      <c r="A11" s="2">
        <v>2026</v>
      </c>
      <c r="B11" s="3">
        <v>46143</v>
      </c>
      <c r="C11" s="3">
        <v>46173</v>
      </c>
      <c r="D11" s="23" t="s">
        <v>88</v>
      </c>
      <c r="E11" s="2">
        <v>5</v>
      </c>
      <c r="F11" s="4" t="s">
        <v>217</v>
      </c>
      <c r="G11" s="4" t="s">
        <v>217</v>
      </c>
      <c r="H11" s="4" t="s">
        <v>218</v>
      </c>
      <c r="I11" s="2" t="s">
        <v>219</v>
      </c>
      <c r="J11" s="2" t="s">
        <v>220</v>
      </c>
      <c r="K11" s="2" t="s">
        <v>221</v>
      </c>
      <c r="L11" s="23" t="s">
        <v>91</v>
      </c>
      <c r="M11" s="5">
        <f>Tabla_549552!C7+Tabla_549542!C7+Tabla_549531!C7</f>
        <v>38553.68</v>
      </c>
      <c r="N11" s="6" t="s">
        <v>251</v>
      </c>
      <c r="O11" s="5">
        <f>Tabla_549552!D7+Tabla_549542!D7+Tabla_549531!D7</f>
        <v>30903</v>
      </c>
      <c r="P11" s="6" t="s">
        <v>251</v>
      </c>
      <c r="Q11" s="2">
        <v>5</v>
      </c>
      <c r="R11" s="2">
        <v>5</v>
      </c>
      <c r="S11" s="2">
        <v>5</v>
      </c>
      <c r="T11" s="2">
        <v>5</v>
      </c>
      <c r="U11" s="2">
        <v>5</v>
      </c>
      <c r="V11" s="2">
        <v>5</v>
      </c>
      <c r="W11" s="2">
        <v>5</v>
      </c>
      <c r="X11" s="2">
        <v>5</v>
      </c>
      <c r="Y11" s="2">
        <v>5</v>
      </c>
      <c r="Z11" s="2">
        <v>5</v>
      </c>
      <c r="AA11" s="2">
        <v>5</v>
      </c>
      <c r="AB11" s="2">
        <v>5</v>
      </c>
      <c r="AC11" s="2">
        <v>5</v>
      </c>
      <c r="AD11" s="7" t="s">
        <v>216</v>
      </c>
      <c r="AE11" s="3">
        <v>46177</v>
      </c>
      <c r="AF11" s="2" t="s">
        <v>250</v>
      </c>
    </row>
    <row r="12" spans="1:32" s="22" customFormat="1" ht="70" x14ac:dyDescent="0.35">
      <c r="A12" s="2">
        <v>2026</v>
      </c>
      <c r="B12" s="3">
        <v>46143</v>
      </c>
      <c r="C12" s="3">
        <v>46173</v>
      </c>
      <c r="D12" s="23" t="s">
        <v>228</v>
      </c>
      <c r="E12" s="2">
        <v>6</v>
      </c>
      <c r="F12" s="2" t="s">
        <v>257</v>
      </c>
      <c r="G12" s="2" t="s">
        <v>242</v>
      </c>
      <c r="H12" s="4" t="s">
        <v>218</v>
      </c>
      <c r="I12" s="8" t="s">
        <v>243</v>
      </c>
      <c r="J12" s="4" t="s">
        <v>244</v>
      </c>
      <c r="K12" s="4" t="s">
        <v>245</v>
      </c>
      <c r="L12" s="23" t="s">
        <v>92</v>
      </c>
      <c r="M12" s="5">
        <f>Tabla_549552!C8+Tabla_549542!C8+Tabla_549531!C8</f>
        <v>15023.66</v>
      </c>
      <c r="N12" s="6" t="s">
        <v>251</v>
      </c>
      <c r="O12" s="5">
        <f>Tabla_549552!D8+Tabla_549542!D8+Tabla_549531!D8</f>
        <v>13168</v>
      </c>
      <c r="P12" s="6" t="s">
        <v>251</v>
      </c>
      <c r="Q12" s="2">
        <v>6</v>
      </c>
      <c r="R12" s="2">
        <v>6</v>
      </c>
      <c r="S12" s="2">
        <v>6</v>
      </c>
      <c r="T12" s="2">
        <v>6</v>
      </c>
      <c r="U12" s="2">
        <v>6</v>
      </c>
      <c r="V12" s="2">
        <v>6</v>
      </c>
      <c r="W12" s="2">
        <v>6</v>
      </c>
      <c r="X12" s="2">
        <v>6</v>
      </c>
      <c r="Y12" s="2">
        <v>6</v>
      </c>
      <c r="Z12" s="2">
        <v>6</v>
      </c>
      <c r="AA12" s="2">
        <v>6</v>
      </c>
      <c r="AB12" s="2">
        <v>6</v>
      </c>
      <c r="AC12" s="2">
        <v>6</v>
      </c>
      <c r="AD12" s="7" t="s">
        <v>216</v>
      </c>
      <c r="AE12" s="3">
        <v>46177</v>
      </c>
      <c r="AF12" s="2" t="s">
        <v>250</v>
      </c>
    </row>
    <row r="13" spans="1:32" s="22" customFormat="1" ht="42" x14ac:dyDescent="0.35">
      <c r="A13" s="2">
        <v>2026</v>
      </c>
      <c r="B13" s="3">
        <v>46143</v>
      </c>
      <c r="C13" s="3">
        <v>46173</v>
      </c>
      <c r="D13" s="23" t="s">
        <v>88</v>
      </c>
      <c r="E13" s="2">
        <v>7</v>
      </c>
      <c r="F13" s="7" t="s">
        <v>222</v>
      </c>
      <c r="G13" s="7" t="s">
        <v>223</v>
      </c>
      <c r="H13" s="7" t="s">
        <v>224</v>
      </c>
      <c r="I13" s="7" t="s">
        <v>225</v>
      </c>
      <c r="J13" s="7" t="s">
        <v>226</v>
      </c>
      <c r="K13" s="7" t="s">
        <v>227</v>
      </c>
      <c r="L13" s="23" t="s">
        <v>92</v>
      </c>
      <c r="M13" s="5">
        <f>Tabla_549552!C9+Tabla_549542!C9+Tabla_549531!C9</f>
        <v>38553.68</v>
      </c>
      <c r="N13" s="6" t="s">
        <v>251</v>
      </c>
      <c r="O13" s="5">
        <f>Tabla_549552!D9+Tabla_549542!D9+Tabla_549531!D9</f>
        <v>30903</v>
      </c>
      <c r="P13" s="6" t="s">
        <v>251</v>
      </c>
      <c r="Q13" s="2">
        <v>7</v>
      </c>
      <c r="R13" s="2">
        <v>7</v>
      </c>
      <c r="S13" s="2">
        <v>7</v>
      </c>
      <c r="T13" s="2">
        <v>7</v>
      </c>
      <c r="U13" s="2">
        <v>7</v>
      </c>
      <c r="V13" s="2">
        <v>7</v>
      </c>
      <c r="W13" s="2">
        <v>7</v>
      </c>
      <c r="X13" s="2">
        <v>7</v>
      </c>
      <c r="Y13" s="2">
        <v>7</v>
      </c>
      <c r="Z13" s="2">
        <v>7</v>
      </c>
      <c r="AA13" s="2">
        <v>7</v>
      </c>
      <c r="AB13" s="2">
        <v>7</v>
      </c>
      <c r="AC13" s="2">
        <v>7</v>
      </c>
      <c r="AD13" s="7" t="s">
        <v>216</v>
      </c>
      <c r="AE13" s="3">
        <v>46177</v>
      </c>
      <c r="AF13" s="2" t="s">
        <v>250</v>
      </c>
    </row>
    <row r="14" spans="1:32" s="22" customFormat="1" ht="43.5" x14ac:dyDescent="0.35">
      <c r="A14" s="2">
        <v>2026</v>
      </c>
      <c r="B14" s="3">
        <v>46143</v>
      </c>
      <c r="C14" s="3">
        <v>46173</v>
      </c>
      <c r="D14" s="23" t="s">
        <v>228</v>
      </c>
      <c r="E14" s="2">
        <v>8</v>
      </c>
      <c r="F14" s="2" t="s">
        <v>233</v>
      </c>
      <c r="G14" s="2" t="s">
        <v>234</v>
      </c>
      <c r="H14" s="7" t="s">
        <v>224</v>
      </c>
      <c r="I14" s="2" t="s">
        <v>235</v>
      </c>
      <c r="J14" s="2" t="s">
        <v>236</v>
      </c>
      <c r="K14" s="2" t="s">
        <v>237</v>
      </c>
      <c r="L14" s="23" t="s">
        <v>91</v>
      </c>
      <c r="M14" s="5">
        <f>Tabla_549552!C10+Tabla_549542!C10+Tabla_549531!C10</f>
        <v>21821.86</v>
      </c>
      <c r="N14" s="6" t="s">
        <v>251</v>
      </c>
      <c r="O14" s="5">
        <f>Tabla_549552!D10+Tabla_549542!D10+Tabla_549531!D10</f>
        <v>18378</v>
      </c>
      <c r="P14" s="6" t="s">
        <v>251</v>
      </c>
      <c r="Q14" s="2">
        <v>8</v>
      </c>
      <c r="R14" s="2">
        <v>8</v>
      </c>
      <c r="S14" s="2">
        <v>8</v>
      </c>
      <c r="T14" s="2">
        <v>8</v>
      </c>
      <c r="U14" s="2">
        <v>8</v>
      </c>
      <c r="V14" s="2">
        <v>8</v>
      </c>
      <c r="W14" s="2">
        <v>8</v>
      </c>
      <c r="X14" s="2">
        <v>8</v>
      </c>
      <c r="Y14" s="2">
        <v>8</v>
      </c>
      <c r="Z14" s="2">
        <v>8</v>
      </c>
      <c r="AA14" s="2">
        <v>8</v>
      </c>
      <c r="AB14" s="2">
        <v>8</v>
      </c>
      <c r="AC14" s="2">
        <v>8</v>
      </c>
      <c r="AD14" s="7" t="s">
        <v>216</v>
      </c>
      <c r="AE14" s="3">
        <v>46177</v>
      </c>
      <c r="AF14" s="2" t="s">
        <v>250</v>
      </c>
    </row>
    <row r="15" spans="1:32" s="22" customFormat="1" ht="43.5" x14ac:dyDescent="0.35">
      <c r="A15" s="2">
        <v>2026</v>
      </c>
      <c r="B15" s="3">
        <v>46143</v>
      </c>
      <c r="C15" s="3">
        <v>46173</v>
      </c>
      <c r="D15" s="23" t="s">
        <v>228</v>
      </c>
      <c r="E15" s="2">
        <v>9</v>
      </c>
      <c r="F15" s="2" t="s">
        <v>229</v>
      </c>
      <c r="G15" s="2" t="s">
        <v>229</v>
      </c>
      <c r="H15" s="7" t="s">
        <v>224</v>
      </c>
      <c r="I15" s="2" t="s">
        <v>230</v>
      </c>
      <c r="J15" s="2" t="s">
        <v>231</v>
      </c>
      <c r="K15" s="2" t="s">
        <v>232</v>
      </c>
      <c r="L15" s="23" t="s">
        <v>91</v>
      </c>
      <c r="M15" s="5">
        <f>Tabla_549552!C11+Tabla_549542!C11+Tabla_549531!C11</f>
        <v>12646.14</v>
      </c>
      <c r="N15" s="6" t="s">
        <v>251</v>
      </c>
      <c r="O15" s="5">
        <f>Tabla_549552!D11+Tabla_549542!D11+Tabla_549531!D11</f>
        <v>11258</v>
      </c>
      <c r="P15" s="6" t="s">
        <v>251</v>
      </c>
      <c r="Q15" s="2">
        <v>9</v>
      </c>
      <c r="R15" s="2">
        <v>9</v>
      </c>
      <c r="S15" s="2">
        <v>9</v>
      </c>
      <c r="T15" s="2">
        <v>9</v>
      </c>
      <c r="U15" s="2">
        <v>9</v>
      </c>
      <c r="V15" s="2">
        <v>9</v>
      </c>
      <c r="W15" s="2">
        <v>9</v>
      </c>
      <c r="X15" s="2">
        <v>9</v>
      </c>
      <c r="Y15" s="2">
        <v>9</v>
      </c>
      <c r="Z15" s="2">
        <v>9</v>
      </c>
      <c r="AA15" s="2">
        <v>9</v>
      </c>
      <c r="AB15" s="2">
        <v>9</v>
      </c>
      <c r="AC15" s="2">
        <v>9</v>
      </c>
      <c r="AD15" s="7" t="s">
        <v>216</v>
      </c>
      <c r="AE15" s="3">
        <v>46177</v>
      </c>
      <c r="AF15" s="2" t="s">
        <v>250</v>
      </c>
    </row>
    <row r="17" spans="13:15" x14ac:dyDescent="0.35">
      <c r="M17" s="24"/>
      <c r="N17" s="24"/>
      <c r="O17" s="24"/>
    </row>
    <row r="19" spans="13:15" x14ac:dyDescent="0.35">
      <c r="M19" s="24"/>
      <c r="N19" s="24"/>
      <c r="O19" s="2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6" xr:uid="{00000000-0002-0000-0000-000000000000}">
      <formula1>Hidden_13</formula1>
    </dataValidation>
    <dataValidation type="list" allowBlank="1" showErrorMessage="1" sqref="L8:L17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6" width="18.542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56.25" customHeight="1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B6" sqref="B6"/>
    </sheetView>
  </sheetViews>
  <sheetFormatPr baseColWidth="10" defaultColWidth="9.1796875" defaultRowHeight="14.5" x14ac:dyDescent="0.35"/>
  <cols>
    <col min="1" max="1" width="3.453125" bestFit="1" customWidth="1"/>
    <col min="2" max="6" width="20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43.5" customHeight="1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"/>
  <sheetViews>
    <sheetView topLeftCell="A3" workbookViewId="0">
      <selection activeCell="C14" sqref="C14"/>
    </sheetView>
  </sheetViews>
  <sheetFormatPr baseColWidth="10" defaultColWidth="9.1796875" defaultRowHeight="14.5" x14ac:dyDescent="0.35"/>
  <cols>
    <col min="1" max="1" width="3.453125" bestFit="1" customWidth="1"/>
    <col min="2" max="6" width="22.542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38.25" customHeight="1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5">
      <c r="A4" s="12">
        <v>1</v>
      </c>
      <c r="B4" s="10" t="s">
        <v>261</v>
      </c>
      <c r="C4" s="13">
        <v>0</v>
      </c>
      <c r="D4" s="13">
        <v>0</v>
      </c>
      <c r="E4" s="12" t="s">
        <v>251</v>
      </c>
      <c r="F4" s="12" t="s">
        <v>249</v>
      </c>
    </row>
    <row r="5" spans="1:6" x14ac:dyDescent="0.35">
      <c r="A5" s="12">
        <v>3</v>
      </c>
      <c r="B5" s="10" t="s">
        <v>261</v>
      </c>
      <c r="C5" s="13">
        <v>0</v>
      </c>
      <c r="D5" s="13">
        <v>0</v>
      </c>
      <c r="E5" s="12" t="s">
        <v>251</v>
      </c>
      <c r="F5" s="12" t="s">
        <v>249</v>
      </c>
    </row>
    <row r="6" spans="1:6" x14ac:dyDescent="0.35">
      <c r="A6" s="12">
        <v>4</v>
      </c>
      <c r="B6" s="10" t="s">
        <v>261</v>
      </c>
      <c r="C6" s="13">
        <v>0</v>
      </c>
      <c r="D6" s="13">
        <v>0</v>
      </c>
      <c r="E6" s="12" t="s">
        <v>251</v>
      </c>
      <c r="F6" s="12" t="s">
        <v>249</v>
      </c>
    </row>
    <row r="7" spans="1:6" x14ac:dyDescent="0.35">
      <c r="A7" s="12">
        <v>5</v>
      </c>
      <c r="B7" s="10" t="s">
        <v>261</v>
      </c>
      <c r="C7" s="13">
        <v>0</v>
      </c>
      <c r="D7" s="13">
        <v>0</v>
      </c>
      <c r="E7" s="12" t="s">
        <v>251</v>
      </c>
      <c r="F7" s="12" t="s">
        <v>249</v>
      </c>
    </row>
    <row r="8" spans="1:6" x14ac:dyDescent="0.35">
      <c r="A8" s="12">
        <v>6</v>
      </c>
      <c r="B8" s="10" t="s">
        <v>261</v>
      </c>
      <c r="C8" s="13">
        <v>0</v>
      </c>
      <c r="D8" s="13">
        <v>0</v>
      </c>
      <c r="E8" s="12" t="s">
        <v>251</v>
      </c>
      <c r="F8" s="12" t="s">
        <v>249</v>
      </c>
    </row>
    <row r="9" spans="1:6" x14ac:dyDescent="0.35">
      <c r="A9" s="12">
        <v>7</v>
      </c>
      <c r="B9" s="10" t="s">
        <v>261</v>
      </c>
      <c r="C9" s="13">
        <v>0</v>
      </c>
      <c r="D9" s="13">
        <v>0</v>
      </c>
      <c r="E9" s="12" t="s">
        <v>251</v>
      </c>
      <c r="F9" s="12" t="s">
        <v>249</v>
      </c>
    </row>
    <row r="10" spans="1:6" x14ac:dyDescent="0.35">
      <c r="A10" s="12">
        <v>8</v>
      </c>
      <c r="B10" s="10" t="s">
        <v>261</v>
      </c>
      <c r="C10" s="13">
        <v>0</v>
      </c>
      <c r="D10" s="13">
        <v>0</v>
      </c>
      <c r="E10" s="12" t="s">
        <v>251</v>
      </c>
      <c r="F10" s="12" t="s">
        <v>249</v>
      </c>
    </row>
    <row r="11" spans="1:6" x14ac:dyDescent="0.35">
      <c r="A11" s="12">
        <v>9</v>
      </c>
      <c r="B11" s="10" t="s">
        <v>261</v>
      </c>
      <c r="C11" s="13">
        <v>0</v>
      </c>
      <c r="D11" s="13">
        <v>0</v>
      </c>
      <c r="E11" s="12" t="s">
        <v>251</v>
      </c>
      <c r="F11" s="12" t="s">
        <v>249</v>
      </c>
    </row>
    <row r="12" spans="1:6" x14ac:dyDescent="0.35">
      <c r="C12" s="24"/>
      <c r="D12" s="2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5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58.5" customHeight="1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7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54" customHeight="1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5">
      <c r="A4" s="10">
        <v>1</v>
      </c>
      <c r="B4" s="12" t="s">
        <v>259</v>
      </c>
      <c r="C4" s="11">
        <v>0</v>
      </c>
      <c r="D4" s="11">
        <v>0</v>
      </c>
      <c r="E4" s="10" t="s">
        <v>251</v>
      </c>
      <c r="F4" s="10" t="s">
        <v>247</v>
      </c>
    </row>
    <row r="5" spans="1:6" x14ac:dyDescent="0.35">
      <c r="A5" s="10">
        <v>3</v>
      </c>
      <c r="B5" s="12" t="s">
        <v>259</v>
      </c>
      <c r="C5" s="11">
        <v>0</v>
      </c>
      <c r="D5" s="11">
        <v>0</v>
      </c>
      <c r="E5" s="10" t="s">
        <v>251</v>
      </c>
      <c r="F5" s="10" t="s">
        <v>247</v>
      </c>
    </row>
    <row r="6" spans="1:6" x14ac:dyDescent="0.35">
      <c r="A6" s="10">
        <v>4</v>
      </c>
      <c r="B6" s="12" t="s">
        <v>259</v>
      </c>
      <c r="C6" s="11">
        <v>0</v>
      </c>
      <c r="D6" s="11">
        <v>0</v>
      </c>
      <c r="E6" s="10" t="s">
        <v>251</v>
      </c>
      <c r="F6" s="10" t="s">
        <v>247</v>
      </c>
    </row>
    <row r="7" spans="1:6" x14ac:dyDescent="0.35">
      <c r="A7" s="10">
        <v>5</v>
      </c>
      <c r="B7" s="12" t="s">
        <v>259</v>
      </c>
      <c r="C7" s="11">
        <v>0</v>
      </c>
      <c r="D7" s="11">
        <v>0</v>
      </c>
      <c r="E7" s="10" t="s">
        <v>251</v>
      </c>
      <c r="F7" s="10" t="s">
        <v>247</v>
      </c>
    </row>
    <row r="8" spans="1:6" x14ac:dyDescent="0.35">
      <c r="A8" s="10">
        <v>6</v>
      </c>
      <c r="B8" s="12" t="s">
        <v>259</v>
      </c>
      <c r="C8" s="11">
        <v>0</v>
      </c>
      <c r="D8" s="11">
        <v>0</v>
      </c>
      <c r="E8" s="10" t="s">
        <v>251</v>
      </c>
      <c r="F8" s="10" t="s">
        <v>247</v>
      </c>
    </row>
    <row r="9" spans="1:6" x14ac:dyDescent="0.35">
      <c r="A9" s="10">
        <v>7</v>
      </c>
      <c r="B9" s="12" t="s">
        <v>259</v>
      </c>
      <c r="C9" s="11">
        <v>0</v>
      </c>
      <c r="D9" s="11">
        <v>0</v>
      </c>
      <c r="E9" s="10" t="s">
        <v>251</v>
      </c>
      <c r="F9" s="10" t="s">
        <v>247</v>
      </c>
    </row>
    <row r="10" spans="1:6" x14ac:dyDescent="0.35">
      <c r="A10" s="10">
        <v>8</v>
      </c>
      <c r="B10" s="12" t="s">
        <v>259</v>
      </c>
      <c r="C10" s="11">
        <v>0</v>
      </c>
      <c r="D10" s="11">
        <v>0</v>
      </c>
      <c r="E10" s="10" t="s">
        <v>251</v>
      </c>
      <c r="F10" s="10" t="s">
        <v>247</v>
      </c>
    </row>
    <row r="11" spans="1:6" x14ac:dyDescent="0.35">
      <c r="A11" s="10">
        <v>9</v>
      </c>
      <c r="B11" s="12" t="s">
        <v>259</v>
      </c>
      <c r="C11" s="11">
        <v>0</v>
      </c>
      <c r="D11" s="11">
        <v>0</v>
      </c>
      <c r="E11" s="10" t="s">
        <v>251</v>
      </c>
      <c r="F11" s="10" t="s">
        <v>247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7.179687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72" customHeight="1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5">
      <c r="A4" s="12">
        <v>1</v>
      </c>
      <c r="B4" s="12" t="s">
        <v>259</v>
      </c>
      <c r="C4" s="11">
        <v>0</v>
      </c>
      <c r="D4" s="11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1">
        <v>0</v>
      </c>
      <c r="D5" s="11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1">
        <v>0</v>
      </c>
      <c r="D6" s="11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1">
        <v>0</v>
      </c>
      <c r="D7" s="11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1">
        <v>0</v>
      </c>
      <c r="D8" s="11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1">
        <v>0</v>
      </c>
      <c r="D9" s="11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1">
        <v>0</v>
      </c>
      <c r="D10" s="11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1">
        <v>0</v>
      </c>
      <c r="D11" s="11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3" width="21.453125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ht="61.5" customHeight="1" x14ac:dyDescent="0.35">
      <c r="A3" s="1" t="s">
        <v>98</v>
      </c>
      <c r="B3" s="1" t="s">
        <v>210</v>
      </c>
      <c r="C3" s="1" t="s">
        <v>211</v>
      </c>
    </row>
    <row r="4" spans="1:3" x14ac:dyDescent="0.35">
      <c r="A4" s="12">
        <v>1</v>
      </c>
      <c r="B4" s="12" t="s">
        <v>259</v>
      </c>
      <c r="C4" s="12" t="s">
        <v>247</v>
      </c>
    </row>
    <row r="5" spans="1:3" x14ac:dyDescent="0.35">
      <c r="A5" s="12">
        <v>3</v>
      </c>
      <c r="B5" s="12" t="s">
        <v>259</v>
      </c>
      <c r="C5" s="12" t="s">
        <v>247</v>
      </c>
    </row>
    <row r="6" spans="1:3" x14ac:dyDescent="0.35">
      <c r="A6" s="12">
        <v>4</v>
      </c>
      <c r="B6" s="12" t="s">
        <v>259</v>
      </c>
      <c r="C6" s="12" t="s">
        <v>247</v>
      </c>
    </row>
    <row r="7" spans="1:3" x14ac:dyDescent="0.35">
      <c r="A7" s="12">
        <v>5</v>
      </c>
      <c r="B7" s="12" t="s">
        <v>259</v>
      </c>
      <c r="C7" s="12" t="s">
        <v>247</v>
      </c>
    </row>
    <row r="8" spans="1:3" x14ac:dyDescent="0.35">
      <c r="A8" s="12">
        <v>6</v>
      </c>
      <c r="B8" s="12" t="s">
        <v>259</v>
      </c>
      <c r="C8" s="12" t="s">
        <v>247</v>
      </c>
    </row>
    <row r="9" spans="1:3" x14ac:dyDescent="0.35">
      <c r="A9" s="12">
        <v>7</v>
      </c>
      <c r="B9" s="12" t="s">
        <v>259</v>
      </c>
      <c r="C9" s="12" t="s">
        <v>247</v>
      </c>
    </row>
    <row r="10" spans="1:3" x14ac:dyDescent="0.35">
      <c r="A10" s="12">
        <v>8</v>
      </c>
      <c r="B10" s="12" t="s">
        <v>259</v>
      </c>
      <c r="C10" s="12" t="s">
        <v>247</v>
      </c>
    </row>
    <row r="11" spans="1:3" x14ac:dyDescent="0.35">
      <c r="A11" s="12">
        <v>9</v>
      </c>
      <c r="B11" s="12" t="s">
        <v>259</v>
      </c>
      <c r="C11" s="12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8.1796875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88.5" customHeight="1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5">
      <c r="A4" s="19">
        <v>1</v>
      </c>
      <c r="B4" s="12" t="s">
        <v>259</v>
      </c>
      <c r="C4" s="11">
        <v>0</v>
      </c>
      <c r="D4" s="11">
        <v>0</v>
      </c>
      <c r="E4" s="10" t="s">
        <v>251</v>
      </c>
      <c r="F4" s="10" t="s">
        <v>247</v>
      </c>
    </row>
    <row r="5" spans="1:6" x14ac:dyDescent="0.35">
      <c r="A5" s="20">
        <v>3</v>
      </c>
      <c r="B5" s="12" t="s">
        <v>259</v>
      </c>
      <c r="C5" s="11">
        <v>0</v>
      </c>
      <c r="D5" s="11">
        <v>0</v>
      </c>
      <c r="E5" s="10" t="s">
        <v>251</v>
      </c>
      <c r="F5" s="10" t="s">
        <v>247</v>
      </c>
    </row>
    <row r="6" spans="1:6" x14ac:dyDescent="0.35">
      <c r="A6" s="19">
        <v>4</v>
      </c>
      <c r="B6" s="12" t="s">
        <v>259</v>
      </c>
      <c r="C6" s="11">
        <v>0</v>
      </c>
      <c r="D6" s="11">
        <v>0</v>
      </c>
      <c r="E6" s="10" t="s">
        <v>251</v>
      </c>
      <c r="F6" s="10" t="s">
        <v>247</v>
      </c>
    </row>
    <row r="7" spans="1:6" x14ac:dyDescent="0.35">
      <c r="A7" s="19">
        <v>5</v>
      </c>
      <c r="B7" s="12" t="s">
        <v>259</v>
      </c>
      <c r="C7" s="11">
        <v>0</v>
      </c>
      <c r="D7" s="11">
        <v>0</v>
      </c>
      <c r="E7" s="10" t="s">
        <v>251</v>
      </c>
      <c r="F7" s="10" t="s">
        <v>247</v>
      </c>
    </row>
    <row r="8" spans="1:6" x14ac:dyDescent="0.35">
      <c r="A8" s="19">
        <v>6</v>
      </c>
      <c r="B8" s="12" t="s">
        <v>259</v>
      </c>
      <c r="C8" s="11">
        <v>0</v>
      </c>
      <c r="D8" s="11">
        <v>0</v>
      </c>
      <c r="E8" s="10" t="s">
        <v>251</v>
      </c>
      <c r="F8" s="10" t="s">
        <v>247</v>
      </c>
    </row>
    <row r="9" spans="1:6" x14ac:dyDescent="0.35">
      <c r="A9" s="19">
        <v>7</v>
      </c>
      <c r="B9" s="12" t="s">
        <v>259</v>
      </c>
      <c r="C9" s="11">
        <v>0</v>
      </c>
      <c r="D9" s="11">
        <v>0</v>
      </c>
      <c r="E9" s="10" t="s">
        <v>251</v>
      </c>
      <c r="F9" s="10" t="s">
        <v>247</v>
      </c>
    </row>
    <row r="10" spans="1:6" x14ac:dyDescent="0.35">
      <c r="A10" s="19">
        <v>8</v>
      </c>
      <c r="B10" s="12" t="s">
        <v>259</v>
      </c>
      <c r="C10" s="11">
        <v>0</v>
      </c>
      <c r="D10" s="11">
        <v>0</v>
      </c>
      <c r="E10" s="10" t="s">
        <v>251</v>
      </c>
      <c r="F10" s="10" t="s">
        <v>247</v>
      </c>
    </row>
    <row r="11" spans="1:6" x14ac:dyDescent="0.35">
      <c r="A11" s="19">
        <v>9</v>
      </c>
      <c r="B11" s="12" t="s">
        <v>259</v>
      </c>
      <c r="C11" s="11">
        <v>0</v>
      </c>
      <c r="D11" s="11">
        <v>0</v>
      </c>
      <c r="E11" s="10" t="s">
        <v>251</v>
      </c>
      <c r="F11" s="10" t="s">
        <v>247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3" width="27.7265625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ht="60" customHeight="1" x14ac:dyDescent="0.35">
      <c r="A3" s="1" t="s">
        <v>98</v>
      </c>
      <c r="B3" s="1" t="s">
        <v>106</v>
      </c>
      <c r="C3" s="1" t="s">
        <v>107</v>
      </c>
    </row>
    <row r="4" spans="1:3" x14ac:dyDescent="0.35">
      <c r="A4" s="19">
        <v>1</v>
      </c>
      <c r="B4" s="12" t="s">
        <v>259</v>
      </c>
      <c r="C4" s="12" t="s">
        <v>247</v>
      </c>
    </row>
    <row r="5" spans="1:3" x14ac:dyDescent="0.35">
      <c r="A5" s="19">
        <v>3</v>
      </c>
      <c r="B5" s="12" t="s">
        <v>259</v>
      </c>
      <c r="C5" s="12" t="s">
        <v>247</v>
      </c>
    </row>
    <row r="6" spans="1:3" x14ac:dyDescent="0.35">
      <c r="A6" s="19">
        <v>4</v>
      </c>
      <c r="B6" s="12" t="s">
        <v>259</v>
      </c>
      <c r="C6" s="12" t="s">
        <v>247</v>
      </c>
    </row>
    <row r="7" spans="1:3" x14ac:dyDescent="0.35">
      <c r="A7" s="19">
        <v>5</v>
      </c>
      <c r="B7" s="12" t="s">
        <v>259</v>
      </c>
      <c r="C7" s="12" t="s">
        <v>247</v>
      </c>
    </row>
    <row r="8" spans="1:3" x14ac:dyDescent="0.35">
      <c r="A8" s="19">
        <v>6</v>
      </c>
      <c r="B8" s="12" t="s">
        <v>259</v>
      </c>
      <c r="C8" s="12" t="s">
        <v>247</v>
      </c>
    </row>
    <row r="9" spans="1:3" x14ac:dyDescent="0.35">
      <c r="A9" s="19">
        <v>7</v>
      </c>
      <c r="B9" s="12" t="s">
        <v>259</v>
      </c>
      <c r="C9" s="12" t="s">
        <v>247</v>
      </c>
    </row>
    <row r="10" spans="1:3" x14ac:dyDescent="0.35">
      <c r="A10" s="19">
        <v>8</v>
      </c>
      <c r="B10" s="12" t="s">
        <v>259</v>
      </c>
      <c r="C10" s="12" t="s">
        <v>247</v>
      </c>
    </row>
    <row r="11" spans="1:3" x14ac:dyDescent="0.35">
      <c r="A11" s="19">
        <v>9</v>
      </c>
      <c r="B11" s="12" t="s">
        <v>259</v>
      </c>
      <c r="C11" s="12" t="s">
        <v>247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"/>
  <sheetViews>
    <sheetView topLeftCell="A3" workbookViewId="0">
      <selection activeCell="D18" sqref="D18"/>
    </sheetView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6" width="17.54296875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5.25" customHeight="1" x14ac:dyDescent="0.35">
      <c r="A3" s="18" t="s">
        <v>98</v>
      </c>
      <c r="B3" s="18" t="s">
        <v>113</v>
      </c>
      <c r="C3" s="18" t="s">
        <v>114</v>
      </c>
      <c r="D3" s="18" t="s">
        <v>115</v>
      </c>
      <c r="E3" s="18" t="s">
        <v>116</v>
      </c>
      <c r="F3" s="18" t="s">
        <v>117</v>
      </c>
    </row>
    <row r="4" spans="1:6" x14ac:dyDescent="0.35">
      <c r="A4" s="19">
        <v>1</v>
      </c>
      <c r="B4" s="12" t="s">
        <v>260</v>
      </c>
      <c r="C4" s="14">
        <f>35545.98*2</f>
        <v>71091.960000000006</v>
      </c>
      <c r="D4" s="14">
        <f>26856+26857</f>
        <v>53713</v>
      </c>
      <c r="E4" s="10" t="s">
        <v>251</v>
      </c>
      <c r="F4" s="10" t="s">
        <v>248</v>
      </c>
    </row>
    <row r="5" spans="1:6" x14ac:dyDescent="0.35">
      <c r="A5" s="20">
        <v>3</v>
      </c>
      <c r="B5" s="12" t="s">
        <v>260</v>
      </c>
      <c r="C5" s="14">
        <f>8447.77*2</f>
        <v>16895.54</v>
      </c>
      <c r="D5" s="14">
        <f>7322*2</f>
        <v>14644</v>
      </c>
      <c r="E5" s="10" t="s">
        <v>251</v>
      </c>
      <c r="F5" s="10" t="s">
        <v>248</v>
      </c>
    </row>
    <row r="6" spans="1:6" x14ac:dyDescent="0.35">
      <c r="A6" s="19">
        <v>4</v>
      </c>
      <c r="B6" s="12" t="s">
        <v>260</v>
      </c>
      <c r="C6" s="14">
        <f>6238.47*2</f>
        <v>12476.94</v>
      </c>
      <c r="D6" s="16">
        <f>5557+5556</f>
        <v>11113</v>
      </c>
      <c r="E6" s="10" t="s">
        <v>251</v>
      </c>
      <c r="F6" s="10" t="s">
        <v>248</v>
      </c>
    </row>
    <row r="7" spans="1:6" x14ac:dyDescent="0.35">
      <c r="A7" s="19">
        <v>5</v>
      </c>
      <c r="B7" s="12" t="s">
        <v>260</v>
      </c>
      <c r="C7" s="14">
        <f>19276.84*2</f>
        <v>38553.68</v>
      </c>
      <c r="D7" s="14">
        <f>15451+15452</f>
        <v>30903</v>
      </c>
      <c r="E7" s="10" t="s">
        <v>251</v>
      </c>
      <c r="F7" s="10" t="s">
        <v>248</v>
      </c>
    </row>
    <row r="8" spans="1:6" x14ac:dyDescent="0.35">
      <c r="A8" s="19">
        <v>6</v>
      </c>
      <c r="B8" s="12" t="s">
        <v>260</v>
      </c>
      <c r="C8" s="14">
        <f>7511.83*2</f>
        <v>15023.66</v>
      </c>
      <c r="D8" s="14">
        <f>6584*2</f>
        <v>13168</v>
      </c>
      <c r="E8" s="10" t="s">
        <v>251</v>
      </c>
      <c r="F8" s="10" t="s">
        <v>248</v>
      </c>
    </row>
    <row r="9" spans="1:6" x14ac:dyDescent="0.35">
      <c r="A9" s="19">
        <v>7</v>
      </c>
      <c r="B9" s="12" t="s">
        <v>260</v>
      </c>
      <c r="C9" s="14">
        <f>19276.84*2</f>
        <v>38553.68</v>
      </c>
      <c r="D9" s="14">
        <f>15451+15452</f>
        <v>30903</v>
      </c>
      <c r="E9" s="10" t="s">
        <v>251</v>
      </c>
      <c r="F9" s="10" t="s">
        <v>248</v>
      </c>
    </row>
    <row r="10" spans="1:6" x14ac:dyDescent="0.35">
      <c r="A10" s="19">
        <v>8</v>
      </c>
      <c r="B10" s="12" t="s">
        <v>260</v>
      </c>
      <c r="C10" s="14">
        <f>10910.93*2</f>
        <v>21821.86</v>
      </c>
      <c r="D10" s="16">
        <f>9189*2</f>
        <v>18378</v>
      </c>
      <c r="E10" s="10" t="s">
        <v>251</v>
      </c>
      <c r="F10" s="10" t="s">
        <v>248</v>
      </c>
    </row>
    <row r="11" spans="1:6" x14ac:dyDescent="0.35">
      <c r="A11" s="19">
        <v>9</v>
      </c>
      <c r="B11" s="12" t="s">
        <v>260</v>
      </c>
      <c r="C11" s="14">
        <f>6323.07*2</f>
        <v>12646.14</v>
      </c>
      <c r="D11" s="15">
        <f>5629*2</f>
        <v>11258</v>
      </c>
      <c r="E11" s="10" t="s">
        <v>251</v>
      </c>
      <c r="F11" s="10" t="s">
        <v>248</v>
      </c>
    </row>
    <row r="12" spans="1:6" x14ac:dyDescent="0.35">
      <c r="C12" s="24"/>
      <c r="D12" s="24"/>
    </row>
    <row r="13" spans="1:6" x14ac:dyDescent="0.35">
      <c r="E13" s="24"/>
    </row>
    <row r="16" spans="1:6" x14ac:dyDescent="0.35">
      <c r="C16" s="24"/>
      <c r="D16" s="24"/>
    </row>
    <row r="17" spans="3:4" x14ac:dyDescent="0.35">
      <c r="C17" s="24"/>
      <c r="D17" s="24"/>
    </row>
    <row r="18" spans="3:4" x14ac:dyDescent="0.35">
      <c r="C18" s="24"/>
      <c r="D18" s="24"/>
    </row>
    <row r="19" spans="3:4" x14ac:dyDescent="0.35">
      <c r="C19" s="24"/>
      <c r="D19" s="24"/>
    </row>
    <row r="20" spans="3:4" x14ac:dyDescent="0.35">
      <c r="C20" s="24"/>
      <c r="D20" s="24"/>
    </row>
    <row r="21" spans="3:4" x14ac:dyDescent="0.35">
      <c r="C21" s="24"/>
      <c r="D21" s="24"/>
    </row>
    <row r="22" spans="3:4" x14ac:dyDescent="0.35">
      <c r="C22" s="24"/>
      <c r="D22" s="24"/>
    </row>
    <row r="23" spans="3:4" x14ac:dyDescent="0.35">
      <c r="C23" s="24"/>
      <c r="D23" s="24"/>
    </row>
    <row r="24" spans="3:4" x14ac:dyDescent="0.35">
      <c r="C24" s="24"/>
      <c r="D24" s="24"/>
    </row>
    <row r="25" spans="3:4" x14ac:dyDescent="0.35">
      <c r="C25" s="25"/>
      <c r="D25" s="25"/>
    </row>
  </sheetData>
  <dataValidations count="1">
    <dataValidation type="list" allowBlank="1" showErrorMessage="1" sqref="B4:B11" xr:uid="{00000000-0002-0000-0500-000000000000}">
      <formula1>Hidden_13</formula1>
    </dataValidation>
  </dataValidations>
  <pageMargins left="0.7" right="0.7" top="0.75" bottom="0.75" header="0.3" footer="0.3"/>
  <pageSetup orientation="portrait" horizontalDpi="0" verticalDpi="0" r:id="rId1"/>
  <ignoredErrors>
    <ignoredError sqref="C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20.45312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s="17" customFormat="1" ht="42.5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5">
      <c r="A4" s="19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20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9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9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9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9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9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9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7" width="17.45312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17" customFormat="1" ht="42.5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5">
      <c r="A4" s="19">
        <v>1</v>
      </c>
      <c r="B4" s="10" t="s">
        <v>261</v>
      </c>
      <c r="C4" s="13">
        <v>0</v>
      </c>
      <c r="D4" s="13">
        <v>0</v>
      </c>
      <c r="E4" s="12" t="s">
        <v>251</v>
      </c>
      <c r="F4" s="12" t="s">
        <v>249</v>
      </c>
    </row>
    <row r="5" spans="1:6" x14ac:dyDescent="0.35">
      <c r="A5" s="20">
        <v>3</v>
      </c>
      <c r="B5" s="10" t="s">
        <v>261</v>
      </c>
      <c r="C5" s="13">
        <v>0</v>
      </c>
      <c r="D5" s="13">
        <v>0</v>
      </c>
      <c r="E5" s="12" t="s">
        <v>251</v>
      </c>
      <c r="F5" s="12" t="s">
        <v>249</v>
      </c>
    </row>
    <row r="6" spans="1:6" x14ac:dyDescent="0.35">
      <c r="A6" s="19">
        <v>4</v>
      </c>
      <c r="B6" s="10" t="s">
        <v>261</v>
      </c>
      <c r="C6" s="13">
        <v>0</v>
      </c>
      <c r="D6" s="13">
        <v>0</v>
      </c>
      <c r="E6" s="12" t="s">
        <v>251</v>
      </c>
      <c r="F6" s="12" t="s">
        <v>249</v>
      </c>
    </row>
    <row r="7" spans="1:6" x14ac:dyDescent="0.35">
      <c r="A7" s="19">
        <v>5</v>
      </c>
      <c r="B7" s="10" t="s">
        <v>261</v>
      </c>
      <c r="C7" s="13">
        <v>0</v>
      </c>
      <c r="D7" s="13">
        <v>0</v>
      </c>
      <c r="E7" s="12" t="s">
        <v>251</v>
      </c>
      <c r="F7" s="12" t="s">
        <v>249</v>
      </c>
    </row>
    <row r="8" spans="1:6" x14ac:dyDescent="0.35">
      <c r="A8" s="19">
        <v>6</v>
      </c>
      <c r="B8" s="10" t="s">
        <v>261</v>
      </c>
      <c r="C8" s="13">
        <v>0</v>
      </c>
      <c r="D8" s="13">
        <v>0</v>
      </c>
      <c r="E8" s="12" t="s">
        <v>251</v>
      </c>
      <c r="F8" s="12" t="s">
        <v>249</v>
      </c>
    </row>
    <row r="9" spans="1:6" x14ac:dyDescent="0.35">
      <c r="A9" s="19">
        <v>7</v>
      </c>
      <c r="B9" s="10" t="s">
        <v>261</v>
      </c>
      <c r="C9" s="13">
        <v>0</v>
      </c>
      <c r="D9" s="13">
        <v>0</v>
      </c>
      <c r="E9" s="12" t="s">
        <v>251</v>
      </c>
      <c r="F9" s="12" t="s">
        <v>249</v>
      </c>
    </row>
    <row r="10" spans="1:6" x14ac:dyDescent="0.35">
      <c r="A10" s="19">
        <v>8</v>
      </c>
      <c r="B10" s="10" t="s">
        <v>261</v>
      </c>
      <c r="C10" s="13">
        <v>0</v>
      </c>
      <c r="D10" s="13">
        <v>0</v>
      </c>
      <c r="E10" s="12" t="s">
        <v>251</v>
      </c>
      <c r="F10" s="12" t="s">
        <v>249</v>
      </c>
    </row>
    <row r="11" spans="1:6" x14ac:dyDescent="0.35">
      <c r="A11" s="19">
        <v>9</v>
      </c>
      <c r="B11" s="10" t="s">
        <v>261</v>
      </c>
      <c r="C11" s="13">
        <v>0</v>
      </c>
      <c r="D11" s="13">
        <v>0</v>
      </c>
      <c r="E11" s="12" t="s">
        <v>251</v>
      </c>
      <c r="F11" s="12" t="s">
        <v>249</v>
      </c>
    </row>
    <row r="13" spans="1:6" x14ac:dyDescent="0.35">
      <c r="C13" s="24"/>
      <c r="D13" s="24"/>
    </row>
    <row r="15" spans="1:6" x14ac:dyDescent="0.35">
      <c r="C15" s="24"/>
      <c r="D15" s="24"/>
    </row>
    <row r="16" spans="1:6" x14ac:dyDescent="0.35">
      <c r="C16" s="25"/>
      <c r="D16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6" width="15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54.75" customHeight="1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5">
      <c r="A4" s="12">
        <v>1</v>
      </c>
      <c r="B4" s="12" t="s">
        <v>259</v>
      </c>
      <c r="C4" s="13">
        <v>0</v>
      </c>
      <c r="D4" s="13">
        <v>0</v>
      </c>
      <c r="E4" s="12" t="s">
        <v>251</v>
      </c>
      <c r="F4" s="12" t="s">
        <v>247</v>
      </c>
    </row>
    <row r="5" spans="1:6" x14ac:dyDescent="0.35">
      <c r="A5" s="12">
        <v>3</v>
      </c>
      <c r="B5" s="12" t="s">
        <v>259</v>
      </c>
      <c r="C5" s="13">
        <v>0</v>
      </c>
      <c r="D5" s="13">
        <v>0</v>
      </c>
      <c r="E5" s="12" t="s">
        <v>251</v>
      </c>
      <c r="F5" s="12" t="s">
        <v>247</v>
      </c>
    </row>
    <row r="6" spans="1:6" x14ac:dyDescent="0.35">
      <c r="A6" s="12">
        <v>4</v>
      </c>
      <c r="B6" s="12" t="s">
        <v>259</v>
      </c>
      <c r="C6" s="13">
        <v>0</v>
      </c>
      <c r="D6" s="13">
        <v>0</v>
      </c>
      <c r="E6" s="12" t="s">
        <v>251</v>
      </c>
      <c r="F6" s="12" t="s">
        <v>247</v>
      </c>
    </row>
    <row r="7" spans="1:6" x14ac:dyDescent="0.35">
      <c r="A7" s="12">
        <v>5</v>
      </c>
      <c r="B7" s="12" t="s">
        <v>259</v>
      </c>
      <c r="C7" s="13">
        <v>0</v>
      </c>
      <c r="D7" s="13">
        <v>0</v>
      </c>
      <c r="E7" s="12" t="s">
        <v>251</v>
      </c>
      <c r="F7" s="12" t="s">
        <v>247</v>
      </c>
    </row>
    <row r="8" spans="1:6" x14ac:dyDescent="0.35">
      <c r="A8" s="12">
        <v>6</v>
      </c>
      <c r="B8" s="12" t="s">
        <v>259</v>
      </c>
      <c r="C8" s="13">
        <v>0</v>
      </c>
      <c r="D8" s="13">
        <v>0</v>
      </c>
      <c r="E8" s="12" t="s">
        <v>251</v>
      </c>
      <c r="F8" s="12" t="s">
        <v>247</v>
      </c>
    </row>
    <row r="9" spans="1:6" x14ac:dyDescent="0.35">
      <c r="A9" s="12">
        <v>7</v>
      </c>
      <c r="B9" s="12" t="s">
        <v>259</v>
      </c>
      <c r="C9" s="13">
        <v>0</v>
      </c>
      <c r="D9" s="13">
        <v>0</v>
      </c>
      <c r="E9" s="12" t="s">
        <v>251</v>
      </c>
      <c r="F9" s="12" t="s">
        <v>247</v>
      </c>
    </row>
    <row r="10" spans="1:6" x14ac:dyDescent="0.35">
      <c r="A10" s="12">
        <v>8</v>
      </c>
      <c r="B10" s="12" t="s">
        <v>259</v>
      </c>
      <c r="C10" s="13">
        <v>0</v>
      </c>
      <c r="D10" s="13">
        <v>0</v>
      </c>
      <c r="E10" s="12" t="s">
        <v>251</v>
      </c>
      <c r="F10" s="12" t="s">
        <v>247</v>
      </c>
    </row>
    <row r="11" spans="1:6" x14ac:dyDescent="0.35">
      <c r="A11" s="12">
        <v>9</v>
      </c>
      <c r="B11" s="12" t="s">
        <v>259</v>
      </c>
      <c r="C11" s="13">
        <v>0</v>
      </c>
      <c r="D11" s="13">
        <v>0</v>
      </c>
      <c r="E11" s="12" t="s">
        <v>251</v>
      </c>
      <c r="F11" s="12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2024-06-12T19:19:54Z</dcterms:created>
  <dcterms:modified xsi:type="dcterms:W3CDTF">2026-06-04T20:35:05Z</dcterms:modified>
</cp:coreProperties>
</file>