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TRANSPARENCIA MAYO\"/>
    </mc:Choice>
  </mc:AlternateContent>
  <xr:revisionPtr revIDLastSave="0" documentId="13_ncr:1_{6D4D1022-0B4D-4E52-9B16-E342FE0E33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calcPr calcId="191029"/>
</workbook>
</file>

<file path=xl/calcChain.xml><?xml version="1.0" encoding="utf-8"?>
<calcChain xmlns="http://schemas.openxmlformats.org/spreadsheetml/2006/main">
  <c r="I961" i="1" l="1"/>
  <c r="H961" i="1"/>
  <c r="F961" i="1"/>
  <c r="E961" i="1"/>
  <c r="D961" i="1"/>
  <c r="I960" i="1"/>
  <c r="H960" i="1"/>
  <c r="F960" i="1"/>
  <c r="E960" i="1"/>
  <c r="D960" i="1"/>
  <c r="I959" i="1"/>
  <c r="H959" i="1"/>
  <c r="F959" i="1"/>
  <c r="E959" i="1"/>
  <c r="D959" i="1"/>
  <c r="I958" i="1"/>
  <c r="H958" i="1"/>
  <c r="F958" i="1"/>
  <c r="D958" i="1"/>
  <c r="I957" i="1"/>
  <c r="H957" i="1"/>
  <c r="F957" i="1"/>
  <c r="E957" i="1"/>
  <c r="D957" i="1"/>
  <c r="I956" i="1"/>
  <c r="H956" i="1"/>
  <c r="F956" i="1"/>
  <c r="E956" i="1"/>
  <c r="D956" i="1"/>
  <c r="I955" i="1"/>
  <c r="H955" i="1"/>
  <c r="F955" i="1"/>
  <c r="D955" i="1"/>
  <c r="I954" i="1"/>
  <c r="H954" i="1"/>
  <c r="F954" i="1"/>
  <c r="D954" i="1"/>
  <c r="I953" i="1"/>
  <c r="H953" i="1"/>
  <c r="F953" i="1"/>
  <c r="D953" i="1"/>
  <c r="I952" i="1"/>
  <c r="H952" i="1"/>
  <c r="F952" i="1"/>
  <c r="D952" i="1"/>
  <c r="I951" i="1"/>
  <c r="H951" i="1"/>
  <c r="F951" i="1"/>
  <c r="D951" i="1"/>
  <c r="I950" i="1"/>
  <c r="H950" i="1"/>
  <c r="F950" i="1"/>
  <c r="D950" i="1"/>
  <c r="I949" i="1"/>
  <c r="H949" i="1"/>
  <c r="F949" i="1"/>
  <c r="D949" i="1"/>
  <c r="I948" i="1"/>
  <c r="H948" i="1"/>
  <c r="F948" i="1"/>
  <c r="D948" i="1"/>
  <c r="I947" i="1"/>
  <c r="H947" i="1"/>
  <c r="F947" i="1"/>
  <c r="D947" i="1"/>
  <c r="I946" i="1"/>
  <c r="H946" i="1"/>
  <c r="F946" i="1"/>
  <c r="D946" i="1"/>
  <c r="I945" i="1"/>
  <c r="H945" i="1"/>
  <c r="F945" i="1"/>
  <c r="D945" i="1"/>
  <c r="I944" i="1"/>
  <c r="H944" i="1"/>
  <c r="F944" i="1"/>
  <c r="D944" i="1"/>
  <c r="I943" i="1"/>
  <c r="H943" i="1"/>
  <c r="F943" i="1"/>
  <c r="D943" i="1"/>
  <c r="I942" i="1"/>
  <c r="H942" i="1"/>
  <c r="F942" i="1"/>
  <c r="D942" i="1"/>
  <c r="I941" i="1"/>
  <c r="H941" i="1"/>
  <c r="F941" i="1"/>
  <c r="D941" i="1"/>
  <c r="I940" i="1"/>
  <c r="H940" i="1"/>
  <c r="F940" i="1"/>
  <c r="D940" i="1"/>
  <c r="I939" i="1"/>
  <c r="H939" i="1"/>
  <c r="F939" i="1"/>
  <c r="D939" i="1"/>
  <c r="I938" i="1"/>
  <c r="H938" i="1"/>
  <c r="F938" i="1"/>
  <c r="E938" i="1"/>
  <c r="D938" i="1"/>
  <c r="I937" i="1"/>
  <c r="H937" i="1"/>
  <c r="F937" i="1"/>
  <c r="D937" i="1"/>
  <c r="I936" i="1"/>
  <c r="H936" i="1"/>
  <c r="F936" i="1"/>
  <c r="D936" i="1"/>
  <c r="I935" i="1"/>
  <c r="H935" i="1"/>
  <c r="F935" i="1"/>
  <c r="D935" i="1"/>
  <c r="I934" i="1"/>
  <c r="H934" i="1"/>
  <c r="F934" i="1"/>
  <c r="D934" i="1"/>
  <c r="I933" i="1"/>
  <c r="H933" i="1"/>
  <c r="F933" i="1"/>
  <c r="D933" i="1"/>
  <c r="I932" i="1"/>
  <c r="H932" i="1"/>
  <c r="F932" i="1"/>
  <c r="D932" i="1"/>
  <c r="I931" i="1"/>
  <c r="H931" i="1"/>
  <c r="F931" i="1"/>
  <c r="D931" i="1"/>
  <c r="I930" i="1"/>
  <c r="H930" i="1"/>
  <c r="F930" i="1"/>
  <c r="D930" i="1"/>
  <c r="I929" i="1"/>
  <c r="H929" i="1"/>
  <c r="F929" i="1"/>
  <c r="E929" i="1"/>
  <c r="D929" i="1"/>
  <c r="I928" i="1"/>
  <c r="H928" i="1"/>
  <c r="F928" i="1"/>
  <c r="D928" i="1"/>
  <c r="I927" i="1"/>
  <c r="H927" i="1"/>
  <c r="F927" i="1"/>
  <c r="E927" i="1"/>
  <c r="D927" i="1"/>
  <c r="I926" i="1"/>
  <c r="H926" i="1"/>
  <c r="F926" i="1"/>
  <c r="E926" i="1"/>
  <c r="D926" i="1"/>
  <c r="I925" i="1"/>
  <c r="H925" i="1"/>
  <c r="F925" i="1"/>
  <c r="D925" i="1"/>
  <c r="I924" i="1"/>
  <c r="H924" i="1"/>
  <c r="F924" i="1"/>
  <c r="D924" i="1"/>
  <c r="I923" i="1"/>
  <c r="H923" i="1"/>
  <c r="F923" i="1"/>
  <c r="E923" i="1"/>
  <c r="D923" i="1"/>
  <c r="I922" i="1"/>
  <c r="H922" i="1"/>
  <c r="F922" i="1"/>
  <c r="E922" i="1"/>
  <c r="D922" i="1"/>
  <c r="I921" i="1"/>
  <c r="H921" i="1"/>
  <c r="F921" i="1"/>
  <c r="E921" i="1"/>
  <c r="D921" i="1"/>
  <c r="I920" i="1"/>
  <c r="H920" i="1"/>
  <c r="F920" i="1"/>
  <c r="E920" i="1"/>
  <c r="D920" i="1"/>
  <c r="I919" i="1"/>
  <c r="H919" i="1"/>
  <c r="F919" i="1"/>
  <c r="E919" i="1"/>
  <c r="D919" i="1"/>
  <c r="I918" i="1"/>
  <c r="H918" i="1"/>
  <c r="F918" i="1"/>
  <c r="E918" i="1"/>
  <c r="D918" i="1"/>
  <c r="I917" i="1"/>
  <c r="H917" i="1"/>
  <c r="F917" i="1"/>
  <c r="E917" i="1"/>
  <c r="D917" i="1"/>
  <c r="I916" i="1"/>
  <c r="H916" i="1"/>
  <c r="F916" i="1"/>
  <c r="E916" i="1"/>
  <c r="D916" i="1"/>
  <c r="I915" i="1"/>
  <c r="H915" i="1"/>
  <c r="F915" i="1"/>
  <c r="E915" i="1"/>
  <c r="D915" i="1"/>
  <c r="I914" i="1"/>
  <c r="H914" i="1"/>
  <c r="F914" i="1"/>
  <c r="E914" i="1"/>
  <c r="D914" i="1"/>
  <c r="I913" i="1"/>
  <c r="H913" i="1"/>
  <c r="F913" i="1"/>
  <c r="E913" i="1"/>
  <c r="D913" i="1"/>
  <c r="I912" i="1"/>
  <c r="H912" i="1"/>
  <c r="F912" i="1"/>
  <c r="D912" i="1"/>
  <c r="I911" i="1"/>
  <c r="H911" i="1"/>
  <c r="F911" i="1"/>
  <c r="E911" i="1"/>
  <c r="D911" i="1"/>
  <c r="I910" i="1"/>
  <c r="H910" i="1"/>
  <c r="F910" i="1"/>
  <c r="D910" i="1"/>
  <c r="I909" i="1"/>
  <c r="H909" i="1"/>
  <c r="F909" i="1"/>
  <c r="E909" i="1"/>
  <c r="D909" i="1"/>
  <c r="I908" i="1"/>
  <c r="H908" i="1"/>
  <c r="F908" i="1"/>
  <c r="E908" i="1"/>
  <c r="D908" i="1"/>
  <c r="I907" i="1"/>
  <c r="H907" i="1"/>
  <c r="F907" i="1"/>
  <c r="E907" i="1"/>
  <c r="D907" i="1"/>
  <c r="I906" i="1"/>
  <c r="H906" i="1"/>
  <c r="F906" i="1"/>
  <c r="E906" i="1"/>
  <c r="D906" i="1"/>
  <c r="I905" i="1"/>
  <c r="H905" i="1"/>
  <c r="F905" i="1"/>
  <c r="E905" i="1"/>
  <c r="D905" i="1"/>
  <c r="I904" i="1"/>
  <c r="H904" i="1"/>
  <c r="F904" i="1"/>
  <c r="E904" i="1"/>
  <c r="D904" i="1"/>
  <c r="I903" i="1"/>
  <c r="H903" i="1"/>
  <c r="F903" i="1"/>
  <c r="D903" i="1"/>
  <c r="I902" i="1"/>
  <c r="H902" i="1"/>
  <c r="F902" i="1"/>
  <c r="D902" i="1"/>
  <c r="I901" i="1"/>
  <c r="H901" i="1"/>
  <c r="F901" i="1"/>
  <c r="D901" i="1"/>
  <c r="I900" i="1"/>
  <c r="H900" i="1"/>
  <c r="F900" i="1"/>
  <c r="D900" i="1"/>
  <c r="I899" i="1"/>
  <c r="H899" i="1"/>
  <c r="F899" i="1"/>
  <c r="D899" i="1"/>
  <c r="I898" i="1"/>
  <c r="H898" i="1"/>
  <c r="F898" i="1"/>
  <c r="D898" i="1"/>
  <c r="I897" i="1"/>
  <c r="H897" i="1"/>
  <c r="F897" i="1"/>
  <c r="D897" i="1"/>
  <c r="I896" i="1"/>
  <c r="H896" i="1"/>
  <c r="F896" i="1"/>
  <c r="E896" i="1"/>
  <c r="D896" i="1"/>
  <c r="I895" i="1"/>
  <c r="H895" i="1"/>
  <c r="F895" i="1"/>
  <c r="E895" i="1"/>
  <c r="D895" i="1"/>
  <c r="I894" i="1"/>
  <c r="H894" i="1"/>
  <c r="F894" i="1"/>
  <c r="E894" i="1"/>
  <c r="D894" i="1"/>
  <c r="I893" i="1"/>
  <c r="H893" i="1"/>
  <c r="F893" i="1"/>
  <c r="D893" i="1"/>
  <c r="I892" i="1"/>
  <c r="H892" i="1"/>
  <c r="F892" i="1"/>
  <c r="E892" i="1"/>
  <c r="D892" i="1"/>
  <c r="I891" i="1"/>
  <c r="H891" i="1"/>
  <c r="F891" i="1"/>
  <c r="D891" i="1"/>
  <c r="I890" i="1"/>
  <c r="H890" i="1"/>
  <c r="F890" i="1"/>
  <c r="D890" i="1"/>
  <c r="I889" i="1"/>
  <c r="H889" i="1"/>
  <c r="F889" i="1"/>
  <c r="D889" i="1"/>
  <c r="I888" i="1"/>
  <c r="H888" i="1"/>
  <c r="F888" i="1"/>
  <c r="D888" i="1"/>
  <c r="I887" i="1"/>
  <c r="H887" i="1"/>
  <c r="F887" i="1"/>
  <c r="E887" i="1"/>
  <c r="D887" i="1"/>
  <c r="I886" i="1"/>
  <c r="H886" i="1"/>
  <c r="F886" i="1"/>
  <c r="D886" i="1"/>
  <c r="I885" i="1"/>
  <c r="H885" i="1"/>
  <c r="F885" i="1"/>
  <c r="D885" i="1"/>
  <c r="I884" i="1"/>
  <c r="H884" i="1"/>
  <c r="F884" i="1"/>
  <c r="E884" i="1"/>
  <c r="D884" i="1"/>
  <c r="I883" i="1"/>
  <c r="H883" i="1"/>
  <c r="F883" i="1"/>
  <c r="E883" i="1"/>
  <c r="D883" i="1"/>
  <c r="I882" i="1"/>
  <c r="H882" i="1"/>
  <c r="F882" i="1"/>
  <c r="E882" i="1"/>
  <c r="D882" i="1"/>
  <c r="I881" i="1"/>
  <c r="H881" i="1"/>
  <c r="F881" i="1"/>
  <c r="D881" i="1"/>
  <c r="I880" i="1"/>
  <c r="H880" i="1"/>
  <c r="F880" i="1"/>
  <c r="D880" i="1"/>
  <c r="I879" i="1"/>
  <c r="H879" i="1"/>
  <c r="F879" i="1"/>
  <c r="D879" i="1"/>
  <c r="I878" i="1"/>
  <c r="H878" i="1"/>
  <c r="F878" i="1"/>
  <c r="D878" i="1"/>
  <c r="I877" i="1"/>
  <c r="H877" i="1"/>
  <c r="F877" i="1"/>
  <c r="E877" i="1"/>
  <c r="D877" i="1"/>
  <c r="I876" i="1"/>
  <c r="H876" i="1"/>
  <c r="F876" i="1"/>
  <c r="D876" i="1"/>
  <c r="I875" i="1"/>
  <c r="H875" i="1"/>
  <c r="F875" i="1"/>
  <c r="E875" i="1"/>
  <c r="D875" i="1"/>
  <c r="I874" i="1"/>
  <c r="H874" i="1"/>
  <c r="F874" i="1"/>
  <c r="E874" i="1"/>
  <c r="D874" i="1"/>
  <c r="I873" i="1"/>
  <c r="H873" i="1"/>
  <c r="F873" i="1"/>
  <c r="E873" i="1"/>
  <c r="D873" i="1"/>
  <c r="I872" i="1"/>
  <c r="H872" i="1"/>
  <c r="F872" i="1"/>
  <c r="D872" i="1"/>
  <c r="I871" i="1"/>
  <c r="H871" i="1"/>
  <c r="F871" i="1"/>
  <c r="E871" i="1"/>
  <c r="D871" i="1"/>
  <c r="I870" i="1"/>
  <c r="H870" i="1"/>
  <c r="F870" i="1"/>
  <c r="D870" i="1"/>
  <c r="I869" i="1"/>
  <c r="H869" i="1"/>
  <c r="F869" i="1"/>
  <c r="E869" i="1"/>
  <c r="D869" i="1"/>
  <c r="I868" i="1"/>
  <c r="H868" i="1"/>
  <c r="F868" i="1"/>
  <c r="D868" i="1"/>
  <c r="I867" i="1"/>
  <c r="H867" i="1"/>
  <c r="F867" i="1"/>
  <c r="D867" i="1"/>
  <c r="I866" i="1"/>
  <c r="H866" i="1"/>
  <c r="F866" i="1"/>
  <c r="E866" i="1"/>
  <c r="D866" i="1"/>
  <c r="I865" i="1"/>
  <c r="H865" i="1"/>
  <c r="F865" i="1"/>
  <c r="E865" i="1"/>
  <c r="D865" i="1"/>
  <c r="I864" i="1"/>
  <c r="H864" i="1"/>
  <c r="F864" i="1"/>
  <c r="D864" i="1"/>
  <c r="I863" i="1"/>
  <c r="H863" i="1"/>
  <c r="F863" i="1"/>
  <c r="D863" i="1"/>
  <c r="I862" i="1"/>
  <c r="H862" i="1"/>
  <c r="F862" i="1"/>
  <c r="D862" i="1"/>
  <c r="I861" i="1"/>
  <c r="H861" i="1"/>
  <c r="F861" i="1"/>
  <c r="D861" i="1"/>
  <c r="I860" i="1"/>
  <c r="H860" i="1"/>
  <c r="F860" i="1"/>
  <c r="D860" i="1"/>
  <c r="I859" i="1"/>
  <c r="H859" i="1"/>
  <c r="F859" i="1"/>
  <c r="E859" i="1"/>
  <c r="D859" i="1"/>
  <c r="I858" i="1"/>
  <c r="H858" i="1"/>
  <c r="F858" i="1"/>
  <c r="D858" i="1"/>
  <c r="I857" i="1"/>
  <c r="H857" i="1"/>
  <c r="F857" i="1"/>
  <c r="D857" i="1"/>
  <c r="I856" i="1"/>
  <c r="H856" i="1"/>
  <c r="F856" i="1"/>
  <c r="E856" i="1"/>
  <c r="D856" i="1"/>
  <c r="I855" i="1"/>
  <c r="H855" i="1"/>
  <c r="F855" i="1"/>
  <c r="E855" i="1"/>
  <c r="D855" i="1"/>
  <c r="I854" i="1"/>
  <c r="H854" i="1"/>
  <c r="F854" i="1"/>
  <c r="E854" i="1"/>
  <c r="D854" i="1"/>
  <c r="I853" i="1"/>
  <c r="H853" i="1"/>
  <c r="F853" i="1"/>
  <c r="E853" i="1"/>
  <c r="D853" i="1"/>
  <c r="I852" i="1"/>
  <c r="H852" i="1"/>
  <c r="F852" i="1"/>
  <c r="E852" i="1"/>
  <c r="D852" i="1"/>
  <c r="I851" i="1"/>
  <c r="H851" i="1"/>
  <c r="F851" i="1"/>
  <c r="D851" i="1"/>
  <c r="I850" i="1"/>
  <c r="H850" i="1"/>
  <c r="F850" i="1"/>
  <c r="E850" i="1"/>
  <c r="D850" i="1"/>
  <c r="I849" i="1"/>
  <c r="H849" i="1"/>
  <c r="F849" i="1"/>
  <c r="E849" i="1"/>
  <c r="D849" i="1"/>
  <c r="I848" i="1"/>
  <c r="H848" i="1"/>
  <c r="F848" i="1"/>
  <c r="E848" i="1"/>
  <c r="D848" i="1"/>
  <c r="I847" i="1"/>
  <c r="H847" i="1"/>
  <c r="F847" i="1"/>
  <c r="E847" i="1"/>
  <c r="D847" i="1"/>
  <c r="I846" i="1"/>
  <c r="H846" i="1"/>
  <c r="F846" i="1"/>
  <c r="E846" i="1"/>
  <c r="D846" i="1"/>
  <c r="I845" i="1"/>
  <c r="H845" i="1"/>
  <c r="F845" i="1"/>
  <c r="D845" i="1"/>
  <c r="I844" i="1"/>
  <c r="H844" i="1"/>
  <c r="F844" i="1"/>
  <c r="E844" i="1"/>
  <c r="D844" i="1"/>
  <c r="I843" i="1"/>
  <c r="H843" i="1"/>
  <c r="F843" i="1"/>
  <c r="E843" i="1"/>
  <c r="D843" i="1"/>
  <c r="I842" i="1"/>
  <c r="H842" i="1"/>
  <c r="F842" i="1"/>
  <c r="E842" i="1"/>
  <c r="D842" i="1"/>
  <c r="I841" i="1"/>
  <c r="H841" i="1"/>
  <c r="F841" i="1"/>
  <c r="D841" i="1"/>
  <c r="I840" i="1"/>
  <c r="H840" i="1"/>
  <c r="F840" i="1"/>
  <c r="E840" i="1"/>
  <c r="D840" i="1"/>
  <c r="I839" i="1"/>
  <c r="H839" i="1"/>
  <c r="F839" i="1"/>
  <c r="E839" i="1"/>
  <c r="D839" i="1"/>
  <c r="I838" i="1"/>
  <c r="H838" i="1"/>
  <c r="F838" i="1"/>
  <c r="E838" i="1"/>
  <c r="D838" i="1"/>
  <c r="I837" i="1"/>
  <c r="H837" i="1"/>
  <c r="F837" i="1"/>
  <c r="E837" i="1"/>
  <c r="D837" i="1"/>
  <c r="I836" i="1"/>
  <c r="H836" i="1"/>
  <c r="F836" i="1"/>
  <c r="E836" i="1"/>
  <c r="D836" i="1"/>
  <c r="I835" i="1"/>
  <c r="H835" i="1"/>
  <c r="F835" i="1"/>
  <c r="D835" i="1"/>
  <c r="I834" i="1"/>
  <c r="H834" i="1"/>
  <c r="F834" i="1"/>
  <c r="E834" i="1"/>
  <c r="D834" i="1"/>
  <c r="I833" i="1"/>
  <c r="H833" i="1"/>
  <c r="F833" i="1"/>
  <c r="E833" i="1"/>
  <c r="D833" i="1"/>
  <c r="I832" i="1"/>
  <c r="H832" i="1"/>
  <c r="F832" i="1"/>
  <c r="E832" i="1"/>
  <c r="D832" i="1"/>
  <c r="I831" i="1"/>
  <c r="H831" i="1"/>
  <c r="F831" i="1"/>
  <c r="E831" i="1"/>
  <c r="D831" i="1"/>
  <c r="I830" i="1"/>
  <c r="H830" i="1"/>
  <c r="F830" i="1"/>
  <c r="D830" i="1"/>
  <c r="I829" i="1"/>
  <c r="H829" i="1"/>
  <c r="F829" i="1"/>
  <c r="D829" i="1"/>
  <c r="I828" i="1"/>
  <c r="H828" i="1"/>
  <c r="F828" i="1"/>
  <c r="D828" i="1"/>
  <c r="I827" i="1"/>
  <c r="H827" i="1"/>
  <c r="F827" i="1"/>
  <c r="E827" i="1"/>
  <c r="D827" i="1"/>
  <c r="I826" i="1"/>
  <c r="H826" i="1"/>
  <c r="F826" i="1"/>
  <c r="E826" i="1"/>
  <c r="D826" i="1"/>
  <c r="I825" i="1"/>
  <c r="H825" i="1"/>
  <c r="F825" i="1"/>
  <c r="E825" i="1"/>
  <c r="D825" i="1"/>
  <c r="I824" i="1"/>
  <c r="H824" i="1"/>
  <c r="F824" i="1"/>
  <c r="E824" i="1"/>
  <c r="D824" i="1"/>
  <c r="I823" i="1"/>
  <c r="H823" i="1"/>
  <c r="F823" i="1"/>
  <c r="E823" i="1"/>
  <c r="D823" i="1"/>
  <c r="I822" i="1"/>
  <c r="H822" i="1"/>
  <c r="F822" i="1"/>
  <c r="E822" i="1"/>
  <c r="D822" i="1"/>
  <c r="I821" i="1"/>
  <c r="H821" i="1"/>
  <c r="F821" i="1"/>
  <c r="E821" i="1"/>
  <c r="D821" i="1"/>
  <c r="I820" i="1"/>
  <c r="H820" i="1"/>
  <c r="F820" i="1"/>
  <c r="E820" i="1"/>
  <c r="D820" i="1"/>
  <c r="I819" i="1"/>
  <c r="H819" i="1"/>
  <c r="F819" i="1"/>
  <c r="D819" i="1"/>
  <c r="I818" i="1"/>
  <c r="H818" i="1"/>
  <c r="F818" i="1"/>
  <c r="E818" i="1"/>
  <c r="D818" i="1"/>
  <c r="I817" i="1"/>
  <c r="H817" i="1"/>
  <c r="F817" i="1"/>
  <c r="E817" i="1"/>
  <c r="D817" i="1"/>
  <c r="I816" i="1"/>
  <c r="H816" i="1"/>
  <c r="F816" i="1"/>
  <c r="E816" i="1"/>
  <c r="D816" i="1"/>
  <c r="I815" i="1"/>
  <c r="H815" i="1"/>
  <c r="F815" i="1"/>
  <c r="E815" i="1"/>
  <c r="D815" i="1"/>
  <c r="I814" i="1"/>
  <c r="H814" i="1"/>
  <c r="F814" i="1"/>
  <c r="E814" i="1"/>
  <c r="D814" i="1"/>
  <c r="I813" i="1"/>
  <c r="H813" i="1"/>
  <c r="F813" i="1"/>
  <c r="E813" i="1"/>
  <c r="D813" i="1"/>
  <c r="I812" i="1"/>
  <c r="H812" i="1"/>
  <c r="F812" i="1"/>
  <c r="E812" i="1"/>
  <c r="D812" i="1"/>
  <c r="I811" i="1"/>
  <c r="H811" i="1"/>
  <c r="F811" i="1"/>
  <c r="E811" i="1"/>
  <c r="D811" i="1"/>
  <c r="I810" i="1"/>
  <c r="H810" i="1"/>
  <c r="F810" i="1"/>
  <c r="E810" i="1"/>
  <c r="D810" i="1"/>
  <c r="I809" i="1"/>
  <c r="H809" i="1"/>
  <c r="F809" i="1"/>
  <c r="E809" i="1"/>
  <c r="D809" i="1"/>
  <c r="I808" i="1"/>
  <c r="H808" i="1"/>
  <c r="F808" i="1"/>
  <c r="D808" i="1"/>
  <c r="I807" i="1"/>
  <c r="H807" i="1"/>
  <c r="F807" i="1"/>
  <c r="D807" i="1"/>
  <c r="I806" i="1"/>
  <c r="H806" i="1"/>
  <c r="F806" i="1"/>
  <c r="D806" i="1"/>
  <c r="I805" i="1"/>
  <c r="H805" i="1"/>
  <c r="F805" i="1"/>
  <c r="D805" i="1"/>
  <c r="I804" i="1"/>
  <c r="H804" i="1"/>
  <c r="F804" i="1"/>
  <c r="E804" i="1"/>
  <c r="D804" i="1"/>
  <c r="I803" i="1"/>
  <c r="H803" i="1"/>
  <c r="F803" i="1"/>
  <c r="E803" i="1"/>
  <c r="D803" i="1"/>
  <c r="I802" i="1"/>
  <c r="H802" i="1"/>
  <c r="F802" i="1"/>
  <c r="D802" i="1"/>
  <c r="I801" i="1"/>
  <c r="H801" i="1"/>
  <c r="F801" i="1"/>
  <c r="E801" i="1"/>
  <c r="D801" i="1"/>
  <c r="I800" i="1"/>
  <c r="H800" i="1"/>
  <c r="F800" i="1"/>
  <c r="D800" i="1"/>
  <c r="I799" i="1"/>
  <c r="H799" i="1"/>
  <c r="F799" i="1"/>
  <c r="E799" i="1"/>
  <c r="D799" i="1"/>
  <c r="I798" i="1"/>
  <c r="H798" i="1"/>
  <c r="F798" i="1"/>
  <c r="D798" i="1"/>
  <c r="I797" i="1"/>
  <c r="H797" i="1"/>
  <c r="F797" i="1"/>
  <c r="D797" i="1"/>
  <c r="I796" i="1"/>
  <c r="H796" i="1"/>
  <c r="F796" i="1"/>
  <c r="E796" i="1"/>
  <c r="D796" i="1"/>
  <c r="I795" i="1"/>
  <c r="H795" i="1"/>
  <c r="F795" i="1"/>
  <c r="D795" i="1"/>
  <c r="I794" i="1"/>
  <c r="H794" i="1"/>
  <c r="F794" i="1"/>
  <c r="D794" i="1"/>
  <c r="I793" i="1"/>
  <c r="H793" i="1"/>
  <c r="F793" i="1"/>
  <c r="D793" i="1"/>
  <c r="I792" i="1"/>
  <c r="H792" i="1"/>
  <c r="F792" i="1"/>
  <c r="E792" i="1"/>
  <c r="D792" i="1"/>
  <c r="I791" i="1"/>
  <c r="H791" i="1"/>
  <c r="F791" i="1"/>
  <c r="D791" i="1"/>
  <c r="I790" i="1"/>
  <c r="H790" i="1"/>
  <c r="F790" i="1"/>
  <c r="D790" i="1"/>
  <c r="I789" i="1"/>
  <c r="H789" i="1"/>
  <c r="F789" i="1"/>
  <c r="E789" i="1"/>
  <c r="D789" i="1"/>
  <c r="I788" i="1"/>
  <c r="H788" i="1"/>
  <c r="F788" i="1"/>
  <c r="E788" i="1"/>
  <c r="D788" i="1"/>
  <c r="H787" i="1"/>
  <c r="F787" i="1"/>
  <c r="D787" i="1"/>
  <c r="H786" i="1"/>
  <c r="F786" i="1"/>
  <c r="D786" i="1"/>
  <c r="I785" i="1"/>
  <c r="H785" i="1"/>
  <c r="F785" i="1"/>
  <c r="D785" i="1"/>
  <c r="I784" i="1"/>
  <c r="H784" i="1"/>
  <c r="F784" i="1"/>
  <c r="D784" i="1"/>
  <c r="I783" i="1"/>
  <c r="H783" i="1"/>
  <c r="F783" i="1"/>
  <c r="D783" i="1"/>
  <c r="I782" i="1"/>
  <c r="H782" i="1"/>
  <c r="F782" i="1"/>
  <c r="D782" i="1"/>
  <c r="I781" i="1"/>
  <c r="H781" i="1"/>
  <c r="F781" i="1"/>
  <c r="E781" i="1"/>
  <c r="D781" i="1"/>
  <c r="I780" i="1"/>
  <c r="H780" i="1"/>
  <c r="F780" i="1"/>
  <c r="E780" i="1"/>
  <c r="D780" i="1"/>
  <c r="I779" i="1"/>
  <c r="H779" i="1"/>
  <c r="F779" i="1"/>
  <c r="E779" i="1"/>
  <c r="D779" i="1"/>
  <c r="I778" i="1"/>
  <c r="H778" i="1"/>
  <c r="F778" i="1"/>
  <c r="E778" i="1"/>
  <c r="D778" i="1"/>
  <c r="I777" i="1"/>
  <c r="H777" i="1"/>
  <c r="F777" i="1"/>
  <c r="E777" i="1"/>
  <c r="D777" i="1"/>
  <c r="I776" i="1"/>
  <c r="H776" i="1"/>
  <c r="F776" i="1"/>
  <c r="D776" i="1"/>
  <c r="I775" i="1"/>
  <c r="H775" i="1"/>
  <c r="F775" i="1"/>
  <c r="D775" i="1"/>
  <c r="I774" i="1"/>
  <c r="H774" i="1"/>
  <c r="F774" i="1"/>
  <c r="E774" i="1"/>
  <c r="D774" i="1"/>
  <c r="I773" i="1"/>
  <c r="H773" i="1"/>
  <c r="F773" i="1"/>
  <c r="E773" i="1"/>
  <c r="D773" i="1"/>
  <c r="I772" i="1"/>
  <c r="H772" i="1"/>
  <c r="F772" i="1"/>
  <c r="E772" i="1"/>
  <c r="D772" i="1"/>
  <c r="I771" i="1"/>
  <c r="H771" i="1"/>
  <c r="F771" i="1"/>
  <c r="E771" i="1"/>
  <c r="D771" i="1"/>
  <c r="I770" i="1"/>
  <c r="H770" i="1"/>
  <c r="F770" i="1"/>
  <c r="E770" i="1"/>
  <c r="D770" i="1"/>
  <c r="I769" i="1"/>
  <c r="H769" i="1"/>
  <c r="F769" i="1"/>
  <c r="E769" i="1"/>
  <c r="D769" i="1"/>
  <c r="I768" i="1"/>
  <c r="H768" i="1"/>
  <c r="F768" i="1"/>
  <c r="E768" i="1"/>
  <c r="D768" i="1"/>
  <c r="I767" i="1"/>
  <c r="H767" i="1"/>
  <c r="F767" i="1"/>
  <c r="E767" i="1"/>
  <c r="D767" i="1"/>
  <c r="I766" i="1"/>
  <c r="H766" i="1"/>
  <c r="F766" i="1"/>
  <c r="E766" i="1"/>
  <c r="D766" i="1"/>
  <c r="I765" i="1"/>
  <c r="H765" i="1"/>
  <c r="F765" i="1"/>
  <c r="E765" i="1"/>
  <c r="D765" i="1"/>
  <c r="I764" i="1"/>
  <c r="H764" i="1"/>
  <c r="F764" i="1"/>
  <c r="D764" i="1"/>
  <c r="I763" i="1"/>
  <c r="H763" i="1"/>
  <c r="F763" i="1"/>
  <c r="D763" i="1"/>
  <c r="I762" i="1"/>
  <c r="H762" i="1"/>
  <c r="F762" i="1"/>
  <c r="D762" i="1"/>
  <c r="I761" i="1"/>
  <c r="H761" i="1"/>
  <c r="F761" i="1"/>
  <c r="D761" i="1"/>
  <c r="I760" i="1"/>
  <c r="H760" i="1"/>
  <c r="F760" i="1"/>
  <c r="E760" i="1"/>
  <c r="D760" i="1"/>
  <c r="I759" i="1"/>
  <c r="H759" i="1"/>
  <c r="F759" i="1"/>
  <c r="E759" i="1"/>
  <c r="D759" i="1"/>
  <c r="I758" i="1"/>
  <c r="H758" i="1"/>
  <c r="F758" i="1"/>
  <c r="E758" i="1"/>
  <c r="D758" i="1"/>
  <c r="I757" i="1"/>
  <c r="H757" i="1"/>
  <c r="F757" i="1"/>
  <c r="E757" i="1"/>
  <c r="D757" i="1"/>
  <c r="I756" i="1"/>
  <c r="H756" i="1"/>
  <c r="F756" i="1"/>
  <c r="E756" i="1"/>
  <c r="D756" i="1"/>
  <c r="I755" i="1"/>
  <c r="H755" i="1"/>
  <c r="F755" i="1"/>
  <c r="E755" i="1"/>
  <c r="D755" i="1"/>
  <c r="I754" i="1"/>
  <c r="H754" i="1"/>
  <c r="F754" i="1"/>
  <c r="E754" i="1"/>
  <c r="D754" i="1"/>
  <c r="I753" i="1"/>
  <c r="H753" i="1"/>
  <c r="F753" i="1"/>
  <c r="E753" i="1"/>
  <c r="D753" i="1"/>
  <c r="I752" i="1"/>
  <c r="H752" i="1"/>
  <c r="F752" i="1"/>
  <c r="E752" i="1"/>
  <c r="D752" i="1"/>
  <c r="I751" i="1"/>
  <c r="H751" i="1"/>
  <c r="F751" i="1"/>
  <c r="E751" i="1"/>
  <c r="D751" i="1"/>
  <c r="I750" i="1"/>
  <c r="H750" i="1"/>
  <c r="F750" i="1"/>
  <c r="E750" i="1"/>
  <c r="D750" i="1"/>
  <c r="I749" i="1"/>
  <c r="H749" i="1"/>
  <c r="F749" i="1"/>
  <c r="D749" i="1"/>
  <c r="I748" i="1"/>
  <c r="H748" i="1"/>
  <c r="F748" i="1"/>
  <c r="D748" i="1"/>
  <c r="I747" i="1"/>
  <c r="H747" i="1"/>
  <c r="F747" i="1"/>
  <c r="D747" i="1"/>
  <c r="I746" i="1"/>
  <c r="H746" i="1"/>
  <c r="F746" i="1"/>
  <c r="D746" i="1"/>
  <c r="I745" i="1"/>
  <c r="H745" i="1"/>
  <c r="F745" i="1"/>
  <c r="D745" i="1"/>
  <c r="I744" i="1"/>
  <c r="H744" i="1"/>
  <c r="F744" i="1"/>
  <c r="D744" i="1"/>
  <c r="I743" i="1"/>
  <c r="H743" i="1"/>
  <c r="F743" i="1"/>
  <c r="D743" i="1"/>
  <c r="I742" i="1"/>
  <c r="H742" i="1"/>
  <c r="F742" i="1"/>
  <c r="D742" i="1"/>
  <c r="I741" i="1"/>
  <c r="H741" i="1"/>
  <c r="F741" i="1"/>
  <c r="D741" i="1"/>
  <c r="I740" i="1"/>
  <c r="H740" i="1"/>
  <c r="F740" i="1"/>
  <c r="D740" i="1"/>
  <c r="I739" i="1"/>
  <c r="H739" i="1"/>
  <c r="F739" i="1"/>
  <c r="D739" i="1"/>
  <c r="I738" i="1"/>
  <c r="H738" i="1"/>
  <c r="F738" i="1"/>
  <c r="D738" i="1"/>
  <c r="I737" i="1"/>
  <c r="H737" i="1"/>
  <c r="F737" i="1"/>
  <c r="D737" i="1"/>
  <c r="I736" i="1"/>
  <c r="H736" i="1"/>
  <c r="F736" i="1"/>
  <c r="D736" i="1"/>
  <c r="I735" i="1"/>
  <c r="H735" i="1"/>
  <c r="F735" i="1"/>
  <c r="D735" i="1"/>
  <c r="I734" i="1"/>
  <c r="H734" i="1"/>
  <c r="F734" i="1"/>
  <c r="D734" i="1"/>
  <c r="I733" i="1"/>
  <c r="H733" i="1"/>
  <c r="F733" i="1"/>
  <c r="D733" i="1"/>
  <c r="I732" i="1"/>
  <c r="H732" i="1"/>
  <c r="F732" i="1"/>
  <c r="D732" i="1"/>
  <c r="I731" i="1"/>
  <c r="H731" i="1"/>
  <c r="F731" i="1"/>
  <c r="D731" i="1"/>
  <c r="I730" i="1"/>
  <c r="H730" i="1"/>
  <c r="F730" i="1"/>
  <c r="D730" i="1"/>
  <c r="I729" i="1"/>
  <c r="H729" i="1"/>
  <c r="F729" i="1"/>
  <c r="D729" i="1"/>
  <c r="I728" i="1"/>
  <c r="H728" i="1"/>
  <c r="F728" i="1"/>
  <c r="D728" i="1"/>
  <c r="I727" i="1"/>
  <c r="H727" i="1"/>
  <c r="F727" i="1"/>
  <c r="D727" i="1"/>
  <c r="I726" i="1"/>
  <c r="H726" i="1"/>
  <c r="F726" i="1"/>
  <c r="D726" i="1"/>
  <c r="I725" i="1"/>
  <c r="H725" i="1"/>
  <c r="F725" i="1"/>
  <c r="D725" i="1"/>
  <c r="I724" i="1"/>
  <c r="H724" i="1"/>
  <c r="F724" i="1"/>
  <c r="D724" i="1"/>
  <c r="I723" i="1"/>
  <c r="H723" i="1"/>
  <c r="F723" i="1"/>
  <c r="D723" i="1"/>
  <c r="I722" i="1"/>
  <c r="H722" i="1"/>
  <c r="F722" i="1"/>
  <c r="D722" i="1"/>
  <c r="I721" i="1"/>
  <c r="H721" i="1"/>
  <c r="F721" i="1"/>
  <c r="D721" i="1"/>
  <c r="I720" i="1"/>
  <c r="H720" i="1"/>
  <c r="F720" i="1"/>
  <c r="D720" i="1"/>
  <c r="I719" i="1"/>
  <c r="H719" i="1"/>
  <c r="F719" i="1"/>
  <c r="D719" i="1"/>
  <c r="I718" i="1"/>
  <c r="H718" i="1"/>
  <c r="F718" i="1"/>
  <c r="D718" i="1"/>
  <c r="I717" i="1"/>
  <c r="H717" i="1"/>
  <c r="F717" i="1"/>
  <c r="D717" i="1"/>
  <c r="I716" i="1"/>
  <c r="H716" i="1"/>
  <c r="F716" i="1"/>
  <c r="D716" i="1"/>
  <c r="I715" i="1"/>
  <c r="H715" i="1"/>
  <c r="F715" i="1"/>
  <c r="D715" i="1"/>
  <c r="I714" i="1"/>
  <c r="H714" i="1"/>
  <c r="F714" i="1"/>
  <c r="D714" i="1"/>
  <c r="I713" i="1"/>
  <c r="H713" i="1"/>
  <c r="F713" i="1"/>
  <c r="D713" i="1"/>
  <c r="I712" i="1"/>
  <c r="H712" i="1"/>
  <c r="F712" i="1"/>
  <c r="D712" i="1"/>
  <c r="I711" i="1"/>
  <c r="H711" i="1"/>
  <c r="F711" i="1"/>
  <c r="D711" i="1"/>
  <c r="I710" i="1"/>
  <c r="H710" i="1"/>
  <c r="F710" i="1"/>
  <c r="E710" i="1"/>
  <c r="D710" i="1"/>
  <c r="I709" i="1"/>
  <c r="H709" i="1"/>
  <c r="F709" i="1"/>
  <c r="E709" i="1"/>
  <c r="D709" i="1"/>
  <c r="I708" i="1"/>
  <c r="H708" i="1"/>
  <c r="F708" i="1"/>
  <c r="E708" i="1"/>
  <c r="D708" i="1"/>
  <c r="I707" i="1"/>
  <c r="H707" i="1"/>
  <c r="F707" i="1"/>
  <c r="D707" i="1"/>
  <c r="I706" i="1"/>
  <c r="H706" i="1"/>
  <c r="F706" i="1"/>
  <c r="D706" i="1"/>
  <c r="I705" i="1"/>
  <c r="H705" i="1"/>
  <c r="F705" i="1"/>
  <c r="D705" i="1"/>
  <c r="I704" i="1"/>
  <c r="H704" i="1"/>
  <c r="F704" i="1"/>
  <c r="D704" i="1"/>
  <c r="I703" i="1"/>
  <c r="H703" i="1"/>
  <c r="F703" i="1"/>
  <c r="D703" i="1"/>
  <c r="I702" i="1"/>
  <c r="H702" i="1"/>
  <c r="F702" i="1"/>
  <c r="D702" i="1"/>
  <c r="I701" i="1"/>
  <c r="H701" i="1"/>
  <c r="F701" i="1"/>
  <c r="D701" i="1"/>
  <c r="I700" i="1"/>
  <c r="H700" i="1"/>
  <c r="F700" i="1"/>
  <c r="D700" i="1"/>
  <c r="I699" i="1"/>
  <c r="H699" i="1"/>
  <c r="F699" i="1"/>
  <c r="D699" i="1"/>
  <c r="I698" i="1"/>
  <c r="H698" i="1"/>
  <c r="F698" i="1"/>
  <c r="D698" i="1"/>
  <c r="I697" i="1"/>
  <c r="H697" i="1"/>
  <c r="F697" i="1"/>
  <c r="D697" i="1"/>
  <c r="I696" i="1"/>
  <c r="H696" i="1"/>
  <c r="F696" i="1"/>
  <c r="D696" i="1"/>
  <c r="I695" i="1"/>
  <c r="H695" i="1"/>
  <c r="F695" i="1"/>
  <c r="D695" i="1"/>
  <c r="I694" i="1"/>
  <c r="H694" i="1"/>
  <c r="F694" i="1"/>
  <c r="D694" i="1"/>
  <c r="I693" i="1"/>
  <c r="H693" i="1"/>
  <c r="F693" i="1"/>
  <c r="D693" i="1"/>
  <c r="I692" i="1"/>
  <c r="H692" i="1"/>
  <c r="F692" i="1"/>
  <c r="D692" i="1"/>
  <c r="I691" i="1"/>
  <c r="H691" i="1"/>
  <c r="F691" i="1"/>
  <c r="D691" i="1"/>
  <c r="I690" i="1"/>
  <c r="H690" i="1"/>
  <c r="F690" i="1"/>
  <c r="E690" i="1"/>
  <c r="D690" i="1"/>
  <c r="I689" i="1"/>
  <c r="H689" i="1"/>
  <c r="F689" i="1"/>
  <c r="E689" i="1"/>
  <c r="D689" i="1"/>
  <c r="I688" i="1"/>
  <c r="H688" i="1"/>
  <c r="F688" i="1"/>
  <c r="E688" i="1"/>
  <c r="D688" i="1"/>
  <c r="I687" i="1"/>
  <c r="H687" i="1"/>
  <c r="F687" i="1"/>
  <c r="E687" i="1"/>
  <c r="D687" i="1"/>
  <c r="I686" i="1"/>
  <c r="H686" i="1"/>
  <c r="F686" i="1"/>
  <c r="E686" i="1"/>
  <c r="D686" i="1"/>
  <c r="I685" i="1"/>
  <c r="H685" i="1"/>
  <c r="F685" i="1"/>
  <c r="E685" i="1"/>
  <c r="D685" i="1"/>
  <c r="I684" i="1"/>
  <c r="H684" i="1"/>
  <c r="F684" i="1"/>
  <c r="E684" i="1"/>
  <c r="D684" i="1"/>
  <c r="I683" i="1"/>
  <c r="H683" i="1"/>
  <c r="F683" i="1"/>
  <c r="E683" i="1"/>
  <c r="D683" i="1"/>
  <c r="I682" i="1"/>
  <c r="H682" i="1"/>
  <c r="F682" i="1"/>
  <c r="E682" i="1"/>
  <c r="D682" i="1"/>
  <c r="I681" i="1"/>
  <c r="H681" i="1"/>
  <c r="F681" i="1"/>
  <c r="E681" i="1"/>
  <c r="D681" i="1"/>
  <c r="I680" i="1"/>
  <c r="H680" i="1"/>
  <c r="F680" i="1"/>
  <c r="D680" i="1"/>
  <c r="I679" i="1"/>
  <c r="H679" i="1"/>
  <c r="F679" i="1"/>
  <c r="E679" i="1"/>
  <c r="D679" i="1"/>
  <c r="I678" i="1"/>
  <c r="H678" i="1"/>
  <c r="F678" i="1"/>
  <c r="E678" i="1"/>
  <c r="D678" i="1"/>
  <c r="I677" i="1"/>
  <c r="H677" i="1"/>
  <c r="F677" i="1"/>
  <c r="E677" i="1"/>
  <c r="D677" i="1"/>
  <c r="I676" i="1"/>
  <c r="H676" i="1"/>
  <c r="F676" i="1"/>
  <c r="E676" i="1"/>
  <c r="D676" i="1"/>
  <c r="I675" i="1"/>
  <c r="H675" i="1"/>
  <c r="F675" i="1"/>
  <c r="D675" i="1"/>
  <c r="I674" i="1"/>
  <c r="H674" i="1"/>
  <c r="F674" i="1"/>
  <c r="D674" i="1"/>
  <c r="I673" i="1"/>
  <c r="H673" i="1"/>
  <c r="F673" i="1"/>
  <c r="D673" i="1"/>
  <c r="I672" i="1"/>
  <c r="H672" i="1"/>
  <c r="F672" i="1"/>
  <c r="D672" i="1"/>
  <c r="I671" i="1"/>
  <c r="H671" i="1"/>
  <c r="F671" i="1"/>
  <c r="D671" i="1"/>
  <c r="I670" i="1"/>
  <c r="H670" i="1"/>
  <c r="F670" i="1"/>
  <c r="D670" i="1"/>
  <c r="I669" i="1"/>
  <c r="H669" i="1"/>
  <c r="F669" i="1"/>
  <c r="E669" i="1"/>
  <c r="D669" i="1"/>
  <c r="I668" i="1"/>
  <c r="H668" i="1"/>
  <c r="F668" i="1"/>
  <c r="D668" i="1"/>
  <c r="I667" i="1"/>
  <c r="H667" i="1"/>
  <c r="F667" i="1"/>
  <c r="D667" i="1"/>
  <c r="I666" i="1"/>
  <c r="H666" i="1"/>
  <c r="F666" i="1"/>
  <c r="E666" i="1"/>
  <c r="D666" i="1"/>
  <c r="I665" i="1"/>
  <c r="H665" i="1"/>
  <c r="F665" i="1"/>
  <c r="E665" i="1"/>
  <c r="D665" i="1"/>
  <c r="I664" i="1"/>
  <c r="H664" i="1"/>
  <c r="F664" i="1"/>
  <c r="E664" i="1"/>
  <c r="D664" i="1"/>
  <c r="I663" i="1"/>
  <c r="H663" i="1"/>
  <c r="F663" i="1"/>
  <c r="D663" i="1"/>
  <c r="I662" i="1"/>
  <c r="H662" i="1"/>
  <c r="F662" i="1"/>
  <c r="D662" i="1"/>
  <c r="I661" i="1"/>
  <c r="H661" i="1"/>
  <c r="F661" i="1"/>
  <c r="E661" i="1"/>
  <c r="D661" i="1"/>
  <c r="I660" i="1"/>
  <c r="H660" i="1"/>
  <c r="F660" i="1"/>
  <c r="E660" i="1"/>
  <c r="D660" i="1"/>
  <c r="I659" i="1"/>
  <c r="H659" i="1"/>
  <c r="F659" i="1"/>
  <c r="D659" i="1"/>
  <c r="I658" i="1"/>
  <c r="H658" i="1"/>
  <c r="F658" i="1"/>
  <c r="E658" i="1"/>
  <c r="D658" i="1"/>
  <c r="I657" i="1"/>
  <c r="H657" i="1"/>
  <c r="F657" i="1"/>
  <c r="D657" i="1"/>
  <c r="I656" i="1"/>
  <c r="H656" i="1"/>
  <c r="F656" i="1"/>
  <c r="D656" i="1"/>
  <c r="I655" i="1"/>
  <c r="H655" i="1"/>
  <c r="F655" i="1"/>
  <c r="D655" i="1"/>
  <c r="I654" i="1"/>
  <c r="H654" i="1"/>
  <c r="F654" i="1"/>
  <c r="D654" i="1"/>
  <c r="I653" i="1"/>
  <c r="H653" i="1"/>
  <c r="F653" i="1"/>
  <c r="D653" i="1"/>
  <c r="I652" i="1"/>
  <c r="H652" i="1"/>
  <c r="F652" i="1"/>
  <c r="D652" i="1"/>
  <c r="I651" i="1"/>
  <c r="H651" i="1"/>
  <c r="F651" i="1"/>
  <c r="D651" i="1"/>
  <c r="I650" i="1"/>
  <c r="H650" i="1"/>
  <c r="F650" i="1"/>
  <c r="E650" i="1"/>
  <c r="D650" i="1"/>
  <c r="I649" i="1"/>
  <c r="H649" i="1"/>
  <c r="F649" i="1"/>
  <c r="E649" i="1"/>
  <c r="D649" i="1"/>
  <c r="I648" i="1"/>
  <c r="H648" i="1"/>
  <c r="F648" i="1"/>
  <c r="E648" i="1"/>
  <c r="D648" i="1"/>
  <c r="I647" i="1"/>
  <c r="H647" i="1"/>
  <c r="F647" i="1"/>
  <c r="E647" i="1"/>
  <c r="D647" i="1"/>
  <c r="I646" i="1"/>
  <c r="H646" i="1"/>
  <c r="F646" i="1"/>
  <c r="E646" i="1"/>
  <c r="D646" i="1"/>
  <c r="I645" i="1"/>
  <c r="H645" i="1"/>
  <c r="F645" i="1"/>
  <c r="E645" i="1"/>
  <c r="D645" i="1"/>
  <c r="I644" i="1"/>
  <c r="H644" i="1"/>
  <c r="F644" i="1"/>
  <c r="E644" i="1"/>
  <c r="D644" i="1"/>
  <c r="I643" i="1"/>
  <c r="H643" i="1"/>
  <c r="F643" i="1"/>
  <c r="E643" i="1"/>
  <c r="D643" i="1"/>
  <c r="I642" i="1"/>
  <c r="H642" i="1"/>
  <c r="F642" i="1"/>
  <c r="E642" i="1"/>
  <c r="D642" i="1"/>
  <c r="I641" i="1"/>
  <c r="H641" i="1"/>
  <c r="F641" i="1"/>
  <c r="E641" i="1"/>
  <c r="D641" i="1"/>
  <c r="I640" i="1"/>
  <c r="H640" i="1"/>
  <c r="F640" i="1"/>
  <c r="E640" i="1"/>
  <c r="D640" i="1"/>
  <c r="I639" i="1"/>
  <c r="H639" i="1"/>
  <c r="F639" i="1"/>
  <c r="E639" i="1"/>
  <c r="D639" i="1"/>
  <c r="I638" i="1"/>
  <c r="H638" i="1"/>
  <c r="F638" i="1"/>
  <c r="E638" i="1"/>
  <c r="D638" i="1"/>
  <c r="I637" i="1"/>
  <c r="H637" i="1"/>
  <c r="F637" i="1"/>
  <c r="E637" i="1"/>
  <c r="D637" i="1"/>
  <c r="I636" i="1"/>
  <c r="H636" i="1"/>
  <c r="F636" i="1"/>
  <c r="E636" i="1"/>
  <c r="D636" i="1"/>
  <c r="I635" i="1"/>
  <c r="H635" i="1"/>
  <c r="F635" i="1"/>
  <c r="E635" i="1"/>
  <c r="D635" i="1"/>
  <c r="I634" i="1"/>
  <c r="H634" i="1"/>
  <c r="F634" i="1"/>
  <c r="E634" i="1"/>
  <c r="D634" i="1"/>
  <c r="I633" i="1"/>
  <c r="H633" i="1"/>
  <c r="F633" i="1"/>
  <c r="E633" i="1"/>
  <c r="D633" i="1"/>
  <c r="I632" i="1"/>
  <c r="H632" i="1"/>
  <c r="F632" i="1"/>
  <c r="E632" i="1"/>
  <c r="D632" i="1"/>
  <c r="I631" i="1"/>
  <c r="H631" i="1"/>
  <c r="F631" i="1"/>
  <c r="E631" i="1"/>
  <c r="D631" i="1"/>
  <c r="I630" i="1"/>
  <c r="H630" i="1"/>
  <c r="F630" i="1"/>
  <c r="E630" i="1"/>
  <c r="D630" i="1"/>
  <c r="I629" i="1"/>
  <c r="H629" i="1"/>
  <c r="F629" i="1"/>
  <c r="E629" i="1"/>
  <c r="D629" i="1"/>
  <c r="I628" i="1"/>
  <c r="H628" i="1"/>
  <c r="F628" i="1"/>
  <c r="E628" i="1"/>
  <c r="D628" i="1"/>
  <c r="I627" i="1"/>
  <c r="H627" i="1"/>
  <c r="F627" i="1"/>
  <c r="E627" i="1"/>
  <c r="D627" i="1"/>
  <c r="I626" i="1"/>
  <c r="H626" i="1"/>
  <c r="F626" i="1"/>
  <c r="E626" i="1"/>
  <c r="D626" i="1"/>
  <c r="I625" i="1"/>
  <c r="H625" i="1"/>
  <c r="F625" i="1"/>
  <c r="E625" i="1"/>
  <c r="D625" i="1"/>
  <c r="I624" i="1"/>
  <c r="H624" i="1"/>
  <c r="F624" i="1"/>
  <c r="E624" i="1"/>
  <c r="D624" i="1"/>
  <c r="I623" i="1"/>
  <c r="H623" i="1"/>
  <c r="F623" i="1"/>
  <c r="E623" i="1"/>
  <c r="D623" i="1"/>
  <c r="I622" i="1"/>
  <c r="H622" i="1"/>
  <c r="F622" i="1"/>
  <c r="E622" i="1"/>
  <c r="D622" i="1"/>
  <c r="I621" i="1"/>
  <c r="H621" i="1"/>
  <c r="F621" i="1"/>
  <c r="E621" i="1"/>
  <c r="D621" i="1"/>
  <c r="I620" i="1"/>
  <c r="H620" i="1"/>
  <c r="F620" i="1"/>
  <c r="E620" i="1"/>
  <c r="D620" i="1"/>
  <c r="I619" i="1"/>
  <c r="H619" i="1"/>
  <c r="F619" i="1"/>
  <c r="E619" i="1"/>
  <c r="D619" i="1"/>
  <c r="I618" i="1"/>
  <c r="H618" i="1"/>
  <c r="F618" i="1"/>
  <c r="E618" i="1"/>
  <c r="D618" i="1"/>
  <c r="I617" i="1"/>
  <c r="H617" i="1"/>
  <c r="F617" i="1"/>
  <c r="E617" i="1"/>
  <c r="D617" i="1"/>
  <c r="I616" i="1"/>
  <c r="H616" i="1"/>
  <c r="F616" i="1"/>
  <c r="E616" i="1"/>
  <c r="D616" i="1"/>
  <c r="I615" i="1"/>
  <c r="H615" i="1"/>
  <c r="F615" i="1"/>
  <c r="E615" i="1"/>
  <c r="D615" i="1"/>
  <c r="I614" i="1"/>
  <c r="H614" i="1"/>
  <c r="F614" i="1"/>
  <c r="E614" i="1"/>
  <c r="D614" i="1"/>
  <c r="I613" i="1"/>
  <c r="H613" i="1"/>
  <c r="F613" i="1"/>
  <c r="E613" i="1"/>
  <c r="D613" i="1"/>
  <c r="I612" i="1"/>
  <c r="H612" i="1"/>
  <c r="F612" i="1"/>
  <c r="E612" i="1"/>
  <c r="D612" i="1"/>
  <c r="I611" i="1"/>
  <c r="H611" i="1"/>
  <c r="F611" i="1"/>
  <c r="E611" i="1"/>
  <c r="D611" i="1"/>
  <c r="I610" i="1"/>
  <c r="H610" i="1"/>
  <c r="F610" i="1"/>
  <c r="E610" i="1"/>
  <c r="D610" i="1"/>
  <c r="I609" i="1"/>
  <c r="H609" i="1"/>
  <c r="F609" i="1"/>
  <c r="E609" i="1"/>
  <c r="D609" i="1"/>
  <c r="I608" i="1"/>
  <c r="H608" i="1"/>
  <c r="F608" i="1"/>
  <c r="E608" i="1"/>
  <c r="D608" i="1"/>
  <c r="I607" i="1"/>
  <c r="H607" i="1"/>
  <c r="F607" i="1"/>
  <c r="E607" i="1"/>
  <c r="D607" i="1"/>
  <c r="I606" i="1"/>
  <c r="H606" i="1"/>
  <c r="F606" i="1"/>
  <c r="E606" i="1"/>
  <c r="D606" i="1"/>
  <c r="I605" i="1"/>
  <c r="H605" i="1"/>
  <c r="F605" i="1"/>
  <c r="E605" i="1"/>
  <c r="D605" i="1"/>
  <c r="I604" i="1"/>
  <c r="H604" i="1"/>
  <c r="F604" i="1"/>
  <c r="E604" i="1"/>
  <c r="D604" i="1"/>
  <c r="I603" i="1"/>
  <c r="H603" i="1"/>
  <c r="F603" i="1"/>
  <c r="E603" i="1"/>
  <c r="D603" i="1"/>
  <c r="I602" i="1"/>
  <c r="H602" i="1"/>
  <c r="F602" i="1"/>
  <c r="E602" i="1"/>
  <c r="D602" i="1"/>
  <c r="I601" i="1"/>
  <c r="H601" i="1"/>
  <c r="F601" i="1"/>
  <c r="D601" i="1"/>
  <c r="I600" i="1"/>
  <c r="H600" i="1"/>
  <c r="F600" i="1"/>
  <c r="D600" i="1"/>
  <c r="I599" i="1"/>
  <c r="H599" i="1"/>
  <c r="F599" i="1"/>
  <c r="D599" i="1"/>
  <c r="I598" i="1"/>
  <c r="H598" i="1"/>
  <c r="F598" i="1"/>
  <c r="D598" i="1"/>
  <c r="I597" i="1"/>
  <c r="H597" i="1"/>
  <c r="F597" i="1"/>
  <c r="D597" i="1"/>
  <c r="I596" i="1"/>
  <c r="H596" i="1"/>
  <c r="F596" i="1"/>
  <c r="E596" i="1"/>
  <c r="D596" i="1"/>
  <c r="I595" i="1"/>
  <c r="H595" i="1"/>
  <c r="F595" i="1"/>
  <c r="E595" i="1"/>
  <c r="D595" i="1"/>
  <c r="I594" i="1"/>
  <c r="H594" i="1"/>
  <c r="F594" i="1"/>
  <c r="E594" i="1"/>
  <c r="D594" i="1"/>
  <c r="I593" i="1"/>
  <c r="H593" i="1"/>
  <c r="F593" i="1"/>
  <c r="E593" i="1"/>
  <c r="D593" i="1"/>
  <c r="I592" i="1"/>
  <c r="H592" i="1"/>
  <c r="F592" i="1"/>
  <c r="E592" i="1"/>
  <c r="D592" i="1"/>
  <c r="I591" i="1"/>
  <c r="H591" i="1"/>
  <c r="F591" i="1"/>
  <c r="E591" i="1"/>
  <c r="D591" i="1"/>
  <c r="I590" i="1"/>
  <c r="H590" i="1"/>
  <c r="F590" i="1"/>
  <c r="E590" i="1"/>
  <c r="D590" i="1"/>
  <c r="I589" i="1"/>
  <c r="H589" i="1"/>
  <c r="F589" i="1"/>
  <c r="E589" i="1"/>
  <c r="D589" i="1"/>
  <c r="I588" i="1"/>
  <c r="H588" i="1"/>
  <c r="F588" i="1"/>
  <c r="E588" i="1"/>
  <c r="D588" i="1"/>
  <c r="I587" i="1"/>
  <c r="H587" i="1"/>
  <c r="F587" i="1"/>
  <c r="E587" i="1"/>
  <c r="D587" i="1"/>
  <c r="I586" i="1"/>
  <c r="H586" i="1"/>
  <c r="F586" i="1"/>
  <c r="E586" i="1"/>
  <c r="D586" i="1"/>
  <c r="I585" i="1"/>
  <c r="H585" i="1"/>
  <c r="F585" i="1"/>
  <c r="E585" i="1"/>
  <c r="D585" i="1"/>
  <c r="I584" i="1"/>
  <c r="H584" i="1"/>
  <c r="F584" i="1"/>
  <c r="E584" i="1"/>
  <c r="D584" i="1"/>
  <c r="I583" i="1"/>
  <c r="H583" i="1"/>
  <c r="F583" i="1"/>
  <c r="E583" i="1"/>
  <c r="D583" i="1"/>
  <c r="I582" i="1"/>
  <c r="H582" i="1"/>
  <c r="F582" i="1"/>
  <c r="E582" i="1"/>
  <c r="D582" i="1"/>
  <c r="I581" i="1"/>
  <c r="H581" i="1"/>
  <c r="F581" i="1"/>
  <c r="E581" i="1"/>
  <c r="D581" i="1"/>
  <c r="I580" i="1"/>
  <c r="H580" i="1"/>
  <c r="F580" i="1"/>
  <c r="E580" i="1"/>
  <c r="D580" i="1"/>
  <c r="I579" i="1"/>
  <c r="H579" i="1"/>
  <c r="F579" i="1"/>
  <c r="E579" i="1"/>
  <c r="D579" i="1"/>
  <c r="I578" i="1"/>
  <c r="H578" i="1"/>
  <c r="F578" i="1"/>
  <c r="E578" i="1"/>
  <c r="D578" i="1"/>
  <c r="I577" i="1"/>
  <c r="H577" i="1"/>
  <c r="F577" i="1"/>
  <c r="E577" i="1"/>
  <c r="D577" i="1"/>
  <c r="I576" i="1"/>
  <c r="H576" i="1"/>
  <c r="F576" i="1"/>
  <c r="E576" i="1"/>
  <c r="D576" i="1"/>
  <c r="I575" i="1"/>
  <c r="H575" i="1"/>
  <c r="F575" i="1"/>
  <c r="E575" i="1"/>
  <c r="D575" i="1"/>
  <c r="I574" i="1"/>
  <c r="H574" i="1"/>
  <c r="F574" i="1"/>
  <c r="D574" i="1"/>
  <c r="I573" i="1"/>
  <c r="H573" i="1"/>
  <c r="F573" i="1"/>
  <c r="D573" i="1"/>
  <c r="I572" i="1"/>
  <c r="H572" i="1"/>
  <c r="F572" i="1"/>
  <c r="D572" i="1"/>
  <c r="I571" i="1"/>
  <c r="H571" i="1"/>
  <c r="F571" i="1"/>
  <c r="D571" i="1"/>
  <c r="I570" i="1"/>
  <c r="H570" i="1"/>
  <c r="F570" i="1"/>
  <c r="D570" i="1"/>
  <c r="I569" i="1"/>
  <c r="H569" i="1"/>
  <c r="F569" i="1"/>
  <c r="D569" i="1"/>
  <c r="I568" i="1"/>
  <c r="H568" i="1"/>
  <c r="F568" i="1"/>
  <c r="E568" i="1"/>
  <c r="D568" i="1"/>
  <c r="I567" i="1"/>
  <c r="H567" i="1"/>
  <c r="F567" i="1"/>
  <c r="E567" i="1"/>
  <c r="D567" i="1"/>
  <c r="I566" i="1"/>
  <c r="H566" i="1"/>
  <c r="F566" i="1"/>
  <c r="D566" i="1"/>
  <c r="I565" i="1"/>
  <c r="H565" i="1"/>
  <c r="F565" i="1"/>
  <c r="E565" i="1"/>
  <c r="D565" i="1"/>
  <c r="I564" i="1"/>
  <c r="H564" i="1"/>
  <c r="F564" i="1"/>
  <c r="E564" i="1"/>
  <c r="D564" i="1"/>
  <c r="I563" i="1"/>
  <c r="H563" i="1"/>
  <c r="F563" i="1"/>
  <c r="E563" i="1"/>
  <c r="D563" i="1"/>
  <c r="I562" i="1"/>
  <c r="H562" i="1"/>
  <c r="F562" i="1"/>
  <c r="D562" i="1"/>
  <c r="I561" i="1"/>
  <c r="H561" i="1"/>
  <c r="F561" i="1"/>
  <c r="D561" i="1"/>
  <c r="H560" i="1"/>
  <c r="F560" i="1"/>
  <c r="E560" i="1"/>
  <c r="D560" i="1"/>
  <c r="I559" i="1"/>
  <c r="H559" i="1"/>
  <c r="F559" i="1"/>
  <c r="E559" i="1"/>
  <c r="D559" i="1"/>
  <c r="I558" i="1"/>
  <c r="H558" i="1"/>
  <c r="F558" i="1"/>
  <c r="E558" i="1"/>
  <c r="D558" i="1"/>
  <c r="I557" i="1"/>
  <c r="H557" i="1"/>
  <c r="F557" i="1"/>
  <c r="E557" i="1"/>
  <c r="D557" i="1"/>
  <c r="I556" i="1"/>
  <c r="H556" i="1"/>
  <c r="F556" i="1"/>
  <c r="E556" i="1"/>
  <c r="D556" i="1"/>
  <c r="I555" i="1"/>
  <c r="H555" i="1"/>
  <c r="F555" i="1"/>
  <c r="E555" i="1"/>
  <c r="D555" i="1"/>
  <c r="I554" i="1"/>
  <c r="H554" i="1"/>
  <c r="F554" i="1"/>
  <c r="E554" i="1"/>
  <c r="D554" i="1"/>
  <c r="I553" i="1"/>
  <c r="H553" i="1"/>
  <c r="F553" i="1"/>
  <c r="E553" i="1"/>
  <c r="D553" i="1"/>
  <c r="I552" i="1"/>
  <c r="H552" i="1"/>
  <c r="F552" i="1"/>
  <c r="E552" i="1"/>
  <c r="D552" i="1"/>
  <c r="I551" i="1"/>
  <c r="H551" i="1"/>
  <c r="F551" i="1"/>
  <c r="E551" i="1"/>
  <c r="D551" i="1"/>
  <c r="I550" i="1"/>
  <c r="H550" i="1"/>
  <c r="F550" i="1"/>
  <c r="E550" i="1"/>
  <c r="D550" i="1"/>
  <c r="I549" i="1"/>
  <c r="H549" i="1"/>
  <c r="F549" i="1"/>
  <c r="E549" i="1"/>
  <c r="D549" i="1"/>
  <c r="I548" i="1"/>
  <c r="H548" i="1"/>
  <c r="F548" i="1"/>
  <c r="E548" i="1"/>
  <c r="D548" i="1"/>
  <c r="I547" i="1"/>
  <c r="H547" i="1"/>
  <c r="F547" i="1"/>
  <c r="E547" i="1"/>
  <c r="D547" i="1"/>
  <c r="I546" i="1"/>
  <c r="H546" i="1"/>
  <c r="F546" i="1"/>
  <c r="D546" i="1"/>
  <c r="I545" i="1"/>
  <c r="H545" i="1"/>
  <c r="F545" i="1"/>
  <c r="E545" i="1"/>
  <c r="D545" i="1"/>
  <c r="I544" i="1"/>
  <c r="H544" i="1"/>
  <c r="F544" i="1"/>
  <c r="D544" i="1"/>
  <c r="I543" i="1"/>
  <c r="H543" i="1"/>
  <c r="F543" i="1"/>
  <c r="D543" i="1"/>
  <c r="I542" i="1"/>
  <c r="H542" i="1"/>
  <c r="E542" i="1"/>
  <c r="D542" i="1"/>
  <c r="I541" i="1"/>
  <c r="H541" i="1"/>
  <c r="F541" i="1"/>
  <c r="E541" i="1"/>
  <c r="D541" i="1"/>
  <c r="I540" i="1"/>
  <c r="H540" i="1"/>
  <c r="F540" i="1"/>
  <c r="E540" i="1"/>
  <c r="D540" i="1"/>
  <c r="I539" i="1"/>
  <c r="H539" i="1"/>
  <c r="F539" i="1"/>
  <c r="E539" i="1"/>
  <c r="D539" i="1"/>
  <c r="I538" i="1"/>
  <c r="H538" i="1"/>
  <c r="F538" i="1"/>
  <c r="E538" i="1"/>
  <c r="D538" i="1"/>
  <c r="I537" i="1"/>
  <c r="H537" i="1"/>
  <c r="F537" i="1"/>
  <c r="E537" i="1"/>
  <c r="D537" i="1"/>
  <c r="I536" i="1"/>
  <c r="H536" i="1"/>
  <c r="F536" i="1"/>
  <c r="E536" i="1"/>
  <c r="D536" i="1"/>
  <c r="I535" i="1"/>
  <c r="H535" i="1"/>
  <c r="F535" i="1"/>
  <c r="E535" i="1"/>
  <c r="D535" i="1"/>
  <c r="I534" i="1"/>
  <c r="H534" i="1"/>
  <c r="F534" i="1"/>
  <c r="D534" i="1"/>
  <c r="I533" i="1"/>
  <c r="H533" i="1"/>
  <c r="F533" i="1"/>
  <c r="D533" i="1"/>
  <c r="I532" i="1"/>
  <c r="H532" i="1"/>
  <c r="F532" i="1"/>
  <c r="E532" i="1"/>
  <c r="D532" i="1"/>
  <c r="I531" i="1"/>
  <c r="H531" i="1"/>
  <c r="F531" i="1"/>
  <c r="E531" i="1"/>
  <c r="D531" i="1"/>
  <c r="I530" i="1"/>
  <c r="H530" i="1"/>
  <c r="F530" i="1"/>
  <c r="E530" i="1"/>
  <c r="D530" i="1"/>
  <c r="I529" i="1"/>
  <c r="H529" i="1"/>
  <c r="F529" i="1"/>
  <c r="E529" i="1"/>
  <c r="D529" i="1"/>
  <c r="I528" i="1"/>
  <c r="H528" i="1"/>
  <c r="F528" i="1"/>
  <c r="E528" i="1"/>
  <c r="D528" i="1"/>
  <c r="I527" i="1"/>
  <c r="H527" i="1"/>
  <c r="F527" i="1"/>
  <c r="D527" i="1"/>
  <c r="I526" i="1"/>
  <c r="H526" i="1"/>
  <c r="F526" i="1"/>
  <c r="D526" i="1"/>
  <c r="I525" i="1"/>
  <c r="H525" i="1"/>
  <c r="F525" i="1"/>
  <c r="D525" i="1"/>
  <c r="I524" i="1"/>
  <c r="H524" i="1"/>
  <c r="F524" i="1"/>
  <c r="D524" i="1"/>
  <c r="I523" i="1"/>
  <c r="H523" i="1"/>
  <c r="F523" i="1"/>
  <c r="D523" i="1"/>
  <c r="I522" i="1"/>
  <c r="H522" i="1"/>
  <c r="F522" i="1"/>
  <c r="D522" i="1"/>
  <c r="I521" i="1"/>
  <c r="H521" i="1"/>
  <c r="F521" i="1"/>
  <c r="D521" i="1"/>
  <c r="I520" i="1"/>
  <c r="H520" i="1"/>
  <c r="F520" i="1"/>
  <c r="E520" i="1"/>
  <c r="D520" i="1"/>
  <c r="I519" i="1"/>
  <c r="H519" i="1"/>
  <c r="F519" i="1"/>
  <c r="E519" i="1"/>
  <c r="D519" i="1"/>
  <c r="I518" i="1"/>
  <c r="H518" i="1"/>
  <c r="F518" i="1"/>
  <c r="D518" i="1"/>
  <c r="I517" i="1"/>
  <c r="H517" i="1"/>
  <c r="F517" i="1"/>
  <c r="E517" i="1"/>
  <c r="D517" i="1"/>
  <c r="I516" i="1"/>
  <c r="H516" i="1"/>
  <c r="F516" i="1"/>
  <c r="D516" i="1"/>
  <c r="I515" i="1"/>
  <c r="H515" i="1"/>
  <c r="F515" i="1"/>
  <c r="D515" i="1"/>
  <c r="I514" i="1"/>
  <c r="H514" i="1"/>
  <c r="F514" i="1"/>
  <c r="D514" i="1"/>
  <c r="I513" i="1"/>
  <c r="H513" i="1"/>
  <c r="F513" i="1"/>
  <c r="D513" i="1"/>
  <c r="I512" i="1"/>
  <c r="H512" i="1"/>
  <c r="F512" i="1"/>
  <c r="D512" i="1"/>
  <c r="I511" i="1"/>
  <c r="H511" i="1"/>
  <c r="F511" i="1"/>
  <c r="D511" i="1"/>
  <c r="I510" i="1"/>
  <c r="H510" i="1"/>
  <c r="F510" i="1"/>
  <c r="D510" i="1"/>
  <c r="H509" i="1"/>
  <c r="F509" i="1"/>
  <c r="D509" i="1"/>
  <c r="H508" i="1"/>
  <c r="F508" i="1"/>
  <c r="D508" i="1"/>
  <c r="H507" i="1"/>
  <c r="F507" i="1"/>
  <c r="E507" i="1"/>
  <c r="D507" i="1"/>
  <c r="H506" i="1"/>
  <c r="F506" i="1"/>
  <c r="E506" i="1"/>
  <c r="D506" i="1"/>
  <c r="I505" i="1"/>
  <c r="H505" i="1"/>
  <c r="F505" i="1"/>
  <c r="E505" i="1"/>
  <c r="D505" i="1"/>
  <c r="I504" i="1"/>
  <c r="H504" i="1"/>
  <c r="F504" i="1"/>
  <c r="E504" i="1"/>
  <c r="D504" i="1"/>
  <c r="I503" i="1"/>
  <c r="H503" i="1"/>
  <c r="F503" i="1"/>
  <c r="E503" i="1"/>
  <c r="D503" i="1"/>
  <c r="I502" i="1"/>
  <c r="H502" i="1"/>
  <c r="F502" i="1"/>
  <c r="D502" i="1"/>
  <c r="I501" i="1"/>
  <c r="H501" i="1"/>
  <c r="F501" i="1"/>
  <c r="D501" i="1"/>
  <c r="I500" i="1"/>
  <c r="H500" i="1"/>
  <c r="F500" i="1"/>
  <c r="D500" i="1"/>
  <c r="I499" i="1"/>
  <c r="H499" i="1"/>
  <c r="F499" i="1"/>
  <c r="D499" i="1"/>
  <c r="I498" i="1"/>
  <c r="H498" i="1"/>
  <c r="F498" i="1"/>
  <c r="D498" i="1"/>
  <c r="I497" i="1"/>
  <c r="H497" i="1"/>
  <c r="F497" i="1"/>
  <c r="D497" i="1"/>
  <c r="I496" i="1"/>
  <c r="H496" i="1"/>
  <c r="F496" i="1"/>
  <c r="D496" i="1"/>
  <c r="I495" i="1"/>
  <c r="H495" i="1"/>
  <c r="F495" i="1"/>
  <c r="D495" i="1"/>
  <c r="I494" i="1"/>
  <c r="H494" i="1"/>
  <c r="F494" i="1"/>
  <c r="D494" i="1"/>
  <c r="I493" i="1"/>
  <c r="H493" i="1"/>
  <c r="F493" i="1"/>
  <c r="D493" i="1"/>
  <c r="I492" i="1"/>
  <c r="H492" i="1"/>
  <c r="F492" i="1"/>
  <c r="D492" i="1"/>
  <c r="I491" i="1"/>
  <c r="H491" i="1"/>
  <c r="F491" i="1"/>
  <c r="D491" i="1"/>
  <c r="I490" i="1"/>
  <c r="H490" i="1"/>
  <c r="F490" i="1"/>
  <c r="D490" i="1"/>
  <c r="I489" i="1"/>
  <c r="H489" i="1"/>
  <c r="F489" i="1"/>
  <c r="D489" i="1"/>
  <c r="I488" i="1"/>
  <c r="H488" i="1"/>
  <c r="F488" i="1"/>
  <c r="D488" i="1"/>
  <c r="I487" i="1"/>
  <c r="H487" i="1"/>
  <c r="F487" i="1"/>
  <c r="D487" i="1"/>
  <c r="I486" i="1"/>
  <c r="H486" i="1"/>
  <c r="F486" i="1"/>
  <c r="D486" i="1"/>
  <c r="I485" i="1"/>
  <c r="H485" i="1"/>
  <c r="F485" i="1"/>
  <c r="D485" i="1"/>
  <c r="I484" i="1"/>
  <c r="H484" i="1"/>
  <c r="F484" i="1"/>
  <c r="D484" i="1"/>
  <c r="I483" i="1"/>
  <c r="H483" i="1"/>
  <c r="F483" i="1"/>
  <c r="D483" i="1"/>
  <c r="I482" i="1"/>
  <c r="H482" i="1"/>
  <c r="F482" i="1"/>
  <c r="D482" i="1"/>
  <c r="I481" i="1"/>
  <c r="H481" i="1"/>
  <c r="F481" i="1"/>
  <c r="D481" i="1"/>
  <c r="I480" i="1"/>
  <c r="H480" i="1"/>
  <c r="F480" i="1"/>
  <c r="D480" i="1"/>
  <c r="I479" i="1"/>
  <c r="H479" i="1"/>
  <c r="F479" i="1"/>
  <c r="D479" i="1"/>
  <c r="I478" i="1"/>
  <c r="H478" i="1"/>
  <c r="F478" i="1"/>
  <c r="D478" i="1"/>
  <c r="I477" i="1"/>
  <c r="H477" i="1"/>
  <c r="F477" i="1"/>
  <c r="D477" i="1"/>
  <c r="I476" i="1"/>
  <c r="H476" i="1"/>
  <c r="F476" i="1"/>
  <c r="D476" i="1"/>
  <c r="I475" i="1"/>
  <c r="H475" i="1"/>
  <c r="F475" i="1"/>
  <c r="D475" i="1"/>
  <c r="I474" i="1"/>
  <c r="H474" i="1"/>
  <c r="F474" i="1"/>
  <c r="D474" i="1"/>
  <c r="I473" i="1"/>
  <c r="H473" i="1"/>
  <c r="F473" i="1"/>
  <c r="D473" i="1"/>
  <c r="I472" i="1"/>
  <c r="H472" i="1"/>
  <c r="F472" i="1"/>
  <c r="D472" i="1"/>
  <c r="I471" i="1"/>
  <c r="H471" i="1"/>
  <c r="F471" i="1"/>
  <c r="D471" i="1"/>
  <c r="I470" i="1"/>
  <c r="H470" i="1"/>
  <c r="F470" i="1"/>
  <c r="D470" i="1"/>
  <c r="I469" i="1"/>
  <c r="H469" i="1"/>
  <c r="F469" i="1"/>
  <c r="D469" i="1"/>
  <c r="I468" i="1"/>
  <c r="H468" i="1"/>
  <c r="F468" i="1"/>
  <c r="D468" i="1"/>
  <c r="I467" i="1"/>
  <c r="H467" i="1"/>
  <c r="F467" i="1"/>
  <c r="D467" i="1"/>
  <c r="I466" i="1"/>
  <c r="H466" i="1"/>
  <c r="F466" i="1"/>
  <c r="D466" i="1"/>
  <c r="I465" i="1"/>
  <c r="H465" i="1"/>
  <c r="F465" i="1"/>
  <c r="D465" i="1"/>
  <c r="I464" i="1"/>
  <c r="H464" i="1"/>
  <c r="F464" i="1"/>
  <c r="D464" i="1"/>
  <c r="I463" i="1"/>
  <c r="H463" i="1"/>
  <c r="F463" i="1"/>
  <c r="D463" i="1"/>
  <c r="I462" i="1"/>
  <c r="H462" i="1"/>
  <c r="F462" i="1"/>
  <c r="D462" i="1"/>
  <c r="I461" i="1"/>
  <c r="H461" i="1"/>
  <c r="F461" i="1"/>
  <c r="D461" i="1"/>
  <c r="I460" i="1"/>
  <c r="H460" i="1"/>
  <c r="F460" i="1"/>
  <c r="D460" i="1"/>
  <c r="I459" i="1"/>
  <c r="H459" i="1"/>
  <c r="F459" i="1"/>
  <c r="D459" i="1"/>
  <c r="I458" i="1"/>
  <c r="H458" i="1"/>
  <c r="F458" i="1"/>
  <c r="D458" i="1"/>
  <c r="I457" i="1"/>
  <c r="H457" i="1"/>
  <c r="F457" i="1"/>
  <c r="D457" i="1"/>
  <c r="I456" i="1"/>
  <c r="H456" i="1"/>
  <c r="F456" i="1"/>
  <c r="D456" i="1"/>
  <c r="I455" i="1"/>
  <c r="H455" i="1"/>
  <c r="F455" i="1"/>
  <c r="D455" i="1"/>
  <c r="I454" i="1"/>
  <c r="H454" i="1"/>
  <c r="F454" i="1"/>
  <c r="D454" i="1"/>
  <c r="I453" i="1"/>
  <c r="H453" i="1"/>
  <c r="F453" i="1"/>
  <c r="D453" i="1"/>
  <c r="I452" i="1"/>
  <c r="H452" i="1"/>
  <c r="F452" i="1"/>
  <c r="D452" i="1"/>
  <c r="I451" i="1"/>
  <c r="H451" i="1"/>
  <c r="F451" i="1"/>
  <c r="D451" i="1"/>
  <c r="I450" i="1"/>
  <c r="H450" i="1"/>
  <c r="F450" i="1"/>
  <c r="D450" i="1"/>
  <c r="I449" i="1"/>
  <c r="H449" i="1"/>
  <c r="F449" i="1"/>
  <c r="D449" i="1"/>
  <c r="I448" i="1"/>
  <c r="H448" i="1"/>
  <c r="F448" i="1"/>
  <c r="D448" i="1"/>
  <c r="I447" i="1"/>
  <c r="H447" i="1"/>
  <c r="F447" i="1"/>
  <c r="D447" i="1"/>
  <c r="I446" i="1"/>
  <c r="H446" i="1"/>
  <c r="F446" i="1"/>
  <c r="D446" i="1"/>
  <c r="I445" i="1"/>
  <c r="H445" i="1"/>
  <c r="F445" i="1"/>
  <c r="D445" i="1"/>
  <c r="I444" i="1"/>
  <c r="H444" i="1"/>
  <c r="F444" i="1"/>
  <c r="D444" i="1"/>
  <c r="I443" i="1"/>
  <c r="H443" i="1"/>
  <c r="F443" i="1"/>
  <c r="D443" i="1"/>
  <c r="I442" i="1"/>
  <c r="H442" i="1"/>
  <c r="F442" i="1"/>
  <c r="D442" i="1"/>
  <c r="I441" i="1"/>
  <c r="H441" i="1"/>
  <c r="F441" i="1"/>
  <c r="D441" i="1"/>
  <c r="I440" i="1"/>
  <c r="H440" i="1"/>
  <c r="F440" i="1"/>
  <c r="D440" i="1"/>
  <c r="I439" i="1"/>
  <c r="H439" i="1"/>
  <c r="F439" i="1"/>
  <c r="D439" i="1"/>
  <c r="I438" i="1"/>
  <c r="H438" i="1"/>
  <c r="F438" i="1"/>
  <c r="D438" i="1"/>
  <c r="I437" i="1"/>
  <c r="H437" i="1"/>
  <c r="F437" i="1"/>
  <c r="D437" i="1"/>
  <c r="I436" i="1"/>
  <c r="H436" i="1"/>
  <c r="F436" i="1"/>
  <c r="D436" i="1"/>
  <c r="I435" i="1"/>
  <c r="H435" i="1"/>
  <c r="F435" i="1"/>
  <c r="D435" i="1"/>
  <c r="I434" i="1"/>
  <c r="H434" i="1"/>
  <c r="F434" i="1"/>
  <c r="D434" i="1"/>
  <c r="I433" i="1"/>
  <c r="H433" i="1"/>
  <c r="F433" i="1"/>
  <c r="D433" i="1"/>
  <c r="I432" i="1"/>
  <c r="H432" i="1"/>
  <c r="F432" i="1"/>
  <c r="D432" i="1"/>
  <c r="I431" i="1"/>
  <c r="H431" i="1"/>
  <c r="F431" i="1"/>
  <c r="D431" i="1"/>
  <c r="I430" i="1"/>
  <c r="H430" i="1"/>
  <c r="F430" i="1"/>
  <c r="D430" i="1"/>
  <c r="I429" i="1"/>
  <c r="H429" i="1"/>
  <c r="F429" i="1"/>
  <c r="D429" i="1"/>
  <c r="I428" i="1"/>
  <c r="H428" i="1"/>
  <c r="F428" i="1"/>
  <c r="D428" i="1"/>
  <c r="I427" i="1"/>
  <c r="H427" i="1"/>
  <c r="F427" i="1"/>
  <c r="D427" i="1"/>
  <c r="I426" i="1"/>
  <c r="H426" i="1"/>
  <c r="F426" i="1"/>
  <c r="D426" i="1"/>
  <c r="I425" i="1"/>
  <c r="H425" i="1"/>
  <c r="F425" i="1"/>
  <c r="D425" i="1"/>
  <c r="I424" i="1"/>
  <c r="H424" i="1"/>
  <c r="F424" i="1"/>
  <c r="D424" i="1"/>
  <c r="I423" i="1"/>
  <c r="H423" i="1"/>
  <c r="F423" i="1"/>
  <c r="D423" i="1"/>
  <c r="I422" i="1"/>
  <c r="H422" i="1"/>
  <c r="F422" i="1"/>
  <c r="D422" i="1"/>
  <c r="I421" i="1"/>
  <c r="H421" i="1"/>
  <c r="F421" i="1"/>
  <c r="D421" i="1"/>
  <c r="I420" i="1"/>
  <c r="H420" i="1"/>
  <c r="F420" i="1"/>
  <c r="D420" i="1"/>
  <c r="I419" i="1"/>
  <c r="H419" i="1"/>
  <c r="F419" i="1"/>
  <c r="D419" i="1"/>
  <c r="I418" i="1"/>
  <c r="H418" i="1"/>
  <c r="F418" i="1"/>
  <c r="D418" i="1"/>
  <c r="I417" i="1"/>
  <c r="H417" i="1"/>
  <c r="F417" i="1"/>
  <c r="D417" i="1"/>
  <c r="I416" i="1"/>
  <c r="H416" i="1"/>
  <c r="F416" i="1"/>
  <c r="D416" i="1"/>
  <c r="I415" i="1"/>
  <c r="H415" i="1"/>
  <c r="F415" i="1"/>
  <c r="D415" i="1"/>
  <c r="I414" i="1"/>
  <c r="H414" i="1"/>
  <c r="F414" i="1"/>
  <c r="D414" i="1"/>
  <c r="I413" i="1"/>
  <c r="H413" i="1"/>
  <c r="F413" i="1"/>
  <c r="D413" i="1"/>
  <c r="I412" i="1"/>
  <c r="H412" i="1"/>
  <c r="F412" i="1"/>
  <c r="D412" i="1"/>
  <c r="I411" i="1"/>
  <c r="H411" i="1"/>
  <c r="F411" i="1"/>
  <c r="D411" i="1"/>
  <c r="I410" i="1"/>
  <c r="H410" i="1"/>
  <c r="F410" i="1"/>
  <c r="D410" i="1"/>
  <c r="I409" i="1"/>
  <c r="H409" i="1"/>
  <c r="F409" i="1"/>
  <c r="D409" i="1"/>
  <c r="I408" i="1"/>
  <c r="H408" i="1"/>
  <c r="F408" i="1"/>
  <c r="D408" i="1"/>
  <c r="I407" i="1"/>
  <c r="H407" i="1"/>
  <c r="F407" i="1"/>
  <c r="D407" i="1"/>
  <c r="I406" i="1"/>
  <c r="H406" i="1"/>
  <c r="F406" i="1"/>
  <c r="D406" i="1"/>
  <c r="I405" i="1"/>
  <c r="H405" i="1"/>
  <c r="F405" i="1"/>
  <c r="D405" i="1"/>
  <c r="I404" i="1"/>
  <c r="H404" i="1"/>
  <c r="F404" i="1"/>
  <c r="D404" i="1"/>
  <c r="I403" i="1"/>
  <c r="H403" i="1"/>
  <c r="F403" i="1"/>
  <c r="D403" i="1"/>
  <c r="I402" i="1"/>
  <c r="H402" i="1"/>
  <c r="F402" i="1"/>
  <c r="D402" i="1"/>
  <c r="I401" i="1"/>
  <c r="H401" i="1"/>
  <c r="F401" i="1"/>
  <c r="D401" i="1"/>
  <c r="I400" i="1"/>
  <c r="H400" i="1"/>
  <c r="F400" i="1"/>
  <c r="D400" i="1"/>
  <c r="I399" i="1"/>
  <c r="H399" i="1"/>
  <c r="F399" i="1"/>
  <c r="D399" i="1"/>
  <c r="I398" i="1"/>
  <c r="H398" i="1"/>
  <c r="F398" i="1"/>
  <c r="D398" i="1"/>
  <c r="I397" i="1"/>
  <c r="H397" i="1"/>
  <c r="F397" i="1"/>
  <c r="D397" i="1"/>
  <c r="I396" i="1"/>
  <c r="H396" i="1"/>
  <c r="F396" i="1"/>
  <c r="D396" i="1"/>
  <c r="I395" i="1"/>
  <c r="H395" i="1"/>
  <c r="F395" i="1"/>
  <c r="D395" i="1"/>
  <c r="I394" i="1"/>
  <c r="H394" i="1"/>
  <c r="F394" i="1"/>
  <c r="D394" i="1"/>
  <c r="I393" i="1"/>
  <c r="H393" i="1"/>
  <c r="F393" i="1"/>
  <c r="D393" i="1"/>
  <c r="I392" i="1"/>
  <c r="H392" i="1"/>
  <c r="F392" i="1"/>
  <c r="D392" i="1"/>
  <c r="I391" i="1"/>
  <c r="H391" i="1"/>
  <c r="F391" i="1"/>
  <c r="D391" i="1"/>
  <c r="I390" i="1"/>
  <c r="H390" i="1"/>
  <c r="F390" i="1"/>
  <c r="D390" i="1"/>
  <c r="I389" i="1"/>
  <c r="H389" i="1"/>
  <c r="F389" i="1"/>
  <c r="D389" i="1"/>
  <c r="I388" i="1"/>
  <c r="H388" i="1"/>
  <c r="F388" i="1"/>
  <c r="D388" i="1"/>
  <c r="I387" i="1"/>
  <c r="H387" i="1"/>
  <c r="F387" i="1"/>
  <c r="D387" i="1"/>
  <c r="I386" i="1"/>
  <c r="H386" i="1"/>
  <c r="F386" i="1"/>
  <c r="D386" i="1"/>
  <c r="I385" i="1"/>
  <c r="H385" i="1"/>
  <c r="F385" i="1"/>
  <c r="D385" i="1"/>
  <c r="I384" i="1"/>
  <c r="H384" i="1"/>
  <c r="F384" i="1"/>
  <c r="D384" i="1"/>
  <c r="I383" i="1"/>
  <c r="H383" i="1"/>
  <c r="F383" i="1"/>
  <c r="D383" i="1"/>
  <c r="I382" i="1"/>
  <c r="H382" i="1"/>
  <c r="F382" i="1"/>
  <c r="D382" i="1"/>
  <c r="I381" i="1"/>
  <c r="H381" i="1"/>
  <c r="F381" i="1"/>
  <c r="D381" i="1"/>
  <c r="I380" i="1"/>
  <c r="H380" i="1"/>
  <c r="F380" i="1"/>
  <c r="D380" i="1"/>
  <c r="I379" i="1"/>
  <c r="H379" i="1"/>
  <c r="F379" i="1"/>
  <c r="D379" i="1"/>
  <c r="I378" i="1"/>
  <c r="H378" i="1"/>
  <c r="F378" i="1"/>
  <c r="D378" i="1"/>
  <c r="I377" i="1"/>
  <c r="H377" i="1"/>
  <c r="F377" i="1"/>
  <c r="D377" i="1"/>
  <c r="I376" i="1"/>
  <c r="H376" i="1"/>
  <c r="F376" i="1"/>
  <c r="D376" i="1"/>
  <c r="I375" i="1"/>
  <c r="H375" i="1"/>
  <c r="F375" i="1"/>
  <c r="D375" i="1"/>
  <c r="I374" i="1"/>
  <c r="H374" i="1"/>
  <c r="F374" i="1"/>
  <c r="D374" i="1"/>
  <c r="I373" i="1"/>
  <c r="H373" i="1"/>
  <c r="F373" i="1"/>
  <c r="D373" i="1"/>
  <c r="I372" i="1"/>
  <c r="H372" i="1"/>
  <c r="F372" i="1"/>
  <c r="D372" i="1"/>
  <c r="I371" i="1"/>
  <c r="H371" i="1"/>
  <c r="F371" i="1"/>
  <c r="D371" i="1"/>
  <c r="I370" i="1"/>
  <c r="H370" i="1"/>
  <c r="F370" i="1"/>
  <c r="D370" i="1"/>
  <c r="I369" i="1"/>
  <c r="H369" i="1"/>
  <c r="F369" i="1"/>
  <c r="D369" i="1"/>
  <c r="I368" i="1"/>
  <c r="H368" i="1"/>
  <c r="F368" i="1"/>
  <c r="D368" i="1"/>
  <c r="I367" i="1"/>
  <c r="H367" i="1"/>
  <c r="F367" i="1"/>
  <c r="D367" i="1"/>
  <c r="I366" i="1"/>
  <c r="H366" i="1"/>
  <c r="F366" i="1"/>
  <c r="E366" i="1"/>
  <c r="D366" i="1"/>
  <c r="I365" i="1"/>
  <c r="H365" i="1"/>
  <c r="F365" i="1"/>
  <c r="D365" i="1"/>
  <c r="I364" i="1"/>
  <c r="H364" i="1"/>
  <c r="F364" i="1"/>
  <c r="D364" i="1"/>
  <c r="I363" i="1"/>
  <c r="H363" i="1"/>
  <c r="F363" i="1"/>
  <c r="E363" i="1"/>
  <c r="D363" i="1"/>
  <c r="I362" i="1"/>
  <c r="H362" i="1"/>
  <c r="F362" i="1"/>
  <c r="E362" i="1"/>
  <c r="D362" i="1"/>
  <c r="I361" i="1"/>
  <c r="H361" i="1"/>
  <c r="F361" i="1"/>
  <c r="E361" i="1"/>
  <c r="D361" i="1"/>
  <c r="I360" i="1"/>
  <c r="H360" i="1"/>
  <c r="F360" i="1"/>
  <c r="E360" i="1"/>
  <c r="D360" i="1"/>
  <c r="I359" i="1"/>
  <c r="H359" i="1"/>
  <c r="F359" i="1"/>
  <c r="D359" i="1"/>
  <c r="I358" i="1"/>
  <c r="H358" i="1"/>
  <c r="F358" i="1"/>
  <c r="D358" i="1"/>
  <c r="I357" i="1"/>
  <c r="H357" i="1"/>
  <c r="F357" i="1"/>
  <c r="D357" i="1"/>
  <c r="I356" i="1"/>
  <c r="H356" i="1"/>
  <c r="F356" i="1"/>
  <c r="D356" i="1"/>
  <c r="I355" i="1"/>
  <c r="H355" i="1"/>
  <c r="F355" i="1"/>
  <c r="D355" i="1"/>
  <c r="I354" i="1"/>
  <c r="H354" i="1"/>
  <c r="F354" i="1"/>
  <c r="D354" i="1"/>
  <c r="I353" i="1"/>
  <c r="H353" i="1"/>
  <c r="F353" i="1"/>
  <c r="D353" i="1"/>
  <c r="I352" i="1"/>
  <c r="H352" i="1"/>
  <c r="F352" i="1"/>
  <c r="D352" i="1"/>
  <c r="I351" i="1"/>
  <c r="H351" i="1"/>
  <c r="F351" i="1"/>
  <c r="D351" i="1"/>
  <c r="I350" i="1"/>
  <c r="H350" i="1"/>
  <c r="F350" i="1"/>
  <c r="D350" i="1"/>
  <c r="I349" i="1"/>
  <c r="H349" i="1"/>
  <c r="F349" i="1"/>
  <c r="E349" i="1"/>
  <c r="D349" i="1"/>
  <c r="I348" i="1"/>
  <c r="H348" i="1"/>
  <c r="F348" i="1"/>
  <c r="E348" i="1"/>
  <c r="D348" i="1"/>
  <c r="I347" i="1"/>
  <c r="H347" i="1"/>
  <c r="F347" i="1"/>
  <c r="E347" i="1"/>
  <c r="D347" i="1"/>
  <c r="I346" i="1"/>
  <c r="H346" i="1"/>
  <c r="F346" i="1"/>
  <c r="E346" i="1"/>
  <c r="D346" i="1"/>
  <c r="I345" i="1"/>
  <c r="H345" i="1"/>
  <c r="F345" i="1"/>
  <c r="E345" i="1"/>
  <c r="D345" i="1"/>
  <c r="I344" i="1"/>
  <c r="H344" i="1"/>
  <c r="F344" i="1"/>
  <c r="E344" i="1"/>
  <c r="D344" i="1"/>
  <c r="H343" i="1"/>
  <c r="F343" i="1"/>
  <c r="D343" i="1"/>
  <c r="H342" i="1"/>
  <c r="F342" i="1"/>
  <c r="D342" i="1"/>
  <c r="H341" i="1"/>
  <c r="F341" i="1"/>
  <c r="D341" i="1"/>
  <c r="I340" i="1"/>
  <c r="H340" i="1"/>
  <c r="F340" i="1"/>
  <c r="E340" i="1"/>
  <c r="D340" i="1"/>
  <c r="I339" i="1"/>
  <c r="H339" i="1"/>
  <c r="F339" i="1"/>
  <c r="E339" i="1"/>
  <c r="D339" i="1"/>
  <c r="I338" i="1"/>
  <c r="H338" i="1"/>
  <c r="F338" i="1"/>
  <c r="E338" i="1"/>
  <c r="D338" i="1"/>
  <c r="I337" i="1"/>
  <c r="H337" i="1"/>
  <c r="F337" i="1"/>
  <c r="E337" i="1"/>
  <c r="D337" i="1"/>
  <c r="I336" i="1"/>
  <c r="H336" i="1"/>
  <c r="F336" i="1"/>
  <c r="E336" i="1"/>
  <c r="D336" i="1"/>
  <c r="I335" i="1"/>
  <c r="H335" i="1"/>
  <c r="F335" i="1"/>
  <c r="E335" i="1"/>
  <c r="D335" i="1"/>
  <c r="I334" i="1"/>
  <c r="H334" i="1"/>
  <c r="F334" i="1"/>
  <c r="E334" i="1"/>
  <c r="D334" i="1"/>
  <c r="I333" i="1"/>
  <c r="H333" i="1"/>
  <c r="F333" i="1"/>
  <c r="E333" i="1"/>
  <c r="D333" i="1"/>
  <c r="I332" i="1"/>
  <c r="H332" i="1"/>
  <c r="F332" i="1"/>
  <c r="E332" i="1"/>
  <c r="D332" i="1"/>
  <c r="I331" i="1"/>
  <c r="H331" i="1"/>
  <c r="F331" i="1"/>
  <c r="E331" i="1"/>
  <c r="D331" i="1"/>
  <c r="I330" i="1"/>
  <c r="H330" i="1"/>
  <c r="F330" i="1"/>
  <c r="E330" i="1"/>
  <c r="D330" i="1"/>
  <c r="I329" i="1"/>
  <c r="H329" i="1"/>
  <c r="F329" i="1"/>
  <c r="E329" i="1"/>
  <c r="D329" i="1"/>
  <c r="I328" i="1"/>
  <c r="H328" i="1"/>
  <c r="F328" i="1"/>
  <c r="E328" i="1"/>
  <c r="D328" i="1"/>
  <c r="I327" i="1"/>
  <c r="H327" i="1"/>
  <c r="F327" i="1"/>
  <c r="E327" i="1"/>
  <c r="D327" i="1"/>
  <c r="I326" i="1"/>
  <c r="H326" i="1"/>
  <c r="F326" i="1"/>
  <c r="E326" i="1"/>
  <c r="D326" i="1"/>
  <c r="I325" i="1"/>
  <c r="H325" i="1"/>
  <c r="F325" i="1"/>
  <c r="E325" i="1"/>
  <c r="D325" i="1"/>
  <c r="I324" i="1"/>
  <c r="H324" i="1"/>
  <c r="F324" i="1"/>
  <c r="E324" i="1"/>
  <c r="D324" i="1"/>
  <c r="I323" i="1"/>
  <c r="H323" i="1"/>
  <c r="F323" i="1"/>
  <c r="E323" i="1"/>
  <c r="D323" i="1"/>
  <c r="I322" i="1"/>
  <c r="H322" i="1"/>
  <c r="F322" i="1"/>
  <c r="E322" i="1"/>
  <c r="D322" i="1"/>
  <c r="I321" i="1"/>
  <c r="H321" i="1"/>
  <c r="F321" i="1"/>
  <c r="E321" i="1"/>
  <c r="D321" i="1"/>
  <c r="I320" i="1"/>
  <c r="H320" i="1"/>
  <c r="F320" i="1"/>
  <c r="E320" i="1"/>
  <c r="D320" i="1"/>
  <c r="I319" i="1"/>
  <c r="H319" i="1"/>
  <c r="F319" i="1"/>
  <c r="E319" i="1"/>
  <c r="D319" i="1"/>
  <c r="I318" i="1"/>
  <c r="H318" i="1"/>
  <c r="F318" i="1"/>
  <c r="E318" i="1"/>
  <c r="D318" i="1"/>
  <c r="I317" i="1"/>
  <c r="H317" i="1"/>
  <c r="F317" i="1"/>
  <c r="E317" i="1"/>
  <c r="D317" i="1"/>
  <c r="I316" i="1"/>
  <c r="H316" i="1"/>
  <c r="F316" i="1"/>
  <c r="E316" i="1"/>
  <c r="D316" i="1"/>
  <c r="I315" i="1"/>
  <c r="H315" i="1"/>
  <c r="F315" i="1"/>
  <c r="E315" i="1"/>
  <c r="D315" i="1"/>
  <c r="I314" i="1"/>
  <c r="H314" i="1"/>
  <c r="F314" i="1"/>
  <c r="D314" i="1"/>
  <c r="I313" i="1"/>
  <c r="H313" i="1"/>
  <c r="F313" i="1"/>
  <c r="D313" i="1"/>
  <c r="I312" i="1"/>
  <c r="H312" i="1"/>
  <c r="F312" i="1"/>
  <c r="D312" i="1"/>
  <c r="I311" i="1"/>
  <c r="H311" i="1"/>
  <c r="F311" i="1"/>
  <c r="D311" i="1"/>
  <c r="I310" i="1"/>
  <c r="H310" i="1"/>
  <c r="F310" i="1"/>
  <c r="D310" i="1"/>
  <c r="I309" i="1"/>
  <c r="H309" i="1"/>
  <c r="F309" i="1"/>
  <c r="D309" i="1"/>
  <c r="I308" i="1"/>
  <c r="H308" i="1"/>
  <c r="F308" i="1"/>
  <c r="E308" i="1"/>
  <c r="D308" i="1"/>
  <c r="I307" i="1"/>
  <c r="H307" i="1"/>
  <c r="F307" i="1"/>
  <c r="D307" i="1"/>
  <c r="I306" i="1"/>
  <c r="H306" i="1"/>
  <c r="F306" i="1"/>
  <c r="D306" i="1"/>
  <c r="I305" i="1"/>
  <c r="H305" i="1"/>
  <c r="F305" i="1"/>
  <c r="D305" i="1"/>
  <c r="I304" i="1"/>
  <c r="H304" i="1"/>
  <c r="F304" i="1"/>
  <c r="E304" i="1"/>
  <c r="D304" i="1"/>
  <c r="I303" i="1"/>
  <c r="H303" i="1"/>
  <c r="F303" i="1"/>
  <c r="D303" i="1"/>
  <c r="I302" i="1"/>
  <c r="H302" i="1"/>
  <c r="F302" i="1"/>
  <c r="E302" i="1"/>
  <c r="D302" i="1"/>
  <c r="I301" i="1"/>
  <c r="H301" i="1"/>
  <c r="F301" i="1"/>
  <c r="D301" i="1"/>
  <c r="I300" i="1"/>
  <c r="H300" i="1"/>
  <c r="F300" i="1"/>
  <c r="D300" i="1"/>
  <c r="I299" i="1"/>
  <c r="H299" i="1"/>
  <c r="F299" i="1"/>
  <c r="D299" i="1"/>
  <c r="I298" i="1"/>
  <c r="H298" i="1"/>
  <c r="F298" i="1"/>
  <c r="D298" i="1"/>
  <c r="I297" i="1"/>
  <c r="H297" i="1"/>
  <c r="F297" i="1"/>
  <c r="D297" i="1"/>
  <c r="I296" i="1"/>
  <c r="H296" i="1"/>
  <c r="F296" i="1"/>
  <c r="D296" i="1"/>
  <c r="I295" i="1"/>
  <c r="H295" i="1"/>
  <c r="F295" i="1"/>
  <c r="D295" i="1"/>
  <c r="I294" i="1"/>
  <c r="H294" i="1"/>
  <c r="F294" i="1"/>
  <c r="D294" i="1"/>
  <c r="I293" i="1"/>
  <c r="H293" i="1"/>
  <c r="F293" i="1"/>
  <c r="D293" i="1"/>
  <c r="I292" i="1"/>
  <c r="H292" i="1"/>
  <c r="F292" i="1"/>
  <c r="E292" i="1"/>
  <c r="D292" i="1"/>
  <c r="I291" i="1"/>
  <c r="H291" i="1"/>
  <c r="F291" i="1"/>
  <c r="E291" i="1"/>
  <c r="D291" i="1"/>
  <c r="I290" i="1"/>
  <c r="H290" i="1"/>
  <c r="F290" i="1"/>
  <c r="E290" i="1"/>
  <c r="D290" i="1"/>
  <c r="I289" i="1"/>
  <c r="H289" i="1"/>
  <c r="F289" i="1"/>
  <c r="D289" i="1"/>
  <c r="I288" i="1"/>
  <c r="H288" i="1"/>
  <c r="F288" i="1"/>
  <c r="E288" i="1"/>
  <c r="D288" i="1"/>
  <c r="I287" i="1"/>
  <c r="H287" i="1"/>
  <c r="F287" i="1"/>
  <c r="E287" i="1"/>
  <c r="D287" i="1"/>
  <c r="I286" i="1"/>
  <c r="H286" i="1"/>
  <c r="F286" i="1"/>
  <c r="E286" i="1"/>
  <c r="D286" i="1"/>
  <c r="I285" i="1"/>
  <c r="H285" i="1"/>
  <c r="F285" i="1"/>
  <c r="D285" i="1"/>
  <c r="I284" i="1"/>
  <c r="H284" i="1"/>
  <c r="F284" i="1"/>
  <c r="D284" i="1"/>
  <c r="I283" i="1"/>
  <c r="H283" i="1"/>
  <c r="F283" i="1"/>
  <c r="D283" i="1"/>
  <c r="I282" i="1"/>
  <c r="H282" i="1"/>
  <c r="F282" i="1"/>
  <c r="E282" i="1"/>
  <c r="D282" i="1"/>
  <c r="I281" i="1"/>
  <c r="H281" i="1"/>
  <c r="F281" i="1"/>
  <c r="D281" i="1"/>
  <c r="I280" i="1"/>
  <c r="H280" i="1"/>
  <c r="F280" i="1"/>
  <c r="D280" i="1"/>
  <c r="I279" i="1"/>
  <c r="H279" i="1"/>
  <c r="F279" i="1"/>
  <c r="D279" i="1"/>
  <c r="I278" i="1"/>
  <c r="H278" i="1"/>
  <c r="F278" i="1"/>
  <c r="E278" i="1"/>
  <c r="D278" i="1"/>
  <c r="I277" i="1"/>
  <c r="H277" i="1"/>
  <c r="F277" i="1"/>
  <c r="D277" i="1"/>
  <c r="I276" i="1"/>
  <c r="H276" i="1"/>
  <c r="F276" i="1"/>
  <c r="D276" i="1"/>
  <c r="I275" i="1"/>
  <c r="H275" i="1"/>
  <c r="F275" i="1"/>
  <c r="D275" i="1"/>
  <c r="I274" i="1"/>
  <c r="H274" i="1"/>
  <c r="F274" i="1"/>
  <c r="D274" i="1"/>
  <c r="I273" i="1"/>
  <c r="H273" i="1"/>
  <c r="F273" i="1"/>
  <c r="D273" i="1"/>
  <c r="I272" i="1"/>
  <c r="H272" i="1"/>
  <c r="F272" i="1"/>
  <c r="D272" i="1"/>
  <c r="I271" i="1"/>
  <c r="H271" i="1"/>
  <c r="F271" i="1"/>
  <c r="D271" i="1"/>
  <c r="H270" i="1"/>
  <c r="F270" i="1"/>
  <c r="D270" i="1"/>
  <c r="I269" i="1"/>
  <c r="H269" i="1"/>
  <c r="F269" i="1"/>
  <c r="D269" i="1"/>
  <c r="I268" i="1"/>
  <c r="H268" i="1"/>
  <c r="F268" i="1"/>
  <c r="D268" i="1"/>
  <c r="I267" i="1"/>
  <c r="H267" i="1"/>
  <c r="F267" i="1"/>
  <c r="D267" i="1"/>
  <c r="I266" i="1"/>
  <c r="H266" i="1"/>
  <c r="F266" i="1"/>
  <c r="D266" i="1"/>
  <c r="I265" i="1"/>
  <c r="H265" i="1"/>
  <c r="F265" i="1"/>
  <c r="D265" i="1"/>
  <c r="I264" i="1"/>
  <c r="H264" i="1"/>
  <c r="F264" i="1"/>
  <c r="D264" i="1"/>
  <c r="I263" i="1"/>
  <c r="H263" i="1"/>
  <c r="F263" i="1"/>
  <c r="D263" i="1"/>
  <c r="I262" i="1"/>
  <c r="H262" i="1"/>
  <c r="F262" i="1"/>
  <c r="D262" i="1"/>
  <c r="I261" i="1"/>
  <c r="H261" i="1"/>
  <c r="F261" i="1"/>
  <c r="D261" i="1"/>
  <c r="I260" i="1"/>
  <c r="H260" i="1"/>
  <c r="F260" i="1"/>
  <c r="D260" i="1"/>
  <c r="I259" i="1"/>
  <c r="H259" i="1"/>
  <c r="F259" i="1"/>
  <c r="D259" i="1"/>
  <c r="I258" i="1"/>
  <c r="H258" i="1"/>
  <c r="F258" i="1"/>
  <c r="E258" i="1"/>
  <c r="D258" i="1"/>
  <c r="I257" i="1"/>
  <c r="H257" i="1"/>
  <c r="F257" i="1"/>
  <c r="D257" i="1"/>
  <c r="I256" i="1"/>
  <c r="H256" i="1"/>
  <c r="F256" i="1"/>
  <c r="D256" i="1"/>
  <c r="I255" i="1"/>
  <c r="H255" i="1"/>
  <c r="F255" i="1"/>
  <c r="D255" i="1"/>
  <c r="I254" i="1"/>
  <c r="H254" i="1"/>
  <c r="F254" i="1"/>
  <c r="D254" i="1"/>
  <c r="I253" i="1"/>
  <c r="H253" i="1"/>
  <c r="F253" i="1"/>
  <c r="D253" i="1"/>
  <c r="I252" i="1"/>
  <c r="H252" i="1"/>
  <c r="F252" i="1"/>
  <c r="E252" i="1"/>
  <c r="D252" i="1"/>
  <c r="I251" i="1"/>
  <c r="H251" i="1"/>
  <c r="F251" i="1"/>
  <c r="E251" i="1"/>
  <c r="D251" i="1"/>
  <c r="I250" i="1"/>
  <c r="H250" i="1"/>
  <c r="F250" i="1"/>
  <c r="E250" i="1"/>
  <c r="D250" i="1"/>
  <c r="I249" i="1"/>
  <c r="H249" i="1"/>
  <c r="F249" i="1"/>
  <c r="E249" i="1"/>
  <c r="D249" i="1"/>
  <c r="I248" i="1"/>
  <c r="H248" i="1"/>
  <c r="F248" i="1"/>
  <c r="D248" i="1"/>
  <c r="I247" i="1"/>
  <c r="H247" i="1"/>
  <c r="F247" i="1"/>
  <c r="E247" i="1"/>
  <c r="D247" i="1"/>
  <c r="I246" i="1"/>
  <c r="H246" i="1"/>
  <c r="F246" i="1"/>
  <c r="D246" i="1"/>
  <c r="I245" i="1"/>
  <c r="H245" i="1"/>
  <c r="F245" i="1"/>
  <c r="E245" i="1"/>
  <c r="D245" i="1"/>
  <c r="I244" i="1"/>
  <c r="H244" i="1"/>
  <c r="F244" i="1"/>
  <c r="E244" i="1"/>
  <c r="D244" i="1"/>
  <c r="I243" i="1"/>
  <c r="H243" i="1"/>
  <c r="F243" i="1"/>
  <c r="E243" i="1"/>
  <c r="D243" i="1"/>
  <c r="I242" i="1"/>
  <c r="H242" i="1"/>
  <c r="F242" i="1"/>
  <c r="D242" i="1"/>
  <c r="I241" i="1"/>
  <c r="H241" i="1"/>
  <c r="F241" i="1"/>
  <c r="D241" i="1"/>
  <c r="I240" i="1"/>
  <c r="H240" i="1"/>
  <c r="F240" i="1"/>
  <c r="D240" i="1"/>
  <c r="I239" i="1"/>
  <c r="H239" i="1"/>
  <c r="F239" i="1"/>
  <c r="D239" i="1"/>
  <c r="I238" i="1"/>
  <c r="H238" i="1"/>
  <c r="F238" i="1"/>
  <c r="D238" i="1"/>
  <c r="I237" i="1"/>
  <c r="H237" i="1"/>
  <c r="F237" i="1"/>
  <c r="D237" i="1"/>
  <c r="I236" i="1"/>
  <c r="H236" i="1"/>
  <c r="F236" i="1"/>
  <c r="D236" i="1"/>
  <c r="I235" i="1"/>
  <c r="H235" i="1"/>
  <c r="F235" i="1"/>
  <c r="D235" i="1"/>
  <c r="I234" i="1"/>
  <c r="H234" i="1"/>
  <c r="F234" i="1"/>
  <c r="E234" i="1"/>
  <c r="D234" i="1"/>
  <c r="I233" i="1"/>
  <c r="H233" i="1"/>
  <c r="F233" i="1"/>
  <c r="D233" i="1"/>
  <c r="I232" i="1"/>
  <c r="H232" i="1"/>
  <c r="F232" i="1"/>
  <c r="E232" i="1"/>
  <c r="D232" i="1"/>
  <c r="I231" i="1"/>
  <c r="H231" i="1"/>
  <c r="F231" i="1"/>
  <c r="E231" i="1"/>
  <c r="D231" i="1"/>
  <c r="I230" i="1"/>
  <c r="H230" i="1"/>
  <c r="F230" i="1"/>
  <c r="D230" i="1"/>
  <c r="I229" i="1"/>
  <c r="H229" i="1"/>
  <c r="F229" i="1"/>
  <c r="D229" i="1"/>
  <c r="I228" i="1"/>
  <c r="H228" i="1"/>
  <c r="F228" i="1"/>
  <c r="D228" i="1"/>
  <c r="I227" i="1"/>
  <c r="H227" i="1"/>
  <c r="F227" i="1"/>
  <c r="D227" i="1"/>
  <c r="I226" i="1"/>
  <c r="H226" i="1"/>
  <c r="F226" i="1"/>
  <c r="D226" i="1"/>
  <c r="I225" i="1"/>
  <c r="H225" i="1"/>
  <c r="F225" i="1"/>
  <c r="E225" i="1"/>
  <c r="D225" i="1"/>
  <c r="I224" i="1"/>
  <c r="H224" i="1"/>
  <c r="F224" i="1"/>
  <c r="E224" i="1"/>
  <c r="D224" i="1"/>
  <c r="I223" i="1"/>
  <c r="H223" i="1"/>
  <c r="F223" i="1"/>
  <c r="E223" i="1"/>
  <c r="D223" i="1"/>
  <c r="I222" i="1"/>
  <c r="H222" i="1"/>
  <c r="F222" i="1"/>
  <c r="E222" i="1"/>
  <c r="D222" i="1"/>
  <c r="I221" i="1"/>
  <c r="H221" i="1"/>
  <c r="F221" i="1"/>
  <c r="E221" i="1"/>
  <c r="D221" i="1"/>
  <c r="I220" i="1"/>
  <c r="H220" i="1"/>
  <c r="F220" i="1"/>
  <c r="D220" i="1"/>
  <c r="I219" i="1"/>
  <c r="H219" i="1"/>
  <c r="F219" i="1"/>
  <c r="D219" i="1"/>
  <c r="I218" i="1"/>
  <c r="H218" i="1"/>
  <c r="F218" i="1"/>
  <c r="D218" i="1"/>
  <c r="I217" i="1"/>
  <c r="H217" i="1"/>
  <c r="F217" i="1"/>
  <c r="D217" i="1"/>
  <c r="I216" i="1"/>
  <c r="H216" i="1"/>
  <c r="F216" i="1"/>
  <c r="D216" i="1"/>
  <c r="I215" i="1"/>
  <c r="H215" i="1"/>
  <c r="F215" i="1"/>
  <c r="D215" i="1"/>
  <c r="I214" i="1"/>
  <c r="H214" i="1"/>
  <c r="F214" i="1"/>
  <c r="E214" i="1"/>
  <c r="D214" i="1"/>
  <c r="I213" i="1"/>
  <c r="H213" i="1"/>
  <c r="F213" i="1"/>
  <c r="E213" i="1"/>
  <c r="D213" i="1"/>
  <c r="I212" i="1"/>
  <c r="H212" i="1"/>
  <c r="F212" i="1"/>
  <c r="E212" i="1"/>
  <c r="D212" i="1"/>
  <c r="I211" i="1"/>
  <c r="H211" i="1"/>
  <c r="F211" i="1"/>
  <c r="D211" i="1"/>
  <c r="I210" i="1"/>
  <c r="H210" i="1"/>
  <c r="F210" i="1"/>
  <c r="D210" i="1"/>
  <c r="I209" i="1"/>
  <c r="H209" i="1"/>
  <c r="F209" i="1"/>
  <c r="D209" i="1"/>
  <c r="I208" i="1"/>
  <c r="H208" i="1"/>
  <c r="F208" i="1"/>
  <c r="E208" i="1"/>
  <c r="D208" i="1"/>
  <c r="I207" i="1"/>
  <c r="H207" i="1"/>
  <c r="F207" i="1"/>
  <c r="D207" i="1"/>
  <c r="I206" i="1"/>
  <c r="H206" i="1"/>
  <c r="F206" i="1"/>
  <c r="E206" i="1"/>
  <c r="D206" i="1"/>
  <c r="H205" i="1"/>
  <c r="F205" i="1"/>
  <c r="D205" i="1"/>
  <c r="H204" i="1"/>
  <c r="F204" i="1"/>
  <c r="D204" i="1"/>
  <c r="I203" i="1"/>
  <c r="H203" i="1"/>
  <c r="F203" i="1"/>
  <c r="E203" i="1"/>
  <c r="D203" i="1"/>
  <c r="I202" i="1"/>
  <c r="H202" i="1"/>
  <c r="F202" i="1"/>
  <c r="E202" i="1"/>
  <c r="D202" i="1"/>
  <c r="I201" i="1"/>
  <c r="H201" i="1"/>
  <c r="F201" i="1"/>
  <c r="E201" i="1"/>
  <c r="D201" i="1"/>
  <c r="I200" i="1"/>
  <c r="H200" i="1"/>
  <c r="F200" i="1"/>
  <c r="E200" i="1"/>
  <c r="D200" i="1"/>
  <c r="I199" i="1"/>
  <c r="H199" i="1"/>
  <c r="F199" i="1"/>
  <c r="E199" i="1"/>
  <c r="D199" i="1"/>
  <c r="I198" i="1"/>
  <c r="H198" i="1"/>
  <c r="F198" i="1"/>
  <c r="E198" i="1"/>
  <c r="D198" i="1"/>
  <c r="I197" i="1"/>
  <c r="H197" i="1"/>
  <c r="F197" i="1"/>
  <c r="E197" i="1"/>
  <c r="D197" i="1"/>
  <c r="I196" i="1"/>
  <c r="H196" i="1"/>
  <c r="F196" i="1"/>
  <c r="E196" i="1"/>
  <c r="D196" i="1"/>
  <c r="I195" i="1"/>
  <c r="H195" i="1"/>
  <c r="F195" i="1"/>
  <c r="E195" i="1"/>
  <c r="D195" i="1"/>
  <c r="I194" i="1"/>
  <c r="H194" i="1"/>
  <c r="F194" i="1"/>
  <c r="E194" i="1"/>
  <c r="D194" i="1"/>
  <c r="I193" i="1"/>
  <c r="H193" i="1"/>
  <c r="F193" i="1"/>
  <c r="E193" i="1"/>
  <c r="D193" i="1"/>
  <c r="I192" i="1"/>
  <c r="H192" i="1"/>
  <c r="F192" i="1"/>
  <c r="E192" i="1"/>
  <c r="D192" i="1"/>
  <c r="I191" i="1"/>
  <c r="H191" i="1"/>
  <c r="F191" i="1"/>
  <c r="E191" i="1"/>
  <c r="D191" i="1"/>
  <c r="I190" i="1"/>
  <c r="H190" i="1"/>
  <c r="F190" i="1"/>
  <c r="D190" i="1"/>
  <c r="I189" i="1"/>
  <c r="H189" i="1"/>
  <c r="F189" i="1"/>
  <c r="D189" i="1"/>
  <c r="I188" i="1"/>
  <c r="H188" i="1"/>
  <c r="F188" i="1"/>
  <c r="E188" i="1"/>
  <c r="D188" i="1"/>
  <c r="I187" i="1"/>
  <c r="H187" i="1"/>
  <c r="F187" i="1"/>
  <c r="E187" i="1"/>
  <c r="D187" i="1"/>
  <c r="I186" i="1"/>
  <c r="H186" i="1"/>
  <c r="F186" i="1"/>
  <c r="E186" i="1"/>
  <c r="D186" i="1"/>
  <c r="I185" i="1"/>
  <c r="H185" i="1"/>
  <c r="F185" i="1"/>
  <c r="E185" i="1"/>
  <c r="D185" i="1"/>
  <c r="I184" i="1"/>
  <c r="H184" i="1"/>
  <c r="F184" i="1"/>
  <c r="E184" i="1"/>
  <c r="D184" i="1"/>
  <c r="I183" i="1"/>
  <c r="H183" i="1"/>
  <c r="F183" i="1"/>
  <c r="E183" i="1"/>
  <c r="D183" i="1"/>
  <c r="I182" i="1"/>
  <c r="H182" i="1"/>
  <c r="F182" i="1"/>
  <c r="E182" i="1"/>
  <c r="D182" i="1"/>
  <c r="I181" i="1"/>
  <c r="H181" i="1"/>
  <c r="F181" i="1"/>
  <c r="D181" i="1"/>
  <c r="I180" i="1"/>
  <c r="H180" i="1"/>
  <c r="F180" i="1"/>
  <c r="D180" i="1"/>
  <c r="I179" i="1"/>
  <c r="H179" i="1"/>
  <c r="F179" i="1"/>
  <c r="D179" i="1"/>
  <c r="I178" i="1"/>
  <c r="H178" i="1"/>
  <c r="F178" i="1"/>
  <c r="D178" i="1"/>
  <c r="I177" i="1"/>
  <c r="H177" i="1"/>
  <c r="F177" i="1"/>
  <c r="D177" i="1"/>
  <c r="I176" i="1"/>
  <c r="H176" i="1"/>
  <c r="F176" i="1"/>
  <c r="D176" i="1"/>
  <c r="I175" i="1"/>
  <c r="H175" i="1"/>
  <c r="F175" i="1"/>
  <c r="D175" i="1"/>
  <c r="I174" i="1"/>
  <c r="H174" i="1"/>
  <c r="F174" i="1"/>
  <c r="D174" i="1"/>
  <c r="I173" i="1"/>
  <c r="H173" i="1"/>
  <c r="F173" i="1"/>
  <c r="D173" i="1"/>
  <c r="I172" i="1"/>
  <c r="H172" i="1"/>
  <c r="F172" i="1"/>
  <c r="D172" i="1"/>
  <c r="I171" i="1"/>
  <c r="H171" i="1"/>
  <c r="F171" i="1"/>
  <c r="D171" i="1"/>
  <c r="I170" i="1"/>
  <c r="H170" i="1"/>
  <c r="F170" i="1"/>
  <c r="E170" i="1"/>
  <c r="D170" i="1"/>
  <c r="I169" i="1"/>
  <c r="H169" i="1"/>
  <c r="F169" i="1"/>
  <c r="D169" i="1"/>
  <c r="I168" i="1"/>
  <c r="H168" i="1"/>
  <c r="F168" i="1"/>
  <c r="D168" i="1"/>
  <c r="I167" i="1"/>
  <c r="H167" i="1"/>
  <c r="F167" i="1"/>
  <c r="D167" i="1"/>
  <c r="I166" i="1"/>
  <c r="H166" i="1"/>
  <c r="F166" i="1"/>
  <c r="E166" i="1"/>
  <c r="D166" i="1"/>
  <c r="I165" i="1"/>
  <c r="H165" i="1"/>
  <c r="F165" i="1"/>
  <c r="D165" i="1"/>
  <c r="I164" i="1"/>
  <c r="H164" i="1"/>
  <c r="F164" i="1"/>
  <c r="D164" i="1"/>
  <c r="I163" i="1"/>
  <c r="H163" i="1"/>
  <c r="F163" i="1"/>
  <c r="E163" i="1"/>
  <c r="D163" i="1"/>
  <c r="I162" i="1"/>
  <c r="H162" i="1"/>
  <c r="F162" i="1"/>
  <c r="E162" i="1"/>
  <c r="D162" i="1"/>
  <c r="I161" i="1"/>
  <c r="H161" i="1"/>
  <c r="F161" i="1"/>
  <c r="D161" i="1"/>
  <c r="I160" i="1"/>
  <c r="H160" i="1"/>
  <c r="F160" i="1"/>
  <c r="D160" i="1"/>
  <c r="I159" i="1"/>
  <c r="H159" i="1"/>
  <c r="F159" i="1"/>
  <c r="D159" i="1"/>
  <c r="I158" i="1"/>
  <c r="H158" i="1"/>
  <c r="F158" i="1"/>
  <c r="D158" i="1"/>
  <c r="I157" i="1"/>
  <c r="H157" i="1"/>
  <c r="F157" i="1"/>
  <c r="D157" i="1"/>
  <c r="I156" i="1"/>
  <c r="H156" i="1"/>
  <c r="F156" i="1"/>
  <c r="D156" i="1"/>
  <c r="I155" i="1"/>
  <c r="H155" i="1"/>
  <c r="F155" i="1"/>
  <c r="D155" i="1"/>
  <c r="I154" i="1"/>
  <c r="H154" i="1"/>
  <c r="F154" i="1"/>
  <c r="D154" i="1"/>
  <c r="I153" i="1"/>
  <c r="H153" i="1"/>
  <c r="F153" i="1"/>
  <c r="D153" i="1"/>
  <c r="I152" i="1"/>
  <c r="H152" i="1"/>
  <c r="F152" i="1"/>
  <c r="D152" i="1"/>
  <c r="I151" i="1"/>
  <c r="H151" i="1"/>
  <c r="F151" i="1"/>
  <c r="D151" i="1"/>
  <c r="I150" i="1"/>
  <c r="H150" i="1"/>
  <c r="F150" i="1"/>
  <c r="D150" i="1"/>
  <c r="I149" i="1"/>
  <c r="H149" i="1"/>
  <c r="F149" i="1"/>
  <c r="D149" i="1"/>
  <c r="I148" i="1"/>
  <c r="H148" i="1"/>
  <c r="F148" i="1"/>
  <c r="D148" i="1"/>
  <c r="I147" i="1"/>
  <c r="H147" i="1"/>
  <c r="F147" i="1"/>
  <c r="D147" i="1"/>
  <c r="I146" i="1"/>
  <c r="H146" i="1"/>
  <c r="F146" i="1"/>
  <c r="D146" i="1"/>
  <c r="I145" i="1"/>
  <c r="H145" i="1"/>
  <c r="F145" i="1"/>
  <c r="D145" i="1"/>
  <c r="I144" i="1"/>
  <c r="H144" i="1"/>
  <c r="F144" i="1"/>
  <c r="E144" i="1"/>
  <c r="D144" i="1"/>
  <c r="I143" i="1"/>
  <c r="H143" i="1"/>
  <c r="F143" i="1"/>
  <c r="D143" i="1"/>
  <c r="I142" i="1"/>
  <c r="H142" i="1"/>
  <c r="F142" i="1"/>
  <c r="D142" i="1"/>
  <c r="I141" i="1"/>
  <c r="H141" i="1"/>
  <c r="F141" i="1"/>
  <c r="D141" i="1"/>
  <c r="I140" i="1"/>
  <c r="H140" i="1"/>
  <c r="F140" i="1"/>
  <c r="D140" i="1"/>
  <c r="I139" i="1"/>
  <c r="H139" i="1"/>
  <c r="F139" i="1"/>
  <c r="D139" i="1"/>
  <c r="I138" i="1"/>
  <c r="H138" i="1"/>
  <c r="F138" i="1"/>
  <c r="D138" i="1"/>
  <c r="I137" i="1"/>
  <c r="H137" i="1"/>
  <c r="F137" i="1"/>
  <c r="E137" i="1"/>
  <c r="D137" i="1"/>
  <c r="I136" i="1"/>
  <c r="H136" i="1"/>
  <c r="F136" i="1"/>
  <c r="D136" i="1"/>
  <c r="I135" i="1"/>
  <c r="H135" i="1"/>
  <c r="F135" i="1"/>
  <c r="E135" i="1"/>
  <c r="D135" i="1"/>
  <c r="I134" i="1"/>
  <c r="H134" i="1"/>
  <c r="F134" i="1"/>
  <c r="E134" i="1"/>
  <c r="D134" i="1"/>
  <c r="I133" i="1"/>
  <c r="H133" i="1"/>
  <c r="F133" i="1"/>
  <c r="D133" i="1"/>
  <c r="I132" i="1"/>
  <c r="H132" i="1"/>
  <c r="F132" i="1"/>
  <c r="D132" i="1"/>
  <c r="I131" i="1"/>
  <c r="H131" i="1"/>
  <c r="F131" i="1"/>
  <c r="E131" i="1"/>
  <c r="D131" i="1"/>
  <c r="I130" i="1"/>
  <c r="H130" i="1"/>
  <c r="F130" i="1"/>
  <c r="E130" i="1"/>
  <c r="D130" i="1"/>
  <c r="I129" i="1"/>
  <c r="H129" i="1"/>
  <c r="F129" i="1"/>
  <c r="D129" i="1"/>
  <c r="I128" i="1"/>
  <c r="H128" i="1"/>
  <c r="F128" i="1"/>
  <c r="E128" i="1"/>
  <c r="D128" i="1"/>
  <c r="I127" i="1"/>
  <c r="H127" i="1"/>
  <c r="F127" i="1"/>
  <c r="D127" i="1"/>
  <c r="I126" i="1"/>
  <c r="H126" i="1"/>
  <c r="F126" i="1"/>
  <c r="D126" i="1"/>
  <c r="I125" i="1"/>
  <c r="H125" i="1"/>
  <c r="F125" i="1"/>
  <c r="E125" i="1"/>
  <c r="D125" i="1"/>
  <c r="I124" i="1"/>
  <c r="H124" i="1"/>
  <c r="F124" i="1"/>
  <c r="E124" i="1"/>
  <c r="D124" i="1"/>
  <c r="I123" i="1"/>
  <c r="H123" i="1"/>
  <c r="F123" i="1"/>
  <c r="D123" i="1"/>
  <c r="I122" i="1"/>
  <c r="H122" i="1"/>
  <c r="F122" i="1"/>
  <c r="D122" i="1"/>
  <c r="I121" i="1"/>
  <c r="H121" i="1"/>
  <c r="F121" i="1"/>
  <c r="D121" i="1"/>
  <c r="I120" i="1"/>
  <c r="H120" i="1"/>
  <c r="F120" i="1"/>
  <c r="D120" i="1"/>
  <c r="I119" i="1"/>
  <c r="H119" i="1"/>
  <c r="F119" i="1"/>
  <c r="D119" i="1"/>
  <c r="I118" i="1"/>
  <c r="H118" i="1"/>
  <c r="F118" i="1"/>
  <c r="E118" i="1"/>
  <c r="D118" i="1"/>
  <c r="I117" i="1"/>
  <c r="H117" i="1"/>
  <c r="F117" i="1"/>
  <c r="D117" i="1"/>
  <c r="I116" i="1"/>
  <c r="H116" i="1"/>
  <c r="F116" i="1"/>
  <c r="E116" i="1"/>
  <c r="D116" i="1"/>
  <c r="I115" i="1"/>
  <c r="H115" i="1"/>
  <c r="F115" i="1"/>
  <c r="D115" i="1"/>
  <c r="I114" i="1"/>
  <c r="H114" i="1"/>
  <c r="F114" i="1"/>
  <c r="E114" i="1"/>
  <c r="D114" i="1"/>
  <c r="I113" i="1"/>
  <c r="H113" i="1"/>
  <c r="F113" i="1"/>
  <c r="E113" i="1"/>
  <c r="D113" i="1"/>
  <c r="I112" i="1"/>
  <c r="H112" i="1"/>
  <c r="F112" i="1"/>
  <c r="D112" i="1"/>
  <c r="I111" i="1"/>
  <c r="H111" i="1"/>
  <c r="F111" i="1"/>
  <c r="D111" i="1"/>
  <c r="I110" i="1"/>
  <c r="H110" i="1"/>
  <c r="F110" i="1"/>
  <c r="D110" i="1"/>
  <c r="I109" i="1"/>
  <c r="H109" i="1"/>
  <c r="F109" i="1"/>
  <c r="E109" i="1"/>
  <c r="D109" i="1"/>
  <c r="I108" i="1"/>
  <c r="H108" i="1"/>
  <c r="F108" i="1"/>
  <c r="D108" i="1"/>
  <c r="I107" i="1"/>
  <c r="H107" i="1"/>
  <c r="F107" i="1"/>
  <c r="D107" i="1"/>
  <c r="I106" i="1"/>
  <c r="H106" i="1"/>
  <c r="F106" i="1"/>
  <c r="D106" i="1"/>
  <c r="I105" i="1"/>
  <c r="H105" i="1"/>
  <c r="F105" i="1"/>
  <c r="D105" i="1"/>
  <c r="I104" i="1"/>
  <c r="H104" i="1"/>
  <c r="F104" i="1"/>
  <c r="D104" i="1"/>
  <c r="I103" i="1"/>
  <c r="H103" i="1"/>
  <c r="F103" i="1"/>
  <c r="E103" i="1"/>
  <c r="D103" i="1"/>
  <c r="I102" i="1"/>
  <c r="H102" i="1"/>
  <c r="F102" i="1"/>
  <c r="E102" i="1"/>
  <c r="D102" i="1"/>
  <c r="I101" i="1"/>
  <c r="H101" i="1"/>
  <c r="F101" i="1"/>
  <c r="E101" i="1"/>
  <c r="D101" i="1"/>
  <c r="I100" i="1"/>
  <c r="H100" i="1"/>
  <c r="F100" i="1"/>
  <c r="E100" i="1"/>
  <c r="D100" i="1"/>
  <c r="I99" i="1"/>
  <c r="H99" i="1"/>
  <c r="F99" i="1"/>
  <c r="D99" i="1"/>
  <c r="I98" i="1"/>
  <c r="H98" i="1"/>
  <c r="F98" i="1"/>
  <c r="D98" i="1"/>
  <c r="I97" i="1"/>
  <c r="H97" i="1"/>
  <c r="F97" i="1"/>
  <c r="E97" i="1"/>
  <c r="D97" i="1"/>
  <c r="I96" i="1"/>
  <c r="H96" i="1"/>
  <c r="F96" i="1"/>
  <c r="E96" i="1"/>
  <c r="D96" i="1"/>
  <c r="I95" i="1"/>
  <c r="H95" i="1"/>
  <c r="F95" i="1"/>
  <c r="D95" i="1"/>
  <c r="I94" i="1"/>
  <c r="H94" i="1"/>
  <c r="F94" i="1"/>
  <c r="D94" i="1"/>
  <c r="I93" i="1"/>
  <c r="H93" i="1"/>
  <c r="F93" i="1"/>
  <c r="E93" i="1"/>
  <c r="D93" i="1"/>
  <c r="I92" i="1"/>
  <c r="H92" i="1"/>
  <c r="F92" i="1"/>
  <c r="E92" i="1"/>
  <c r="D92" i="1"/>
  <c r="I91" i="1"/>
  <c r="H91" i="1"/>
  <c r="F91" i="1"/>
  <c r="E91" i="1"/>
  <c r="D91" i="1"/>
  <c r="H90" i="1"/>
  <c r="F90" i="1"/>
  <c r="D90" i="1"/>
  <c r="H89" i="1"/>
  <c r="F89" i="1"/>
  <c r="D89" i="1"/>
  <c r="I88" i="1"/>
  <c r="H88" i="1"/>
  <c r="F88" i="1"/>
  <c r="E88" i="1"/>
  <c r="D88" i="1"/>
  <c r="I87" i="1"/>
  <c r="H87" i="1"/>
  <c r="F87" i="1"/>
  <c r="E87" i="1"/>
  <c r="D87" i="1"/>
  <c r="I86" i="1"/>
  <c r="H86" i="1"/>
  <c r="F86" i="1"/>
  <c r="E86" i="1"/>
  <c r="D86" i="1"/>
  <c r="I85" i="1"/>
  <c r="H85" i="1"/>
  <c r="F85" i="1"/>
  <c r="E85" i="1"/>
  <c r="D85" i="1"/>
  <c r="I84" i="1"/>
  <c r="H84" i="1"/>
  <c r="F84" i="1"/>
  <c r="E84" i="1"/>
  <c r="D84" i="1"/>
  <c r="I83" i="1"/>
  <c r="H83" i="1"/>
  <c r="F83" i="1"/>
  <c r="E83" i="1"/>
  <c r="D83" i="1"/>
  <c r="I82" i="1"/>
  <c r="H82" i="1"/>
  <c r="F82" i="1"/>
  <c r="E82" i="1"/>
  <c r="D82" i="1"/>
  <c r="I81" i="1"/>
  <c r="H81" i="1"/>
  <c r="F81" i="1"/>
  <c r="E81" i="1"/>
  <c r="D81" i="1"/>
  <c r="I80" i="1"/>
  <c r="H80" i="1"/>
  <c r="F80" i="1"/>
  <c r="E80" i="1"/>
  <c r="D80" i="1"/>
  <c r="I79" i="1"/>
  <c r="H79" i="1"/>
  <c r="F79" i="1"/>
  <c r="E79" i="1"/>
  <c r="D79" i="1"/>
  <c r="I78" i="1"/>
  <c r="H78" i="1"/>
  <c r="F78" i="1"/>
  <c r="E78" i="1"/>
  <c r="D78" i="1"/>
  <c r="I77" i="1"/>
  <c r="H77" i="1"/>
  <c r="F77" i="1"/>
  <c r="E77" i="1"/>
  <c r="D77" i="1"/>
  <c r="I76" i="1"/>
  <c r="H76" i="1"/>
  <c r="F76" i="1"/>
  <c r="E76" i="1"/>
  <c r="D76" i="1"/>
  <c r="I75" i="1"/>
  <c r="H75" i="1"/>
  <c r="F75" i="1"/>
  <c r="E75" i="1"/>
  <c r="D75" i="1"/>
  <c r="I74" i="1"/>
  <c r="H74" i="1"/>
  <c r="F74" i="1"/>
  <c r="E74" i="1"/>
  <c r="D74" i="1"/>
  <c r="I73" i="1"/>
  <c r="H73" i="1"/>
  <c r="F73" i="1"/>
  <c r="E73" i="1"/>
  <c r="D73" i="1"/>
  <c r="I72" i="1"/>
  <c r="H72" i="1"/>
  <c r="F72" i="1"/>
  <c r="E72" i="1"/>
  <c r="D72" i="1"/>
  <c r="I71" i="1"/>
  <c r="H71" i="1"/>
  <c r="F71" i="1"/>
  <c r="E71" i="1"/>
  <c r="D71" i="1"/>
  <c r="I70" i="1"/>
  <c r="H70" i="1"/>
  <c r="F70" i="1"/>
  <c r="E70" i="1"/>
  <c r="D70" i="1"/>
  <c r="I69" i="1"/>
  <c r="H69" i="1"/>
  <c r="F69" i="1"/>
  <c r="E69" i="1"/>
  <c r="D69" i="1"/>
  <c r="I68" i="1"/>
  <c r="H68" i="1"/>
  <c r="F68" i="1"/>
  <c r="E68" i="1"/>
  <c r="D68" i="1"/>
  <c r="I67" i="1"/>
  <c r="H67" i="1"/>
  <c r="F67" i="1"/>
  <c r="E67" i="1"/>
  <c r="D67" i="1"/>
  <c r="I66" i="1"/>
  <c r="H66" i="1"/>
  <c r="F66" i="1"/>
  <c r="E66" i="1"/>
  <c r="D66" i="1"/>
  <c r="I65" i="1"/>
  <c r="H65" i="1"/>
  <c r="F65" i="1"/>
  <c r="E65" i="1"/>
  <c r="D65" i="1"/>
  <c r="I64" i="1"/>
  <c r="H64" i="1"/>
  <c r="F64" i="1"/>
  <c r="E64" i="1"/>
  <c r="D64" i="1"/>
  <c r="I63" i="1"/>
  <c r="H63" i="1"/>
  <c r="F63" i="1"/>
  <c r="E63" i="1"/>
  <c r="D63" i="1"/>
  <c r="I62" i="1"/>
  <c r="H62" i="1"/>
  <c r="F62" i="1"/>
  <c r="E62" i="1"/>
  <c r="D62" i="1"/>
  <c r="I61" i="1"/>
  <c r="H61" i="1"/>
  <c r="F61" i="1"/>
  <c r="E61" i="1"/>
  <c r="D61" i="1"/>
  <c r="I60" i="1"/>
  <c r="H60" i="1"/>
  <c r="F60" i="1"/>
  <c r="E60" i="1"/>
  <c r="D60" i="1"/>
  <c r="I59" i="1"/>
  <c r="H59" i="1"/>
  <c r="F59" i="1"/>
  <c r="E59" i="1"/>
  <c r="D59" i="1"/>
  <c r="I58" i="1"/>
  <c r="H58" i="1"/>
  <c r="F58" i="1"/>
  <c r="E58" i="1"/>
  <c r="D58" i="1"/>
  <c r="I57" i="1"/>
  <c r="H57" i="1"/>
  <c r="F57" i="1"/>
  <c r="E57" i="1"/>
  <c r="D57" i="1"/>
  <c r="I56" i="1"/>
  <c r="H56" i="1"/>
  <c r="F56" i="1"/>
  <c r="E56" i="1"/>
  <c r="D56" i="1"/>
  <c r="I55" i="1"/>
  <c r="H55" i="1"/>
  <c r="F55" i="1"/>
  <c r="E55" i="1"/>
  <c r="D55" i="1"/>
  <c r="I54" i="1"/>
  <c r="H54" i="1"/>
  <c r="F54" i="1"/>
  <c r="E54" i="1"/>
  <c r="D54" i="1"/>
  <c r="I53" i="1"/>
  <c r="H53" i="1"/>
  <c r="F53" i="1"/>
  <c r="E53" i="1"/>
  <c r="D53" i="1"/>
  <c r="I52" i="1"/>
  <c r="H52" i="1"/>
  <c r="F52" i="1"/>
  <c r="E52" i="1"/>
  <c r="D52" i="1"/>
  <c r="I51" i="1"/>
  <c r="H51" i="1"/>
  <c r="F51" i="1"/>
  <c r="E51" i="1"/>
  <c r="D51" i="1"/>
  <c r="I50" i="1"/>
  <c r="H50" i="1"/>
  <c r="D50" i="1"/>
  <c r="I49" i="1"/>
  <c r="H49" i="1"/>
  <c r="D49" i="1"/>
  <c r="I48" i="1"/>
  <c r="H48" i="1"/>
  <c r="E48" i="1"/>
  <c r="D48" i="1"/>
  <c r="I47" i="1"/>
  <c r="H47" i="1"/>
  <c r="D47" i="1"/>
  <c r="I46" i="1"/>
  <c r="H46" i="1"/>
  <c r="D46" i="1"/>
  <c r="I45" i="1"/>
  <c r="H45" i="1"/>
  <c r="D45" i="1"/>
  <c r="I44" i="1"/>
  <c r="H44" i="1"/>
  <c r="D44" i="1"/>
  <c r="I43" i="1"/>
  <c r="D43" i="1"/>
  <c r="I42" i="1"/>
  <c r="D42" i="1"/>
  <c r="I41" i="1"/>
  <c r="D41" i="1"/>
  <c r="I40" i="1"/>
  <c r="E40" i="1"/>
  <c r="D40" i="1"/>
  <c r="I39" i="1"/>
  <c r="D39" i="1"/>
  <c r="I38" i="1"/>
  <c r="E38" i="1"/>
  <c r="D38" i="1"/>
  <c r="I37" i="1"/>
  <c r="D37" i="1"/>
  <c r="I36" i="1"/>
  <c r="E36" i="1"/>
  <c r="D36" i="1"/>
  <c r="I35" i="1"/>
  <c r="E35" i="1"/>
  <c r="D35" i="1"/>
  <c r="I34" i="1"/>
  <c r="H34" i="1"/>
  <c r="F34" i="1"/>
  <c r="E34" i="1"/>
  <c r="D34" i="1"/>
  <c r="I33" i="1"/>
  <c r="H33" i="1"/>
  <c r="F33" i="1"/>
  <c r="E33" i="1"/>
  <c r="D33" i="1"/>
  <c r="I32" i="1"/>
  <c r="H32" i="1"/>
  <c r="F32" i="1"/>
  <c r="E32" i="1"/>
  <c r="D32" i="1"/>
  <c r="I31" i="1"/>
  <c r="H31" i="1"/>
  <c r="D31" i="1"/>
  <c r="I30" i="1"/>
  <c r="H30" i="1"/>
  <c r="D30" i="1"/>
  <c r="I29" i="1"/>
  <c r="H29" i="1"/>
  <c r="D29" i="1"/>
  <c r="I28" i="1"/>
  <c r="H28" i="1"/>
  <c r="D28" i="1"/>
  <c r="I27" i="1"/>
  <c r="H27" i="1"/>
  <c r="D27" i="1"/>
  <c r="I26" i="1"/>
  <c r="H26" i="1"/>
  <c r="D26" i="1"/>
  <c r="I25" i="1"/>
  <c r="H25" i="1"/>
  <c r="D25" i="1"/>
  <c r="I24" i="1"/>
  <c r="H24" i="1"/>
  <c r="D24" i="1"/>
  <c r="I23" i="1"/>
  <c r="H23" i="1"/>
  <c r="D23" i="1"/>
  <c r="I22" i="1"/>
  <c r="H22" i="1"/>
  <c r="F22" i="1"/>
  <c r="D22" i="1"/>
  <c r="I21" i="1"/>
  <c r="H21" i="1"/>
  <c r="F21" i="1"/>
  <c r="D21" i="1"/>
  <c r="I20" i="1"/>
  <c r="H20" i="1"/>
  <c r="F20" i="1"/>
  <c r="D20" i="1"/>
  <c r="I19" i="1"/>
  <c r="H19" i="1"/>
  <c r="F19" i="1"/>
  <c r="D19" i="1"/>
</calcChain>
</file>

<file path=xl/sharedStrings.xml><?xml version="1.0" encoding="utf-8"?>
<sst xmlns="http://schemas.openxmlformats.org/spreadsheetml/2006/main" count="2166" uniqueCount="150">
  <si>
    <t>56191</t>
  </si>
  <si>
    <t>TÍTULO</t>
  </si>
  <si>
    <t>NOMBRE CORTO</t>
  </si>
  <si>
    <t>DESCRIPCIÓN</t>
  </si>
  <si>
    <t>Inventario_Inventario de bienes muebles</t>
  </si>
  <si>
    <t>LTAIPSLP84XLIA</t>
  </si>
  <si>
    <t xml:space="preserve"> 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</si>
  <si>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</si>
  <si>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</si>
  <si>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</si>
  <si>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</si>
  <si>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</si>
  <si>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</si>
  <si>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</si>
  <si>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</si>
  <si>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</si>
  <si>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</si>
  <si>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</si>
  <si>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</si>
  <si>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</si>
  <si>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</si>
  <si>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</si>
  <si>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</si>
  <si>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</si>
  <si>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</si>
  <si>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</si>
  <si>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</si>
  <si>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</si>
  <si>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</si>
  <si>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</si>
  <si>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</si>
  <si>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</si>
  <si>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</si>
  <si>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</si>
  <si>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</si>
  <si>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</si>
  <si>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</si>
  <si>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ESCALERA DE ALUMINIO</t>
  </si>
  <si>
    <t>H. AYUNTAMIENTO</t>
  </si>
  <si>
    <t>AM-001</t>
  </si>
  <si>
    <t>ARCHIVO MPAL</t>
  </si>
  <si>
    <t xml:space="preserve">MONITOR </t>
  </si>
  <si>
    <t>AM-002</t>
  </si>
  <si>
    <t>31/010/2024</t>
  </si>
  <si>
    <t>CPU</t>
  </si>
  <si>
    <t>AM-003</t>
  </si>
  <si>
    <t>LETRERO DE EXTINTOR FOTOLUMICENTE</t>
  </si>
  <si>
    <t>AM-004</t>
  </si>
  <si>
    <t>ESCRITORIO METALICO 1.20 MTS C/2 CAJONES</t>
  </si>
  <si>
    <t>AM-005</t>
  </si>
  <si>
    <t>MESA MULTIUSOS ITALIANA</t>
  </si>
  <si>
    <t>AM-006</t>
  </si>
  <si>
    <t>61 ESTANTES DE ACERO COLOR AZUL Y NARANJA</t>
  </si>
  <si>
    <t>AM-007</t>
  </si>
  <si>
    <t>SILLA GIRATORIA NEGRA</t>
  </si>
  <si>
    <t>AM-008</t>
  </si>
  <si>
    <t>DOS EXTINTORES</t>
  </si>
  <si>
    <t>AM-010</t>
  </si>
  <si>
    <t>MINISPLIT</t>
  </si>
  <si>
    <t>AM-011</t>
  </si>
  <si>
    <t>IMPRESORA</t>
  </si>
  <si>
    <t>AM-012</t>
  </si>
  <si>
    <t>ASESOR JURIDICO</t>
  </si>
  <si>
    <t>BBLIOTECA</t>
  </si>
  <si>
    <t>BIBLIOTECA</t>
  </si>
  <si>
    <t>31/11/2024</t>
  </si>
  <si>
    <t>SECRETARIA GENERAL</t>
  </si>
  <si>
    <t>}</t>
  </si>
  <si>
    <t>31/11/2025</t>
  </si>
  <si>
    <t>CAIC</t>
  </si>
  <si>
    <t>CATASTRO</t>
  </si>
  <si>
    <t>CODESOL</t>
  </si>
  <si>
    <t>H.AYUNTAMIENTO</t>
  </si>
  <si>
    <t>COORDINACION DE SALUD</t>
  </si>
  <si>
    <t>TURISMO</t>
  </si>
  <si>
    <t>DEPORTES</t>
  </si>
  <si>
    <t>DIF MUNICIPAL</t>
  </si>
  <si>
    <t>¿</t>
  </si>
  <si>
    <t xml:space="preserve">ECOLOGIA </t>
  </si>
  <si>
    <t>GIROS MERCANTILES</t>
  </si>
  <si>
    <t>ICAT</t>
  </si>
  <si>
    <t>INAPAM</t>
  </si>
  <si>
    <t>INSTANCIA DE LA MUJER</t>
  </si>
  <si>
    <t xml:space="preserve">OBRAS PUBLICAS </t>
  </si>
  <si>
    <t>321/10/2024</t>
  </si>
  <si>
    <t>PRESIDENTE</t>
  </si>
  <si>
    <t>PROTECCION CIVIL</t>
  </si>
  <si>
    <t>REGISTRO CIVIL</t>
  </si>
  <si>
    <t>SALA DE PRESIDENTES</t>
  </si>
  <si>
    <t>SECRETARIA MUNICIPAL</t>
  </si>
  <si>
    <t>SECRETARIA PARTICULAR</t>
  </si>
  <si>
    <t>SEGURIDAD PUBLICA</t>
  </si>
  <si>
    <t>CONSULTORIO MEDICO</t>
  </si>
  <si>
    <t>SINDICATURA MUNICIPAL</t>
  </si>
  <si>
    <t>TECNOLOGICO</t>
  </si>
  <si>
    <t>TESORERIA MUNICIPAL</t>
  </si>
  <si>
    <t>UBR</t>
  </si>
  <si>
    <t xml:space="preserve">IMPRESORA MULTIFUNCIONAL </t>
  </si>
  <si>
    <t>SG-036</t>
  </si>
  <si>
    <t>EQUIPO DE COMPUTO DELL</t>
  </si>
  <si>
    <t>CM-028</t>
  </si>
  <si>
    <t>SILLA SECRETARCIAL</t>
  </si>
  <si>
    <t>SG-037</t>
  </si>
  <si>
    <t xml:space="preserve">SILLA SECRETARIAL </t>
  </si>
  <si>
    <t>SG-038</t>
  </si>
  <si>
    <t>IMPRESORA MULTIFUNCIONAL</t>
  </si>
  <si>
    <t>CM-029</t>
  </si>
  <si>
    <t>TM-102</t>
  </si>
  <si>
    <t>COMPUTADORA</t>
  </si>
  <si>
    <t>MAQUINA DE SOLDAR</t>
  </si>
  <si>
    <t>OBRAS PUBLICAS</t>
  </si>
  <si>
    <t>COMBO ULTRASONIDO</t>
  </si>
  <si>
    <t>IMPRESORA MULTIFUCNONAL</t>
  </si>
  <si>
    <t xml:space="preserve">REGULADOR </t>
  </si>
  <si>
    <t>IMPRESORA MULTIFUCNCIONAL</t>
  </si>
  <si>
    <t>TRANSPARENCIA</t>
  </si>
  <si>
    <t>MOTODESARMADORA 250-3</t>
  </si>
  <si>
    <t xml:space="preserve">DESMALEZADORA SHTILL </t>
  </si>
  <si>
    <t>CORTADOR DE RAMAS ALTAS DE MANGO TELESCOPIO</t>
  </si>
  <si>
    <t>ESCALERA DE ESTENSION</t>
  </si>
  <si>
    <t>DESARROLLO AGROPECUARIO</t>
  </si>
  <si>
    <t xml:space="preserve">EQUIPO DE COMPUTO HP </t>
  </si>
  <si>
    <t>MULTIFUNCIONAL RICOH PP -501 IMPRESORA ESCANER</t>
  </si>
  <si>
    <t>MULTIFUNCIONAL CANNON</t>
  </si>
  <si>
    <t>MULTIFUNCIONAL EPSON</t>
  </si>
  <si>
    <t>EQUIPO COMPUTO HP2</t>
  </si>
  <si>
    <t>1 DISCO DURO EXTERNO MARCA TOSHIBA 1 TB</t>
  </si>
  <si>
    <t>SOPORTE ESTRATEGUAS Y MANTENIMIENTO A SERVER HP PROLAINT TESORERIA ACTUALIZACION WINDOUS</t>
  </si>
  <si>
    <t>EQUIPO CPU DELL 15-800 16GB RAM, MONITOR 27 MAUSE Y TECLADO 156600 RAM 2560 MONITOR 22 TECLADO</t>
  </si>
  <si>
    <t>1 ESCRITORIO EJECUTIVO DE MADERA CF</t>
  </si>
  <si>
    <t>CORTADORA 14</t>
  </si>
  <si>
    <t>ESCALERA ESCALAMEX PURA DE ALUMINIO (EXTENCION)</t>
  </si>
  <si>
    <t>2 BANDOLA LINIERO CON GANCHO LARGO 2.9 M</t>
  </si>
  <si>
    <t xml:space="preserve">MOTOSIERRA 50CM/20 </t>
  </si>
  <si>
    <t xml:space="preserve">DOS ARNES DE CUERPO COMPLETO </t>
  </si>
  <si>
    <t>BANDERA NACIIONAL REGLAMENTARIA BORDADA</t>
  </si>
  <si>
    <t>100 SILLAS PLASTICAS COLOR BLANCO / 30 SILLAS ACOJINADAS</t>
  </si>
  <si>
    <t>MOTO BOMBA 2 DE SALIDA 7 HP</t>
  </si>
  <si>
    <t>PAR DE MICROFONOS INALAMBRICOS</t>
  </si>
  <si>
    <t>8 REFLECTORES 200 WATSS</t>
  </si>
  <si>
    <t>REGULADOR KOBLEX</t>
  </si>
  <si>
    <t xml:space="preserve">DOS TERMONEUBOLIZADORAS </t>
  </si>
  <si>
    <t xml:space="preserve">2 DISCOS DUROS EXTERNOS </t>
  </si>
  <si>
    <t>10 MACHETES CAUAIANO</t>
  </si>
  <si>
    <t>MOTO DESMALEZADORA</t>
  </si>
  <si>
    <t xml:space="preserve">CARRETILLA </t>
  </si>
  <si>
    <t>CULTURA</t>
  </si>
  <si>
    <t xml:space="preserve">SALUD </t>
  </si>
  <si>
    <t>UNIDAD INVESTIGADORA</t>
  </si>
  <si>
    <t>NO HUBO MODIFICACION EN EL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</si>
</sst>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</numFmts>
  <fonts count="7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 Light"/>
      <charset val="134"/>
      <scheme val="major"/>
    </font>
    <font>
      <sz val="11"/>
      <name val="Calibri Light"/>
      <charset val="134"/>
      <scheme val="major"/>
    </font>
    <font>
      <sz val="11"/>
      <name val="Arial"/>
      <charset val="134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4" fillId="0" borderId="1" xfId="0" applyFont="1" applyBorder="1" applyAlignment="1">
      <alignment horizontal="left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4" fillId="0" borderId="1" xfId="0" applyFont="1" applyBorder="1" applyAlignment="1">
      <alignment wrapText="1"/>
    </xf>
    <xf numFmtId="14" fontId="5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44" fontId="5" fillId="0" borderId="1" xfId="0" applyNumberFormat="1" applyFont="1" applyBorder="1" applyAlignment="1">
      <alignment horizontal="center" wrapText="1"/>
    </xf>
    <xf numFmtId="44" fontId="5" fillId="0" borderId="1" xfId="1" applyFont="1" applyBorder="1" applyAlignment="1">
      <alignment wrapText="1"/>
    </xf>
    <xf numFmtId="44" fontId="5" fillId="0" borderId="1" xfId="1" applyFont="1" applyBorder="1" applyAlignment="1">
      <alignment horizontal="center" wrapText="1"/>
    </xf>
    <xf numFmtId="44" fontId="0" fillId="0" borderId="0" xfId="0" applyNumberFormat="1"/>
    <xf numFmtId="14" fontId="0" fillId="0" borderId="0" xfId="0" applyNumberFormat="1" applyAlignment="1">
      <alignment horizontal="right"/>
    </xf>
    <xf numFmtId="16" fontId="0" fillId="0" borderId="0" xfId="0" applyNumberFormat="1"/>
    <xf numFmtId="8" fontId="0" fillId="0" borderId="0" xfId="0" applyNumberFormat="1"/>
    <xf numFmtId="6" fontId="0" fillId="0" borderId="0" xfId="0" applyNumberFormat="1"/>
    <xf numFmtId="17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theme" Target="theme/theme1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ASESOR%20JURIDICO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DIF%20MUNICIPAL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ECOLOGIA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GIROS%20MERCANTILES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ICAT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INAPAM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INSTANCIA%20DE%20LA%20MUJER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OBRAS%20PUBLICAS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PRESIDENCIA%20MPAL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PROTECCION%20CIVIL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REGISTRO%20CIVI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BIBLIOTECA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SALA%20AUDIOVISUAL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SECRETARIA%20MPAL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SECRETARIA%20PARTICULAR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SEGURIDAD%20PUBLICA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SERVICIO%20MEDICO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SINDICATURA%20MPAL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TECNOLOGICO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TESORERIA%20MPAL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UB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CABILD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CAI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CATASTRO%20MPAL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CODESOL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COORDINACION%20DE%20SALUD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CULTURA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DEPOR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AJ-001</v>
          </cell>
          <cell r="B4" t="str">
            <v>SILLA EJECUTIVA GIRABLE COLOR NEGRO</v>
          </cell>
          <cell r="C4">
            <v>511</v>
          </cell>
          <cell r="N4">
            <v>600</v>
          </cell>
        </row>
        <row r="5">
          <cell r="A5" t="str">
            <v>AJ-002</v>
          </cell>
          <cell r="B5" t="str">
            <v>ESCRITORIO MADERA 2 CAJONES S/LLAVE</v>
          </cell>
          <cell r="C5">
            <v>511</v>
          </cell>
          <cell r="N5">
            <v>1200</v>
          </cell>
        </row>
        <row r="6">
          <cell r="A6" t="str">
            <v>AJ-003</v>
          </cell>
          <cell r="B6" t="str">
            <v>ARCHIVERO METALICO DE 2 GAVETAS S/LLAVE</v>
          </cell>
          <cell r="C6">
            <v>511</v>
          </cell>
          <cell r="N6">
            <v>2070</v>
          </cell>
        </row>
        <row r="7">
          <cell r="A7" t="str">
            <v>AJ-004</v>
          </cell>
          <cell r="B7" t="str">
            <v>COMPUTADORADESKTOP</v>
          </cell>
          <cell r="C7">
            <v>515</v>
          </cell>
          <cell r="N7">
            <v>14999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D-001</v>
          </cell>
          <cell r="B4" t="str">
            <v>ESCRITORIO MADERA 3 CAJONES</v>
          </cell>
          <cell r="C4">
            <v>511</v>
          </cell>
          <cell r="M4">
            <v>1500</v>
          </cell>
        </row>
        <row r="5">
          <cell r="A5" t="str">
            <v>D-002</v>
          </cell>
          <cell r="B5" t="str">
            <v>MONITOR</v>
          </cell>
          <cell r="C5">
            <v>515</v>
          </cell>
          <cell r="M5">
            <v>4485</v>
          </cell>
        </row>
        <row r="6">
          <cell r="A6" t="str">
            <v>D-003</v>
          </cell>
          <cell r="B6" t="str">
            <v>TECLADO</v>
          </cell>
          <cell r="C6">
            <v>515</v>
          </cell>
          <cell r="M6"/>
        </row>
        <row r="7">
          <cell r="A7" t="str">
            <v>D-004</v>
          </cell>
          <cell r="B7" t="str">
            <v>MOUSE</v>
          </cell>
          <cell r="C7">
            <v>515</v>
          </cell>
          <cell r="M7"/>
        </row>
        <row r="8">
          <cell r="A8" t="str">
            <v>D-005</v>
          </cell>
          <cell r="B8" t="str">
            <v>CPU</v>
          </cell>
          <cell r="C8">
            <v>515</v>
          </cell>
          <cell r="M8"/>
        </row>
        <row r="9">
          <cell r="A9" t="str">
            <v>D-006</v>
          </cell>
          <cell r="B9" t="str">
            <v>IMPRESORA MULTIFUNCIONAL</v>
          </cell>
          <cell r="C9">
            <v>515</v>
          </cell>
          <cell r="D9">
            <v>41737</v>
          </cell>
          <cell r="M9">
            <v>3410</v>
          </cell>
        </row>
        <row r="10">
          <cell r="A10" t="str">
            <v>D-007</v>
          </cell>
          <cell r="B10" t="str">
            <v>REGULADOR 8 CONTACTOS</v>
          </cell>
          <cell r="C10">
            <v>566</v>
          </cell>
          <cell r="D10">
            <v>42186</v>
          </cell>
          <cell r="M10">
            <v>450</v>
          </cell>
        </row>
        <row r="11">
          <cell r="A11" t="str">
            <v>D-008</v>
          </cell>
          <cell r="B11" t="str">
            <v>SILLA SECRETARIAL C/BRAZO</v>
          </cell>
          <cell r="C11">
            <v>511</v>
          </cell>
          <cell r="M11">
            <v>700</v>
          </cell>
        </row>
        <row r="12">
          <cell r="A12" t="str">
            <v>D-009</v>
          </cell>
          <cell r="B12" t="str">
            <v>SILLA CON RESPALDO</v>
          </cell>
          <cell r="C12">
            <v>511</v>
          </cell>
          <cell r="D12">
            <v>39549</v>
          </cell>
          <cell r="M12">
            <v>774.78</v>
          </cell>
        </row>
        <row r="13">
          <cell r="A13" t="str">
            <v>D-010</v>
          </cell>
          <cell r="B13" t="str">
            <v>SILLA CON RESPALDO</v>
          </cell>
          <cell r="C13">
            <v>511</v>
          </cell>
          <cell r="M13">
            <v>774.78</v>
          </cell>
        </row>
        <row r="14">
          <cell r="A14" t="str">
            <v>D-011</v>
          </cell>
          <cell r="B14" t="str">
            <v>SILLA CON RESPALDO</v>
          </cell>
          <cell r="C14">
            <v>511</v>
          </cell>
          <cell r="M14">
            <v>774.78</v>
          </cell>
        </row>
        <row r="15">
          <cell r="A15" t="str">
            <v>D-012</v>
          </cell>
          <cell r="B15" t="str">
            <v>SILLA CON RESPALDO</v>
          </cell>
          <cell r="C15">
            <v>511</v>
          </cell>
          <cell r="M15">
            <v>774.78</v>
          </cell>
        </row>
        <row r="16">
          <cell r="A16" t="str">
            <v>D-013</v>
          </cell>
          <cell r="B16" t="str">
            <v>SILLA CON RESPALDO</v>
          </cell>
          <cell r="C16">
            <v>511</v>
          </cell>
          <cell r="M16">
            <v>774.78</v>
          </cell>
        </row>
        <row r="17">
          <cell r="A17" t="str">
            <v>D-014</v>
          </cell>
          <cell r="B17" t="str">
            <v>SILLA CON RESPALDO</v>
          </cell>
          <cell r="C17">
            <v>511</v>
          </cell>
          <cell r="M17">
            <v>774.78</v>
          </cell>
        </row>
        <row r="18">
          <cell r="A18" t="str">
            <v>D-015</v>
          </cell>
          <cell r="B18" t="str">
            <v>RELOJ DE PARED</v>
          </cell>
          <cell r="C18">
            <v>511</v>
          </cell>
          <cell r="M18">
            <v>690</v>
          </cell>
        </row>
        <row r="19">
          <cell r="A19" t="str">
            <v>D-016</v>
          </cell>
          <cell r="B19" t="str">
            <v>AIRE ACONDICIONADO MINISPLIT</v>
          </cell>
          <cell r="C19">
            <v>564</v>
          </cell>
          <cell r="M19">
            <v>4000</v>
          </cell>
        </row>
        <row r="20">
          <cell r="A20" t="str">
            <v>D-017</v>
          </cell>
          <cell r="B20" t="str">
            <v>AIRE ACONDICIONADO MINISPLIT</v>
          </cell>
          <cell r="C20">
            <v>564</v>
          </cell>
          <cell r="M20">
            <v>4000</v>
          </cell>
        </row>
        <row r="21">
          <cell r="A21" t="str">
            <v>D-018</v>
          </cell>
          <cell r="B21" t="str">
            <v>CAFETERA</v>
          </cell>
          <cell r="C21">
            <v>564</v>
          </cell>
          <cell r="D21">
            <v>41274</v>
          </cell>
          <cell r="M21">
            <v>1640</v>
          </cell>
        </row>
        <row r="22">
          <cell r="A22" t="str">
            <v>D-019</v>
          </cell>
          <cell r="B22" t="str">
            <v>ENFRIADOR DE AGUA</v>
          </cell>
          <cell r="C22">
            <v>564</v>
          </cell>
          <cell r="D22">
            <v>40983</v>
          </cell>
          <cell r="M22">
            <v>3300</v>
          </cell>
        </row>
        <row r="23">
          <cell r="A23" t="str">
            <v>D-020</v>
          </cell>
          <cell r="B23" t="str">
            <v>COPIADORA CANON</v>
          </cell>
          <cell r="C23">
            <v>515</v>
          </cell>
          <cell r="D23">
            <v>42861</v>
          </cell>
          <cell r="M23">
            <v>30000</v>
          </cell>
        </row>
        <row r="24">
          <cell r="A24" t="str">
            <v>D-021</v>
          </cell>
          <cell r="B24" t="str">
            <v>ESCRITORIO METALICO C/ 2 CAJONES</v>
          </cell>
          <cell r="C24">
            <v>511</v>
          </cell>
          <cell r="M24">
            <v>1500</v>
          </cell>
        </row>
        <row r="25">
          <cell r="A25" t="str">
            <v>D-022</v>
          </cell>
          <cell r="B25" t="str">
            <v>SILLON EJECUTIVO C</v>
          </cell>
          <cell r="C25">
            <v>511</v>
          </cell>
          <cell r="D25">
            <v>41303</v>
          </cell>
          <cell r="M25">
            <v>1899</v>
          </cell>
        </row>
        <row r="26">
          <cell r="A26" t="str">
            <v>D-023</v>
          </cell>
          <cell r="B26" t="str">
            <v>ESCRITORIO EJECUTIVO COLOR GUINDA</v>
          </cell>
          <cell r="C26">
            <v>511</v>
          </cell>
          <cell r="M26"/>
        </row>
        <row r="27">
          <cell r="A27" t="str">
            <v>D-024</v>
          </cell>
          <cell r="B27" t="str">
            <v>MONITOR</v>
          </cell>
          <cell r="C27">
            <v>515</v>
          </cell>
          <cell r="D27">
            <v>42415</v>
          </cell>
          <cell r="M27">
            <v>8352</v>
          </cell>
        </row>
        <row r="28">
          <cell r="A28" t="str">
            <v>D-025</v>
          </cell>
          <cell r="B28" t="str">
            <v>REGULADOR</v>
          </cell>
          <cell r="C28">
            <v>566</v>
          </cell>
          <cell r="D28">
            <v>42415</v>
          </cell>
          <cell r="M28"/>
        </row>
        <row r="29">
          <cell r="A29" t="str">
            <v>D-026</v>
          </cell>
          <cell r="B29" t="str">
            <v>CPU</v>
          </cell>
          <cell r="C29">
            <v>515</v>
          </cell>
          <cell r="D29">
            <v>42415</v>
          </cell>
          <cell r="M29"/>
        </row>
        <row r="30">
          <cell r="A30" t="str">
            <v>D-027</v>
          </cell>
          <cell r="B30" t="str">
            <v>MOUSE</v>
          </cell>
          <cell r="C30">
            <v>515</v>
          </cell>
          <cell r="D30">
            <v>42415</v>
          </cell>
          <cell r="M30"/>
        </row>
        <row r="31">
          <cell r="A31" t="str">
            <v>D-028</v>
          </cell>
          <cell r="B31" t="str">
            <v>ESCRITORIO S/ CAJONES</v>
          </cell>
          <cell r="C31">
            <v>511</v>
          </cell>
          <cell r="M31"/>
        </row>
        <row r="32">
          <cell r="A32" t="str">
            <v>D-029</v>
          </cell>
          <cell r="B32" t="str">
            <v>SILLA CON RESPALDO COLOR VERDE</v>
          </cell>
          <cell r="C32">
            <v>511</v>
          </cell>
          <cell r="M32"/>
        </row>
        <row r="33">
          <cell r="A33" t="str">
            <v>D-030</v>
          </cell>
          <cell r="B33" t="str">
            <v>ANAQUEL DE ALUMINIO CON CON 4 ENTREPAÑOS</v>
          </cell>
          <cell r="C33">
            <v>511</v>
          </cell>
          <cell r="M33"/>
        </row>
        <row r="34">
          <cell r="A34" t="str">
            <v>D-031</v>
          </cell>
          <cell r="B34" t="str">
            <v>ARCHIVERO METALICO C/4 CAJONES</v>
          </cell>
          <cell r="C34">
            <v>511</v>
          </cell>
          <cell r="M34">
            <v>150</v>
          </cell>
        </row>
        <row r="35">
          <cell r="A35" t="str">
            <v>D-032</v>
          </cell>
          <cell r="B35" t="str">
            <v>ESCRITORIO DE MADERA S/CAJONES</v>
          </cell>
          <cell r="C35">
            <v>511</v>
          </cell>
          <cell r="M35">
            <v>1500</v>
          </cell>
        </row>
        <row r="36">
          <cell r="A36" t="str">
            <v>D-033</v>
          </cell>
          <cell r="B36" t="str">
            <v>ARCHIVERO METALICO C/4 CAJONES</v>
          </cell>
          <cell r="C36">
            <v>511</v>
          </cell>
          <cell r="D36">
            <v>39896</v>
          </cell>
          <cell r="M36">
            <v>5824.75</v>
          </cell>
        </row>
        <row r="37">
          <cell r="A37" t="str">
            <v>D-034</v>
          </cell>
          <cell r="B37" t="str">
            <v>ANAQUEL DE  ALUMINIO C/5 ENTREPAÑOS</v>
          </cell>
          <cell r="C37">
            <v>511</v>
          </cell>
          <cell r="M37">
            <v>1500</v>
          </cell>
        </row>
        <row r="38">
          <cell r="A38" t="str">
            <v>D-035</v>
          </cell>
          <cell r="B38" t="str">
            <v xml:space="preserve">ESCRITORIO METALICO DE 2 CAJONES </v>
          </cell>
          <cell r="C38">
            <v>511</v>
          </cell>
          <cell r="M38"/>
        </row>
        <row r="39">
          <cell r="A39" t="str">
            <v>D-036</v>
          </cell>
          <cell r="B39" t="str">
            <v xml:space="preserve">SILLA GIRABLE </v>
          </cell>
          <cell r="C39">
            <v>511</v>
          </cell>
          <cell r="M39"/>
        </row>
        <row r="40">
          <cell r="A40" t="str">
            <v>D-037</v>
          </cell>
          <cell r="B40" t="str">
            <v>ANAQUEL DE ALUMINIO CON 3 ENTREPAÑOS</v>
          </cell>
          <cell r="C40">
            <v>511</v>
          </cell>
          <cell r="M40"/>
        </row>
        <row r="41">
          <cell r="A41" t="str">
            <v>D-038</v>
          </cell>
          <cell r="B41" t="str">
            <v>MONITOR HANS -G</v>
          </cell>
          <cell r="C41">
            <v>515</v>
          </cell>
          <cell r="M41"/>
        </row>
        <row r="42">
          <cell r="A42" t="str">
            <v>D-039</v>
          </cell>
          <cell r="B42" t="str">
            <v>TECLADO</v>
          </cell>
          <cell r="C42">
            <v>515</v>
          </cell>
          <cell r="M42"/>
        </row>
        <row r="43">
          <cell r="A43" t="str">
            <v>D-040</v>
          </cell>
          <cell r="B43" t="str">
            <v>MOUSE</v>
          </cell>
          <cell r="C43">
            <v>515</v>
          </cell>
          <cell r="M43"/>
        </row>
        <row r="44">
          <cell r="A44" t="str">
            <v>D-041</v>
          </cell>
          <cell r="B44" t="str">
            <v>ESCRITORIO METALICO C/3 CAJONES</v>
          </cell>
          <cell r="C44">
            <v>511</v>
          </cell>
          <cell r="M44"/>
        </row>
        <row r="45">
          <cell r="A45" t="str">
            <v>D-042</v>
          </cell>
          <cell r="B45" t="str">
            <v>SILLA GIRATORIA</v>
          </cell>
          <cell r="C45">
            <v>511</v>
          </cell>
          <cell r="M45"/>
        </row>
        <row r="46">
          <cell r="A46" t="str">
            <v>D-043</v>
          </cell>
          <cell r="B46" t="str">
            <v>ESCRITORIO DE MADERA C/2 CAJONES</v>
          </cell>
          <cell r="C46">
            <v>511</v>
          </cell>
          <cell r="M46"/>
        </row>
        <row r="47">
          <cell r="A47" t="str">
            <v>D-044</v>
          </cell>
          <cell r="B47" t="str">
            <v>SILLA RESPALDO COLOR VERDE</v>
          </cell>
          <cell r="C47">
            <v>511</v>
          </cell>
          <cell r="M47"/>
        </row>
        <row r="48">
          <cell r="A48" t="str">
            <v>D-045</v>
          </cell>
          <cell r="B48" t="str">
            <v>COPIADORA</v>
          </cell>
          <cell r="C48">
            <v>515</v>
          </cell>
        </row>
        <row r="49">
          <cell r="A49" t="str">
            <v>D-046</v>
          </cell>
          <cell r="B49" t="str">
            <v>MESA DE PLASTICO GRANDE</v>
          </cell>
          <cell r="C49">
            <v>511</v>
          </cell>
          <cell r="M49">
            <v>800</v>
          </cell>
        </row>
        <row r="50">
          <cell r="A50" t="str">
            <v>D-047</v>
          </cell>
          <cell r="B50" t="str">
            <v>REFRIGERADOR</v>
          </cell>
          <cell r="C50">
            <v>564</v>
          </cell>
          <cell r="M50">
            <v>3000</v>
          </cell>
        </row>
        <row r="51">
          <cell r="A51" t="str">
            <v>D-048</v>
          </cell>
          <cell r="B51" t="str">
            <v>ESCALERA DE TIJERA DE ALUMINIO</v>
          </cell>
          <cell r="C51">
            <v>511</v>
          </cell>
          <cell r="M51">
            <v>850</v>
          </cell>
        </row>
        <row r="52">
          <cell r="A52" t="str">
            <v>D-049</v>
          </cell>
          <cell r="B52" t="str">
            <v>VENTILADOR INSDUSTRIAL DE TECHO 56"</v>
          </cell>
          <cell r="C52">
            <v>564</v>
          </cell>
          <cell r="M52">
            <v>500</v>
          </cell>
        </row>
        <row r="53">
          <cell r="A53" t="str">
            <v>D-050</v>
          </cell>
          <cell r="B53" t="str">
            <v>DIABLITO</v>
          </cell>
          <cell r="C53">
            <v>511</v>
          </cell>
          <cell r="M53">
            <v>450</v>
          </cell>
        </row>
        <row r="54">
          <cell r="A54" t="str">
            <v>D-051</v>
          </cell>
          <cell r="B54" t="str">
            <v>PARRILLA C/4 QUEMADORES</v>
          </cell>
          <cell r="C54">
            <v>564</v>
          </cell>
          <cell r="M54">
            <v>900</v>
          </cell>
        </row>
        <row r="55">
          <cell r="A55" t="str">
            <v>D-052</v>
          </cell>
          <cell r="B55" t="str">
            <v>MESA CHICA 80 CM.</v>
          </cell>
          <cell r="C55">
            <v>511</v>
          </cell>
          <cell r="M55">
            <v>450</v>
          </cell>
        </row>
        <row r="56">
          <cell r="A56" t="str">
            <v>D-053</v>
          </cell>
          <cell r="B56" t="str">
            <v>ESCRITORIO</v>
          </cell>
          <cell r="C56">
            <v>511</v>
          </cell>
          <cell r="D56">
            <v>41306</v>
          </cell>
          <cell r="M56">
            <v>2699</v>
          </cell>
        </row>
        <row r="57">
          <cell r="A57" t="str">
            <v>D-054</v>
          </cell>
          <cell r="B57" t="str">
            <v xml:space="preserve">MUEBLE DE MADERA CON ARCHIVERO DE 2 CAJONES </v>
          </cell>
          <cell r="C57">
            <v>511</v>
          </cell>
          <cell r="M57">
            <v>800</v>
          </cell>
        </row>
        <row r="58">
          <cell r="A58" t="str">
            <v>D-055</v>
          </cell>
          <cell r="B58" t="str">
            <v>ESPEJO REDONDO</v>
          </cell>
          <cell r="C58">
            <v>511</v>
          </cell>
          <cell r="M58">
            <v>400</v>
          </cell>
        </row>
        <row r="59">
          <cell r="A59" t="str">
            <v>D-056</v>
          </cell>
          <cell r="B59" t="str">
            <v>ARCHIVERO METALICO C/4 CAJONES</v>
          </cell>
          <cell r="C59">
            <v>511</v>
          </cell>
          <cell r="M59">
            <v>1500</v>
          </cell>
        </row>
        <row r="60">
          <cell r="A60" t="str">
            <v>D-057</v>
          </cell>
          <cell r="B60" t="str">
            <v>AIRE ACONDICIONADO MINISPLIT</v>
          </cell>
          <cell r="C60">
            <v>564</v>
          </cell>
          <cell r="D60">
            <v>40603</v>
          </cell>
          <cell r="M60">
            <v>10672</v>
          </cell>
        </row>
        <row r="61">
          <cell r="A61" t="str">
            <v>D-058</v>
          </cell>
          <cell r="B61" t="str">
            <v>CHAROLA ARCHIVERO 5 NIV</v>
          </cell>
          <cell r="C61">
            <v>511</v>
          </cell>
          <cell r="M61">
            <v>249</v>
          </cell>
        </row>
        <row r="62">
          <cell r="A62" t="str">
            <v>D-059</v>
          </cell>
          <cell r="B62" t="str">
            <v>IMPRESORA MULTIFUNCIONAL</v>
          </cell>
          <cell r="C62">
            <v>515</v>
          </cell>
          <cell r="M62">
            <v>2000</v>
          </cell>
        </row>
        <row r="63">
          <cell r="A63" t="str">
            <v>D-060</v>
          </cell>
          <cell r="B63" t="str">
            <v>SILLA ACOJINABLE C/3 ASIENTOS</v>
          </cell>
          <cell r="C63">
            <v>511</v>
          </cell>
          <cell r="M63">
            <v>3000</v>
          </cell>
        </row>
        <row r="64">
          <cell r="A64" t="str">
            <v>D-061</v>
          </cell>
          <cell r="B64" t="str">
            <v>BANCO PLEGABLE C/RESPALDO</v>
          </cell>
          <cell r="C64">
            <v>511</v>
          </cell>
          <cell r="D64">
            <v>42040</v>
          </cell>
          <cell r="M64">
            <v>149</v>
          </cell>
        </row>
        <row r="65">
          <cell r="A65" t="str">
            <v>D-062</v>
          </cell>
          <cell r="B65" t="str">
            <v>ARCHIVERO MOVIL C/2 CAJONES</v>
          </cell>
          <cell r="C65">
            <v>511</v>
          </cell>
          <cell r="D65">
            <v>42366</v>
          </cell>
          <cell r="M65">
            <v>1257.26</v>
          </cell>
        </row>
        <row r="66">
          <cell r="A66" t="str">
            <v>D-063</v>
          </cell>
          <cell r="B66" t="str">
            <v>ESCRITORIO METALICO DE 1.52 MTS C/2 CAJONES</v>
          </cell>
          <cell r="C66">
            <v>511</v>
          </cell>
          <cell r="D66">
            <v>39896</v>
          </cell>
          <cell r="M66">
            <v>4715</v>
          </cell>
        </row>
        <row r="67">
          <cell r="A67" t="str">
            <v>D-064</v>
          </cell>
          <cell r="B67" t="str">
            <v>SILLA COLOR VERDE CON RESPALDO</v>
          </cell>
          <cell r="C67">
            <v>511</v>
          </cell>
          <cell r="M67">
            <v>900</v>
          </cell>
        </row>
        <row r="68">
          <cell r="A68" t="str">
            <v>D-065</v>
          </cell>
          <cell r="B68" t="str">
            <v>CAMARA FOTOGRAFICA 16 MP</v>
          </cell>
          <cell r="C68">
            <v>523</v>
          </cell>
          <cell r="D68">
            <v>42922</v>
          </cell>
          <cell r="M68">
            <v>2700</v>
          </cell>
        </row>
        <row r="69">
          <cell r="A69" t="str">
            <v>D-066</v>
          </cell>
          <cell r="B69" t="str">
            <v>COMPUTADORA LAPTOP</v>
          </cell>
          <cell r="C69">
            <v>515</v>
          </cell>
          <cell r="D69">
            <v>42922</v>
          </cell>
          <cell r="M69">
            <v>6249.99</v>
          </cell>
        </row>
        <row r="70">
          <cell r="A70" t="str">
            <v>D-067</v>
          </cell>
          <cell r="B70" t="str">
            <v>COMPUTADORA LAPTOP</v>
          </cell>
          <cell r="C70">
            <v>515</v>
          </cell>
          <cell r="D70">
            <v>42922</v>
          </cell>
          <cell r="M70">
            <v>6249.99</v>
          </cell>
        </row>
        <row r="71">
          <cell r="A71" t="str">
            <v>D-068</v>
          </cell>
          <cell r="B71" t="str">
            <v>MONITOR</v>
          </cell>
          <cell r="C71">
            <v>515</v>
          </cell>
          <cell r="M71">
            <v>850</v>
          </cell>
        </row>
        <row r="72">
          <cell r="A72" t="str">
            <v>D-069</v>
          </cell>
          <cell r="B72" t="str">
            <v>CPU</v>
          </cell>
          <cell r="C72">
            <v>515</v>
          </cell>
          <cell r="M72">
            <v>900</v>
          </cell>
        </row>
        <row r="73">
          <cell r="A73" t="str">
            <v>D-070</v>
          </cell>
          <cell r="B73" t="str">
            <v>AIRE ACONDICIONADO</v>
          </cell>
          <cell r="C73">
            <v>564</v>
          </cell>
          <cell r="M73">
            <v>4000</v>
          </cell>
        </row>
        <row r="74">
          <cell r="A74" t="str">
            <v>D-071</v>
          </cell>
          <cell r="B74" t="str">
            <v>REGULADOR</v>
          </cell>
          <cell r="C74">
            <v>566</v>
          </cell>
          <cell r="M74">
            <v>850</v>
          </cell>
        </row>
        <row r="75">
          <cell r="A75" t="str">
            <v>D-072</v>
          </cell>
          <cell r="B75" t="str">
            <v>SILLA C/2 ASIENTOS</v>
          </cell>
          <cell r="C75">
            <v>511</v>
          </cell>
          <cell r="M75">
            <v>900</v>
          </cell>
        </row>
        <row r="76">
          <cell r="A76" t="str">
            <v>D-073</v>
          </cell>
          <cell r="B76" t="str">
            <v>SILLA GIRATORIA</v>
          </cell>
          <cell r="C76">
            <v>511</v>
          </cell>
          <cell r="M76">
            <v>800</v>
          </cell>
        </row>
        <row r="77">
          <cell r="A77" t="str">
            <v>D-074</v>
          </cell>
          <cell r="B77" t="str">
            <v>MESA DE MADERA PARA CENTRO</v>
          </cell>
          <cell r="C77">
            <v>511</v>
          </cell>
          <cell r="M77">
            <v>500</v>
          </cell>
        </row>
        <row r="78">
          <cell r="A78" t="str">
            <v>D-075</v>
          </cell>
          <cell r="B78" t="str">
            <v>ESCRITORIO DE MADERA C/2 CAJONES</v>
          </cell>
          <cell r="C78">
            <v>511</v>
          </cell>
          <cell r="M78">
            <v>1500</v>
          </cell>
        </row>
        <row r="79">
          <cell r="A79" t="str">
            <v>D-076</v>
          </cell>
          <cell r="B79" t="str">
            <v>JUGUETERO DIDACTICO</v>
          </cell>
          <cell r="C79">
            <v>511</v>
          </cell>
          <cell r="M79">
            <v>450</v>
          </cell>
        </row>
        <row r="80">
          <cell r="A80" t="str">
            <v>D-077</v>
          </cell>
          <cell r="B80" t="str">
            <v>VENTILADOR DE PEDESTAL</v>
          </cell>
          <cell r="C80">
            <v>564</v>
          </cell>
          <cell r="D80">
            <v>40269</v>
          </cell>
          <cell r="M80">
            <v>1710</v>
          </cell>
        </row>
        <row r="81">
          <cell r="A81" t="str">
            <v>D-078</v>
          </cell>
          <cell r="B81" t="str">
            <v>TECLADO</v>
          </cell>
          <cell r="C81">
            <v>515</v>
          </cell>
          <cell r="M81">
            <v>200</v>
          </cell>
        </row>
        <row r="82">
          <cell r="A82" t="str">
            <v>D-079</v>
          </cell>
          <cell r="B82" t="str">
            <v>REGULADOR 8 CONTACTOS</v>
          </cell>
          <cell r="C82">
            <v>566</v>
          </cell>
          <cell r="D82">
            <v>43017</v>
          </cell>
          <cell r="M82">
            <v>270</v>
          </cell>
        </row>
        <row r="83">
          <cell r="A83" t="str">
            <v>D-080</v>
          </cell>
          <cell r="B83" t="str">
            <v>MOUSE</v>
          </cell>
          <cell r="C83">
            <v>515</v>
          </cell>
          <cell r="M83">
            <v>150</v>
          </cell>
        </row>
        <row r="84">
          <cell r="A84" t="str">
            <v>D-081</v>
          </cell>
          <cell r="B84" t="str">
            <v>MONITOR</v>
          </cell>
          <cell r="C84">
            <v>515</v>
          </cell>
          <cell r="M84">
            <v>800</v>
          </cell>
        </row>
        <row r="85">
          <cell r="A85" t="str">
            <v>D-082</v>
          </cell>
          <cell r="B85" t="str">
            <v xml:space="preserve">CPU </v>
          </cell>
          <cell r="C85">
            <v>515</v>
          </cell>
          <cell r="M85">
            <v>900</v>
          </cell>
        </row>
        <row r="86">
          <cell r="A86" t="str">
            <v>D-083</v>
          </cell>
          <cell r="B86" t="str">
            <v>IMPRESORA MULTIFUNCIONAL</v>
          </cell>
          <cell r="C86">
            <v>515</v>
          </cell>
          <cell r="D86">
            <v>41296</v>
          </cell>
          <cell r="M86">
            <v>5494</v>
          </cell>
        </row>
        <row r="87">
          <cell r="A87" t="str">
            <v>D-084</v>
          </cell>
          <cell r="B87" t="str">
            <v>SILLA GIRABLE GIRABLE</v>
          </cell>
          <cell r="C87">
            <v>511</v>
          </cell>
          <cell r="M87">
            <v>700</v>
          </cell>
        </row>
        <row r="88">
          <cell r="A88" t="str">
            <v>D-085</v>
          </cell>
          <cell r="B88" t="str">
            <v>ESCRITORIO METALICO DE 2 CAJONES</v>
          </cell>
          <cell r="C88">
            <v>511</v>
          </cell>
          <cell r="M88">
            <v>1500</v>
          </cell>
        </row>
        <row r="89">
          <cell r="A89" t="str">
            <v>D-086</v>
          </cell>
          <cell r="B89" t="str">
            <v>ARCHIVERO C/ 4 CAJONES</v>
          </cell>
          <cell r="C89">
            <v>511</v>
          </cell>
          <cell r="M89">
            <v>4500</v>
          </cell>
        </row>
        <row r="90">
          <cell r="A90" t="str">
            <v>D-087</v>
          </cell>
          <cell r="B90" t="str">
            <v>SILLA ACOJINABLE CON RESPALDO</v>
          </cell>
          <cell r="C90">
            <v>511</v>
          </cell>
          <cell r="M90"/>
        </row>
        <row r="91">
          <cell r="A91" t="str">
            <v>D-088</v>
          </cell>
          <cell r="B91" t="str">
            <v>SILLA ACOJINABLE CON RESPALDO</v>
          </cell>
          <cell r="C91">
            <v>511</v>
          </cell>
          <cell r="M91"/>
        </row>
        <row r="92">
          <cell r="A92" t="str">
            <v>D-089</v>
          </cell>
          <cell r="B92" t="str">
            <v>SILLA ACOJINABLE CON RESPALDO</v>
          </cell>
          <cell r="C92">
            <v>511</v>
          </cell>
          <cell r="M92"/>
        </row>
        <row r="93">
          <cell r="A93" t="str">
            <v>D-090</v>
          </cell>
          <cell r="B93" t="str">
            <v>SILLA DASEL</v>
          </cell>
          <cell r="C93">
            <v>511</v>
          </cell>
          <cell r="D93">
            <v>44442</v>
          </cell>
          <cell r="M93">
            <v>570</v>
          </cell>
        </row>
        <row r="94">
          <cell r="A94" t="str">
            <v>D-091</v>
          </cell>
          <cell r="B94" t="str">
            <v>SILLA DASEL</v>
          </cell>
          <cell r="C94">
            <v>511</v>
          </cell>
          <cell r="D94">
            <v>44442</v>
          </cell>
          <cell r="M94">
            <v>570</v>
          </cell>
        </row>
        <row r="95">
          <cell r="A95" t="str">
            <v>D-092</v>
          </cell>
          <cell r="B95" t="str">
            <v>SILLA DASEL</v>
          </cell>
          <cell r="C95">
            <v>511</v>
          </cell>
          <cell r="D95">
            <v>44442</v>
          </cell>
          <cell r="M95">
            <v>570</v>
          </cell>
        </row>
        <row r="96">
          <cell r="A96" t="str">
            <v>D-093</v>
          </cell>
          <cell r="B96" t="str">
            <v>SILLA DASEL</v>
          </cell>
          <cell r="C96">
            <v>511</v>
          </cell>
          <cell r="D96">
            <v>44442</v>
          </cell>
          <cell r="M96">
            <v>570</v>
          </cell>
        </row>
        <row r="97">
          <cell r="A97" t="str">
            <v>D-094</v>
          </cell>
          <cell r="B97" t="str">
            <v>SILLA DASEL</v>
          </cell>
          <cell r="C97">
            <v>511</v>
          </cell>
          <cell r="D97">
            <v>44442</v>
          </cell>
          <cell r="M97">
            <v>570</v>
          </cell>
        </row>
        <row r="98">
          <cell r="A98" t="str">
            <v>D-095</v>
          </cell>
          <cell r="B98" t="str">
            <v>SILLA DASEL</v>
          </cell>
          <cell r="C98">
            <v>511</v>
          </cell>
          <cell r="D98">
            <v>44442</v>
          </cell>
          <cell r="M98">
            <v>570</v>
          </cell>
        </row>
        <row r="99">
          <cell r="A99" t="str">
            <v>D-096</v>
          </cell>
          <cell r="B99" t="str">
            <v>SILLA DASEL</v>
          </cell>
          <cell r="C99">
            <v>511</v>
          </cell>
          <cell r="D99">
            <v>44442</v>
          </cell>
          <cell r="M99">
            <v>570</v>
          </cell>
        </row>
        <row r="100">
          <cell r="A100" t="str">
            <v>D-097</v>
          </cell>
          <cell r="B100" t="str">
            <v>SILLA DASEL</v>
          </cell>
          <cell r="C100">
            <v>511</v>
          </cell>
          <cell r="D100">
            <v>44442</v>
          </cell>
          <cell r="M100">
            <v>570</v>
          </cell>
        </row>
        <row r="101">
          <cell r="A101" t="str">
            <v>D-098</v>
          </cell>
          <cell r="B101" t="str">
            <v>SILLA DASEL</v>
          </cell>
          <cell r="C101">
            <v>511</v>
          </cell>
          <cell r="D101">
            <v>44442</v>
          </cell>
          <cell r="M101">
            <v>570</v>
          </cell>
        </row>
        <row r="102">
          <cell r="A102" t="str">
            <v>D-099</v>
          </cell>
          <cell r="B102" t="str">
            <v>SILLA DASEL</v>
          </cell>
          <cell r="C102">
            <v>511</v>
          </cell>
          <cell r="D102">
            <v>44442</v>
          </cell>
          <cell r="M102">
            <v>570</v>
          </cell>
        </row>
        <row r="103">
          <cell r="A103" t="str">
            <v>D-100</v>
          </cell>
          <cell r="B103" t="str">
            <v>SILLA DASEL</v>
          </cell>
          <cell r="C103">
            <v>511</v>
          </cell>
          <cell r="D103">
            <v>44442</v>
          </cell>
          <cell r="M103">
            <v>570</v>
          </cell>
        </row>
        <row r="104">
          <cell r="A104" t="str">
            <v>D-101</v>
          </cell>
          <cell r="B104" t="str">
            <v>SILLA DASEL</v>
          </cell>
          <cell r="C104">
            <v>511</v>
          </cell>
          <cell r="D104">
            <v>44442</v>
          </cell>
          <cell r="M104">
            <v>570</v>
          </cell>
        </row>
        <row r="105">
          <cell r="A105" t="str">
            <v>D-102</v>
          </cell>
          <cell r="B105" t="str">
            <v>SILLA DASEL</v>
          </cell>
          <cell r="C105">
            <v>511</v>
          </cell>
          <cell r="D105">
            <v>44442</v>
          </cell>
          <cell r="M105">
            <v>570</v>
          </cell>
        </row>
        <row r="106">
          <cell r="A106" t="str">
            <v>D-103</v>
          </cell>
          <cell r="B106" t="str">
            <v>SILLA DASEL</v>
          </cell>
          <cell r="C106">
            <v>511</v>
          </cell>
          <cell r="D106">
            <v>44442</v>
          </cell>
          <cell r="M106">
            <v>570</v>
          </cell>
        </row>
        <row r="107">
          <cell r="A107" t="str">
            <v>D-104</v>
          </cell>
          <cell r="B107" t="str">
            <v>EQUIPO DE COMPUTO (INCLUYE, MONITOR, CPU, MOUSE Y TECLADO</v>
          </cell>
          <cell r="C107">
            <v>515</v>
          </cell>
          <cell r="D107">
            <v>44718</v>
          </cell>
          <cell r="M107">
            <v>6475.29</v>
          </cell>
        </row>
        <row r="108">
          <cell r="A108" t="str">
            <v>D-105</v>
          </cell>
          <cell r="B108" t="str">
            <v>IMPRESORA MULTIFUNCIONAL</v>
          </cell>
          <cell r="C108">
            <v>515</v>
          </cell>
          <cell r="D108">
            <v>44718</v>
          </cell>
          <cell r="M108">
            <v>4398.99</v>
          </cell>
        </row>
        <row r="109">
          <cell r="A109" t="str">
            <v>D-106</v>
          </cell>
          <cell r="B109" t="str">
            <v>EQUIPO DE COMPUTO (INCLUYE, MONITOR, CPU, MOUSE Y TECLADO</v>
          </cell>
          <cell r="C109">
            <v>515</v>
          </cell>
          <cell r="D109">
            <v>44718</v>
          </cell>
          <cell r="M109">
            <v>10883</v>
          </cell>
        </row>
        <row r="110">
          <cell r="A110" t="str">
            <v>D-107</v>
          </cell>
          <cell r="B110" t="str">
            <v>MINISPLIT  2 TON</v>
          </cell>
          <cell r="C110">
            <v>564</v>
          </cell>
          <cell r="D110">
            <v>44699</v>
          </cell>
          <cell r="M110">
            <v>8004</v>
          </cell>
        </row>
        <row r="111">
          <cell r="A111" t="str">
            <v>D-108</v>
          </cell>
          <cell r="B111" t="str">
            <v>MINISPLIT  2 TON</v>
          </cell>
          <cell r="C111">
            <v>564</v>
          </cell>
          <cell r="D111">
            <v>44699</v>
          </cell>
          <cell r="M111">
            <v>15080</v>
          </cell>
        </row>
        <row r="112">
          <cell r="A112" t="str">
            <v>D-109</v>
          </cell>
          <cell r="B112" t="str">
            <v>3 BANCAS METALICASA</v>
          </cell>
          <cell r="C112"/>
          <cell r="D112">
            <v>44762</v>
          </cell>
          <cell r="M112">
            <v>10657.5</v>
          </cell>
        </row>
        <row r="113">
          <cell r="A113" t="str">
            <v>D-110</v>
          </cell>
          <cell r="B113" t="str">
            <v>IMPRESORA MULTIFUNCIONAL</v>
          </cell>
          <cell r="C113"/>
          <cell r="D113"/>
          <cell r="M113"/>
        </row>
        <row r="114">
          <cell r="A114" t="str">
            <v>D-111</v>
          </cell>
          <cell r="B114" t="str">
            <v>EXTINTOR 4.5 KG</v>
          </cell>
          <cell r="C114">
            <v>511</v>
          </cell>
          <cell r="D114">
            <v>44729</v>
          </cell>
          <cell r="M114"/>
        </row>
        <row r="115">
          <cell r="A115" t="str">
            <v>D-112</v>
          </cell>
          <cell r="B115" t="str">
            <v>IMPRESORA MULTIFUNCIONAL</v>
          </cell>
          <cell r="C115">
            <v>515</v>
          </cell>
          <cell r="D115">
            <v>44978</v>
          </cell>
          <cell r="M115">
            <v>3998.99</v>
          </cell>
        </row>
        <row r="116">
          <cell r="A116" t="str">
            <v>D-113</v>
          </cell>
          <cell r="B116" t="str">
            <v>IMPRESORA MULTIFUNCIONAL</v>
          </cell>
          <cell r="C116">
            <v>515</v>
          </cell>
          <cell r="D116">
            <v>44980</v>
          </cell>
          <cell r="M116">
            <v>3998.99</v>
          </cell>
        </row>
        <row r="117">
          <cell r="A117" t="str">
            <v>D-114</v>
          </cell>
          <cell r="B117" t="str">
            <v>EQUIPO DE COMPUTO</v>
          </cell>
          <cell r="C117">
            <v>515</v>
          </cell>
          <cell r="D117">
            <v>44980</v>
          </cell>
          <cell r="M117">
            <v>8510.1</v>
          </cell>
        </row>
        <row r="118">
          <cell r="A118" t="str">
            <v>D-115</v>
          </cell>
          <cell r="B118" t="str">
            <v>LAPTOP</v>
          </cell>
          <cell r="C118">
            <v>515</v>
          </cell>
          <cell r="D118">
            <v>44980</v>
          </cell>
          <cell r="M118">
            <v>7699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EMA-001</v>
          </cell>
          <cell r="B4" t="str">
            <v>ESCRITORIO CON LLANTITAS</v>
          </cell>
          <cell r="C4">
            <v>511</v>
          </cell>
        </row>
        <row r="5">
          <cell r="A5" t="str">
            <v>EMA-002</v>
          </cell>
          <cell r="B5" t="str">
            <v xml:space="preserve">SILLA </v>
          </cell>
          <cell r="C5">
            <v>511</v>
          </cell>
        </row>
        <row r="6">
          <cell r="A6" t="str">
            <v>EMA-003</v>
          </cell>
          <cell r="B6" t="str">
            <v>DOS CONTENEDORES</v>
          </cell>
          <cell r="C6">
            <v>511</v>
          </cell>
        </row>
        <row r="7">
          <cell r="A7" t="str">
            <v>EMA-004</v>
          </cell>
          <cell r="B7" t="str">
            <v>DIEZ RADIOS</v>
          </cell>
          <cell r="C7">
            <v>551</v>
          </cell>
          <cell r="D7">
            <v>44628</v>
          </cell>
          <cell r="M7">
            <v>2645</v>
          </cell>
        </row>
        <row r="8">
          <cell r="A8" t="str">
            <v>EMA-005</v>
          </cell>
          <cell r="B8" t="str">
            <v>COMPUTADORA DE ESCRITORIO</v>
          </cell>
          <cell r="C8">
            <v>515</v>
          </cell>
          <cell r="D8">
            <v>44699</v>
          </cell>
          <cell r="M8">
            <v>15162.15</v>
          </cell>
        </row>
        <row r="9">
          <cell r="A9" t="str">
            <v>EMA-006</v>
          </cell>
          <cell r="B9" t="str">
            <v>IMPRESORA MULTIFUNCIONAL</v>
          </cell>
          <cell r="C9">
            <v>515</v>
          </cell>
          <cell r="D9">
            <v>44699</v>
          </cell>
          <cell r="M9">
            <v>8086.15</v>
          </cell>
        </row>
        <row r="10">
          <cell r="A10" t="str">
            <v>EMA-007</v>
          </cell>
          <cell r="B10" t="str">
            <v>2 CAVADOR</v>
          </cell>
          <cell r="C10">
            <v>511</v>
          </cell>
          <cell r="D10">
            <v>44757</v>
          </cell>
          <cell r="M10">
            <v>1250</v>
          </cell>
        </row>
        <row r="11">
          <cell r="A11" t="str">
            <v>EMA-008</v>
          </cell>
          <cell r="B11" t="str">
            <v>2 BARRETA DE PUNTA</v>
          </cell>
          <cell r="C11">
            <v>511</v>
          </cell>
          <cell r="D11">
            <v>44757</v>
          </cell>
          <cell r="M11">
            <v>1353.45</v>
          </cell>
        </row>
        <row r="12">
          <cell r="A12" t="str">
            <v>EMA-009</v>
          </cell>
          <cell r="B12" t="str">
            <v xml:space="preserve">MEDIDOR DE DECIBELES </v>
          </cell>
          <cell r="C12">
            <v>511</v>
          </cell>
          <cell r="D12">
            <v>45355</v>
          </cell>
          <cell r="M12">
            <v>1900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GM-001</v>
          </cell>
          <cell r="B4" t="str">
            <v>SILLA APILABLE COLOR VERDE</v>
          </cell>
          <cell r="C4">
            <v>511</v>
          </cell>
          <cell r="M4">
            <v>250</v>
          </cell>
        </row>
        <row r="5">
          <cell r="A5" t="str">
            <v>GM-002</v>
          </cell>
          <cell r="B5" t="str">
            <v xml:space="preserve">ESCRITORIO DE MADERA </v>
          </cell>
          <cell r="C5">
            <v>511</v>
          </cell>
          <cell r="M5">
            <v>850</v>
          </cell>
        </row>
        <row r="6">
          <cell r="A6" t="str">
            <v>GM-003</v>
          </cell>
          <cell r="B6" t="str">
            <v>ARCHIVERO METALICO DE 4 CAJONES</v>
          </cell>
          <cell r="C6">
            <v>511</v>
          </cell>
          <cell r="M6">
            <v>1400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ICAT-001</v>
          </cell>
          <cell r="B4" t="str">
            <v>MONITOR</v>
          </cell>
          <cell r="C4">
            <v>515</v>
          </cell>
          <cell r="M4">
            <v>12758.26</v>
          </cell>
        </row>
        <row r="5">
          <cell r="A5" t="str">
            <v>ICAT-002</v>
          </cell>
          <cell r="B5" t="str">
            <v>CPU</v>
          </cell>
          <cell r="C5">
            <v>515</v>
          </cell>
          <cell r="M5" t="str">
            <v>"</v>
          </cell>
        </row>
        <row r="6">
          <cell r="A6" t="str">
            <v>ICAT-003</v>
          </cell>
          <cell r="B6" t="str">
            <v>TECLADO</v>
          </cell>
          <cell r="C6">
            <v>515</v>
          </cell>
          <cell r="M6" t="str">
            <v>"</v>
          </cell>
        </row>
        <row r="7">
          <cell r="A7" t="str">
            <v>ICAT-004</v>
          </cell>
          <cell r="B7" t="str">
            <v>PIZARRON VERDE</v>
          </cell>
          <cell r="C7">
            <v>511</v>
          </cell>
          <cell r="M7" t="str">
            <v>"</v>
          </cell>
        </row>
        <row r="8">
          <cell r="A8" t="str">
            <v>ICAT-005</v>
          </cell>
          <cell r="B8" t="str">
            <v>MOUSE</v>
          </cell>
          <cell r="C8">
            <v>515</v>
          </cell>
          <cell r="M8" t="str">
            <v>"</v>
          </cell>
        </row>
        <row r="9">
          <cell r="A9" t="str">
            <v>ICAT-006</v>
          </cell>
          <cell r="B9" t="str">
            <v>ESCRITORIO C/6 CAJONES</v>
          </cell>
          <cell r="C9">
            <v>511</v>
          </cell>
          <cell r="M9"/>
        </row>
        <row r="10">
          <cell r="A10" t="str">
            <v>ICAT-007</v>
          </cell>
          <cell r="B10" t="str">
            <v>AIRE ACONDICIONADO 110 V</v>
          </cell>
          <cell r="C10">
            <v>564</v>
          </cell>
          <cell r="D10">
            <v>43536</v>
          </cell>
          <cell r="M10">
            <v>8352</v>
          </cell>
        </row>
        <row r="11">
          <cell r="A11" t="str">
            <v>ICAT-008</v>
          </cell>
          <cell r="B11" t="str">
            <v>BOMBA DE AGUA 1 HP C10070</v>
          </cell>
          <cell r="C11">
            <v>566</v>
          </cell>
          <cell r="D11">
            <v>42896</v>
          </cell>
          <cell r="M11">
            <v>2590</v>
          </cell>
        </row>
        <row r="12">
          <cell r="A12" t="str">
            <v>ICAT-009</v>
          </cell>
          <cell r="B12" t="str">
            <v>IMPRESORA MULTIFUNCIONAL</v>
          </cell>
          <cell r="C12">
            <v>515</v>
          </cell>
          <cell r="D12">
            <v>44624</v>
          </cell>
          <cell r="M12">
            <v>4851.28</v>
          </cell>
        </row>
        <row r="13">
          <cell r="A13" t="str">
            <v>ICAT-010</v>
          </cell>
          <cell r="B13" t="str">
            <v>EXTINTOR</v>
          </cell>
          <cell r="C13">
            <v>511</v>
          </cell>
          <cell r="D13"/>
          <cell r="M13"/>
        </row>
        <row r="14">
          <cell r="A14" t="str">
            <v>ICAT-011</v>
          </cell>
          <cell r="B14" t="str">
            <v>BOMBA PERIFERIA 3/4</v>
          </cell>
          <cell r="C14">
            <v>511</v>
          </cell>
          <cell r="M14">
            <v>1955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3">
          <cell r="A3" t="str">
            <v>INA-001</v>
          </cell>
          <cell r="B3" t="str">
            <v>MONITOR COLOR NEGRO</v>
          </cell>
          <cell r="C3">
            <v>515</v>
          </cell>
          <cell r="M3">
            <v>7250</v>
          </cell>
        </row>
        <row r="4">
          <cell r="A4" t="str">
            <v>INA-002</v>
          </cell>
          <cell r="B4" t="str">
            <v>BOCINAS PARA CPU</v>
          </cell>
          <cell r="C4">
            <v>520</v>
          </cell>
          <cell r="M4">
            <v>550</v>
          </cell>
        </row>
        <row r="5">
          <cell r="A5" t="str">
            <v>INA-003</v>
          </cell>
          <cell r="B5" t="str">
            <v>IMPRESORA MULTIFUNCIONAL</v>
          </cell>
          <cell r="C5">
            <v>515</v>
          </cell>
          <cell r="D5">
            <v>42383</v>
          </cell>
          <cell r="M5">
            <v>6844</v>
          </cell>
        </row>
        <row r="6">
          <cell r="A6" t="str">
            <v>INA-004</v>
          </cell>
          <cell r="B6" t="str">
            <v>NICHO CON BANDERA</v>
          </cell>
          <cell r="C6">
            <v>511</v>
          </cell>
          <cell r="M6">
            <v>950</v>
          </cell>
        </row>
        <row r="7">
          <cell r="A7" t="str">
            <v>INA-005</v>
          </cell>
          <cell r="B7" t="str">
            <v>ANAQUEL METALICO COLOR CAFÉ</v>
          </cell>
          <cell r="C7">
            <v>511</v>
          </cell>
          <cell r="M7">
            <v>750</v>
          </cell>
        </row>
        <row r="8">
          <cell r="A8" t="str">
            <v>INA-006</v>
          </cell>
          <cell r="B8" t="str">
            <v xml:space="preserve">VENTILADOR METALICO DE PEDESTAL MARCA BRISA </v>
          </cell>
          <cell r="C8">
            <v>564</v>
          </cell>
          <cell r="M8">
            <v>750</v>
          </cell>
        </row>
        <row r="9">
          <cell r="A9" t="str">
            <v>INA-007</v>
          </cell>
          <cell r="B9" t="str">
            <v xml:space="preserve">VENTILADOR METALICO DE PEDESTAL MARCA BRISA </v>
          </cell>
          <cell r="C9">
            <v>564</v>
          </cell>
          <cell r="M9">
            <v>750</v>
          </cell>
        </row>
        <row r="10">
          <cell r="A10" t="str">
            <v>INA-008</v>
          </cell>
          <cell r="B10" t="str">
            <v>SILLA DE 3 COLOR VERDE PARA LA SALA DE ESPERA</v>
          </cell>
          <cell r="C10">
            <v>511</v>
          </cell>
          <cell r="M10">
            <v>650</v>
          </cell>
        </row>
        <row r="11">
          <cell r="A11" t="str">
            <v>INA-009</v>
          </cell>
          <cell r="B11" t="str">
            <v>CPU HACER AM1610-B1208A</v>
          </cell>
          <cell r="C11">
            <v>515</v>
          </cell>
          <cell r="M11">
            <v>750</v>
          </cell>
        </row>
        <row r="12">
          <cell r="A12" t="str">
            <v>INA-010</v>
          </cell>
          <cell r="B12" t="str">
            <v>TECLADO  ACER KU0760</v>
          </cell>
          <cell r="C12">
            <v>515</v>
          </cell>
          <cell r="M12">
            <v>300</v>
          </cell>
        </row>
        <row r="13">
          <cell r="A13" t="str">
            <v>INA-011</v>
          </cell>
          <cell r="B13" t="str">
            <v>ESCRITORIO DE MADERA C/2 CAJONES</v>
          </cell>
          <cell r="C13">
            <v>511</v>
          </cell>
          <cell r="M13">
            <v>1450</v>
          </cell>
        </row>
        <row r="14">
          <cell r="A14" t="str">
            <v>INA-012</v>
          </cell>
          <cell r="B14" t="str">
            <v>ARCHIVERO METALICO DE 3 CAJONES COLOR CAFÉ</v>
          </cell>
          <cell r="C14">
            <v>511</v>
          </cell>
          <cell r="M14">
            <v>1250</v>
          </cell>
        </row>
        <row r="15">
          <cell r="A15" t="str">
            <v>INA-013</v>
          </cell>
          <cell r="B15" t="str">
            <v>SILLA SIN BRAZO COLOR NEGRO</v>
          </cell>
          <cell r="C15">
            <v>511</v>
          </cell>
          <cell r="M15">
            <v>350</v>
          </cell>
        </row>
        <row r="16">
          <cell r="A16" t="str">
            <v>INA-014</v>
          </cell>
          <cell r="B16" t="str">
            <v>ESCRITORIO METALICO DE 2 CAJONES COLOR GRIS</v>
          </cell>
          <cell r="C16">
            <v>511</v>
          </cell>
          <cell r="M16">
            <v>1350</v>
          </cell>
        </row>
        <row r="17">
          <cell r="A17" t="str">
            <v>INA-015</v>
          </cell>
          <cell r="B17" t="str">
            <v>REGULADOR DE VOLTAJE</v>
          </cell>
          <cell r="C17">
            <v>566</v>
          </cell>
          <cell r="M17">
            <v>750</v>
          </cell>
        </row>
        <row r="18">
          <cell r="A18" t="str">
            <v>INA-016</v>
          </cell>
          <cell r="B18" t="str">
            <v>SILLA SIN BRAZO COLOR NEGRO</v>
          </cell>
          <cell r="C18">
            <v>511</v>
          </cell>
          <cell r="M18">
            <v>650</v>
          </cell>
        </row>
        <row r="19">
          <cell r="A19" t="str">
            <v>INA-017</v>
          </cell>
          <cell r="B19" t="str">
            <v>SILLA DE PLASTICO COLOR BLANCO</v>
          </cell>
          <cell r="C19">
            <v>511</v>
          </cell>
          <cell r="M19">
            <v>250</v>
          </cell>
        </row>
        <row r="20">
          <cell r="A20" t="str">
            <v>INA-018</v>
          </cell>
          <cell r="B20" t="str">
            <v>SILLA DE PLASTICO COLOR BLANCO</v>
          </cell>
          <cell r="C20">
            <v>511</v>
          </cell>
          <cell r="M20">
            <v>250</v>
          </cell>
        </row>
        <row r="21">
          <cell r="A21" t="str">
            <v>INA-019</v>
          </cell>
          <cell r="B21" t="str">
            <v>SILLA DE PLASTICO COLOR BLANCO</v>
          </cell>
          <cell r="C21">
            <v>511</v>
          </cell>
          <cell r="M21">
            <v>250</v>
          </cell>
        </row>
        <row r="22">
          <cell r="A22" t="str">
            <v>INA-020</v>
          </cell>
          <cell r="B22" t="str">
            <v>SILLA DE PLASTICO COLOR BLANCO</v>
          </cell>
          <cell r="C22">
            <v>511</v>
          </cell>
          <cell r="M22">
            <v>250</v>
          </cell>
        </row>
        <row r="23">
          <cell r="A23" t="str">
            <v>INA-021</v>
          </cell>
          <cell r="B23" t="str">
            <v>SILLA DE PLASTICO COLOR BLANCO</v>
          </cell>
          <cell r="C23">
            <v>511</v>
          </cell>
          <cell r="M23">
            <v>250</v>
          </cell>
        </row>
        <row r="24">
          <cell r="A24" t="str">
            <v>INA-022</v>
          </cell>
          <cell r="B24" t="str">
            <v>SILLA DE PLASTICO COLOR BLANCO</v>
          </cell>
          <cell r="C24">
            <v>511</v>
          </cell>
          <cell r="M24">
            <v>250</v>
          </cell>
        </row>
        <row r="25">
          <cell r="A25" t="str">
            <v>INA-023</v>
          </cell>
          <cell r="B25" t="str">
            <v>SILLA DE PLASTICO COLOR BLANCO</v>
          </cell>
          <cell r="C25">
            <v>511</v>
          </cell>
          <cell r="M25">
            <v>250</v>
          </cell>
        </row>
        <row r="26">
          <cell r="A26" t="str">
            <v>INA-024</v>
          </cell>
          <cell r="B26" t="str">
            <v>SILLA DE PLASTICO COLOR BLANCO</v>
          </cell>
          <cell r="C26">
            <v>511</v>
          </cell>
          <cell r="M26">
            <v>250</v>
          </cell>
        </row>
        <row r="27">
          <cell r="A27" t="str">
            <v>INA-025</v>
          </cell>
          <cell r="B27" t="str">
            <v>SILLA DE PLASTICO COLOR BLANCO</v>
          </cell>
          <cell r="C27">
            <v>511</v>
          </cell>
          <cell r="M27">
            <v>250</v>
          </cell>
        </row>
        <row r="28">
          <cell r="A28" t="str">
            <v>INA-026</v>
          </cell>
          <cell r="B28" t="str">
            <v>SILLA DE PLASTICO COLOR BLANCO</v>
          </cell>
          <cell r="C28">
            <v>511</v>
          </cell>
          <cell r="M28">
            <v>250</v>
          </cell>
        </row>
        <row r="29">
          <cell r="A29" t="str">
            <v>INA-027</v>
          </cell>
          <cell r="B29" t="str">
            <v>SILLA DE PLASTICO COLOR BLANCO</v>
          </cell>
          <cell r="C29">
            <v>511</v>
          </cell>
          <cell r="M29">
            <v>250</v>
          </cell>
        </row>
        <row r="30">
          <cell r="A30" t="str">
            <v>INA-028</v>
          </cell>
          <cell r="B30" t="str">
            <v>SILLA DE PLASTICO COLOR BLANCO</v>
          </cell>
          <cell r="C30">
            <v>511</v>
          </cell>
          <cell r="M30">
            <v>250</v>
          </cell>
        </row>
        <row r="31">
          <cell r="A31" t="str">
            <v>INA-029</v>
          </cell>
          <cell r="B31" t="str">
            <v>SILLA DE PLASTICO COLOR BLANCO</v>
          </cell>
          <cell r="C31">
            <v>511</v>
          </cell>
          <cell r="M31">
            <v>250</v>
          </cell>
        </row>
        <row r="32">
          <cell r="A32" t="str">
            <v>INA-030</v>
          </cell>
          <cell r="B32" t="str">
            <v>SILLA DE PLASTICO COLOR BLANCO</v>
          </cell>
          <cell r="C32">
            <v>511</v>
          </cell>
          <cell r="M32">
            <v>250</v>
          </cell>
        </row>
        <row r="33">
          <cell r="A33" t="str">
            <v>INA-031</v>
          </cell>
          <cell r="B33" t="str">
            <v>SILLA DE PLASTICO COLOR BLANCO</v>
          </cell>
          <cell r="C33">
            <v>511</v>
          </cell>
          <cell r="M33">
            <v>250</v>
          </cell>
        </row>
        <row r="34">
          <cell r="A34" t="str">
            <v>INA-032</v>
          </cell>
          <cell r="B34" t="str">
            <v>SILLA DE PLASTICO COLOR BLANCO</v>
          </cell>
          <cell r="C34">
            <v>511</v>
          </cell>
          <cell r="M34">
            <v>250</v>
          </cell>
        </row>
        <row r="35">
          <cell r="A35" t="str">
            <v>INA-033</v>
          </cell>
          <cell r="B35" t="str">
            <v>SILLA DE PLASTICO COLOR BLANCO</v>
          </cell>
          <cell r="C35">
            <v>511</v>
          </cell>
          <cell r="M35">
            <v>250</v>
          </cell>
        </row>
        <row r="36">
          <cell r="A36" t="str">
            <v>INA-034</v>
          </cell>
          <cell r="B36" t="str">
            <v>SILLA DE PLASTICO COLOR BLANCO</v>
          </cell>
          <cell r="C36">
            <v>511</v>
          </cell>
          <cell r="M36">
            <v>250</v>
          </cell>
        </row>
        <row r="37">
          <cell r="A37" t="str">
            <v>INA-035</v>
          </cell>
          <cell r="B37" t="str">
            <v>SILLA DE PLASTICO COLOR BLANCO</v>
          </cell>
          <cell r="C37">
            <v>511</v>
          </cell>
          <cell r="M37">
            <v>250</v>
          </cell>
        </row>
        <row r="38">
          <cell r="A38" t="str">
            <v>INA-036</v>
          </cell>
          <cell r="B38" t="str">
            <v>SILLA DE PLASTICO COLOR BLANCO</v>
          </cell>
          <cell r="C38">
            <v>511</v>
          </cell>
          <cell r="M38">
            <v>250</v>
          </cell>
        </row>
        <row r="39">
          <cell r="A39" t="str">
            <v>INA-037</v>
          </cell>
          <cell r="B39" t="str">
            <v>SILLA DE PLASTICO COLOR BLANCO</v>
          </cell>
          <cell r="C39">
            <v>511</v>
          </cell>
          <cell r="M39">
            <v>250</v>
          </cell>
        </row>
        <row r="40">
          <cell r="A40" t="str">
            <v>INA-038</v>
          </cell>
          <cell r="B40" t="str">
            <v>SILLA DE PLASTICO COLOR BLANCO</v>
          </cell>
          <cell r="C40">
            <v>511</v>
          </cell>
          <cell r="M40">
            <v>250</v>
          </cell>
        </row>
        <row r="41">
          <cell r="A41" t="str">
            <v>INA-039</v>
          </cell>
          <cell r="B41" t="str">
            <v>SILLA DE PLASTICO COLOR BLANCO</v>
          </cell>
          <cell r="C41">
            <v>511</v>
          </cell>
          <cell r="M41">
            <v>250</v>
          </cell>
        </row>
        <row r="42">
          <cell r="A42" t="str">
            <v>INA-040</v>
          </cell>
          <cell r="B42" t="str">
            <v>SILLA DE PLASTICO COLOR BLANCO</v>
          </cell>
          <cell r="C42">
            <v>511</v>
          </cell>
          <cell r="M42">
            <v>250</v>
          </cell>
        </row>
        <row r="43">
          <cell r="A43" t="str">
            <v>INA-041</v>
          </cell>
          <cell r="B43" t="str">
            <v>SILLA DE PLASTICO COLOR BLANCO</v>
          </cell>
          <cell r="C43">
            <v>511</v>
          </cell>
          <cell r="M43">
            <v>250</v>
          </cell>
        </row>
        <row r="44">
          <cell r="A44" t="str">
            <v>INA-042</v>
          </cell>
          <cell r="B44" t="str">
            <v>SILLA DE PLASTICO COLOR BLANCO</v>
          </cell>
          <cell r="C44">
            <v>511</v>
          </cell>
          <cell r="M44">
            <v>250</v>
          </cell>
        </row>
        <row r="45">
          <cell r="A45" t="str">
            <v>INA-043</v>
          </cell>
          <cell r="B45" t="str">
            <v>SILLA DE PLASTICO COLOR BLANCO</v>
          </cell>
          <cell r="C45">
            <v>511</v>
          </cell>
          <cell r="M45">
            <v>250</v>
          </cell>
        </row>
        <row r="46">
          <cell r="A46" t="str">
            <v>INA-044</v>
          </cell>
          <cell r="B46" t="str">
            <v>SILLA DE PLASTICO COLOR BLANCO</v>
          </cell>
          <cell r="C46">
            <v>511</v>
          </cell>
          <cell r="M46">
            <v>250</v>
          </cell>
        </row>
        <row r="47">
          <cell r="A47" t="str">
            <v>INA-045</v>
          </cell>
          <cell r="B47" t="str">
            <v>SILLA DE PLASTICO COLOR BLANCO</v>
          </cell>
          <cell r="C47">
            <v>511</v>
          </cell>
          <cell r="M47">
            <v>250</v>
          </cell>
        </row>
        <row r="48">
          <cell r="A48" t="str">
            <v>INA-046</v>
          </cell>
          <cell r="B48" t="str">
            <v>SILLA DE PLASTICO COLOR BLANCO</v>
          </cell>
          <cell r="C48">
            <v>511</v>
          </cell>
          <cell r="M48">
            <v>250</v>
          </cell>
        </row>
        <row r="49">
          <cell r="A49" t="str">
            <v>INA-047</v>
          </cell>
          <cell r="B49" t="str">
            <v>SILLA DE PLASTICO COLOR BLANCO</v>
          </cell>
          <cell r="C49">
            <v>511</v>
          </cell>
          <cell r="M49">
            <v>250</v>
          </cell>
        </row>
        <row r="50">
          <cell r="A50" t="str">
            <v>INA-048</v>
          </cell>
          <cell r="B50" t="str">
            <v>SILLA DE PLASTICO COLOR BLANCO</v>
          </cell>
          <cell r="C50">
            <v>511</v>
          </cell>
          <cell r="M50">
            <v>250</v>
          </cell>
        </row>
        <row r="51">
          <cell r="A51" t="str">
            <v>INA-049</v>
          </cell>
          <cell r="B51" t="str">
            <v>SILLA DE PLASTICO COLOR BLANCO</v>
          </cell>
          <cell r="C51">
            <v>511</v>
          </cell>
          <cell r="M51">
            <v>250</v>
          </cell>
        </row>
        <row r="52">
          <cell r="A52" t="str">
            <v>INA-050</v>
          </cell>
          <cell r="B52" t="str">
            <v>SILLA DE PLASTICO COLOR BLANCO</v>
          </cell>
          <cell r="C52">
            <v>511</v>
          </cell>
          <cell r="M52">
            <v>250</v>
          </cell>
        </row>
        <row r="53">
          <cell r="A53" t="str">
            <v>INA-051</v>
          </cell>
          <cell r="B53" t="str">
            <v>SILLA DE PLASTICO COLOR BLANCO</v>
          </cell>
          <cell r="C53">
            <v>511</v>
          </cell>
          <cell r="M53">
            <v>250</v>
          </cell>
        </row>
        <row r="54">
          <cell r="A54" t="str">
            <v>INA-052</v>
          </cell>
          <cell r="B54" t="str">
            <v>SILLA DE PLASTICO COLOR BLANCO</v>
          </cell>
          <cell r="C54">
            <v>511</v>
          </cell>
          <cell r="M54">
            <v>250</v>
          </cell>
        </row>
        <row r="55">
          <cell r="A55" t="str">
            <v>INA-053</v>
          </cell>
          <cell r="B55" t="str">
            <v>SILLA DE PLASTICO COLOR BLANCO</v>
          </cell>
          <cell r="C55">
            <v>511</v>
          </cell>
          <cell r="M55">
            <v>250</v>
          </cell>
        </row>
        <row r="56">
          <cell r="A56" t="str">
            <v>INA-054</v>
          </cell>
          <cell r="B56" t="str">
            <v>SILLA DE PLASTICO COLOR BLANCO</v>
          </cell>
          <cell r="C56">
            <v>511</v>
          </cell>
          <cell r="M56">
            <v>250</v>
          </cell>
        </row>
        <row r="57">
          <cell r="A57" t="str">
            <v>INA-055</v>
          </cell>
          <cell r="B57" t="str">
            <v>SILLA DE PLASTICO COLOR BLANCO</v>
          </cell>
          <cell r="C57">
            <v>511</v>
          </cell>
          <cell r="M57">
            <v>250</v>
          </cell>
        </row>
        <row r="58">
          <cell r="A58" t="str">
            <v>INA-056</v>
          </cell>
          <cell r="B58" t="str">
            <v>SILLA DE PLASTICO COLOR BLANCO</v>
          </cell>
          <cell r="C58">
            <v>511</v>
          </cell>
          <cell r="M58">
            <v>250</v>
          </cell>
        </row>
        <row r="59">
          <cell r="A59" t="str">
            <v>INA-057</v>
          </cell>
          <cell r="B59" t="str">
            <v>SILLA DE PLASTICO COLOR BLANCO</v>
          </cell>
          <cell r="C59">
            <v>511</v>
          </cell>
          <cell r="M59">
            <v>250</v>
          </cell>
        </row>
        <row r="60">
          <cell r="A60" t="str">
            <v>INA-058</v>
          </cell>
          <cell r="B60" t="str">
            <v>SILLA DE PLASTICO COLOR BLANCO</v>
          </cell>
          <cell r="C60">
            <v>511</v>
          </cell>
          <cell r="M60">
            <v>250</v>
          </cell>
        </row>
        <row r="61">
          <cell r="A61" t="str">
            <v>INA-059</v>
          </cell>
          <cell r="B61" t="str">
            <v>SILLA DE PLASTICO COLOR BLANCO</v>
          </cell>
          <cell r="C61">
            <v>511</v>
          </cell>
          <cell r="M61">
            <v>250</v>
          </cell>
        </row>
        <row r="62">
          <cell r="A62" t="str">
            <v>INA-060</v>
          </cell>
          <cell r="B62" t="str">
            <v>SILLA DE PLASTICO COLOR BLANCO</v>
          </cell>
          <cell r="C62">
            <v>511</v>
          </cell>
          <cell r="M62">
            <v>250</v>
          </cell>
        </row>
        <row r="63">
          <cell r="A63" t="str">
            <v>INA-061</v>
          </cell>
          <cell r="B63" t="str">
            <v>SILLA DE PLASTICO COLOR BLANCO</v>
          </cell>
          <cell r="C63">
            <v>511</v>
          </cell>
          <cell r="M63">
            <v>250</v>
          </cell>
        </row>
        <row r="64">
          <cell r="A64" t="str">
            <v>INA-062</v>
          </cell>
          <cell r="B64" t="str">
            <v>SILLA DE PLASTICO COLOR BLANCO</v>
          </cell>
          <cell r="C64">
            <v>511</v>
          </cell>
          <cell r="M64">
            <v>250</v>
          </cell>
        </row>
        <row r="65">
          <cell r="A65" t="str">
            <v>INA-063</v>
          </cell>
          <cell r="B65" t="str">
            <v>SILLA DE PLASTICO COLOR BLANCO</v>
          </cell>
          <cell r="C65">
            <v>511</v>
          </cell>
          <cell r="M65">
            <v>250</v>
          </cell>
        </row>
        <row r="66">
          <cell r="A66" t="str">
            <v>INA-064</v>
          </cell>
          <cell r="B66" t="str">
            <v>SILLA DE PLASTICO COLOR BLANCO</v>
          </cell>
          <cell r="C66">
            <v>511</v>
          </cell>
          <cell r="M66">
            <v>250</v>
          </cell>
        </row>
        <row r="67">
          <cell r="A67" t="str">
            <v>INA-065</v>
          </cell>
          <cell r="B67" t="str">
            <v>SILLA DE PLASTICO COLOR BLANCO</v>
          </cell>
          <cell r="C67">
            <v>511</v>
          </cell>
          <cell r="M67">
            <v>250</v>
          </cell>
        </row>
        <row r="68">
          <cell r="A68" t="str">
            <v>INA-066</v>
          </cell>
          <cell r="B68" t="str">
            <v>SILLA DE PLASTICO COLOR BLANCO</v>
          </cell>
          <cell r="C68">
            <v>511</v>
          </cell>
          <cell r="M68">
            <v>250</v>
          </cell>
        </row>
        <row r="69">
          <cell r="A69" t="str">
            <v>INA-067</v>
          </cell>
          <cell r="B69" t="str">
            <v>SILLA DE PLASTICO COLOR BLANCO</v>
          </cell>
          <cell r="C69">
            <v>511</v>
          </cell>
          <cell r="M69">
            <v>250</v>
          </cell>
        </row>
        <row r="70">
          <cell r="A70" t="str">
            <v>INA-068</v>
          </cell>
          <cell r="B70" t="str">
            <v>SILLA DE PLASTICO COLOR BLANCO</v>
          </cell>
          <cell r="C70">
            <v>511</v>
          </cell>
          <cell r="M70">
            <v>250</v>
          </cell>
        </row>
        <row r="71">
          <cell r="A71" t="str">
            <v>INA-069</v>
          </cell>
          <cell r="B71" t="str">
            <v>SILLA DE PLASTICO COLOR BLANCO</v>
          </cell>
          <cell r="C71">
            <v>511</v>
          </cell>
          <cell r="M71">
            <v>250</v>
          </cell>
        </row>
        <row r="72">
          <cell r="A72" t="str">
            <v>INA-070</v>
          </cell>
          <cell r="B72" t="str">
            <v>SILLA DE PLASTICO COLOR BLANCO</v>
          </cell>
          <cell r="C72">
            <v>511</v>
          </cell>
          <cell r="M72">
            <v>250</v>
          </cell>
        </row>
        <row r="73">
          <cell r="A73" t="str">
            <v>INA-071</v>
          </cell>
          <cell r="B73" t="str">
            <v>SILLA DE PLASTICO COLOR BLANCO</v>
          </cell>
          <cell r="C73">
            <v>511</v>
          </cell>
          <cell r="M73">
            <v>250</v>
          </cell>
        </row>
        <row r="74">
          <cell r="A74" t="str">
            <v>INA-072</v>
          </cell>
          <cell r="B74" t="str">
            <v>SILLA DE PLASTICO COLOR BLANCO</v>
          </cell>
          <cell r="C74">
            <v>511</v>
          </cell>
          <cell r="M74">
            <v>250</v>
          </cell>
        </row>
        <row r="75">
          <cell r="A75" t="str">
            <v>INA-073</v>
          </cell>
          <cell r="B75" t="str">
            <v>SILLA DE PLASTICO COLOR BLANCO</v>
          </cell>
          <cell r="C75">
            <v>511</v>
          </cell>
          <cell r="M75">
            <v>250</v>
          </cell>
        </row>
        <row r="76">
          <cell r="A76" t="str">
            <v>INA-074</v>
          </cell>
          <cell r="B76" t="str">
            <v>SILLA DE PLASTICO COLOR BLANCO</v>
          </cell>
          <cell r="C76">
            <v>511</v>
          </cell>
          <cell r="M76">
            <v>250</v>
          </cell>
        </row>
        <row r="77">
          <cell r="A77" t="str">
            <v>INA-075</v>
          </cell>
          <cell r="B77" t="str">
            <v>SILLA DE PLASTICO COLOR BLANCO</v>
          </cell>
          <cell r="C77">
            <v>511</v>
          </cell>
          <cell r="M77">
            <v>250</v>
          </cell>
        </row>
        <row r="78">
          <cell r="A78" t="str">
            <v>INA-076</v>
          </cell>
          <cell r="B78" t="str">
            <v>SILLA DE PLASTICO COLOR BLANCO</v>
          </cell>
          <cell r="C78">
            <v>511</v>
          </cell>
          <cell r="M78">
            <v>250</v>
          </cell>
        </row>
        <row r="79">
          <cell r="A79" t="str">
            <v>INA-077</v>
          </cell>
          <cell r="B79" t="str">
            <v>SILLA DE PLASTICO COLOR BLANCO</v>
          </cell>
          <cell r="C79">
            <v>511</v>
          </cell>
          <cell r="M79">
            <v>250</v>
          </cell>
        </row>
        <row r="80">
          <cell r="A80" t="str">
            <v>INA-078</v>
          </cell>
          <cell r="B80" t="str">
            <v>SILLA DE PLASTICO COLOR BLANCO</v>
          </cell>
          <cell r="C80">
            <v>511</v>
          </cell>
          <cell r="M80">
            <v>250</v>
          </cell>
        </row>
        <row r="81">
          <cell r="A81" t="str">
            <v>INA-079</v>
          </cell>
          <cell r="B81" t="str">
            <v>SILLA DE PLASTICO COLOR BLANCO</v>
          </cell>
          <cell r="C81">
            <v>511</v>
          </cell>
          <cell r="M81">
            <v>250</v>
          </cell>
        </row>
        <row r="82">
          <cell r="A82" t="str">
            <v>INA-080</v>
          </cell>
          <cell r="B82" t="str">
            <v>SILLA DE PLASTICO COLOR BLANCO</v>
          </cell>
          <cell r="C82">
            <v>511</v>
          </cell>
          <cell r="M82">
            <v>250</v>
          </cell>
        </row>
        <row r="83">
          <cell r="A83" t="str">
            <v>INA-081</v>
          </cell>
          <cell r="B83" t="str">
            <v>SILLA DE PLASTICO COLOR BLANCO</v>
          </cell>
          <cell r="C83">
            <v>511</v>
          </cell>
          <cell r="M83">
            <v>250</v>
          </cell>
        </row>
        <row r="84">
          <cell r="A84" t="str">
            <v>INA-082</v>
          </cell>
          <cell r="B84" t="str">
            <v>SILLA DE PLASTICO COLOR BLANCO</v>
          </cell>
          <cell r="C84">
            <v>511</v>
          </cell>
          <cell r="M84">
            <v>250</v>
          </cell>
        </row>
        <row r="85">
          <cell r="A85" t="str">
            <v>INA-083</v>
          </cell>
          <cell r="B85" t="str">
            <v>SILLA DE PLASTICO COLOR BLANCO</v>
          </cell>
          <cell r="C85">
            <v>511</v>
          </cell>
          <cell r="M85">
            <v>250</v>
          </cell>
        </row>
        <row r="86">
          <cell r="A86" t="str">
            <v>INA-084</v>
          </cell>
          <cell r="B86" t="str">
            <v>SILLA DE PLASTICO COLOR BLANCO</v>
          </cell>
          <cell r="C86">
            <v>511</v>
          </cell>
          <cell r="M86">
            <v>250</v>
          </cell>
        </row>
        <row r="87">
          <cell r="A87" t="str">
            <v>INA-085</v>
          </cell>
          <cell r="B87" t="str">
            <v>SILLA DE PLASTICO COLOR BLANCO</v>
          </cell>
          <cell r="C87">
            <v>511</v>
          </cell>
          <cell r="M87">
            <v>250</v>
          </cell>
        </row>
        <row r="88">
          <cell r="A88" t="str">
            <v>INA-086</v>
          </cell>
          <cell r="B88" t="str">
            <v>SILLA DE PLASTICO COLOR BLANCO</v>
          </cell>
          <cell r="C88">
            <v>511</v>
          </cell>
          <cell r="M88">
            <v>250</v>
          </cell>
        </row>
        <row r="89">
          <cell r="A89" t="str">
            <v>INA-087</v>
          </cell>
          <cell r="B89" t="str">
            <v>SILLA DE PLASTICO COLOR BLANCO</v>
          </cell>
          <cell r="C89">
            <v>511</v>
          </cell>
          <cell r="M89">
            <v>250</v>
          </cell>
        </row>
        <row r="90">
          <cell r="A90" t="str">
            <v>INA-088</v>
          </cell>
          <cell r="B90" t="str">
            <v>SILLA DE PLASTICO COLOR BLANCO</v>
          </cell>
          <cell r="C90">
            <v>511</v>
          </cell>
          <cell r="M90">
            <v>250</v>
          </cell>
        </row>
        <row r="91">
          <cell r="A91" t="str">
            <v>INA-089</v>
          </cell>
          <cell r="B91" t="str">
            <v>SILLA DE PLASTICO COLOR BLANCO</v>
          </cell>
          <cell r="C91">
            <v>511</v>
          </cell>
          <cell r="M91">
            <v>250</v>
          </cell>
        </row>
        <row r="92">
          <cell r="A92" t="str">
            <v>INA-090</v>
          </cell>
          <cell r="B92" t="str">
            <v>SILLA DE PLASTICO COLOR BLANCO</v>
          </cell>
          <cell r="C92">
            <v>511</v>
          </cell>
          <cell r="M92">
            <v>250</v>
          </cell>
        </row>
        <row r="93">
          <cell r="A93" t="str">
            <v>INA-091</v>
          </cell>
          <cell r="B93" t="str">
            <v>SILLA DE PLASTICO COLOR BLANCO</v>
          </cell>
          <cell r="C93">
            <v>511</v>
          </cell>
          <cell r="M93">
            <v>250</v>
          </cell>
        </row>
        <row r="94">
          <cell r="A94" t="str">
            <v>INA-092</v>
          </cell>
          <cell r="B94" t="str">
            <v>SILLA DE PLASTICO COLOR BLANCO</v>
          </cell>
          <cell r="C94">
            <v>511</v>
          </cell>
          <cell r="M94">
            <v>250</v>
          </cell>
        </row>
        <row r="95">
          <cell r="A95" t="str">
            <v>INA-093</v>
          </cell>
          <cell r="B95" t="str">
            <v>SILLA DE PLASTICO COLOR BLANCO</v>
          </cell>
          <cell r="C95">
            <v>511</v>
          </cell>
          <cell r="M95">
            <v>250</v>
          </cell>
        </row>
        <row r="96">
          <cell r="A96" t="str">
            <v>INA-094</v>
          </cell>
          <cell r="B96" t="str">
            <v>SILLA DE PLASTICO COLOR BLANCO</v>
          </cell>
          <cell r="C96">
            <v>511</v>
          </cell>
          <cell r="M96">
            <v>250</v>
          </cell>
        </row>
        <row r="97">
          <cell r="A97" t="str">
            <v>INA-095</v>
          </cell>
          <cell r="B97" t="str">
            <v>SILLA DE PLASTICO COLOR BLANCO</v>
          </cell>
          <cell r="C97">
            <v>511</v>
          </cell>
          <cell r="M97">
            <v>250</v>
          </cell>
        </row>
        <row r="98">
          <cell r="A98" t="str">
            <v>INA-096</v>
          </cell>
          <cell r="B98" t="str">
            <v>SILLA DE PLASTICO COLOR BLANCO</v>
          </cell>
          <cell r="C98">
            <v>511</v>
          </cell>
          <cell r="M98">
            <v>250</v>
          </cell>
        </row>
        <row r="99">
          <cell r="A99" t="str">
            <v>INA-097</v>
          </cell>
          <cell r="B99" t="str">
            <v>SILLA DE PLASTICO COLOR BLANCO</v>
          </cell>
          <cell r="C99">
            <v>511</v>
          </cell>
          <cell r="M99">
            <v>250</v>
          </cell>
        </row>
        <row r="100">
          <cell r="A100" t="str">
            <v>INA-098</v>
          </cell>
          <cell r="B100" t="str">
            <v>SILLA DE PLASTICO COLOR BLANCO</v>
          </cell>
          <cell r="C100">
            <v>511</v>
          </cell>
          <cell r="M100">
            <v>250</v>
          </cell>
        </row>
        <row r="101">
          <cell r="A101" t="str">
            <v>INA-099</v>
          </cell>
          <cell r="B101" t="str">
            <v>SILLA DE PLASTICO COLOR BLANCO</v>
          </cell>
          <cell r="C101">
            <v>511</v>
          </cell>
          <cell r="M101">
            <v>250</v>
          </cell>
        </row>
        <row r="102">
          <cell r="A102" t="str">
            <v>INA-100</v>
          </cell>
          <cell r="B102" t="str">
            <v>SILLA DE PLASTICO COLOR BLANCO</v>
          </cell>
          <cell r="C102">
            <v>511</v>
          </cell>
          <cell r="M102">
            <v>250</v>
          </cell>
        </row>
        <row r="103">
          <cell r="A103" t="str">
            <v>INA-101</v>
          </cell>
          <cell r="B103" t="str">
            <v>SILLA DE PLASTICO COLOR BLANCO</v>
          </cell>
          <cell r="C103">
            <v>511</v>
          </cell>
          <cell r="M103">
            <v>250</v>
          </cell>
        </row>
        <row r="104">
          <cell r="A104" t="str">
            <v>INA-102</v>
          </cell>
          <cell r="B104" t="str">
            <v>SILLA DE PLASTICO COLOR BLANCO</v>
          </cell>
          <cell r="C104">
            <v>511</v>
          </cell>
          <cell r="M104">
            <v>250</v>
          </cell>
        </row>
        <row r="105">
          <cell r="A105" t="str">
            <v>INA-103</v>
          </cell>
          <cell r="B105" t="str">
            <v>SILLA DE PLASTICO COLOR BLANCO</v>
          </cell>
          <cell r="C105">
            <v>511</v>
          </cell>
          <cell r="M105">
            <v>250</v>
          </cell>
        </row>
        <row r="106">
          <cell r="A106" t="str">
            <v>INA-104</v>
          </cell>
          <cell r="B106" t="str">
            <v>SILLA DE PLASTICO COLOR BLANCO</v>
          </cell>
          <cell r="C106">
            <v>511</v>
          </cell>
          <cell r="M106">
            <v>250</v>
          </cell>
        </row>
        <row r="107">
          <cell r="A107" t="str">
            <v>INA-105</v>
          </cell>
          <cell r="B107" t="str">
            <v>SILLA DE PLASTICO COLOR BLANCO</v>
          </cell>
          <cell r="C107">
            <v>511</v>
          </cell>
          <cell r="M107">
            <v>250</v>
          </cell>
        </row>
        <row r="108">
          <cell r="A108" t="str">
            <v>INA-106</v>
          </cell>
          <cell r="B108" t="str">
            <v>SILLA DE PLASTICO COLOR BLANCO</v>
          </cell>
          <cell r="C108">
            <v>511</v>
          </cell>
          <cell r="M108">
            <v>250</v>
          </cell>
        </row>
        <row r="109">
          <cell r="A109" t="str">
            <v>INA-107</v>
          </cell>
          <cell r="B109" t="str">
            <v>SILLA DE PLASTICO COLOR VERDE</v>
          </cell>
          <cell r="C109">
            <v>511</v>
          </cell>
          <cell r="M109">
            <v>250</v>
          </cell>
        </row>
        <row r="110">
          <cell r="A110" t="str">
            <v>INA-108</v>
          </cell>
          <cell r="B110" t="str">
            <v>SILLA DE PLASTICO COLOR VERDE</v>
          </cell>
          <cell r="C110">
            <v>511</v>
          </cell>
          <cell r="M110">
            <v>250</v>
          </cell>
        </row>
        <row r="111">
          <cell r="A111" t="str">
            <v>INA-109</v>
          </cell>
          <cell r="B111" t="str">
            <v>SILLA DE PLASTICO COLOR VERDE</v>
          </cell>
          <cell r="C111">
            <v>511</v>
          </cell>
          <cell r="M111">
            <v>650</v>
          </cell>
        </row>
        <row r="112">
          <cell r="A112" t="str">
            <v>INA-110</v>
          </cell>
          <cell r="B112" t="str">
            <v>SILLA DE PLASTICO COLOR VERDE</v>
          </cell>
          <cell r="C112">
            <v>511</v>
          </cell>
          <cell r="M112">
            <v>250</v>
          </cell>
        </row>
        <row r="113">
          <cell r="A113" t="str">
            <v>INA-111</v>
          </cell>
          <cell r="B113" t="str">
            <v>SILLA DE PLASTICO COLOR VERDE</v>
          </cell>
          <cell r="C113">
            <v>511</v>
          </cell>
          <cell r="M113">
            <v>250</v>
          </cell>
        </row>
        <row r="114">
          <cell r="A114" t="str">
            <v>INA-112</v>
          </cell>
          <cell r="B114" t="str">
            <v>SILLA DE PLASTICO COLOR VERDE</v>
          </cell>
          <cell r="C114">
            <v>511</v>
          </cell>
          <cell r="M114">
            <v>250</v>
          </cell>
        </row>
        <row r="115">
          <cell r="A115" t="str">
            <v>INA-113</v>
          </cell>
          <cell r="B115" t="str">
            <v>SILLA DE PLASTICO COLOR BEIGE</v>
          </cell>
          <cell r="C115">
            <v>511</v>
          </cell>
          <cell r="M115">
            <v>250</v>
          </cell>
        </row>
        <row r="116">
          <cell r="A116" t="str">
            <v>INA-114</v>
          </cell>
          <cell r="B116" t="str">
            <v>SILLA DE PLASTICO COLOR BEIGE</v>
          </cell>
          <cell r="C116">
            <v>511</v>
          </cell>
          <cell r="M116">
            <v>250</v>
          </cell>
        </row>
        <row r="117">
          <cell r="A117" t="str">
            <v>INA-115</v>
          </cell>
          <cell r="B117" t="str">
            <v>ANAQUEL DE MADERA</v>
          </cell>
          <cell r="C117">
            <v>511</v>
          </cell>
          <cell r="M117">
            <v>650</v>
          </cell>
        </row>
        <row r="118">
          <cell r="A118" t="str">
            <v>INA-116</v>
          </cell>
          <cell r="B118" t="str">
            <v>ANAQUEL DE MADERA</v>
          </cell>
          <cell r="C118">
            <v>511</v>
          </cell>
          <cell r="M118">
            <v>650</v>
          </cell>
        </row>
        <row r="119">
          <cell r="A119" t="str">
            <v>INA-117</v>
          </cell>
          <cell r="B119" t="str">
            <v xml:space="preserve">BANQUITOS ROJOS </v>
          </cell>
          <cell r="C119">
            <v>511</v>
          </cell>
          <cell r="M119" t="str">
            <v>DONACION</v>
          </cell>
        </row>
        <row r="120">
          <cell r="A120" t="str">
            <v>INA-118</v>
          </cell>
          <cell r="B120" t="str">
            <v xml:space="preserve">BANQUITOS ROJOS </v>
          </cell>
          <cell r="C120">
            <v>511</v>
          </cell>
          <cell r="M120" t="str">
            <v>DONACION</v>
          </cell>
        </row>
        <row r="121">
          <cell r="A121" t="str">
            <v>INA-119</v>
          </cell>
          <cell r="B121" t="str">
            <v xml:space="preserve">BANQUITOS ROJOS </v>
          </cell>
          <cell r="C121">
            <v>511</v>
          </cell>
          <cell r="M121" t="str">
            <v>DONACION</v>
          </cell>
        </row>
        <row r="122">
          <cell r="A122" t="str">
            <v>INA-120</v>
          </cell>
          <cell r="B122" t="str">
            <v xml:space="preserve">BANQUITOS ROJOS </v>
          </cell>
          <cell r="C122">
            <v>511</v>
          </cell>
          <cell r="M122" t="str">
            <v>DONACION</v>
          </cell>
        </row>
        <row r="123">
          <cell r="A123" t="str">
            <v>INA-121</v>
          </cell>
          <cell r="B123" t="str">
            <v xml:space="preserve">BANQUITOS ROJOS </v>
          </cell>
          <cell r="C123">
            <v>511</v>
          </cell>
          <cell r="M123" t="str">
            <v>DONACION</v>
          </cell>
        </row>
        <row r="124">
          <cell r="A124" t="str">
            <v>INA-122</v>
          </cell>
          <cell r="B124" t="str">
            <v xml:space="preserve">BANQUITOS ROJOS </v>
          </cell>
          <cell r="C124">
            <v>511</v>
          </cell>
          <cell r="M124" t="str">
            <v>DONACION</v>
          </cell>
        </row>
        <row r="125">
          <cell r="A125" t="str">
            <v>INA-123</v>
          </cell>
          <cell r="B125" t="str">
            <v xml:space="preserve">BANQUITOS VERDE BANDERA </v>
          </cell>
          <cell r="C125">
            <v>511</v>
          </cell>
          <cell r="M125" t="str">
            <v>DONACION</v>
          </cell>
        </row>
        <row r="126">
          <cell r="A126" t="str">
            <v>INA-124</v>
          </cell>
          <cell r="B126" t="str">
            <v xml:space="preserve">BANQUITOS VERDE BANDERA </v>
          </cell>
          <cell r="C126">
            <v>511</v>
          </cell>
          <cell r="M126" t="str">
            <v>DONACION</v>
          </cell>
        </row>
        <row r="127">
          <cell r="A127" t="str">
            <v>INA-125</v>
          </cell>
          <cell r="B127" t="str">
            <v xml:space="preserve">BANQUITOS VERDE BANDERA </v>
          </cell>
          <cell r="C127">
            <v>511</v>
          </cell>
          <cell r="M127" t="str">
            <v>DONACION</v>
          </cell>
        </row>
        <row r="128">
          <cell r="A128" t="str">
            <v>INA-126</v>
          </cell>
          <cell r="B128" t="str">
            <v xml:space="preserve">BANQUITOS VERDE BANDERA </v>
          </cell>
          <cell r="C128">
            <v>511</v>
          </cell>
          <cell r="M128" t="str">
            <v>DONACION</v>
          </cell>
        </row>
        <row r="129">
          <cell r="A129" t="str">
            <v>INA-127</v>
          </cell>
          <cell r="B129" t="str">
            <v xml:space="preserve">BANQUITOS VERDE BANDERA </v>
          </cell>
          <cell r="C129">
            <v>511</v>
          </cell>
          <cell r="M129" t="str">
            <v>DONACION</v>
          </cell>
        </row>
        <row r="130">
          <cell r="A130" t="str">
            <v>INA-128</v>
          </cell>
          <cell r="B130" t="str">
            <v xml:space="preserve">BANQUITOS VERDE BANDERA </v>
          </cell>
          <cell r="C130">
            <v>511</v>
          </cell>
          <cell r="M130" t="str">
            <v>DONACION</v>
          </cell>
        </row>
        <row r="131">
          <cell r="A131" t="str">
            <v>INA-129</v>
          </cell>
          <cell r="B131" t="str">
            <v xml:space="preserve">BANQUITOS VERDE BANDERA </v>
          </cell>
          <cell r="C131">
            <v>511</v>
          </cell>
          <cell r="M131" t="str">
            <v>DONACION</v>
          </cell>
        </row>
        <row r="132">
          <cell r="A132" t="str">
            <v>INA-130</v>
          </cell>
          <cell r="B132" t="str">
            <v xml:space="preserve">BANQUITOS VERDE BANDERA </v>
          </cell>
          <cell r="C132">
            <v>511</v>
          </cell>
          <cell r="M132" t="str">
            <v>DONACION</v>
          </cell>
        </row>
        <row r="133">
          <cell r="A133" t="str">
            <v>INA-131</v>
          </cell>
          <cell r="B133" t="str">
            <v xml:space="preserve">BANQUITOS VERDE BANDERA </v>
          </cell>
          <cell r="C133">
            <v>511</v>
          </cell>
          <cell r="M133" t="str">
            <v>DONACION</v>
          </cell>
        </row>
        <row r="134">
          <cell r="A134" t="str">
            <v>INA-132</v>
          </cell>
          <cell r="B134" t="str">
            <v xml:space="preserve">BANQUITOS VERDE BANDERA </v>
          </cell>
          <cell r="C134">
            <v>511</v>
          </cell>
          <cell r="M134" t="str">
            <v>DONACION</v>
          </cell>
        </row>
        <row r="135">
          <cell r="A135" t="str">
            <v>INA-133</v>
          </cell>
          <cell r="B135" t="str">
            <v xml:space="preserve">BANQUITOS VERDE BANDERA </v>
          </cell>
          <cell r="C135">
            <v>511</v>
          </cell>
          <cell r="M135" t="str">
            <v>DONACION</v>
          </cell>
        </row>
        <row r="136">
          <cell r="A136" t="str">
            <v>INA-134</v>
          </cell>
          <cell r="B136" t="str">
            <v xml:space="preserve">BANQUITOS VERDE LIMON </v>
          </cell>
          <cell r="C136">
            <v>511</v>
          </cell>
          <cell r="M136" t="str">
            <v>DONACION</v>
          </cell>
        </row>
        <row r="137">
          <cell r="A137" t="str">
            <v>INA-135</v>
          </cell>
          <cell r="B137" t="str">
            <v xml:space="preserve">BANQUITOS VERDE LIMON </v>
          </cell>
          <cell r="C137">
            <v>511</v>
          </cell>
          <cell r="M137" t="str">
            <v>DONACION</v>
          </cell>
        </row>
        <row r="138">
          <cell r="A138" t="str">
            <v>INA-136</v>
          </cell>
          <cell r="B138" t="str">
            <v xml:space="preserve">BANQUITOS VERDE LIMON </v>
          </cell>
          <cell r="C138">
            <v>511</v>
          </cell>
          <cell r="M138" t="str">
            <v>DONACION</v>
          </cell>
        </row>
        <row r="139">
          <cell r="A139" t="str">
            <v>INA-137</v>
          </cell>
          <cell r="B139" t="str">
            <v>VENTILADOR DE PARED</v>
          </cell>
          <cell r="C139">
            <v>564</v>
          </cell>
          <cell r="M139" t="str">
            <v>DONACION</v>
          </cell>
        </row>
        <row r="140">
          <cell r="A140" t="str">
            <v>INA-138</v>
          </cell>
          <cell r="B140" t="str">
            <v>VENTILADOR DE PARED</v>
          </cell>
          <cell r="C140">
            <v>564</v>
          </cell>
          <cell r="M140" t="str">
            <v>DONACION</v>
          </cell>
        </row>
        <row r="141">
          <cell r="A141" t="str">
            <v>INA-139</v>
          </cell>
          <cell r="B141" t="str">
            <v xml:space="preserve">BOCINAS </v>
          </cell>
          <cell r="C141">
            <v>520</v>
          </cell>
          <cell r="M141" t="str">
            <v>DONACION</v>
          </cell>
        </row>
        <row r="142">
          <cell r="A142" t="str">
            <v>INA-140</v>
          </cell>
          <cell r="B142" t="str">
            <v>IMPRESORA MULTIFUNCIONAL</v>
          </cell>
          <cell r="C142">
            <v>515</v>
          </cell>
          <cell r="D142">
            <v>44624</v>
          </cell>
          <cell r="M142">
            <v>4851.28</v>
          </cell>
        </row>
        <row r="143">
          <cell r="A143" t="str">
            <v>INA-141</v>
          </cell>
          <cell r="B143" t="str">
            <v>REFRIGERADOR</v>
          </cell>
          <cell r="C143">
            <v>564</v>
          </cell>
          <cell r="D143">
            <v>45147</v>
          </cell>
          <cell r="M143">
            <v>7750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IM-001</v>
          </cell>
          <cell r="B4" t="str">
            <v xml:space="preserve">COMPUTADORA </v>
          </cell>
          <cell r="C4">
            <v>515</v>
          </cell>
          <cell r="D4">
            <v>43600</v>
          </cell>
          <cell r="M4">
            <v>6999</v>
          </cell>
        </row>
        <row r="5">
          <cell r="A5" t="str">
            <v>IM-002</v>
          </cell>
          <cell r="B5" t="str">
            <v>TECLADO</v>
          </cell>
          <cell r="C5">
            <v>515</v>
          </cell>
          <cell r="D5">
            <v>43601</v>
          </cell>
        </row>
        <row r="6">
          <cell r="A6" t="str">
            <v>IM-003</v>
          </cell>
          <cell r="B6" t="str">
            <v xml:space="preserve">MOUSE </v>
          </cell>
          <cell r="C6">
            <v>515</v>
          </cell>
          <cell r="D6">
            <v>43602</v>
          </cell>
        </row>
        <row r="7">
          <cell r="A7" t="str">
            <v>IM-004</v>
          </cell>
          <cell r="B7" t="str">
            <v xml:space="preserve">ESCRITORIO </v>
          </cell>
          <cell r="C7">
            <v>511</v>
          </cell>
        </row>
        <row r="8">
          <cell r="A8" t="str">
            <v>IM-005</v>
          </cell>
          <cell r="B8" t="str">
            <v xml:space="preserve">SILLA </v>
          </cell>
          <cell r="C8">
            <v>511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OP-001</v>
          </cell>
          <cell r="B4" t="str">
            <v xml:space="preserve">SILLA GIRATORIA </v>
          </cell>
          <cell r="C4">
            <v>511</v>
          </cell>
          <cell r="M4">
            <v>350</v>
          </cell>
        </row>
        <row r="5">
          <cell r="A5" t="str">
            <v>OP-002</v>
          </cell>
          <cell r="B5" t="str">
            <v>ESCRITORIO METALICO 2 CAJONES COLOR GRIS</v>
          </cell>
          <cell r="C5">
            <v>511</v>
          </cell>
          <cell r="M5">
            <v>1200</v>
          </cell>
        </row>
        <row r="6">
          <cell r="A6" t="str">
            <v>OP-003</v>
          </cell>
          <cell r="B6" t="str">
            <v>TECLADO</v>
          </cell>
          <cell r="C6">
            <v>515</v>
          </cell>
          <cell r="M6">
            <v>170</v>
          </cell>
        </row>
        <row r="7">
          <cell r="A7" t="str">
            <v>OP-004</v>
          </cell>
          <cell r="B7" t="str">
            <v>MONITOR</v>
          </cell>
          <cell r="C7">
            <v>515</v>
          </cell>
          <cell r="M7">
            <v>4500</v>
          </cell>
        </row>
        <row r="8">
          <cell r="A8" t="str">
            <v>OP-005</v>
          </cell>
          <cell r="B8" t="str">
            <v>CPU GENERICO</v>
          </cell>
          <cell r="C8">
            <v>515</v>
          </cell>
          <cell r="M8">
            <v>4000</v>
          </cell>
        </row>
        <row r="9">
          <cell r="A9" t="str">
            <v>OP-006</v>
          </cell>
          <cell r="B9" t="str">
            <v>MOUSE</v>
          </cell>
          <cell r="C9">
            <v>515</v>
          </cell>
          <cell r="M9">
            <v>180</v>
          </cell>
        </row>
        <row r="10">
          <cell r="A10" t="str">
            <v>OP-007</v>
          </cell>
          <cell r="B10" t="str">
            <v>2 BOCINAS PARA COMPUTADORA</v>
          </cell>
          <cell r="C10">
            <v>520</v>
          </cell>
          <cell r="M10">
            <v>300</v>
          </cell>
        </row>
        <row r="11">
          <cell r="A11" t="str">
            <v>OP-008</v>
          </cell>
          <cell r="B11" t="str">
            <v>AIRE ACONDICIONJADO/CALEFACCION</v>
          </cell>
          <cell r="C11">
            <v>564</v>
          </cell>
          <cell r="D11">
            <v>41424</v>
          </cell>
          <cell r="M11">
            <v>5000</v>
          </cell>
        </row>
        <row r="12">
          <cell r="A12" t="str">
            <v>OP-009</v>
          </cell>
          <cell r="B12" t="str">
            <v>REGULADOR DE VOLTAJE</v>
          </cell>
          <cell r="C12">
            <v>566</v>
          </cell>
          <cell r="M12"/>
        </row>
        <row r="13">
          <cell r="A13" t="str">
            <v>OP-010</v>
          </cell>
          <cell r="B13" t="str">
            <v>IMPRESORA MULTIFUNCIONAL</v>
          </cell>
          <cell r="C13">
            <v>515</v>
          </cell>
          <cell r="D13">
            <v>42383</v>
          </cell>
          <cell r="M13">
            <v>6844</v>
          </cell>
        </row>
        <row r="14">
          <cell r="A14" t="str">
            <v>OP-011</v>
          </cell>
          <cell r="B14" t="str">
            <v>FUENTE DE PODER (INTERNA)</v>
          </cell>
          <cell r="C14">
            <v>566</v>
          </cell>
          <cell r="D14">
            <v>42089</v>
          </cell>
          <cell r="M14">
            <v>259</v>
          </cell>
        </row>
        <row r="15">
          <cell r="A15" t="str">
            <v>OP-012</v>
          </cell>
          <cell r="B15" t="str">
            <v>SILLA EJECUTIVA GIRABLE</v>
          </cell>
          <cell r="C15">
            <v>511</v>
          </cell>
          <cell r="M15">
            <v>650</v>
          </cell>
        </row>
        <row r="16">
          <cell r="A16" t="str">
            <v>OP-013</v>
          </cell>
          <cell r="B16" t="str">
            <v>SILLA APILABLE COLOR GRIS</v>
          </cell>
          <cell r="C16">
            <v>511</v>
          </cell>
          <cell r="M16">
            <v>450</v>
          </cell>
        </row>
        <row r="17">
          <cell r="A17" t="str">
            <v>OP-014</v>
          </cell>
          <cell r="B17" t="str">
            <v>ARCHIVERO METALICO CON 2 CAJONES</v>
          </cell>
          <cell r="C17">
            <v>511</v>
          </cell>
          <cell r="M17">
            <v>1350</v>
          </cell>
        </row>
        <row r="18">
          <cell r="A18" t="str">
            <v>OP-015</v>
          </cell>
          <cell r="B18" t="str">
            <v>ESCRITORIO EMPRESARIAL COLOR NUEZ</v>
          </cell>
          <cell r="C18">
            <v>511</v>
          </cell>
          <cell r="M18">
            <v>1350</v>
          </cell>
        </row>
        <row r="19">
          <cell r="A19" t="str">
            <v>OP-016</v>
          </cell>
          <cell r="B19" t="str">
            <v>AIRE ACONDICIONADO/CALEFACCION</v>
          </cell>
          <cell r="C19">
            <v>564</v>
          </cell>
          <cell r="M19">
            <v>850</v>
          </cell>
        </row>
        <row r="20">
          <cell r="A20" t="str">
            <v>OP-017</v>
          </cell>
          <cell r="B20" t="str">
            <v>SILLA ESCOLAR DE TRIPLAY</v>
          </cell>
          <cell r="C20">
            <v>511</v>
          </cell>
          <cell r="M20">
            <v>250</v>
          </cell>
        </row>
        <row r="21">
          <cell r="A21" t="str">
            <v>OP-018</v>
          </cell>
          <cell r="B21" t="str">
            <v>MOUSE</v>
          </cell>
          <cell r="C21">
            <v>515</v>
          </cell>
          <cell r="M21">
            <v>150</v>
          </cell>
        </row>
        <row r="22">
          <cell r="A22" t="str">
            <v>OP-019</v>
          </cell>
          <cell r="B22" t="str">
            <v xml:space="preserve">MOTOBOMBA 3 DE SALIDA </v>
          </cell>
          <cell r="C22">
            <v>566</v>
          </cell>
          <cell r="D22">
            <v>44299</v>
          </cell>
          <cell r="M22">
            <v>4450</v>
          </cell>
        </row>
        <row r="23">
          <cell r="A23" t="str">
            <v>OP-020</v>
          </cell>
          <cell r="B23" t="str">
            <v>DESMALEZADORA A GASOLINA MANGO TIPO BICI 63 CC</v>
          </cell>
          <cell r="C23">
            <v>563</v>
          </cell>
          <cell r="D23">
            <v>44525</v>
          </cell>
          <cell r="M23">
            <v>6950</v>
          </cell>
        </row>
        <row r="24">
          <cell r="A24" t="str">
            <v>OP-021</v>
          </cell>
          <cell r="B24" t="str">
            <v>IMPRESORA MULTIFUNCIONAL</v>
          </cell>
          <cell r="C24">
            <v>515</v>
          </cell>
          <cell r="D24">
            <v>44624</v>
          </cell>
          <cell r="M24">
            <v>5490</v>
          </cell>
        </row>
        <row r="25">
          <cell r="A25" t="str">
            <v>OP-022</v>
          </cell>
          <cell r="B25" t="str">
            <v>BOMBA AGUA NAVIS</v>
          </cell>
          <cell r="C25">
            <v>563</v>
          </cell>
          <cell r="D25">
            <v>44600</v>
          </cell>
          <cell r="M25">
            <v>2036.88</v>
          </cell>
        </row>
        <row r="26">
          <cell r="A26" t="str">
            <v>OP-023</v>
          </cell>
          <cell r="B26" t="str">
            <v xml:space="preserve">MOTOBOMBA 3" DE SALIDA </v>
          </cell>
          <cell r="C26">
            <v>563</v>
          </cell>
          <cell r="D26">
            <v>44622</v>
          </cell>
          <cell r="M26">
            <v>8550</v>
          </cell>
        </row>
        <row r="27">
          <cell r="A27" t="str">
            <v>OP-024</v>
          </cell>
          <cell r="B27" t="str">
            <v>MONITOR</v>
          </cell>
          <cell r="C27">
            <v>515</v>
          </cell>
          <cell r="M27"/>
        </row>
        <row r="28">
          <cell r="A28" t="str">
            <v>OP-025</v>
          </cell>
          <cell r="B28" t="str">
            <v>TECLADO</v>
          </cell>
          <cell r="C28">
            <v>515</v>
          </cell>
          <cell r="M28"/>
        </row>
        <row r="29">
          <cell r="A29" t="str">
            <v>OP-024</v>
          </cell>
          <cell r="B29" t="str">
            <v xml:space="preserve">PERDIGA 7 SECCIONES </v>
          </cell>
          <cell r="C29">
            <v>563</v>
          </cell>
          <cell r="D29">
            <v>44603</v>
          </cell>
          <cell r="M29">
            <v>13920</v>
          </cell>
        </row>
        <row r="30">
          <cell r="A30" t="str">
            <v>OP-025</v>
          </cell>
          <cell r="B30" t="str">
            <v>SIERRA CIRCULAR 7-1/4 PEROFESIONAL</v>
          </cell>
          <cell r="C30">
            <v>563</v>
          </cell>
          <cell r="D30">
            <v>45208</v>
          </cell>
          <cell r="M30">
            <v>1925</v>
          </cell>
        </row>
        <row r="31">
          <cell r="A31" t="str">
            <v>OP-026</v>
          </cell>
          <cell r="B31" t="str">
            <v>SUMINISTRO E INSTALACION DE TRANSFORMADOR MONOFASICO</v>
          </cell>
          <cell r="C31">
            <v>299</v>
          </cell>
          <cell r="D31">
            <v>45202</v>
          </cell>
          <cell r="M31">
            <v>62000</v>
          </cell>
        </row>
        <row r="32">
          <cell r="A32" t="str">
            <v>OP-027</v>
          </cell>
          <cell r="B32" t="str">
            <v>VENTA, TRASLADO E INSTALACION DE TRO 30 112.5 KVA MARCA RTE</v>
          </cell>
          <cell r="C32">
            <v>299</v>
          </cell>
          <cell r="D32">
            <v>45471</v>
          </cell>
          <cell r="M32">
            <v>185000</v>
          </cell>
        </row>
        <row r="33">
          <cell r="A33" t="str">
            <v>OP-028</v>
          </cell>
          <cell r="B33" t="str">
            <v>EQUIPO DE COMPUTO</v>
          </cell>
          <cell r="C33">
            <v>515</v>
          </cell>
          <cell r="D33">
            <v>45376</v>
          </cell>
          <cell r="M33">
            <v>8032.8</v>
          </cell>
        </row>
        <row r="34">
          <cell r="A34" t="str">
            <v>OP-029</v>
          </cell>
          <cell r="B34" t="str">
            <v>BOMBA AGUA NAVISTAR</v>
          </cell>
          <cell r="C34">
            <v>599</v>
          </cell>
          <cell r="D34">
            <v>45302</v>
          </cell>
          <cell r="M34">
            <v>3100</v>
          </cell>
        </row>
        <row r="35">
          <cell r="A35" t="str">
            <v>OP-030</v>
          </cell>
          <cell r="B35" t="str">
            <v>BOMBA ELECTRICA CENTRIFUGA</v>
          </cell>
          <cell r="C35">
            <v>599</v>
          </cell>
          <cell r="D35">
            <v>45302</v>
          </cell>
          <cell r="M35">
            <v>6063</v>
          </cell>
        </row>
        <row r="36">
          <cell r="A36" t="str">
            <v>OP-031</v>
          </cell>
          <cell r="B36" t="str">
            <v>MOTOBOMBA DE GASOLINA HONDA</v>
          </cell>
          <cell r="D36">
            <v>45408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PM-001</v>
          </cell>
          <cell r="B4" t="str">
            <v>SILLA APILABLE C/3 DIVISIONES COLOR NEGRO</v>
          </cell>
          <cell r="C4">
            <v>511</v>
          </cell>
          <cell r="N4">
            <v>1350</v>
          </cell>
        </row>
        <row r="5">
          <cell r="A5" t="str">
            <v>PM-002</v>
          </cell>
          <cell r="B5" t="str">
            <v>VITRINA DE MADERA CON UNA PUERTA P/ BANDERA</v>
          </cell>
          <cell r="C5">
            <v>511</v>
          </cell>
          <cell r="N5">
            <v>2000</v>
          </cell>
        </row>
        <row r="6">
          <cell r="A6" t="str">
            <v>PM-003</v>
          </cell>
          <cell r="B6" t="str">
            <v>MINISPLIT DE 2 TONELADA</v>
          </cell>
          <cell r="C6">
            <v>564</v>
          </cell>
          <cell r="D6">
            <v>41934</v>
          </cell>
          <cell r="N6">
            <v>15776</v>
          </cell>
        </row>
        <row r="7">
          <cell r="A7" t="str">
            <v>PM-004</v>
          </cell>
          <cell r="B7" t="str">
            <v>MUEBLE DE MADERA TIPO ALACENA 4 PUERTAS</v>
          </cell>
          <cell r="C7">
            <v>511</v>
          </cell>
          <cell r="N7">
            <v>1000</v>
          </cell>
        </row>
        <row r="8">
          <cell r="A8" t="str">
            <v>PM-005</v>
          </cell>
          <cell r="B8" t="str">
            <v>SILLON</v>
          </cell>
          <cell r="C8">
            <v>511</v>
          </cell>
          <cell r="D8">
            <v>43727</v>
          </cell>
          <cell r="N8">
            <v>5625.48</v>
          </cell>
        </row>
        <row r="9">
          <cell r="A9" t="str">
            <v>PM-006</v>
          </cell>
          <cell r="B9" t="str">
            <v>PEDESTAL DE ALFOMBRA P / BANDERA</v>
          </cell>
          <cell r="C9">
            <v>511</v>
          </cell>
          <cell r="D9">
            <v>41284</v>
          </cell>
          <cell r="N9">
            <v>951.2</v>
          </cell>
        </row>
        <row r="10">
          <cell r="A10" t="str">
            <v>PM-007</v>
          </cell>
          <cell r="B10" t="str">
            <v>GAVETA COLOR GRIS C/3 CAJONES</v>
          </cell>
          <cell r="C10">
            <v>511</v>
          </cell>
          <cell r="D10">
            <v>41206</v>
          </cell>
          <cell r="N10">
            <v>1449</v>
          </cell>
        </row>
        <row r="11">
          <cell r="A11" t="str">
            <v>PM-008</v>
          </cell>
          <cell r="B11" t="str">
            <v xml:space="preserve">BOMBA SUMERGIBLE 5 MSP </v>
          </cell>
          <cell r="C11">
            <v>566</v>
          </cell>
          <cell r="D11">
            <v>43747</v>
          </cell>
          <cell r="N11">
            <v>2146</v>
          </cell>
        </row>
        <row r="12">
          <cell r="A12" t="str">
            <v>PM-009</v>
          </cell>
          <cell r="B12" t="str">
            <v>BOMBA DE AGUA 1 HP C 10070</v>
          </cell>
          <cell r="C12">
            <v>566</v>
          </cell>
          <cell r="D12">
            <v>43795</v>
          </cell>
          <cell r="N12">
            <v>2155.17</v>
          </cell>
        </row>
        <row r="13">
          <cell r="A13" t="str">
            <v>PM-010</v>
          </cell>
          <cell r="B13" t="str">
            <v>CAMARA DE SEGURIDAD</v>
          </cell>
          <cell r="C13">
            <v>520</v>
          </cell>
          <cell r="D13">
            <v>43959</v>
          </cell>
          <cell r="N13">
            <v>3335</v>
          </cell>
        </row>
        <row r="14">
          <cell r="A14" t="str">
            <v>PM-011</v>
          </cell>
          <cell r="B14" t="str">
            <v>CAMARA DE SEGURIDAD</v>
          </cell>
          <cell r="C14">
            <v>520</v>
          </cell>
          <cell r="D14">
            <v>43959</v>
          </cell>
          <cell r="N14">
            <v>3335</v>
          </cell>
        </row>
        <row r="15">
          <cell r="A15" t="str">
            <v>PM-012</v>
          </cell>
          <cell r="B15" t="str">
            <v>CAMARA DE SEGURIDAD</v>
          </cell>
          <cell r="C15">
            <v>520</v>
          </cell>
          <cell r="D15">
            <v>43959</v>
          </cell>
          <cell r="N15">
            <v>3335</v>
          </cell>
        </row>
        <row r="16">
          <cell r="A16" t="str">
            <v>PM-013</v>
          </cell>
          <cell r="B16" t="str">
            <v>CAMARA DE SEGURIDAD</v>
          </cell>
          <cell r="C16">
            <v>520</v>
          </cell>
          <cell r="D16">
            <v>43959</v>
          </cell>
          <cell r="N16">
            <v>3335</v>
          </cell>
        </row>
        <row r="17">
          <cell r="A17" t="str">
            <v>PM-014</v>
          </cell>
          <cell r="B17" t="str">
            <v>RECEPCION RECTA C/CURVAS LAT MELANINA</v>
          </cell>
          <cell r="C17">
            <v>511</v>
          </cell>
          <cell r="D17">
            <v>43847</v>
          </cell>
          <cell r="N17">
            <v>8000</v>
          </cell>
        </row>
        <row r="18">
          <cell r="A18" t="str">
            <v>PM-015</v>
          </cell>
          <cell r="B18" t="str">
            <v>MINISPLIT DE 2 TONELADA</v>
          </cell>
          <cell r="C18">
            <v>564</v>
          </cell>
          <cell r="D18">
            <v>45427</v>
          </cell>
          <cell r="N18">
            <v>15600</v>
          </cell>
        </row>
        <row r="19">
          <cell r="A19" t="str">
            <v>PM-016</v>
          </cell>
          <cell r="B19" t="str">
            <v>7 SILLAS</v>
          </cell>
          <cell r="C19">
            <v>511</v>
          </cell>
          <cell r="D19">
            <v>45191</v>
          </cell>
          <cell r="N19">
            <v>1624</v>
          </cell>
        </row>
        <row r="20">
          <cell r="A20" t="str">
            <v>PM-017</v>
          </cell>
          <cell r="B20" t="str">
            <v>BOMBA ELECTRICA CENTRIFUGA</v>
          </cell>
          <cell r="C20">
            <v>599</v>
          </cell>
          <cell r="D20">
            <v>45441</v>
          </cell>
          <cell r="N20">
            <v>6063</v>
          </cell>
        </row>
        <row r="21">
          <cell r="A21" t="str">
            <v>PM-018</v>
          </cell>
          <cell r="B21" t="str">
            <v>SUMINISTRO DE TRNSFORMADOR 3F DE 112.5 KVA</v>
          </cell>
          <cell r="C21">
            <v>599</v>
          </cell>
          <cell r="D21">
            <v>45471</v>
          </cell>
          <cell r="N21">
            <v>185000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PC-001</v>
          </cell>
          <cell r="B4" t="str">
            <v>GABETA METALICA DE 2 PUERTAS</v>
          </cell>
          <cell r="C4">
            <v>511</v>
          </cell>
          <cell r="M4">
            <v>650</v>
          </cell>
        </row>
        <row r="5">
          <cell r="A5" t="str">
            <v>PC-002</v>
          </cell>
          <cell r="B5" t="str">
            <v>ABANICO PARA TECHO COLOR BLANCO</v>
          </cell>
          <cell r="C5">
            <v>564</v>
          </cell>
          <cell r="M5">
            <v>650</v>
          </cell>
        </row>
        <row r="6">
          <cell r="A6" t="str">
            <v>PC-003</v>
          </cell>
          <cell r="B6" t="str">
            <v>IMPRESORA MULTIFUNCIONAL</v>
          </cell>
          <cell r="C6">
            <v>515</v>
          </cell>
          <cell r="D6">
            <v>42383</v>
          </cell>
          <cell r="M6">
            <v>6844</v>
          </cell>
        </row>
        <row r="7">
          <cell r="A7" t="str">
            <v>PC-004</v>
          </cell>
          <cell r="B7" t="str">
            <v>MONITOR</v>
          </cell>
          <cell r="C7">
            <v>515</v>
          </cell>
          <cell r="D7">
            <v>42415</v>
          </cell>
          <cell r="M7">
            <v>8352</v>
          </cell>
        </row>
        <row r="8">
          <cell r="A8" t="str">
            <v>PC-005</v>
          </cell>
          <cell r="B8" t="str">
            <v>FUENTE DE PODER</v>
          </cell>
          <cell r="C8">
            <v>566</v>
          </cell>
          <cell r="D8">
            <v>42609</v>
          </cell>
          <cell r="M8">
            <v>800</v>
          </cell>
        </row>
        <row r="9">
          <cell r="A9" t="str">
            <v>PC-006</v>
          </cell>
          <cell r="B9" t="str">
            <v>CPU</v>
          </cell>
          <cell r="C9">
            <v>515</v>
          </cell>
          <cell r="M9"/>
        </row>
        <row r="10">
          <cell r="A10" t="str">
            <v>PC-007</v>
          </cell>
          <cell r="B10" t="str">
            <v>MOUSE</v>
          </cell>
          <cell r="C10">
            <v>515</v>
          </cell>
          <cell r="D10">
            <v>42415</v>
          </cell>
          <cell r="M10"/>
        </row>
        <row r="11">
          <cell r="A11" t="str">
            <v>PC-008</v>
          </cell>
          <cell r="B11" t="str">
            <v>FUENTE DE PODER INTERNA</v>
          </cell>
          <cell r="C11">
            <v>566</v>
          </cell>
          <cell r="D11">
            <v>41789</v>
          </cell>
          <cell r="M11">
            <v>395</v>
          </cell>
        </row>
        <row r="12">
          <cell r="A12" t="str">
            <v>PC-009</v>
          </cell>
          <cell r="B12" t="str">
            <v>MESA PARA COMPUTADORA</v>
          </cell>
          <cell r="C12">
            <v>511</v>
          </cell>
          <cell r="M12">
            <v>500</v>
          </cell>
        </row>
        <row r="13">
          <cell r="A13" t="str">
            <v>PC-010</v>
          </cell>
          <cell r="B13" t="str">
            <v>SILLA COLOR NEGRO</v>
          </cell>
          <cell r="C13">
            <v>511</v>
          </cell>
          <cell r="M13">
            <v>350</v>
          </cell>
        </row>
        <row r="14">
          <cell r="A14" t="str">
            <v>PC-011</v>
          </cell>
          <cell r="B14" t="str">
            <v>MESA MULTIUSOS COLOR BLANCA</v>
          </cell>
          <cell r="C14">
            <v>511</v>
          </cell>
          <cell r="M14">
            <v>650</v>
          </cell>
        </row>
        <row r="15">
          <cell r="A15" t="str">
            <v>PC-012</v>
          </cell>
          <cell r="B15" t="str">
            <v>ABANICO PARA TECHO COLOR BLANCO</v>
          </cell>
          <cell r="C15">
            <v>564</v>
          </cell>
          <cell r="M15">
            <v>950</v>
          </cell>
        </row>
        <row r="16">
          <cell r="A16" t="str">
            <v>PC-013</v>
          </cell>
          <cell r="B16" t="str">
            <v>BOMBA NEBULIZADORA</v>
          </cell>
          <cell r="C16">
            <v>566</v>
          </cell>
          <cell r="M16">
            <v>4500</v>
          </cell>
        </row>
        <row r="17">
          <cell r="A17" t="str">
            <v>PC-014</v>
          </cell>
          <cell r="B17" t="str">
            <v>BOMBA NEBULIZADORA</v>
          </cell>
          <cell r="C17">
            <v>566</v>
          </cell>
          <cell r="M17">
            <v>4500</v>
          </cell>
        </row>
        <row r="18">
          <cell r="A18" t="str">
            <v>PC-015</v>
          </cell>
          <cell r="B18" t="str">
            <v>BOMBA PARA AGUA 1 HP</v>
          </cell>
          <cell r="C18">
            <v>566</v>
          </cell>
          <cell r="D18">
            <v>41023</v>
          </cell>
          <cell r="M18">
            <v>2048</v>
          </cell>
        </row>
        <row r="19">
          <cell r="A19" t="str">
            <v>PC-016</v>
          </cell>
          <cell r="B19" t="str">
            <v>ESCALERA DE TIJERA TIPO 2 6 ESCALONES</v>
          </cell>
          <cell r="C19">
            <v>511</v>
          </cell>
          <cell r="D19">
            <v>41298</v>
          </cell>
          <cell r="M19">
            <v>1559</v>
          </cell>
        </row>
        <row r="20">
          <cell r="A20" t="str">
            <v>PC-017</v>
          </cell>
          <cell r="B20" t="str">
            <v>ESCALERA DE EXTENCION</v>
          </cell>
          <cell r="C20">
            <v>511</v>
          </cell>
          <cell r="D20">
            <v>41298</v>
          </cell>
          <cell r="M20">
            <v>2408</v>
          </cell>
        </row>
        <row r="21">
          <cell r="A21" t="str">
            <v>PC-018</v>
          </cell>
          <cell r="B21" t="str">
            <v>BARRETA DE PUNTA</v>
          </cell>
          <cell r="C21">
            <v>560</v>
          </cell>
          <cell r="D21">
            <v>41298</v>
          </cell>
          <cell r="M21">
            <v>331.89</v>
          </cell>
        </row>
        <row r="22">
          <cell r="A22" t="str">
            <v>PC-019</v>
          </cell>
          <cell r="B22" t="str">
            <v>CAVADOR AGRICOLA HERCULES</v>
          </cell>
          <cell r="C22">
            <v>560</v>
          </cell>
          <cell r="D22">
            <v>41298</v>
          </cell>
          <cell r="M22">
            <v>369</v>
          </cell>
        </row>
        <row r="23">
          <cell r="A23" t="str">
            <v>PC-020</v>
          </cell>
          <cell r="B23" t="str">
            <v>EXTENCION ELECTRICA 25 MTRS</v>
          </cell>
          <cell r="C23">
            <v>560</v>
          </cell>
          <cell r="D23">
            <v>41491</v>
          </cell>
          <cell r="M23">
            <v>283.62</v>
          </cell>
        </row>
        <row r="24">
          <cell r="A24" t="str">
            <v>PC-021</v>
          </cell>
          <cell r="B24" t="str">
            <v>OVEROLES DE PROTECCION</v>
          </cell>
          <cell r="C24">
            <v>560</v>
          </cell>
          <cell r="D24">
            <v>43550</v>
          </cell>
          <cell r="M24">
            <v>1999.89</v>
          </cell>
        </row>
        <row r="25">
          <cell r="A25" t="str">
            <v>PC-022</v>
          </cell>
          <cell r="B25" t="str">
            <v>MOTOSIERRA MS</v>
          </cell>
          <cell r="C25">
            <v>560</v>
          </cell>
          <cell r="D25">
            <v>43615</v>
          </cell>
          <cell r="M25">
            <v>12213.64</v>
          </cell>
        </row>
        <row r="26">
          <cell r="A26" t="str">
            <v>PC-023</v>
          </cell>
          <cell r="B26" t="str">
            <v>MOTODESMALEZADORA</v>
          </cell>
          <cell r="C26">
            <v>560</v>
          </cell>
          <cell r="D26">
            <v>44333</v>
          </cell>
          <cell r="M26">
            <v>7068.97</v>
          </cell>
        </row>
        <row r="27">
          <cell r="A27" t="str">
            <v>PC-024</v>
          </cell>
          <cell r="B27" t="str">
            <v>SR450 ATOMIZADOR</v>
          </cell>
          <cell r="C27">
            <v>560</v>
          </cell>
          <cell r="D27">
            <v>44333</v>
          </cell>
          <cell r="M27">
            <v>11250</v>
          </cell>
        </row>
        <row r="28">
          <cell r="A28" t="str">
            <v>PC-025</v>
          </cell>
          <cell r="B28" t="str">
            <v>BG 50 SOPLADOR</v>
          </cell>
          <cell r="C28">
            <v>560</v>
          </cell>
          <cell r="D28">
            <v>44333</v>
          </cell>
          <cell r="M28">
            <v>3267.24</v>
          </cell>
        </row>
        <row r="29">
          <cell r="A29" t="str">
            <v>PC-026</v>
          </cell>
          <cell r="B29" t="str">
            <v>CORTA PERNO</v>
          </cell>
          <cell r="C29">
            <v>560</v>
          </cell>
          <cell r="D29">
            <v>44333</v>
          </cell>
          <cell r="M29">
            <v>892.24</v>
          </cell>
        </row>
        <row r="30">
          <cell r="A30" t="str">
            <v>PC-027</v>
          </cell>
          <cell r="B30" t="str">
            <v>MOTOSIERRA  50 CM/2026RM</v>
          </cell>
          <cell r="C30">
            <v>560</v>
          </cell>
          <cell r="D30">
            <v>44483</v>
          </cell>
          <cell r="M30">
            <v>6627</v>
          </cell>
        </row>
        <row r="31">
          <cell r="A31" t="str">
            <v>PC-028</v>
          </cell>
          <cell r="B31" t="str">
            <v xml:space="preserve">MOTOSIERRA </v>
          </cell>
          <cell r="C31">
            <v>560</v>
          </cell>
          <cell r="D31">
            <v>44596</v>
          </cell>
          <cell r="M31">
            <v>14427</v>
          </cell>
        </row>
        <row r="32">
          <cell r="A32" t="str">
            <v>PC-029</v>
          </cell>
          <cell r="B32" t="str">
            <v>10 EXTINTORES</v>
          </cell>
          <cell r="C32">
            <v>560</v>
          </cell>
          <cell r="D32">
            <v>44718</v>
          </cell>
          <cell r="M32">
            <v>9349.6</v>
          </cell>
        </row>
        <row r="33">
          <cell r="A33" t="str">
            <v>PC-030</v>
          </cell>
          <cell r="B33" t="str">
            <v>MOTODESMAEZADORA</v>
          </cell>
          <cell r="C33">
            <v>560</v>
          </cell>
          <cell r="D33">
            <v>44813</v>
          </cell>
          <cell r="M33">
            <v>12325</v>
          </cell>
        </row>
        <row r="34">
          <cell r="A34" t="str">
            <v>PC-031</v>
          </cell>
          <cell r="B34" t="str">
            <v>ESCALERA 24 PELDAÑOS</v>
          </cell>
          <cell r="C34">
            <v>560</v>
          </cell>
          <cell r="D34">
            <v>44813</v>
          </cell>
          <cell r="M34">
            <v>5950</v>
          </cell>
        </row>
        <row r="35">
          <cell r="A35" t="str">
            <v>PC-032</v>
          </cell>
          <cell r="B35" t="str">
            <v>2 FUMIGADORAS</v>
          </cell>
          <cell r="C35">
            <v>560</v>
          </cell>
          <cell r="D35">
            <v>44951</v>
          </cell>
          <cell r="M35">
            <v>2769.83</v>
          </cell>
        </row>
        <row r="36">
          <cell r="A36" t="str">
            <v>PC-033</v>
          </cell>
          <cell r="B36" t="str">
            <v>2 FUMIGADORAS</v>
          </cell>
          <cell r="C36">
            <v>560</v>
          </cell>
          <cell r="D36">
            <v>44951</v>
          </cell>
          <cell r="M36">
            <v>2774.14</v>
          </cell>
        </row>
        <row r="37">
          <cell r="A37" t="str">
            <v>PC-034</v>
          </cell>
          <cell r="B37" t="str">
            <v>CORTADOR DE RAMAS ALTAS DE MANGO TELESCOPIO</v>
          </cell>
          <cell r="C37">
            <v>560</v>
          </cell>
          <cell r="D37">
            <v>45301</v>
          </cell>
          <cell r="M37">
            <v>1215</v>
          </cell>
        </row>
        <row r="38">
          <cell r="A38" t="str">
            <v>PC-035</v>
          </cell>
          <cell r="B38" t="str">
            <v>ESCALERA CPRUM DE EXTENSION DE ALUMINIO 494-24 N DE ALUMINIO</v>
          </cell>
          <cell r="C38">
            <v>560</v>
          </cell>
          <cell r="D38">
            <v>45478</v>
          </cell>
          <cell r="M38">
            <v>5660</v>
          </cell>
        </row>
        <row r="39">
          <cell r="A39" t="str">
            <v>PC-036</v>
          </cell>
          <cell r="B39" t="str">
            <v>MOTOSIERRA 50 CM/20</v>
          </cell>
          <cell r="C39">
            <v>560</v>
          </cell>
          <cell r="D39">
            <v>45351</v>
          </cell>
          <cell r="M39">
            <v>7273.2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RC-001</v>
          </cell>
          <cell r="B4" t="str">
            <v>ESCRITORIO DE METAL COLOR AMARILLO C/3 CAJONES</v>
          </cell>
          <cell r="C4">
            <v>511</v>
          </cell>
          <cell r="N4">
            <v>1100</v>
          </cell>
        </row>
        <row r="5">
          <cell r="A5" t="str">
            <v>RC-002</v>
          </cell>
          <cell r="B5" t="str">
            <v>VENTILADOR</v>
          </cell>
          <cell r="C5">
            <v>564</v>
          </cell>
          <cell r="N5">
            <v>750</v>
          </cell>
        </row>
        <row r="6">
          <cell r="A6" t="str">
            <v>RC-003</v>
          </cell>
          <cell r="B6" t="str">
            <v>LIBRERO DE MADERA 8 DIVISIONES</v>
          </cell>
          <cell r="C6">
            <v>511</v>
          </cell>
          <cell r="N6">
            <v>800</v>
          </cell>
        </row>
        <row r="7">
          <cell r="A7" t="str">
            <v>RC-004</v>
          </cell>
          <cell r="B7" t="str">
            <v>LIBRERO DE MADERA4 DIVISIONES</v>
          </cell>
          <cell r="C7">
            <v>511</v>
          </cell>
          <cell r="N7">
            <v>600</v>
          </cell>
        </row>
        <row r="8">
          <cell r="A8" t="str">
            <v>RC-005</v>
          </cell>
          <cell r="B8" t="str">
            <v xml:space="preserve">ARCHIVERO METALICO DE 4 GAVETAS </v>
          </cell>
          <cell r="C8">
            <v>511</v>
          </cell>
          <cell r="N8">
            <v>1200</v>
          </cell>
        </row>
        <row r="9">
          <cell r="A9" t="str">
            <v>RC-006</v>
          </cell>
          <cell r="B9" t="str">
            <v>SILLA OFIC CHAIRMAN EXCEL</v>
          </cell>
          <cell r="C9">
            <v>511</v>
          </cell>
          <cell r="D9">
            <v>44765</v>
          </cell>
          <cell r="N9">
            <v>1723.27</v>
          </cell>
        </row>
        <row r="10">
          <cell r="A10" t="str">
            <v>RC-007</v>
          </cell>
          <cell r="B10" t="str">
            <v>SILLA APILABLE COLOR VERDE</v>
          </cell>
          <cell r="C10">
            <v>511</v>
          </cell>
          <cell r="D10"/>
          <cell r="N10">
            <v>250</v>
          </cell>
        </row>
        <row r="11">
          <cell r="A11" t="str">
            <v>RC-008</v>
          </cell>
          <cell r="B11" t="str">
            <v>SILLA  APILABLE COLOR NEGRO</v>
          </cell>
          <cell r="C11">
            <v>511</v>
          </cell>
          <cell r="D11"/>
          <cell r="N11">
            <v>350</v>
          </cell>
        </row>
        <row r="12">
          <cell r="A12" t="str">
            <v>RC-009</v>
          </cell>
          <cell r="B12" t="str">
            <v xml:space="preserve">SILLA GIRABLE COLOR AZUL </v>
          </cell>
          <cell r="C12">
            <v>511</v>
          </cell>
          <cell r="D12"/>
          <cell r="N12">
            <v>230</v>
          </cell>
        </row>
        <row r="13">
          <cell r="A13" t="str">
            <v>RC-010</v>
          </cell>
          <cell r="B13" t="str">
            <v>BOCINAS 3.5 MM CONTROL (LVSM-004)</v>
          </cell>
          <cell r="C13">
            <v>521</v>
          </cell>
          <cell r="D13"/>
          <cell r="N13">
            <v>349</v>
          </cell>
        </row>
        <row r="14">
          <cell r="A14" t="str">
            <v>RC-011</v>
          </cell>
          <cell r="B14" t="str">
            <v>AIRE ACONDICIONADO</v>
          </cell>
          <cell r="C14">
            <v>564</v>
          </cell>
          <cell r="D14"/>
          <cell r="N14">
            <v>8600</v>
          </cell>
        </row>
        <row r="15">
          <cell r="A15" t="str">
            <v>RC-012</v>
          </cell>
          <cell r="B15" t="str">
            <v>MONITOR</v>
          </cell>
          <cell r="C15">
            <v>515</v>
          </cell>
          <cell r="D15"/>
          <cell r="N15">
            <v>3200</v>
          </cell>
        </row>
        <row r="16">
          <cell r="A16" t="str">
            <v>RC-013</v>
          </cell>
          <cell r="B16" t="str">
            <v>TECLADO</v>
          </cell>
          <cell r="C16">
            <v>515</v>
          </cell>
          <cell r="D16"/>
          <cell r="N16">
            <v>100</v>
          </cell>
        </row>
        <row r="17">
          <cell r="A17" t="str">
            <v>RC-014</v>
          </cell>
          <cell r="B17" t="str">
            <v>MESA MULTIUSOS</v>
          </cell>
          <cell r="C17">
            <v>511</v>
          </cell>
          <cell r="D17"/>
          <cell r="N17">
            <v>700</v>
          </cell>
        </row>
        <row r="18">
          <cell r="A18" t="str">
            <v>RC-015</v>
          </cell>
          <cell r="B18" t="str">
            <v>MAQUINA DE ESCRIBIR</v>
          </cell>
          <cell r="C18">
            <v>511</v>
          </cell>
          <cell r="D18">
            <v>40161</v>
          </cell>
          <cell r="N18">
            <v>2990</v>
          </cell>
        </row>
        <row r="19">
          <cell r="A19" t="str">
            <v>RC-016</v>
          </cell>
          <cell r="B19" t="str">
            <v>ESCRITORIO DE MADERA CON 2 CAJONES</v>
          </cell>
          <cell r="C19">
            <v>511</v>
          </cell>
          <cell r="D19"/>
          <cell r="N19">
            <v>1250</v>
          </cell>
        </row>
        <row r="20">
          <cell r="A20" t="str">
            <v>RC-017</v>
          </cell>
          <cell r="B20" t="str">
            <v>ARCHIVERO RUSTICO C/8 DIVISIONES</v>
          </cell>
          <cell r="C20">
            <v>511</v>
          </cell>
          <cell r="D20"/>
          <cell r="N20">
            <v>500</v>
          </cell>
        </row>
        <row r="21">
          <cell r="A21" t="str">
            <v>RC-018</v>
          </cell>
          <cell r="B21" t="str">
            <v>REGULADOR, SOLA BASIC MICROVOLT</v>
          </cell>
          <cell r="C21">
            <v>566</v>
          </cell>
          <cell r="D21">
            <v>42080</v>
          </cell>
          <cell r="N21">
            <v>239</v>
          </cell>
        </row>
        <row r="22">
          <cell r="A22" t="str">
            <v>RC-019</v>
          </cell>
          <cell r="B22" t="str">
            <v>TECLADO ACTEK</v>
          </cell>
          <cell r="C22">
            <v>515</v>
          </cell>
          <cell r="D22"/>
          <cell r="N22"/>
        </row>
        <row r="23">
          <cell r="A23" t="str">
            <v>RC-020</v>
          </cell>
          <cell r="B23" t="str">
            <v>BOCINAS COLOR NEGRO</v>
          </cell>
          <cell r="C23">
            <v>520</v>
          </cell>
          <cell r="D23"/>
          <cell r="N23">
            <v>250</v>
          </cell>
        </row>
        <row r="24">
          <cell r="A24" t="str">
            <v>RC-021</v>
          </cell>
          <cell r="B24" t="str">
            <v>IMPRESORA DE TINTA CONTINUA</v>
          </cell>
          <cell r="C24">
            <v>515</v>
          </cell>
          <cell r="D24">
            <v>43223</v>
          </cell>
          <cell r="N24">
            <v>3098.99</v>
          </cell>
        </row>
        <row r="25">
          <cell r="A25" t="str">
            <v>RC-022</v>
          </cell>
          <cell r="B25" t="str">
            <v>CPU</v>
          </cell>
          <cell r="C25">
            <v>515</v>
          </cell>
          <cell r="D25"/>
          <cell r="N25">
            <v>750</v>
          </cell>
        </row>
        <row r="26">
          <cell r="A26" t="str">
            <v>RC-023</v>
          </cell>
          <cell r="B26" t="str">
            <v>SILLA OFIC</v>
          </cell>
          <cell r="C26">
            <v>511</v>
          </cell>
          <cell r="D26">
            <v>44765</v>
          </cell>
          <cell r="N26">
            <v>1723.27</v>
          </cell>
        </row>
        <row r="27">
          <cell r="A27" t="str">
            <v>RC-024</v>
          </cell>
          <cell r="B27" t="str">
            <v>REGULADOR, SOLA BASIC MICROVOLT</v>
          </cell>
          <cell r="C27">
            <v>566</v>
          </cell>
          <cell r="D27">
            <v>42080</v>
          </cell>
          <cell r="N27">
            <v>206.03</v>
          </cell>
        </row>
        <row r="28">
          <cell r="A28" t="str">
            <v>RC-025</v>
          </cell>
          <cell r="B28" t="str">
            <v>MOUSE</v>
          </cell>
          <cell r="C28">
            <v>515</v>
          </cell>
          <cell r="D28"/>
          <cell r="N28">
            <v>160</v>
          </cell>
        </row>
        <row r="29">
          <cell r="A29" t="str">
            <v>RC-026</v>
          </cell>
          <cell r="B29" t="str">
            <v>TECLADO</v>
          </cell>
          <cell r="C29">
            <v>515</v>
          </cell>
          <cell r="D29"/>
          <cell r="N29">
            <v>170</v>
          </cell>
        </row>
        <row r="30">
          <cell r="A30" t="str">
            <v>RC-027</v>
          </cell>
          <cell r="B30" t="str">
            <v>MONITOR</v>
          </cell>
          <cell r="C30">
            <v>515</v>
          </cell>
          <cell r="D30"/>
          <cell r="N30">
            <v>650</v>
          </cell>
        </row>
        <row r="31">
          <cell r="A31" t="str">
            <v>RC-028</v>
          </cell>
          <cell r="B31" t="str">
            <v>MESA MULTIUSOS</v>
          </cell>
          <cell r="C31">
            <v>511</v>
          </cell>
          <cell r="D31"/>
          <cell r="N31">
            <v>700</v>
          </cell>
        </row>
        <row r="32">
          <cell r="A32" t="str">
            <v>RC-029</v>
          </cell>
          <cell r="B32" t="str">
            <v>SILLA COLOR CAFÉ</v>
          </cell>
          <cell r="C32">
            <v>511</v>
          </cell>
          <cell r="D32"/>
          <cell r="N32">
            <v>300</v>
          </cell>
        </row>
        <row r="33">
          <cell r="A33" t="str">
            <v>RC-030</v>
          </cell>
          <cell r="B33" t="str">
            <v>CPU AMD</v>
          </cell>
          <cell r="C33">
            <v>515</v>
          </cell>
          <cell r="D33">
            <v>41688</v>
          </cell>
          <cell r="N33">
            <v>3140</v>
          </cell>
        </row>
        <row r="34">
          <cell r="A34" t="str">
            <v>RC-031</v>
          </cell>
          <cell r="B34" t="str">
            <v>MONITOR</v>
          </cell>
          <cell r="C34">
            <v>515</v>
          </cell>
          <cell r="D34"/>
          <cell r="N34">
            <v>650</v>
          </cell>
        </row>
        <row r="35">
          <cell r="A35" t="str">
            <v>RC-032</v>
          </cell>
          <cell r="B35" t="str">
            <v xml:space="preserve">TECLADO </v>
          </cell>
          <cell r="C35">
            <v>515</v>
          </cell>
          <cell r="D35"/>
          <cell r="N35">
            <v>200</v>
          </cell>
        </row>
        <row r="36">
          <cell r="A36" t="str">
            <v>RC-033</v>
          </cell>
          <cell r="B36" t="str">
            <v>IMPRESORA Y SCANER</v>
          </cell>
          <cell r="C36">
            <v>515</v>
          </cell>
          <cell r="D36"/>
          <cell r="N36">
            <v>637.57000000000005</v>
          </cell>
        </row>
        <row r="37">
          <cell r="A37" t="str">
            <v>RC-034</v>
          </cell>
          <cell r="B37" t="str">
            <v>IMPRESORA MULTIFUNCIONAL C462H</v>
          </cell>
          <cell r="C37">
            <v>515</v>
          </cell>
          <cell r="D37"/>
          <cell r="N37"/>
        </row>
        <row r="38">
          <cell r="A38" t="str">
            <v>RC-035</v>
          </cell>
          <cell r="B38" t="str">
            <v>IMPRESORA LASERJET PRO M12W</v>
          </cell>
          <cell r="C38">
            <v>515</v>
          </cell>
          <cell r="D38">
            <v>42857</v>
          </cell>
          <cell r="N38">
            <v>1500</v>
          </cell>
        </row>
        <row r="39">
          <cell r="A39" t="str">
            <v>RC-036</v>
          </cell>
          <cell r="B39" t="str">
            <v>IMPRESORALASERJET M203 dw</v>
          </cell>
          <cell r="C39">
            <v>515</v>
          </cell>
          <cell r="D39">
            <v>43587</v>
          </cell>
          <cell r="N39">
            <v>3899.92</v>
          </cell>
        </row>
        <row r="40">
          <cell r="A40" t="str">
            <v>RC-037</v>
          </cell>
          <cell r="B40" t="str">
            <v>SILLA DE MADERA</v>
          </cell>
          <cell r="C40">
            <v>511</v>
          </cell>
          <cell r="D40"/>
          <cell r="N40">
            <v>250</v>
          </cell>
        </row>
        <row r="41">
          <cell r="A41" t="str">
            <v>RC-038</v>
          </cell>
          <cell r="B41" t="str">
            <v>SILLA DE MADERA</v>
          </cell>
          <cell r="C41">
            <v>511</v>
          </cell>
          <cell r="D41"/>
          <cell r="N41">
            <v>250</v>
          </cell>
        </row>
        <row r="42">
          <cell r="A42" t="str">
            <v>RC-039</v>
          </cell>
          <cell r="B42" t="str">
            <v>SILLA DE MADERA</v>
          </cell>
          <cell r="C42">
            <v>511</v>
          </cell>
          <cell r="D42"/>
          <cell r="N42">
            <v>250</v>
          </cell>
        </row>
        <row r="43">
          <cell r="A43" t="str">
            <v>RC-040</v>
          </cell>
          <cell r="B43" t="str">
            <v>SILLA DE MADERA</v>
          </cell>
          <cell r="C43">
            <v>511</v>
          </cell>
          <cell r="D43"/>
          <cell r="N43">
            <v>250</v>
          </cell>
        </row>
        <row r="44">
          <cell r="A44" t="str">
            <v>RC-041</v>
          </cell>
          <cell r="B44" t="str">
            <v>SILLA DE MADERA</v>
          </cell>
          <cell r="C44">
            <v>511</v>
          </cell>
          <cell r="D44"/>
          <cell r="N44">
            <v>250</v>
          </cell>
        </row>
        <row r="45">
          <cell r="A45" t="str">
            <v>RC-042</v>
          </cell>
          <cell r="B45" t="str">
            <v>SILLA DE MADERA</v>
          </cell>
          <cell r="C45">
            <v>511</v>
          </cell>
          <cell r="D45"/>
          <cell r="N45">
            <v>250</v>
          </cell>
        </row>
        <row r="46">
          <cell r="A46" t="str">
            <v>RC-043</v>
          </cell>
          <cell r="B46" t="str">
            <v>AIRE ACONDICIONADO</v>
          </cell>
          <cell r="C46">
            <v>564</v>
          </cell>
          <cell r="D46"/>
          <cell r="N46">
            <v>8600</v>
          </cell>
        </row>
        <row r="47">
          <cell r="A47" t="str">
            <v>RC-044</v>
          </cell>
          <cell r="B47" t="str">
            <v xml:space="preserve">TELEFONO </v>
          </cell>
          <cell r="C47">
            <v>520</v>
          </cell>
          <cell r="D47">
            <v>41521</v>
          </cell>
          <cell r="N47">
            <v>995</v>
          </cell>
        </row>
        <row r="48">
          <cell r="A48" t="str">
            <v>RC-045</v>
          </cell>
          <cell r="B48" t="str">
            <v>ESCRITORIO DE TRIPLAY CON 2 CAJONES</v>
          </cell>
          <cell r="C48">
            <v>511</v>
          </cell>
          <cell r="D48"/>
          <cell r="N48">
            <v>1500</v>
          </cell>
        </row>
        <row r="49">
          <cell r="A49" t="str">
            <v>RC-046</v>
          </cell>
          <cell r="B49" t="str">
            <v>ARCHIVERO DE MADER C/4 CAJONES</v>
          </cell>
          <cell r="C49">
            <v>511</v>
          </cell>
          <cell r="D49"/>
          <cell r="N49">
            <v>850</v>
          </cell>
        </row>
        <row r="50">
          <cell r="A50" t="str">
            <v>RC-047</v>
          </cell>
          <cell r="B50" t="str">
            <v>IMPRESORA EPSON</v>
          </cell>
          <cell r="C50">
            <v>515</v>
          </cell>
          <cell r="D50"/>
          <cell r="N50"/>
        </row>
        <row r="51">
          <cell r="A51" t="str">
            <v>RC-049</v>
          </cell>
          <cell r="B51" t="str">
            <v>IMPRESORA LASER  MONOCROMATICA</v>
          </cell>
          <cell r="C51">
            <v>515</v>
          </cell>
          <cell r="D51">
            <v>44746</v>
          </cell>
          <cell r="N51">
            <v>10299</v>
          </cell>
        </row>
        <row r="52">
          <cell r="A52" t="str">
            <v>RC-050</v>
          </cell>
          <cell r="B52" t="str">
            <v>EQUIPO DE COMPUTO</v>
          </cell>
          <cell r="C52">
            <v>515</v>
          </cell>
          <cell r="D52">
            <v>44746</v>
          </cell>
          <cell r="N52">
            <v>7940.99</v>
          </cell>
        </row>
        <row r="53">
          <cell r="A53" t="str">
            <v>RC-050</v>
          </cell>
          <cell r="B53" t="str">
            <v>EQUIPO DE COMPUTO</v>
          </cell>
          <cell r="C53">
            <v>515</v>
          </cell>
          <cell r="D53">
            <v>44746</v>
          </cell>
          <cell r="N53">
            <v>7940.99</v>
          </cell>
        </row>
        <row r="54">
          <cell r="A54" t="str">
            <v>RC-051</v>
          </cell>
          <cell r="B54" t="str">
            <v>MINISPLIT 2 TON</v>
          </cell>
          <cell r="C54">
            <v>564</v>
          </cell>
          <cell r="D54">
            <v>44706</v>
          </cell>
          <cell r="N54">
            <v>11492.12</v>
          </cell>
        </row>
        <row r="55">
          <cell r="A55" t="str">
            <v>RC-052</v>
          </cell>
          <cell r="B55" t="str">
            <v>IMPRESORA DE SISTEMA DE TANQUE</v>
          </cell>
          <cell r="C55">
            <v>515</v>
          </cell>
          <cell r="D55">
            <v>44980</v>
          </cell>
          <cell r="N55">
            <v>2889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BM-001</v>
          </cell>
          <cell r="B4" t="str">
            <v>MESA PARA COMPUTADORA</v>
          </cell>
          <cell r="M4">
            <v>700</v>
          </cell>
        </row>
        <row r="5">
          <cell r="A5" t="str">
            <v>BM-002</v>
          </cell>
          <cell r="B5" t="str">
            <v>MESA PARA COMPUTADORA</v>
          </cell>
          <cell r="M5">
            <v>700</v>
          </cell>
        </row>
        <row r="6">
          <cell r="A6" t="str">
            <v>BM-003</v>
          </cell>
          <cell r="B6" t="str">
            <v>MESA PARA COMPUTADORA</v>
          </cell>
          <cell r="M6">
            <v>700</v>
          </cell>
        </row>
        <row r="7">
          <cell r="A7" t="str">
            <v>BM-004</v>
          </cell>
          <cell r="B7" t="str">
            <v>MESA PARA COMPUTADORA</v>
          </cell>
          <cell r="M7">
            <v>700</v>
          </cell>
        </row>
        <row r="8">
          <cell r="A8" t="str">
            <v>BM-005</v>
          </cell>
          <cell r="B8" t="str">
            <v>MESA PARA COMPUTADORA</v>
          </cell>
          <cell r="M8">
            <v>700</v>
          </cell>
        </row>
        <row r="9">
          <cell r="A9" t="str">
            <v>BM-006</v>
          </cell>
          <cell r="B9" t="str">
            <v>MESA PARA COMPUTADORA</v>
          </cell>
          <cell r="M9">
            <v>700</v>
          </cell>
        </row>
        <row r="10">
          <cell r="A10" t="str">
            <v>BM-007</v>
          </cell>
          <cell r="B10" t="str">
            <v>ARCHIVERO METALICO 4 CAJONES</v>
          </cell>
          <cell r="M10">
            <v>900</v>
          </cell>
        </row>
        <row r="11">
          <cell r="A11" t="str">
            <v>BM-008</v>
          </cell>
          <cell r="B11" t="str">
            <v>ESCRITORIO DE TRIPLAY 2 CAJONES</v>
          </cell>
          <cell r="M11">
            <v>1500</v>
          </cell>
        </row>
        <row r="12">
          <cell r="A12" t="str">
            <v>BM-009</v>
          </cell>
          <cell r="B12" t="str">
            <v>AIRE ACONDICIONADO DE 1 TON.</v>
          </cell>
          <cell r="M12">
            <v>4000</v>
          </cell>
        </row>
        <row r="13">
          <cell r="A13" t="str">
            <v>BM-010</v>
          </cell>
          <cell r="B13" t="str">
            <v>PANTALLA PARA COMPUTADORA</v>
          </cell>
          <cell r="D13">
            <v>41171</v>
          </cell>
          <cell r="E13">
            <v>763</v>
          </cell>
          <cell r="M13">
            <v>2198.02</v>
          </cell>
        </row>
        <row r="14">
          <cell r="A14" t="str">
            <v>BM-011</v>
          </cell>
          <cell r="B14" t="str">
            <v>REGULADOR</v>
          </cell>
          <cell r="D14">
            <v>41171</v>
          </cell>
          <cell r="E14">
            <v>763</v>
          </cell>
          <cell r="M14">
            <v>551</v>
          </cell>
        </row>
        <row r="15">
          <cell r="A15" t="str">
            <v>BM-012</v>
          </cell>
          <cell r="B15" t="str">
            <v>AIRE ACONDICIONADO TIPO MINISPLIT 2 TON</v>
          </cell>
          <cell r="D15">
            <v>44734</v>
          </cell>
          <cell r="E15" t="str">
            <v>A 65</v>
          </cell>
          <cell r="M15">
            <v>14268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SA-001</v>
          </cell>
          <cell r="B4" t="str">
            <v>MINISPLIT SOLO FRIO</v>
          </cell>
          <cell r="C4">
            <v>564</v>
          </cell>
          <cell r="D4">
            <v>43690</v>
          </cell>
          <cell r="M4">
            <v>13920</v>
          </cell>
        </row>
        <row r="5">
          <cell r="A5" t="str">
            <v>SA-002</v>
          </cell>
          <cell r="B5" t="str">
            <v>MINISPLIT SOLO FRIO</v>
          </cell>
          <cell r="C5">
            <v>564</v>
          </cell>
          <cell r="D5">
            <v>43690</v>
          </cell>
          <cell r="M5">
            <v>13920</v>
          </cell>
        </row>
        <row r="6">
          <cell r="A6" t="str">
            <v>SA-003</v>
          </cell>
          <cell r="B6" t="str">
            <v>PIZARRON</v>
          </cell>
          <cell r="C6">
            <v>511</v>
          </cell>
          <cell r="M6">
            <v>200</v>
          </cell>
        </row>
        <row r="7">
          <cell r="A7" t="str">
            <v>SA-004</v>
          </cell>
          <cell r="B7" t="str">
            <v>9 MARCOS C/FOTOGRAFIA (EXPRESIDENTES)</v>
          </cell>
          <cell r="C7">
            <v>511</v>
          </cell>
          <cell r="M7">
            <v>7129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SG-001</v>
          </cell>
          <cell r="B4" t="str">
            <v>ESCRITORIO METALICO C/4 CAJONES</v>
          </cell>
          <cell r="C4">
            <v>511</v>
          </cell>
          <cell r="M4">
            <v>1700</v>
          </cell>
        </row>
        <row r="5">
          <cell r="A5" t="str">
            <v>SG-002</v>
          </cell>
          <cell r="B5" t="str">
            <v>SILLA COLOR VERDE P/4 PERSONAS</v>
          </cell>
          <cell r="C5">
            <v>511</v>
          </cell>
          <cell r="M5">
            <v>1600</v>
          </cell>
        </row>
        <row r="6">
          <cell r="A6" t="str">
            <v>SG-003</v>
          </cell>
          <cell r="B6" t="str">
            <v>SILLA DE 4 COLOR VERDE PARA SALA DE ESPERA</v>
          </cell>
          <cell r="C6">
            <v>511</v>
          </cell>
          <cell r="M6">
            <v>1600</v>
          </cell>
        </row>
        <row r="7">
          <cell r="A7" t="str">
            <v>SG-004</v>
          </cell>
          <cell r="B7" t="str">
            <v>LIBRERO C/2 PUERTAS RUSTICO</v>
          </cell>
          <cell r="C7">
            <v>511</v>
          </cell>
          <cell r="M7">
            <v>3000</v>
          </cell>
        </row>
        <row r="8">
          <cell r="A8" t="str">
            <v>SG-005</v>
          </cell>
          <cell r="B8" t="str">
            <v>SILLA EJECTUVO GIRABLE COLOR CAFÉ</v>
          </cell>
          <cell r="C8">
            <v>511</v>
          </cell>
          <cell r="M8">
            <v>950</v>
          </cell>
        </row>
        <row r="9">
          <cell r="A9" t="str">
            <v>SG-006</v>
          </cell>
          <cell r="B9" t="str">
            <v>REGULADOR DE VOLTAJE</v>
          </cell>
          <cell r="C9">
            <v>299</v>
          </cell>
          <cell r="D9">
            <v>43207</v>
          </cell>
          <cell r="M9">
            <v>616.38</v>
          </cell>
        </row>
        <row r="10">
          <cell r="A10" t="str">
            <v>SG-007</v>
          </cell>
          <cell r="B10" t="str">
            <v>GUILLOTINA MEDIANA</v>
          </cell>
          <cell r="C10">
            <v>511</v>
          </cell>
          <cell r="M10">
            <v>21481.200000000001</v>
          </cell>
        </row>
        <row r="11">
          <cell r="A11" t="str">
            <v>SG-008</v>
          </cell>
          <cell r="B11" t="str">
            <v>COPIADORA,IMPRESORA,SCANER</v>
          </cell>
          <cell r="C11">
            <v>515</v>
          </cell>
          <cell r="D11">
            <v>41495</v>
          </cell>
          <cell r="M11">
            <v>8600</v>
          </cell>
        </row>
        <row r="12">
          <cell r="A12" t="str">
            <v>SG-009</v>
          </cell>
          <cell r="B12" t="str">
            <v>AIRE ACONDICIONADO 2 TON.220 V MODELO WA3211Q.</v>
          </cell>
          <cell r="C12">
            <v>564</v>
          </cell>
          <cell r="D12">
            <v>41389</v>
          </cell>
          <cell r="M12">
            <v>5220</v>
          </cell>
        </row>
        <row r="13">
          <cell r="A13" t="str">
            <v>SG-010</v>
          </cell>
          <cell r="B13" t="str">
            <v>PANTALLA LED</v>
          </cell>
          <cell r="C13">
            <v>515</v>
          </cell>
          <cell r="M13">
            <v>500</v>
          </cell>
        </row>
        <row r="14">
          <cell r="A14" t="str">
            <v>SG-011</v>
          </cell>
          <cell r="B14" t="str">
            <v xml:space="preserve">MESA  P/TELEFONO </v>
          </cell>
          <cell r="C14">
            <v>511</v>
          </cell>
          <cell r="M14" t="str">
            <v>"</v>
          </cell>
        </row>
        <row r="15">
          <cell r="A15" t="str">
            <v>SG-012</v>
          </cell>
          <cell r="B15" t="str">
            <v>EQUIPO DE COMPIUTO</v>
          </cell>
          <cell r="C15">
            <v>515</v>
          </cell>
          <cell r="D15">
            <v>43503</v>
          </cell>
          <cell r="M15" t="str">
            <v>"</v>
          </cell>
        </row>
        <row r="16">
          <cell r="A16" t="str">
            <v>SG-013</v>
          </cell>
          <cell r="B16" t="str">
            <v>TECLADO</v>
          </cell>
          <cell r="C16">
            <v>515</v>
          </cell>
          <cell r="D16">
            <v>43503</v>
          </cell>
          <cell r="M16">
            <v>300</v>
          </cell>
        </row>
        <row r="17">
          <cell r="A17" t="str">
            <v>SG-014</v>
          </cell>
          <cell r="B17" t="str">
            <v>MOUSE</v>
          </cell>
          <cell r="C17">
            <v>515</v>
          </cell>
          <cell r="D17">
            <v>43503</v>
          </cell>
          <cell r="M17">
            <v>550</v>
          </cell>
        </row>
        <row r="18">
          <cell r="A18" t="str">
            <v>SG-015</v>
          </cell>
          <cell r="B18" t="str">
            <v>SILLA APILABLE COLOR NEGRO</v>
          </cell>
          <cell r="C18">
            <v>511</v>
          </cell>
          <cell r="M18">
            <v>1500</v>
          </cell>
        </row>
        <row r="19">
          <cell r="A19" t="str">
            <v>SG-016</v>
          </cell>
          <cell r="B19" t="str">
            <v>ESCRITORIO SECRETARIAL S/CAJONES</v>
          </cell>
          <cell r="C19">
            <v>511</v>
          </cell>
          <cell r="M19">
            <v>8600</v>
          </cell>
        </row>
        <row r="20">
          <cell r="A20" t="str">
            <v>SG-017</v>
          </cell>
          <cell r="B20" t="str">
            <v>AIRE ACONDICIONADO 2 TON. 220 V MODELO WA3211Q</v>
          </cell>
          <cell r="C20">
            <v>564</v>
          </cell>
          <cell r="D20">
            <v>41389</v>
          </cell>
          <cell r="M20">
            <v>1300</v>
          </cell>
        </row>
        <row r="21">
          <cell r="A21" t="str">
            <v>SG-018</v>
          </cell>
          <cell r="B21" t="str">
            <v>ESCRITORIO EJECUTIVO DE 3 PIEZAS C/2 CAJONES</v>
          </cell>
          <cell r="C21">
            <v>511</v>
          </cell>
          <cell r="M21">
            <v>300</v>
          </cell>
        </row>
        <row r="22">
          <cell r="A22" t="str">
            <v>SG-019</v>
          </cell>
          <cell r="B22" t="str">
            <v>SILLA APILABLE COLOR VERDE (2)</v>
          </cell>
          <cell r="C22">
            <v>511</v>
          </cell>
          <cell r="M22">
            <v>2000</v>
          </cell>
        </row>
        <row r="23">
          <cell r="A23" t="str">
            <v>SG-020</v>
          </cell>
          <cell r="B23" t="str">
            <v>ARCHIVERO COLOR NEGRO C/6 DIVISIONES</v>
          </cell>
          <cell r="C23">
            <v>511</v>
          </cell>
          <cell r="M23">
            <v>450</v>
          </cell>
        </row>
        <row r="24">
          <cell r="A24" t="str">
            <v>SG-021</v>
          </cell>
          <cell r="B24" t="str">
            <v xml:space="preserve">MESA CAFE </v>
          </cell>
          <cell r="C24">
            <v>511</v>
          </cell>
          <cell r="M24">
            <v>450</v>
          </cell>
        </row>
        <row r="25">
          <cell r="A25" t="str">
            <v>SG-022</v>
          </cell>
          <cell r="B25" t="str">
            <v>DOSIFICADOR DE AGUA</v>
          </cell>
          <cell r="C25">
            <v>564</v>
          </cell>
          <cell r="M25">
            <v>249</v>
          </cell>
        </row>
        <row r="26">
          <cell r="A26" t="str">
            <v>SG-023</v>
          </cell>
          <cell r="B26" t="str">
            <v>CAFETERA</v>
          </cell>
          <cell r="C26">
            <v>564</v>
          </cell>
          <cell r="M26">
            <v>3599</v>
          </cell>
        </row>
        <row r="27">
          <cell r="A27" t="str">
            <v>SG-024</v>
          </cell>
          <cell r="B27" t="str">
            <v>SILLON EJECUTIVO DE PIEL PLUS NEGRO</v>
          </cell>
          <cell r="C27">
            <v>511</v>
          </cell>
          <cell r="D27">
            <v>41206</v>
          </cell>
          <cell r="M27">
            <v>478.99</v>
          </cell>
        </row>
        <row r="28">
          <cell r="A28" t="str">
            <v>SG-025</v>
          </cell>
          <cell r="B28" t="str">
            <v>CAFETERA HOMETECH</v>
          </cell>
          <cell r="C28">
            <v>564</v>
          </cell>
          <cell r="D28" t="str">
            <v>12/012/2019</v>
          </cell>
          <cell r="M28">
            <v>5590</v>
          </cell>
        </row>
        <row r="29">
          <cell r="A29" t="str">
            <v>SG-026</v>
          </cell>
          <cell r="B29" t="str">
            <v>TELEFONO INALAMBRICO</v>
          </cell>
          <cell r="C29">
            <v>515</v>
          </cell>
          <cell r="D29">
            <v>42284</v>
          </cell>
          <cell r="M29">
            <v>420</v>
          </cell>
        </row>
        <row r="30">
          <cell r="A30" t="str">
            <v>SG-027</v>
          </cell>
          <cell r="B30" t="str">
            <v>RELOJ CHECADOR HUELLA 200 EMP.</v>
          </cell>
          <cell r="C30">
            <v>511</v>
          </cell>
          <cell r="D30">
            <v>42985</v>
          </cell>
          <cell r="M30">
            <v>5998.99</v>
          </cell>
        </row>
        <row r="31">
          <cell r="A31" t="str">
            <v>SG-028</v>
          </cell>
          <cell r="B31" t="str">
            <v xml:space="preserve">CAMPANA LED </v>
          </cell>
          <cell r="C31">
            <v>520</v>
          </cell>
          <cell r="M31">
            <v>9280</v>
          </cell>
        </row>
        <row r="32">
          <cell r="A32" t="str">
            <v>SG-029</v>
          </cell>
          <cell r="B32" t="str">
            <v>1 PANTALLA DE PROYECCION</v>
          </cell>
          <cell r="C32">
            <v>520</v>
          </cell>
          <cell r="D32">
            <v>41555</v>
          </cell>
          <cell r="M32">
            <v>9278.84</v>
          </cell>
        </row>
        <row r="33">
          <cell r="A33" t="str">
            <v>SG-030</v>
          </cell>
          <cell r="B33" t="str">
            <v>IMPRESORA MULTIFUNCIONAL</v>
          </cell>
          <cell r="C33">
            <v>515</v>
          </cell>
          <cell r="D33">
            <v>44620</v>
          </cell>
          <cell r="M33">
            <v>7199</v>
          </cell>
        </row>
        <row r="34">
          <cell r="A34" t="str">
            <v>SG-031</v>
          </cell>
          <cell r="B34" t="str">
            <v>EXTINTOR</v>
          </cell>
          <cell r="C34">
            <v>201</v>
          </cell>
          <cell r="D34">
            <v>44729</v>
          </cell>
          <cell r="M34">
            <v>806</v>
          </cell>
        </row>
        <row r="35">
          <cell r="A35" t="str">
            <v>SG-032</v>
          </cell>
          <cell r="B35" t="str">
            <v>EXTINTOR</v>
          </cell>
          <cell r="C35">
            <v>201</v>
          </cell>
          <cell r="D35">
            <v>44729</v>
          </cell>
          <cell r="M35">
            <v>806</v>
          </cell>
        </row>
        <row r="36">
          <cell r="A36" t="str">
            <v>SG-033</v>
          </cell>
          <cell r="B36" t="str">
            <v xml:space="preserve">BANCA </v>
          </cell>
          <cell r="C36">
            <v>511</v>
          </cell>
          <cell r="D36">
            <v>44762</v>
          </cell>
          <cell r="M36">
            <v>10657.5</v>
          </cell>
        </row>
        <row r="37">
          <cell r="A37" t="str">
            <v>SG-034</v>
          </cell>
          <cell r="B37" t="str">
            <v xml:space="preserve">BANCA </v>
          </cell>
          <cell r="C37">
            <v>511</v>
          </cell>
          <cell r="D37">
            <v>44762</v>
          </cell>
          <cell r="M37">
            <v>10657.5</v>
          </cell>
        </row>
        <row r="38">
          <cell r="A38" t="str">
            <v>SG-035</v>
          </cell>
          <cell r="B38" t="str">
            <v>EQUIPO DE COMPUTO</v>
          </cell>
          <cell r="C38">
            <v>515</v>
          </cell>
          <cell r="D38">
            <v>45476</v>
          </cell>
          <cell r="M38">
            <v>10229.01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SP-001</v>
          </cell>
          <cell r="B4" t="str">
            <v>ESCRITORIO SECRETARIAL DE CRISTAL</v>
          </cell>
          <cell r="C4">
            <v>511</v>
          </cell>
          <cell r="D4">
            <v>41198</v>
          </cell>
          <cell r="M4">
            <v>3899</v>
          </cell>
        </row>
        <row r="5">
          <cell r="A5" t="str">
            <v>SP-002</v>
          </cell>
          <cell r="B5" t="str">
            <v xml:space="preserve">COMPUTADORA DE ESCRITORIO </v>
          </cell>
          <cell r="C5">
            <v>515</v>
          </cell>
          <cell r="D5">
            <v>43583</v>
          </cell>
          <cell r="M5">
            <v>9280</v>
          </cell>
        </row>
        <row r="6">
          <cell r="A6" t="str">
            <v>SP-003</v>
          </cell>
          <cell r="B6" t="str">
            <v>RELOJ CHECADOR</v>
          </cell>
          <cell r="C6">
            <v>511</v>
          </cell>
          <cell r="D6">
            <v>44597</v>
          </cell>
          <cell r="M6">
            <v>2640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SP-001</v>
          </cell>
          <cell r="B4" t="str">
            <v>ESCRITORIO DE MADERA COLOR VINO</v>
          </cell>
          <cell r="C4">
            <v>511</v>
          </cell>
          <cell r="N4">
            <v>1150</v>
          </cell>
        </row>
        <row r="5">
          <cell r="A5" t="str">
            <v>SP-002</v>
          </cell>
          <cell r="B5" t="str">
            <v>ARCHIVRO METALICO DE 4 CAJONES</v>
          </cell>
          <cell r="C5">
            <v>511</v>
          </cell>
          <cell r="N5">
            <v>1350</v>
          </cell>
        </row>
        <row r="6">
          <cell r="A6" t="str">
            <v>SP-003</v>
          </cell>
          <cell r="B6" t="str">
            <v>ESCRITORIO METALICO DE 2 CAJONES</v>
          </cell>
          <cell r="C6">
            <v>511</v>
          </cell>
          <cell r="N6">
            <v>860.87</v>
          </cell>
        </row>
        <row r="7">
          <cell r="A7" t="str">
            <v>SP-004</v>
          </cell>
          <cell r="B7" t="str">
            <v>ESCRITORIO DE MADERA SIN CAJONES</v>
          </cell>
          <cell r="C7">
            <v>511</v>
          </cell>
          <cell r="N7">
            <v>1182.5999999999999</v>
          </cell>
        </row>
        <row r="8">
          <cell r="A8" t="str">
            <v>SP-005</v>
          </cell>
          <cell r="B8" t="str">
            <v>SILLA SECRETARIAL GIRATORIA</v>
          </cell>
          <cell r="C8">
            <v>511</v>
          </cell>
          <cell r="N8"/>
        </row>
        <row r="9">
          <cell r="A9" t="str">
            <v>SP-006</v>
          </cell>
          <cell r="B9" t="str">
            <v>RADIO BASE</v>
          </cell>
          <cell r="C9">
            <v>520</v>
          </cell>
          <cell r="N9">
            <v>850</v>
          </cell>
        </row>
        <row r="10">
          <cell r="A10" t="str">
            <v>SP-007</v>
          </cell>
          <cell r="B10" t="str">
            <v>BANCA DE MADERA ESTRUCTURA METALICA</v>
          </cell>
          <cell r="C10">
            <v>511</v>
          </cell>
          <cell r="N10">
            <v>1150</v>
          </cell>
        </row>
        <row r="11">
          <cell r="A11" t="str">
            <v>SP-008</v>
          </cell>
          <cell r="B11" t="str">
            <v>BANCA DE MADERA ESTRUCTURA METALICA</v>
          </cell>
          <cell r="C11">
            <v>511</v>
          </cell>
          <cell r="N11">
            <v>1150</v>
          </cell>
        </row>
        <row r="12">
          <cell r="A12" t="str">
            <v>SP-009</v>
          </cell>
          <cell r="B12" t="str">
            <v>TECLADO</v>
          </cell>
          <cell r="C12">
            <v>515</v>
          </cell>
          <cell r="N12">
            <v>250</v>
          </cell>
        </row>
        <row r="13">
          <cell r="A13" t="str">
            <v>SP-010</v>
          </cell>
          <cell r="B13" t="str">
            <v>CPU</v>
          </cell>
          <cell r="C13">
            <v>515</v>
          </cell>
          <cell r="N13">
            <v>850.3</v>
          </cell>
        </row>
        <row r="14">
          <cell r="A14" t="str">
            <v>SP-011</v>
          </cell>
          <cell r="B14" t="str">
            <v>REGULADOR</v>
          </cell>
          <cell r="C14">
            <v>566</v>
          </cell>
          <cell r="N14">
            <v>750</v>
          </cell>
        </row>
        <row r="15">
          <cell r="A15" t="str">
            <v>SP-012</v>
          </cell>
          <cell r="B15" t="str">
            <v>MONITOR ACER 20"</v>
          </cell>
          <cell r="C15">
            <v>515</v>
          </cell>
          <cell r="N15">
            <v>550</v>
          </cell>
        </row>
        <row r="16">
          <cell r="A16" t="str">
            <v>SP-013</v>
          </cell>
          <cell r="B16" t="str">
            <v>BOCINAS</v>
          </cell>
          <cell r="C16">
            <v>520</v>
          </cell>
          <cell r="N16">
            <v>550</v>
          </cell>
        </row>
        <row r="17">
          <cell r="A17" t="str">
            <v>SP-014</v>
          </cell>
          <cell r="B17" t="str">
            <v>IMPRESORA</v>
          </cell>
          <cell r="C17">
            <v>515</v>
          </cell>
          <cell r="N17"/>
        </row>
        <row r="18">
          <cell r="A18" t="str">
            <v>SP-015</v>
          </cell>
          <cell r="B18" t="str">
            <v xml:space="preserve">MINISPLIT </v>
          </cell>
          <cell r="C18">
            <v>564</v>
          </cell>
          <cell r="N18"/>
        </row>
        <row r="19">
          <cell r="A19" t="str">
            <v>SP-016</v>
          </cell>
          <cell r="B19" t="str">
            <v>RADIO BASE</v>
          </cell>
          <cell r="C19">
            <v>520</v>
          </cell>
          <cell r="N19">
            <v>78532</v>
          </cell>
        </row>
        <row r="20">
          <cell r="A20" t="str">
            <v>SP-017</v>
          </cell>
          <cell r="B20" t="str">
            <v>RADIO BASE</v>
          </cell>
          <cell r="C20">
            <v>520</v>
          </cell>
          <cell r="N20">
            <v>450</v>
          </cell>
        </row>
        <row r="21">
          <cell r="A21" t="str">
            <v>SP-018</v>
          </cell>
          <cell r="B21" t="str">
            <v>RADIO PORTATIL (PILA Y ANTENA)</v>
          </cell>
          <cell r="C21">
            <v>520</v>
          </cell>
          <cell r="D21">
            <v>40969</v>
          </cell>
          <cell r="N21"/>
        </row>
        <row r="22">
          <cell r="A22" t="str">
            <v>SP-019</v>
          </cell>
          <cell r="B22" t="str">
            <v>RADIO PORTATIL (PILA Y ANTENA)</v>
          </cell>
          <cell r="C22">
            <v>520</v>
          </cell>
          <cell r="D22">
            <v>40969</v>
          </cell>
          <cell r="N22"/>
        </row>
        <row r="23">
          <cell r="A23" t="str">
            <v>SP-020</v>
          </cell>
          <cell r="B23" t="str">
            <v>RADIO PORTATIL (PILA Y ANTENA)</v>
          </cell>
          <cell r="C23">
            <v>520</v>
          </cell>
          <cell r="D23">
            <v>40969</v>
          </cell>
          <cell r="N23"/>
        </row>
        <row r="24">
          <cell r="A24" t="str">
            <v>SP-021</v>
          </cell>
          <cell r="B24" t="str">
            <v>ESCOPETA CALIBRE 12 S/P866769</v>
          </cell>
          <cell r="C24">
            <v>551</v>
          </cell>
          <cell r="N24">
            <v>3000</v>
          </cell>
        </row>
        <row r="25">
          <cell r="A25" t="str">
            <v>SP-022</v>
          </cell>
          <cell r="B25" t="str">
            <v>ESCOPETA CALIBRE 12 S/P866767</v>
          </cell>
          <cell r="C25">
            <v>551</v>
          </cell>
          <cell r="N25">
            <v>3000</v>
          </cell>
        </row>
        <row r="26">
          <cell r="A26" t="str">
            <v>SP-023</v>
          </cell>
          <cell r="B26" t="str">
            <v>ESCOPETA CALIBRE 12 S/P866774 8GATILLO Y SEGURO DAÑADO)</v>
          </cell>
          <cell r="C26">
            <v>551</v>
          </cell>
          <cell r="N26">
            <v>3000</v>
          </cell>
        </row>
        <row r="27">
          <cell r="A27" t="str">
            <v>SP-024</v>
          </cell>
          <cell r="B27" t="str">
            <v>CASCO BALISTICOS</v>
          </cell>
          <cell r="C27">
            <v>551</v>
          </cell>
          <cell r="N27">
            <v>550</v>
          </cell>
        </row>
        <row r="28">
          <cell r="A28" t="str">
            <v>SP-025</v>
          </cell>
          <cell r="B28" t="str">
            <v>CASCO BALISTICOS</v>
          </cell>
          <cell r="C28">
            <v>551</v>
          </cell>
          <cell r="N28">
            <v>550</v>
          </cell>
        </row>
        <row r="29">
          <cell r="A29" t="str">
            <v>SP-026</v>
          </cell>
          <cell r="B29" t="str">
            <v>CASCO BALISTICOS</v>
          </cell>
          <cell r="C29">
            <v>551</v>
          </cell>
          <cell r="N29"/>
        </row>
        <row r="30">
          <cell r="A30" t="str">
            <v>SP-027</v>
          </cell>
          <cell r="B30" t="str">
            <v>CASCO BALISTICOS</v>
          </cell>
          <cell r="C30">
            <v>551</v>
          </cell>
          <cell r="N30">
            <v>550</v>
          </cell>
        </row>
        <row r="31">
          <cell r="A31" t="str">
            <v>SP-028</v>
          </cell>
          <cell r="B31" t="str">
            <v>ESCUDO</v>
          </cell>
          <cell r="C31">
            <v>551</v>
          </cell>
          <cell r="N31">
            <v>550</v>
          </cell>
        </row>
        <row r="32">
          <cell r="A32" t="str">
            <v>SP-029</v>
          </cell>
          <cell r="B32" t="str">
            <v>ESCUDO</v>
          </cell>
          <cell r="C32">
            <v>551</v>
          </cell>
          <cell r="N32">
            <v>550</v>
          </cell>
        </row>
        <row r="33">
          <cell r="A33" t="str">
            <v>SP-030</v>
          </cell>
          <cell r="B33" t="str">
            <v>ESCUDO</v>
          </cell>
          <cell r="C33">
            <v>551</v>
          </cell>
          <cell r="N33">
            <v>550</v>
          </cell>
        </row>
        <row r="34">
          <cell r="A34" t="str">
            <v>SP-031</v>
          </cell>
          <cell r="B34" t="str">
            <v>ESCUDO</v>
          </cell>
          <cell r="C34">
            <v>551</v>
          </cell>
          <cell r="N34">
            <v>550</v>
          </cell>
        </row>
        <row r="35">
          <cell r="A35" t="str">
            <v>SP-032</v>
          </cell>
          <cell r="B35" t="str">
            <v>ESCUDO</v>
          </cell>
          <cell r="C35">
            <v>551</v>
          </cell>
          <cell r="N35">
            <v>550</v>
          </cell>
        </row>
        <row r="36">
          <cell r="A36" t="str">
            <v>SP-033</v>
          </cell>
          <cell r="B36" t="str">
            <v>PR-24</v>
          </cell>
          <cell r="C36">
            <v>551</v>
          </cell>
          <cell r="N36">
            <v>200</v>
          </cell>
        </row>
        <row r="37">
          <cell r="A37" t="str">
            <v>SP-034</v>
          </cell>
          <cell r="B37" t="str">
            <v>PR-24</v>
          </cell>
          <cell r="C37">
            <v>551</v>
          </cell>
          <cell r="N37">
            <v>200</v>
          </cell>
        </row>
        <row r="38">
          <cell r="A38" t="str">
            <v>SP-035</v>
          </cell>
          <cell r="B38" t="str">
            <v>PR-24</v>
          </cell>
          <cell r="C38">
            <v>551</v>
          </cell>
          <cell r="N38">
            <v>200</v>
          </cell>
        </row>
        <row r="39">
          <cell r="A39" t="str">
            <v>SP-036</v>
          </cell>
          <cell r="B39" t="str">
            <v>PR-24</v>
          </cell>
          <cell r="C39">
            <v>551</v>
          </cell>
          <cell r="N39">
            <v>200</v>
          </cell>
        </row>
        <row r="40">
          <cell r="A40" t="str">
            <v>SP-037</v>
          </cell>
          <cell r="B40" t="str">
            <v>PR-24</v>
          </cell>
          <cell r="C40">
            <v>551</v>
          </cell>
          <cell r="N40">
            <v>200</v>
          </cell>
        </row>
        <row r="41">
          <cell r="A41" t="str">
            <v>SP-038</v>
          </cell>
          <cell r="B41" t="str">
            <v>PR-24</v>
          </cell>
          <cell r="C41">
            <v>551</v>
          </cell>
          <cell r="N41">
            <v>200</v>
          </cell>
        </row>
        <row r="42">
          <cell r="A42" t="str">
            <v>SP-039</v>
          </cell>
          <cell r="B42" t="str">
            <v>CASCOS ANTIMOTIN NIVEL III-A</v>
          </cell>
          <cell r="C42">
            <v>551</v>
          </cell>
          <cell r="N42">
            <v>1700</v>
          </cell>
        </row>
        <row r="43">
          <cell r="A43" t="str">
            <v>SP-040</v>
          </cell>
          <cell r="B43" t="str">
            <v>CASCOS ANTIMOTIN NIVEL III-A</v>
          </cell>
          <cell r="C43">
            <v>551</v>
          </cell>
          <cell r="N43"/>
        </row>
        <row r="44">
          <cell r="A44" t="str">
            <v>SP-041</v>
          </cell>
          <cell r="B44" t="str">
            <v>CASCOS ANTIMOTIN NIVEL III-A</v>
          </cell>
          <cell r="C44">
            <v>551</v>
          </cell>
          <cell r="N44"/>
        </row>
        <row r="45">
          <cell r="A45" t="str">
            <v>SP-042</v>
          </cell>
          <cell r="B45" t="str">
            <v>CASCOS ANTIMOTIN NIVEL III-A</v>
          </cell>
          <cell r="C45">
            <v>551</v>
          </cell>
          <cell r="N45"/>
        </row>
        <row r="46">
          <cell r="A46" t="str">
            <v>SP-043</v>
          </cell>
          <cell r="B46" t="str">
            <v>CASCOS ANTIMOTIN NIVEL III-A</v>
          </cell>
          <cell r="C46">
            <v>551</v>
          </cell>
          <cell r="N46"/>
        </row>
        <row r="47">
          <cell r="A47" t="str">
            <v>SP-044</v>
          </cell>
          <cell r="B47" t="str">
            <v>ESCUDO ANTIMOTIN</v>
          </cell>
          <cell r="C47">
            <v>551</v>
          </cell>
          <cell r="N47">
            <v>319</v>
          </cell>
        </row>
        <row r="48">
          <cell r="A48" t="str">
            <v>SP-045</v>
          </cell>
          <cell r="B48" t="str">
            <v>ESCUDO ANTIMOTIN</v>
          </cell>
          <cell r="C48">
            <v>551</v>
          </cell>
          <cell r="N48">
            <v>319</v>
          </cell>
        </row>
        <row r="49">
          <cell r="A49" t="str">
            <v>SP-046</v>
          </cell>
          <cell r="B49" t="str">
            <v>TONFA PR-24 DE POLICARBONATO</v>
          </cell>
          <cell r="C49">
            <v>551</v>
          </cell>
          <cell r="N49">
            <v>120</v>
          </cell>
        </row>
        <row r="50">
          <cell r="A50" t="str">
            <v>SP-047</v>
          </cell>
          <cell r="B50" t="str">
            <v>TONFA PR-24 DE POLICARBONATO</v>
          </cell>
          <cell r="C50">
            <v>551</v>
          </cell>
          <cell r="N50">
            <v>120</v>
          </cell>
        </row>
        <row r="51">
          <cell r="A51" t="str">
            <v>SP-048</v>
          </cell>
          <cell r="B51" t="str">
            <v>TONFA PR-24 DE POLICARBONATO</v>
          </cell>
          <cell r="C51">
            <v>551</v>
          </cell>
          <cell r="N51">
            <v>120</v>
          </cell>
        </row>
        <row r="52">
          <cell r="A52" t="str">
            <v>SP-049</v>
          </cell>
          <cell r="B52" t="str">
            <v>TONFA PR-24 DE POLICARBONATO</v>
          </cell>
          <cell r="C52">
            <v>551</v>
          </cell>
          <cell r="N52">
            <v>120</v>
          </cell>
        </row>
        <row r="53">
          <cell r="A53" t="str">
            <v>SP-050</v>
          </cell>
          <cell r="B53" t="str">
            <v>TONFA PR-24 DE POLICARBONATO</v>
          </cell>
          <cell r="C53">
            <v>551</v>
          </cell>
          <cell r="N53">
            <v>120</v>
          </cell>
        </row>
        <row r="54">
          <cell r="A54" t="str">
            <v>SP-051</v>
          </cell>
          <cell r="B54" t="str">
            <v>TONFA PR-24 DE POLICARBONATO</v>
          </cell>
          <cell r="C54">
            <v>551</v>
          </cell>
          <cell r="N54">
            <v>120</v>
          </cell>
        </row>
        <row r="55">
          <cell r="A55" t="str">
            <v>SP-052</v>
          </cell>
          <cell r="B55" t="str">
            <v>TONFA PR-24 DE POLICARBONATO</v>
          </cell>
          <cell r="C55">
            <v>551</v>
          </cell>
          <cell r="N55">
            <v>120</v>
          </cell>
        </row>
        <row r="56">
          <cell r="A56" t="str">
            <v>SP-053</v>
          </cell>
          <cell r="B56" t="str">
            <v>TONFA PR-24 DE POLICARBONATO</v>
          </cell>
          <cell r="C56">
            <v>551</v>
          </cell>
          <cell r="N56">
            <v>120</v>
          </cell>
        </row>
        <row r="57">
          <cell r="A57" t="str">
            <v>SP-054</v>
          </cell>
          <cell r="B57" t="str">
            <v>FUSIL SEMIAUTICO CAL.5.56X45 MM</v>
          </cell>
          <cell r="C57">
            <v>551</v>
          </cell>
          <cell r="N57">
            <v>31700</v>
          </cell>
        </row>
        <row r="58">
          <cell r="A58" t="str">
            <v>SP-055</v>
          </cell>
          <cell r="B58" t="str">
            <v>FUSIL SEMIAUTICO CAL.5.56X45 MM</v>
          </cell>
          <cell r="C58">
            <v>551</v>
          </cell>
          <cell r="N58">
            <v>31700</v>
          </cell>
        </row>
        <row r="59">
          <cell r="A59" t="str">
            <v>SP-056</v>
          </cell>
          <cell r="B59" t="str">
            <v>FUSIL SEMIAUTICO CAL.5.56X45 MM</v>
          </cell>
          <cell r="C59">
            <v>551</v>
          </cell>
          <cell r="N59">
            <v>31700</v>
          </cell>
        </row>
        <row r="60">
          <cell r="A60" t="str">
            <v>SP-057</v>
          </cell>
          <cell r="B60" t="str">
            <v>FUSIL SEMIAUTICO CAL.5.56X45 MM</v>
          </cell>
          <cell r="C60">
            <v>551</v>
          </cell>
          <cell r="N60">
            <v>31700</v>
          </cell>
        </row>
        <row r="61">
          <cell r="A61" t="str">
            <v>SP-058</v>
          </cell>
          <cell r="B61" t="str">
            <v>FUSIL SEMIAUTICO CAL.5.56X45 MM</v>
          </cell>
          <cell r="C61">
            <v>551</v>
          </cell>
          <cell r="N61">
            <v>31700</v>
          </cell>
        </row>
        <row r="62">
          <cell r="A62" t="str">
            <v>SP-059</v>
          </cell>
          <cell r="B62" t="str">
            <v>771  CARTUCHOS 5.56X45 MM</v>
          </cell>
          <cell r="C62">
            <v>551</v>
          </cell>
          <cell r="N62">
            <v>5014.84</v>
          </cell>
        </row>
        <row r="63">
          <cell r="A63" t="str">
            <v>SP-060</v>
          </cell>
          <cell r="B63" t="str">
            <v>RADIO PARA PATRULLA</v>
          </cell>
          <cell r="C63">
            <v>551</v>
          </cell>
          <cell r="D63">
            <v>43661</v>
          </cell>
          <cell r="N63">
            <v>10208</v>
          </cell>
        </row>
        <row r="64">
          <cell r="A64" t="str">
            <v>SP-061</v>
          </cell>
          <cell r="B64" t="str">
            <v>CARABINA SEMIAUTOMATICA CALIBRE 0.223</v>
          </cell>
          <cell r="C64">
            <v>551</v>
          </cell>
          <cell r="D64">
            <v>43773</v>
          </cell>
          <cell r="N64">
            <v>41172.92</v>
          </cell>
        </row>
        <row r="65">
          <cell r="A65" t="str">
            <v>SP-062</v>
          </cell>
          <cell r="B65" t="str">
            <v>CARABINA SEMIAUTOMATICA CALIBRE 0.223</v>
          </cell>
          <cell r="C65">
            <v>551</v>
          </cell>
          <cell r="D65">
            <v>43773</v>
          </cell>
          <cell r="N65">
            <v>41172.92</v>
          </cell>
        </row>
        <row r="66">
          <cell r="A66" t="str">
            <v>SP-063</v>
          </cell>
          <cell r="B66" t="str">
            <v>PISTOLA SEMIAUTOMATICA CALIBRE 9X 19 MM</v>
          </cell>
          <cell r="C66">
            <v>551</v>
          </cell>
          <cell r="D66">
            <v>43829</v>
          </cell>
          <cell r="N66">
            <v>8716</v>
          </cell>
        </row>
        <row r="67">
          <cell r="A67" t="str">
            <v>SP-064</v>
          </cell>
          <cell r="B67" t="str">
            <v>PISTOLA SEMIAUTOMATICA CALIBRE 9X 19 MM</v>
          </cell>
          <cell r="C67">
            <v>551</v>
          </cell>
          <cell r="D67">
            <v>43829</v>
          </cell>
          <cell r="N67">
            <v>8716</v>
          </cell>
        </row>
        <row r="68">
          <cell r="A68" t="str">
            <v>SP-065</v>
          </cell>
          <cell r="B68" t="str">
            <v>PISTOLA SEMIAUTOMATICA CALIBRE 9X 19 MM</v>
          </cell>
          <cell r="C68">
            <v>551</v>
          </cell>
          <cell r="D68">
            <v>43829</v>
          </cell>
          <cell r="N68">
            <v>8716</v>
          </cell>
        </row>
        <row r="69">
          <cell r="A69" t="str">
            <v>SP-066</v>
          </cell>
          <cell r="B69" t="str">
            <v>PISTOLA SEMIAUTOMATICA CALIBRE 9X 19 MM</v>
          </cell>
          <cell r="C69">
            <v>551</v>
          </cell>
          <cell r="D69">
            <v>43829</v>
          </cell>
          <cell r="N69">
            <v>8716</v>
          </cell>
        </row>
        <row r="70">
          <cell r="A70" t="str">
            <v>SP-067</v>
          </cell>
          <cell r="B70" t="str">
            <v>SIRENA CON BOCINA DE 100 WATTAY ACCESORIOS</v>
          </cell>
          <cell r="C70">
            <v>551</v>
          </cell>
          <cell r="D70">
            <v>43932</v>
          </cell>
          <cell r="N70">
            <v>1740</v>
          </cell>
        </row>
        <row r="71">
          <cell r="A71" t="str">
            <v>SP-068</v>
          </cell>
          <cell r="B71" t="str">
            <v>TORRETA</v>
          </cell>
          <cell r="C71">
            <v>551</v>
          </cell>
          <cell r="D71">
            <v>43932</v>
          </cell>
          <cell r="N71">
            <v>13920</v>
          </cell>
        </row>
        <row r="72">
          <cell r="A72" t="str">
            <v>SP-069</v>
          </cell>
          <cell r="B72" t="str">
            <v xml:space="preserve">RADIO PORTATIL </v>
          </cell>
          <cell r="C72">
            <v>520</v>
          </cell>
          <cell r="D72">
            <v>43851</v>
          </cell>
          <cell r="N72">
            <v>11252</v>
          </cell>
        </row>
        <row r="73">
          <cell r="A73" t="str">
            <v>SP-070</v>
          </cell>
          <cell r="B73" t="str">
            <v xml:space="preserve">MINISPLIT </v>
          </cell>
          <cell r="C73">
            <v>564</v>
          </cell>
          <cell r="D73">
            <v>43978</v>
          </cell>
          <cell r="N73">
            <v>7540</v>
          </cell>
        </row>
        <row r="74">
          <cell r="A74" t="str">
            <v>SP-071</v>
          </cell>
          <cell r="B74" t="str">
            <v xml:space="preserve">MINISPLIT </v>
          </cell>
          <cell r="C74">
            <v>564</v>
          </cell>
          <cell r="N74">
            <v>7540</v>
          </cell>
        </row>
        <row r="75">
          <cell r="A75" t="str">
            <v>SP-072</v>
          </cell>
          <cell r="B75" t="str">
            <v>MONITOR</v>
          </cell>
          <cell r="C75">
            <v>515</v>
          </cell>
          <cell r="N75"/>
        </row>
        <row r="76">
          <cell r="A76" t="str">
            <v>SP-073</v>
          </cell>
          <cell r="B76" t="str">
            <v>CPU</v>
          </cell>
          <cell r="C76">
            <v>515</v>
          </cell>
          <cell r="N76"/>
        </row>
        <row r="77">
          <cell r="A77" t="str">
            <v>SP-074</v>
          </cell>
          <cell r="B77" t="str">
            <v>TECLADO</v>
          </cell>
          <cell r="C77">
            <v>515</v>
          </cell>
          <cell r="N77"/>
        </row>
        <row r="78">
          <cell r="A78" t="str">
            <v>SP-075</v>
          </cell>
          <cell r="B78" t="str">
            <v>COMPUTADORA ALL IN ONE INTEL</v>
          </cell>
          <cell r="C78">
            <v>515</v>
          </cell>
          <cell r="D78">
            <v>44683</v>
          </cell>
          <cell r="N78">
            <v>8998.99</v>
          </cell>
        </row>
        <row r="79">
          <cell r="A79" t="str">
            <v>SP-076</v>
          </cell>
          <cell r="B79" t="str">
            <v>1 EQUIPO REPETIDOR</v>
          </cell>
          <cell r="C79">
            <v>520</v>
          </cell>
          <cell r="D79">
            <v>44674</v>
          </cell>
          <cell r="N79">
            <v>92816.24</v>
          </cell>
        </row>
        <row r="80">
          <cell r="A80" t="str">
            <v>SP-077</v>
          </cell>
          <cell r="B80" t="str">
            <v>6 RADIOS PORTATIL COMPLETO</v>
          </cell>
          <cell r="C80"/>
          <cell r="D80">
            <v>44674</v>
          </cell>
          <cell r="N80"/>
        </row>
        <row r="81">
          <cell r="A81" t="str">
            <v>SP-078</v>
          </cell>
          <cell r="B81" t="str">
            <v>FUENTE DE PODER</v>
          </cell>
          <cell r="C81"/>
          <cell r="D81">
            <v>44674</v>
          </cell>
          <cell r="N81"/>
        </row>
        <row r="82">
          <cell r="A82" t="str">
            <v>SP-079</v>
          </cell>
          <cell r="B82" t="str">
            <v>1 DUPLEXER DE 6 CAVIDADES</v>
          </cell>
          <cell r="C82"/>
          <cell r="D82">
            <v>44674</v>
          </cell>
          <cell r="N82"/>
        </row>
        <row r="83">
          <cell r="A83" t="str">
            <v>SP-080</v>
          </cell>
          <cell r="B83" t="str">
            <v>1 CONFIGURACION</v>
          </cell>
          <cell r="C83"/>
          <cell r="D83">
            <v>44674</v>
          </cell>
          <cell r="N83"/>
        </row>
        <row r="84">
          <cell r="A84" t="str">
            <v>SP-081</v>
          </cell>
          <cell r="B84" t="str">
            <v>COLCHON CONFORT PEDIC</v>
          </cell>
          <cell r="C84">
            <v>511</v>
          </cell>
          <cell r="D84">
            <v>44887</v>
          </cell>
          <cell r="N84">
            <v>4815</v>
          </cell>
        </row>
        <row r="85">
          <cell r="A85" t="str">
            <v>SP-082</v>
          </cell>
          <cell r="B85" t="str">
            <v>6 CAMARAS DE SEGURIDAD</v>
          </cell>
          <cell r="C85">
            <v>511</v>
          </cell>
          <cell r="D85">
            <v>44740</v>
          </cell>
          <cell r="N85">
            <v>356403.05</v>
          </cell>
        </row>
        <row r="86">
          <cell r="A86" t="str">
            <v>SP-083</v>
          </cell>
          <cell r="B86" t="str">
            <v>18 PLACAS BALISTICAS NIVEL IV</v>
          </cell>
          <cell r="C86">
            <v>511</v>
          </cell>
          <cell r="D86">
            <v>44776</v>
          </cell>
          <cell r="N86">
            <v>84348</v>
          </cell>
        </row>
        <row r="87">
          <cell r="A87" t="str">
            <v>SP-084</v>
          </cell>
          <cell r="B87" t="str">
            <v>6 CASCOS</v>
          </cell>
          <cell r="C87">
            <v>511</v>
          </cell>
          <cell r="D87">
            <v>44776</v>
          </cell>
          <cell r="N87"/>
        </row>
        <row r="88">
          <cell r="A88" t="str">
            <v>SP-085</v>
          </cell>
          <cell r="B88" t="str">
            <v>9 CHALECOS</v>
          </cell>
          <cell r="C88"/>
          <cell r="N88"/>
        </row>
        <row r="89">
          <cell r="A89" t="str">
            <v>SP-086</v>
          </cell>
          <cell r="B89" t="str">
            <v>6 CAMARAS DE SEGURIDAD</v>
          </cell>
          <cell r="C89"/>
          <cell r="N89"/>
        </row>
        <row r="90">
          <cell r="A90" t="str">
            <v>SP-087</v>
          </cell>
          <cell r="B90" t="str">
            <v xml:space="preserve">SILLA MESH GERENTE </v>
          </cell>
          <cell r="C90">
            <v>511</v>
          </cell>
          <cell r="D90">
            <v>45602</v>
          </cell>
          <cell r="N90">
            <v>1032</v>
          </cell>
        </row>
        <row r="91">
          <cell r="A91" t="str">
            <v>SP-088</v>
          </cell>
          <cell r="B91" t="str">
            <v xml:space="preserve">SILLA MESH GERENTE </v>
          </cell>
          <cell r="C91">
            <v>511</v>
          </cell>
          <cell r="D91">
            <v>45603</v>
          </cell>
          <cell r="N91">
            <v>1032</v>
          </cell>
        </row>
        <row r="92">
          <cell r="A92" t="str">
            <v>SP-089</v>
          </cell>
          <cell r="B92" t="str">
            <v xml:space="preserve">SILLA MESH GERENTE </v>
          </cell>
          <cell r="C92">
            <v>511</v>
          </cell>
          <cell r="D92">
            <v>45604</v>
          </cell>
          <cell r="N92">
            <v>1032</v>
          </cell>
        </row>
        <row r="93">
          <cell r="A93" t="str">
            <v>SP-090</v>
          </cell>
          <cell r="B93" t="str">
            <v xml:space="preserve">ESCRITORIO OFIC </v>
          </cell>
          <cell r="C93">
            <v>511</v>
          </cell>
          <cell r="D93">
            <v>45605</v>
          </cell>
          <cell r="N93">
            <v>1899</v>
          </cell>
        </row>
        <row r="94">
          <cell r="A94" t="str">
            <v>SP-091</v>
          </cell>
          <cell r="B94" t="str">
            <v xml:space="preserve">ESCRITORIO OFIC </v>
          </cell>
          <cell r="C94">
            <v>512</v>
          </cell>
          <cell r="D94">
            <v>45606</v>
          </cell>
          <cell r="N94">
            <v>1899</v>
          </cell>
        </row>
        <row r="95">
          <cell r="A95" t="str">
            <v>SP-092</v>
          </cell>
          <cell r="B95" t="str">
            <v xml:space="preserve">ESCRITORIO OFIC </v>
          </cell>
          <cell r="C95">
            <v>513</v>
          </cell>
          <cell r="N95">
            <v>1899</v>
          </cell>
        </row>
        <row r="96">
          <cell r="A96" t="str">
            <v>SP-093</v>
          </cell>
          <cell r="B96" t="str">
            <v>IMPRESORA MULTIFUNCIONAL</v>
          </cell>
          <cell r="C96">
            <v>515</v>
          </cell>
          <cell r="N96"/>
        </row>
        <row r="97">
          <cell r="A97" t="str">
            <v>SP-094</v>
          </cell>
          <cell r="B97" t="str">
            <v>PC DE ESCRITORIO</v>
          </cell>
          <cell r="C97">
            <v>515</v>
          </cell>
          <cell r="N97"/>
        </row>
        <row r="98">
          <cell r="A98" t="str">
            <v>SP-095</v>
          </cell>
          <cell r="B98" t="str">
            <v>PC DE ESCRITORIO</v>
          </cell>
          <cell r="C98">
            <v>515</v>
          </cell>
          <cell r="N98"/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CME-001</v>
          </cell>
          <cell r="B4" t="str">
            <v>ESCRITORIO METALICO C/2 CAJONES DE METAL</v>
          </cell>
          <cell r="C4">
            <v>511</v>
          </cell>
        </row>
        <row r="5">
          <cell r="A5" t="str">
            <v>CME.003</v>
          </cell>
          <cell r="B5" t="str">
            <v>SILLA GIRABLE</v>
          </cell>
          <cell r="C5">
            <v>511</v>
          </cell>
        </row>
        <row r="6">
          <cell r="A6" t="str">
            <v>CME-004</v>
          </cell>
          <cell r="B6" t="str">
            <v>CARRO CAMILLA TIJERA REXPONER</v>
          </cell>
          <cell r="C6">
            <v>511</v>
          </cell>
          <cell r="D6">
            <v>44994</v>
          </cell>
          <cell r="N6">
            <v>12368.24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SM-001</v>
          </cell>
          <cell r="B4" t="str">
            <v xml:space="preserve">MONITOR </v>
          </cell>
          <cell r="C4">
            <v>515</v>
          </cell>
          <cell r="D4">
            <v>40953</v>
          </cell>
          <cell r="M4">
            <v>8700</v>
          </cell>
        </row>
        <row r="5">
          <cell r="A5" t="str">
            <v>SM-002</v>
          </cell>
          <cell r="B5" t="str">
            <v>TECLADO</v>
          </cell>
          <cell r="C5">
            <v>515</v>
          </cell>
          <cell r="M5">
            <v>207</v>
          </cell>
        </row>
        <row r="6">
          <cell r="A6" t="str">
            <v>SM-003</v>
          </cell>
          <cell r="B6" t="str">
            <v>CPU</v>
          </cell>
          <cell r="C6">
            <v>515</v>
          </cell>
          <cell r="M6">
            <v>3000</v>
          </cell>
        </row>
        <row r="7">
          <cell r="A7" t="str">
            <v>SM-004</v>
          </cell>
          <cell r="B7" t="str">
            <v>REGULADOR</v>
          </cell>
          <cell r="C7">
            <v>566</v>
          </cell>
          <cell r="D7">
            <v>40295</v>
          </cell>
          <cell r="M7">
            <v>200</v>
          </cell>
        </row>
        <row r="8">
          <cell r="A8" t="str">
            <v>SM-005</v>
          </cell>
          <cell r="B8" t="str">
            <v>ESCRITORIO METALICO DE 4 CAJONES</v>
          </cell>
          <cell r="C8">
            <v>511</v>
          </cell>
          <cell r="M8">
            <v>1400</v>
          </cell>
        </row>
        <row r="9">
          <cell r="A9" t="str">
            <v>SM-006</v>
          </cell>
          <cell r="B9" t="str">
            <v>MESA DE  MADERA DE 2 DIVISIONES</v>
          </cell>
          <cell r="C9">
            <v>511</v>
          </cell>
          <cell r="M9">
            <v>500</v>
          </cell>
        </row>
        <row r="10">
          <cell r="A10" t="str">
            <v>SM-007</v>
          </cell>
          <cell r="B10" t="str">
            <v>SILLA SECRETARIAL GIRABLE COLOR NEGRO</v>
          </cell>
          <cell r="C10">
            <v>511</v>
          </cell>
          <cell r="M10">
            <v>800</v>
          </cell>
        </row>
        <row r="11">
          <cell r="A11" t="str">
            <v>SM-008</v>
          </cell>
          <cell r="B11" t="str">
            <v>FUENTE DE PODER</v>
          </cell>
          <cell r="C11">
            <v>566</v>
          </cell>
          <cell r="D11">
            <v>42579</v>
          </cell>
          <cell r="M11">
            <v>500</v>
          </cell>
        </row>
        <row r="12">
          <cell r="A12" t="str">
            <v>SM-010</v>
          </cell>
          <cell r="B12" t="str">
            <v>BOCINA LOGITECH</v>
          </cell>
          <cell r="C12">
            <v>520</v>
          </cell>
          <cell r="M12"/>
        </row>
        <row r="13">
          <cell r="A13" t="str">
            <v>SM-011</v>
          </cell>
          <cell r="B13" t="str">
            <v>ARCHIVERO DE TRIPLAY DE 4 CAJONES</v>
          </cell>
          <cell r="C13">
            <v>511</v>
          </cell>
          <cell r="M13">
            <v>1200</v>
          </cell>
        </row>
        <row r="14">
          <cell r="A14" t="str">
            <v>SM-012</v>
          </cell>
          <cell r="B14" t="str">
            <v>AIRE ACONDICIONADO TIPO MINISPLIT</v>
          </cell>
          <cell r="C14">
            <v>564</v>
          </cell>
          <cell r="D14">
            <v>41263</v>
          </cell>
          <cell r="M14">
            <v>6960</v>
          </cell>
        </row>
        <row r="15">
          <cell r="A15" t="str">
            <v>SM-013</v>
          </cell>
          <cell r="B15" t="str">
            <v>ESCRITORIO EJECUTIVO COLOR VERDE</v>
          </cell>
          <cell r="C15">
            <v>511</v>
          </cell>
          <cell r="M15">
            <v>1200</v>
          </cell>
        </row>
        <row r="16">
          <cell r="A16" t="str">
            <v>SM-014</v>
          </cell>
          <cell r="B16" t="str">
            <v>ARCHIVERO 2 GAV OF</v>
          </cell>
          <cell r="C16">
            <v>511</v>
          </cell>
          <cell r="D16">
            <v>41306</v>
          </cell>
          <cell r="M16">
            <v>2099</v>
          </cell>
        </row>
        <row r="17">
          <cell r="A17" t="str">
            <v>SM-015</v>
          </cell>
          <cell r="B17" t="str">
            <v xml:space="preserve">ARCHIVERO RUSTICO </v>
          </cell>
          <cell r="C17">
            <v>511</v>
          </cell>
          <cell r="M17">
            <v>1000</v>
          </cell>
        </row>
        <row r="18">
          <cell r="A18" t="str">
            <v>SM-016</v>
          </cell>
          <cell r="B18" t="str">
            <v>MONITOR</v>
          </cell>
          <cell r="C18">
            <v>515</v>
          </cell>
          <cell r="D18">
            <v>42415</v>
          </cell>
          <cell r="M18">
            <v>8352</v>
          </cell>
        </row>
        <row r="19">
          <cell r="A19" t="str">
            <v>SM-017</v>
          </cell>
          <cell r="B19" t="str">
            <v>REGULADOR</v>
          </cell>
          <cell r="C19">
            <v>566</v>
          </cell>
          <cell r="D19">
            <v>42415</v>
          </cell>
          <cell r="M19"/>
        </row>
        <row r="20">
          <cell r="A20" t="str">
            <v>SM-018</v>
          </cell>
          <cell r="B20" t="str">
            <v>TECLADO</v>
          </cell>
          <cell r="C20">
            <v>515</v>
          </cell>
          <cell r="M20"/>
        </row>
        <row r="21">
          <cell r="A21" t="str">
            <v>SM-019</v>
          </cell>
          <cell r="B21" t="str">
            <v>CPU</v>
          </cell>
          <cell r="C21">
            <v>515</v>
          </cell>
          <cell r="M21"/>
        </row>
        <row r="22">
          <cell r="A22" t="str">
            <v xml:space="preserve"> </v>
          </cell>
          <cell r="B22" t="str">
            <v>MOUSE</v>
          </cell>
          <cell r="C22">
            <v>515</v>
          </cell>
          <cell r="M22"/>
        </row>
        <row r="23">
          <cell r="A23" t="str">
            <v>SM-021</v>
          </cell>
          <cell r="B23" t="str">
            <v>SILLA APILABLE COLOR BLANCO</v>
          </cell>
          <cell r="C23">
            <v>511</v>
          </cell>
          <cell r="M23">
            <v>200</v>
          </cell>
        </row>
        <row r="24">
          <cell r="A24" t="str">
            <v>SM-023</v>
          </cell>
          <cell r="B24" t="str">
            <v>MESA PLEGABLE</v>
          </cell>
          <cell r="C24">
            <v>511</v>
          </cell>
          <cell r="D24">
            <v>43815</v>
          </cell>
          <cell r="M24">
            <v>1099</v>
          </cell>
        </row>
        <row r="25">
          <cell r="A25" t="str">
            <v>SM-024</v>
          </cell>
          <cell r="B25" t="str">
            <v>MESA PLEGABLE</v>
          </cell>
          <cell r="C25">
            <v>511</v>
          </cell>
          <cell r="D25">
            <v>43816</v>
          </cell>
          <cell r="M25">
            <v>1099</v>
          </cell>
        </row>
        <row r="26">
          <cell r="A26" t="str">
            <v>SM-025</v>
          </cell>
          <cell r="B26" t="str">
            <v>MESA PLEGABLE</v>
          </cell>
          <cell r="C26">
            <v>511</v>
          </cell>
          <cell r="D26">
            <v>43817</v>
          </cell>
          <cell r="M26">
            <v>1099</v>
          </cell>
        </row>
        <row r="27">
          <cell r="A27" t="str">
            <v>SM-026</v>
          </cell>
          <cell r="B27" t="str">
            <v>MESA PLEGABLE</v>
          </cell>
          <cell r="C27">
            <v>511</v>
          </cell>
          <cell r="D27">
            <v>43818</v>
          </cell>
          <cell r="M27">
            <v>1099</v>
          </cell>
        </row>
        <row r="28">
          <cell r="A28" t="str">
            <v>SM-027</v>
          </cell>
          <cell r="B28" t="str">
            <v>MESA PLEGABLE</v>
          </cell>
          <cell r="C28">
            <v>511</v>
          </cell>
          <cell r="D28">
            <v>43819</v>
          </cell>
          <cell r="M28">
            <v>1099</v>
          </cell>
        </row>
        <row r="29">
          <cell r="A29" t="str">
            <v>SM-028</v>
          </cell>
          <cell r="B29" t="str">
            <v xml:space="preserve">DISPENSADOR DE AGUA </v>
          </cell>
          <cell r="C29">
            <v>564</v>
          </cell>
          <cell r="D29">
            <v>44720</v>
          </cell>
          <cell r="M29">
            <v>3999</v>
          </cell>
        </row>
        <row r="30">
          <cell r="A30" t="str">
            <v>SM-029</v>
          </cell>
          <cell r="B30" t="str">
            <v>MINISPLIT 2 TON</v>
          </cell>
          <cell r="C30">
            <v>564</v>
          </cell>
          <cell r="D30">
            <v>44727</v>
          </cell>
          <cell r="M30">
            <v>16820</v>
          </cell>
        </row>
        <row r="31">
          <cell r="A31" t="str">
            <v>SM-030</v>
          </cell>
          <cell r="B31" t="str">
            <v>IMPRESORA MULTIFUNCIONAL</v>
          </cell>
          <cell r="C31">
            <v>515</v>
          </cell>
          <cell r="D31">
            <v>45314</v>
          </cell>
          <cell r="M31">
            <v>4239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001-TEC</v>
          </cell>
          <cell r="B4" t="str">
            <v>MINISPLIT DE 1 TON. 220 LINEA TITANIUM 2</v>
          </cell>
          <cell r="C4">
            <v>564</v>
          </cell>
          <cell r="D4">
            <v>42473</v>
          </cell>
          <cell r="M4">
            <v>4999.99</v>
          </cell>
        </row>
        <row r="5">
          <cell r="A5" t="str">
            <v>002-TEC</v>
          </cell>
          <cell r="B5" t="str">
            <v>VIDEOPROYECTOR MS524</v>
          </cell>
          <cell r="C5">
            <v>520</v>
          </cell>
          <cell r="D5">
            <v>42521</v>
          </cell>
          <cell r="M5">
            <v>7699</v>
          </cell>
        </row>
        <row r="6">
          <cell r="A6" t="str">
            <v>003-TEC</v>
          </cell>
          <cell r="B6" t="str">
            <v>SILLON EJECUTIVO COLOR NEGRO</v>
          </cell>
          <cell r="C6">
            <v>511</v>
          </cell>
          <cell r="M6"/>
        </row>
        <row r="7">
          <cell r="A7" t="str">
            <v>004-TEC</v>
          </cell>
          <cell r="B7" t="str">
            <v>ADAPTADOR (20)</v>
          </cell>
          <cell r="C7">
            <v>511</v>
          </cell>
          <cell r="D7">
            <v>44937</v>
          </cell>
          <cell r="M7">
            <v>2580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TM-001</v>
          </cell>
          <cell r="B4" t="str">
            <v>ESCRITORIO METALICO DE 1.52 X 0.75 X .74 CM C/4 CAJONES</v>
          </cell>
          <cell r="C4">
            <v>511</v>
          </cell>
          <cell r="D4">
            <v>36157</v>
          </cell>
          <cell r="N4">
            <v>2002.15</v>
          </cell>
        </row>
        <row r="5">
          <cell r="A5" t="str">
            <v>TM-002</v>
          </cell>
          <cell r="B5" t="str">
            <v>ESCRITORIO INDIVIDUAL</v>
          </cell>
          <cell r="C5">
            <v>511</v>
          </cell>
          <cell r="D5">
            <v>42548</v>
          </cell>
          <cell r="N5">
            <v>5800</v>
          </cell>
        </row>
        <row r="6">
          <cell r="A6" t="str">
            <v>TM-003</v>
          </cell>
          <cell r="B6" t="str">
            <v>MONITOR</v>
          </cell>
          <cell r="C6">
            <v>515</v>
          </cell>
          <cell r="D6">
            <v>40953</v>
          </cell>
          <cell r="N6">
            <v>1300</v>
          </cell>
        </row>
        <row r="7">
          <cell r="A7" t="str">
            <v>TM-004</v>
          </cell>
          <cell r="B7" t="str">
            <v>MAQUINA DE ESCRIBIR ELECTRONICA</v>
          </cell>
          <cell r="C7">
            <v>515</v>
          </cell>
          <cell r="D7">
            <v>43845</v>
          </cell>
          <cell r="N7">
            <v>2200</v>
          </cell>
        </row>
        <row r="8">
          <cell r="A8" t="str">
            <v>TM-005</v>
          </cell>
          <cell r="B8" t="str">
            <v>CPU DE ESCRITORIO</v>
          </cell>
          <cell r="C8">
            <v>515</v>
          </cell>
          <cell r="D8">
            <v>39588</v>
          </cell>
          <cell r="N8">
            <v>2800</v>
          </cell>
        </row>
        <row r="9">
          <cell r="A9" t="str">
            <v>TM-006</v>
          </cell>
          <cell r="B9" t="str">
            <v>BOCINAS</v>
          </cell>
          <cell r="C9">
            <v>521</v>
          </cell>
          <cell r="D9">
            <v>39588</v>
          </cell>
          <cell r="N9">
            <v>550</v>
          </cell>
        </row>
        <row r="10">
          <cell r="A10" t="str">
            <v>TM-007</v>
          </cell>
          <cell r="B10" t="str">
            <v>SILLA AUSTRALIA</v>
          </cell>
          <cell r="C10">
            <v>511</v>
          </cell>
          <cell r="D10">
            <v>42774</v>
          </cell>
          <cell r="N10">
            <v>1482.07</v>
          </cell>
        </row>
        <row r="11">
          <cell r="A11" t="str">
            <v>TM-008</v>
          </cell>
          <cell r="B11" t="str">
            <v>IMPRESORA CANNON</v>
          </cell>
          <cell r="C11">
            <v>515</v>
          </cell>
          <cell r="N11"/>
        </row>
        <row r="12">
          <cell r="A12" t="str">
            <v>TM-009</v>
          </cell>
          <cell r="B12" t="str">
            <v>TECLADO</v>
          </cell>
          <cell r="C12">
            <v>515</v>
          </cell>
          <cell r="N12">
            <v>250</v>
          </cell>
        </row>
        <row r="13">
          <cell r="A13" t="str">
            <v>TM-010</v>
          </cell>
          <cell r="B13" t="str">
            <v>ARCHIVERO DE 3 CAJONES COLOR NEGRO DE MADERA</v>
          </cell>
          <cell r="C13">
            <v>511</v>
          </cell>
          <cell r="N13">
            <v>950</v>
          </cell>
        </row>
        <row r="14">
          <cell r="A14" t="str">
            <v>TM-011</v>
          </cell>
          <cell r="B14" t="str">
            <v>CPU CON QUEMADOR LG</v>
          </cell>
          <cell r="C14">
            <v>515</v>
          </cell>
          <cell r="D14">
            <v>41516</v>
          </cell>
          <cell r="N14">
            <v>5120</v>
          </cell>
        </row>
        <row r="15">
          <cell r="A15" t="str">
            <v>TM-012</v>
          </cell>
          <cell r="B15" t="str">
            <v>MONITOR</v>
          </cell>
          <cell r="C15">
            <v>515</v>
          </cell>
          <cell r="D15">
            <v>41516</v>
          </cell>
          <cell r="N15" t="str">
            <v>"</v>
          </cell>
        </row>
        <row r="16">
          <cell r="A16" t="str">
            <v>TM-013</v>
          </cell>
          <cell r="B16" t="str">
            <v>TECLADO</v>
          </cell>
          <cell r="C16">
            <v>515</v>
          </cell>
          <cell r="D16">
            <v>41516</v>
          </cell>
          <cell r="N16" t="str">
            <v>"</v>
          </cell>
        </row>
        <row r="17">
          <cell r="A17" t="str">
            <v>TM-014</v>
          </cell>
          <cell r="B17" t="str">
            <v>MOUSE</v>
          </cell>
          <cell r="C17">
            <v>515</v>
          </cell>
          <cell r="D17">
            <v>41516</v>
          </cell>
          <cell r="N17" t="str">
            <v>"</v>
          </cell>
        </row>
        <row r="18">
          <cell r="A18" t="str">
            <v>TM-015</v>
          </cell>
          <cell r="B18" t="str">
            <v>BOCINAS</v>
          </cell>
          <cell r="C18">
            <v>521</v>
          </cell>
          <cell r="N18"/>
        </row>
        <row r="19">
          <cell r="A19" t="str">
            <v>TM-016</v>
          </cell>
          <cell r="B19" t="str">
            <v>REGULADOR ELETRICO DE VOLTAJE</v>
          </cell>
          <cell r="C19">
            <v>566</v>
          </cell>
          <cell r="D19">
            <v>41516</v>
          </cell>
          <cell r="N19"/>
        </row>
        <row r="20">
          <cell r="A20" t="str">
            <v>TM-017</v>
          </cell>
          <cell r="B20" t="str">
            <v>IMPRESORA MULTIFUNCIONAL</v>
          </cell>
          <cell r="C20">
            <v>515</v>
          </cell>
          <cell r="D20">
            <v>41784</v>
          </cell>
          <cell r="N20">
            <v>3377</v>
          </cell>
        </row>
        <row r="21">
          <cell r="A21" t="str">
            <v>TM-018</v>
          </cell>
          <cell r="B21" t="str">
            <v>IMPRESORA MULTIFUNCIONAL</v>
          </cell>
          <cell r="C21">
            <v>515</v>
          </cell>
          <cell r="D21">
            <v>43672</v>
          </cell>
          <cell r="N21">
            <v>7888</v>
          </cell>
        </row>
        <row r="22">
          <cell r="A22" t="str">
            <v>TM-019</v>
          </cell>
          <cell r="B22" t="str">
            <v>MODULO P/COMPUTADORA</v>
          </cell>
          <cell r="C22">
            <v>511</v>
          </cell>
          <cell r="D22">
            <v>35612</v>
          </cell>
          <cell r="N22">
            <v>826.51</v>
          </cell>
        </row>
        <row r="23">
          <cell r="A23" t="str">
            <v>TM-0120</v>
          </cell>
          <cell r="B23" t="str">
            <v xml:space="preserve">SILLA OFIC </v>
          </cell>
          <cell r="C23">
            <v>511</v>
          </cell>
          <cell r="D23">
            <v>44765</v>
          </cell>
          <cell r="N23">
            <v>1723.27</v>
          </cell>
        </row>
        <row r="24">
          <cell r="A24" t="str">
            <v>TM-020</v>
          </cell>
          <cell r="B24" t="str">
            <v>MONITOR</v>
          </cell>
          <cell r="C24">
            <v>515</v>
          </cell>
          <cell r="N24">
            <v>750</v>
          </cell>
        </row>
        <row r="25">
          <cell r="A25" t="str">
            <v>TM-021</v>
          </cell>
          <cell r="B25" t="str">
            <v>TECLADO</v>
          </cell>
          <cell r="C25">
            <v>515</v>
          </cell>
          <cell r="D25">
            <v>39651</v>
          </cell>
          <cell r="N25">
            <v>150</v>
          </cell>
        </row>
        <row r="26">
          <cell r="A26" t="str">
            <v>TM-022</v>
          </cell>
          <cell r="B26" t="str">
            <v>SILLON BASYX PIEL NEGRO</v>
          </cell>
          <cell r="C26">
            <v>511</v>
          </cell>
          <cell r="D26">
            <v>39904</v>
          </cell>
          <cell r="N26">
            <v>6440</v>
          </cell>
        </row>
        <row r="27">
          <cell r="A27" t="str">
            <v>TM-023</v>
          </cell>
          <cell r="B27" t="str">
            <v>CPU MINITORRE (COR I3 PROCESADOR, RAM, 8 GB,WINDOWS 7, LECTOR, MEMORIAS,QUEMADOR,HDD,250 GB</v>
          </cell>
          <cell r="C27">
            <v>515</v>
          </cell>
          <cell r="D27">
            <v>41811</v>
          </cell>
          <cell r="N27">
            <v>5600</v>
          </cell>
        </row>
        <row r="28">
          <cell r="A28" t="str">
            <v>TM-024</v>
          </cell>
          <cell r="B28" t="str">
            <v>MOUSE</v>
          </cell>
          <cell r="C28">
            <v>515</v>
          </cell>
          <cell r="N28">
            <v>200</v>
          </cell>
        </row>
        <row r="29">
          <cell r="A29" t="str">
            <v>TM-025</v>
          </cell>
          <cell r="B29" t="str">
            <v>IMPRESORA/SCANER/COPIADORA/MULTIFUNCIONAL</v>
          </cell>
          <cell r="C29">
            <v>515</v>
          </cell>
          <cell r="D29">
            <v>42519</v>
          </cell>
          <cell r="N29">
            <v>38280</v>
          </cell>
        </row>
        <row r="30">
          <cell r="A30" t="str">
            <v>TM-026</v>
          </cell>
          <cell r="B30" t="str">
            <v>MONITOR</v>
          </cell>
          <cell r="C30">
            <v>515</v>
          </cell>
          <cell r="D30">
            <v>42548</v>
          </cell>
          <cell r="N30">
            <v>11600</v>
          </cell>
        </row>
        <row r="31">
          <cell r="A31" t="str">
            <v>TM-027</v>
          </cell>
          <cell r="B31" t="str">
            <v>CPU</v>
          </cell>
          <cell r="C31">
            <v>515</v>
          </cell>
          <cell r="D31">
            <v>42548</v>
          </cell>
          <cell r="N31"/>
        </row>
        <row r="32">
          <cell r="A32" t="str">
            <v>TM-028</v>
          </cell>
          <cell r="B32" t="str">
            <v>ESCRITORIO DE TRIPAY C/1 CAJON</v>
          </cell>
          <cell r="C32">
            <v>511</v>
          </cell>
          <cell r="D32"/>
          <cell r="N32">
            <v>900</v>
          </cell>
        </row>
        <row r="33">
          <cell r="A33" t="str">
            <v>TM-029</v>
          </cell>
          <cell r="B33" t="str">
            <v>MOUSE</v>
          </cell>
          <cell r="C33">
            <v>515</v>
          </cell>
          <cell r="D33">
            <v>42548</v>
          </cell>
          <cell r="N33"/>
        </row>
        <row r="34">
          <cell r="A34" t="str">
            <v>TM-030</v>
          </cell>
          <cell r="B34" t="str">
            <v>TECLADO</v>
          </cell>
          <cell r="C34">
            <v>515</v>
          </cell>
          <cell r="N34">
            <v>250</v>
          </cell>
        </row>
        <row r="35">
          <cell r="A35" t="str">
            <v>TM-031</v>
          </cell>
          <cell r="B35" t="str">
            <v>IMPRESORA DE MATRIZ DE PUNTOS</v>
          </cell>
          <cell r="C35">
            <v>515</v>
          </cell>
          <cell r="D35">
            <v>40759</v>
          </cell>
          <cell r="N35">
            <v>3596</v>
          </cell>
        </row>
        <row r="36">
          <cell r="A36" t="str">
            <v>TM-032</v>
          </cell>
          <cell r="B36" t="str">
            <v>ESCRITORIO DE METAL C/2 CAJONES</v>
          </cell>
          <cell r="C36">
            <v>511</v>
          </cell>
          <cell r="D36">
            <v>40994</v>
          </cell>
          <cell r="N36">
            <v>2600</v>
          </cell>
        </row>
        <row r="37">
          <cell r="A37" t="str">
            <v>TM-033</v>
          </cell>
          <cell r="B37" t="str">
            <v xml:space="preserve">CPU </v>
          </cell>
          <cell r="C37">
            <v>515</v>
          </cell>
          <cell r="D37">
            <v>41116</v>
          </cell>
          <cell r="N37">
            <v>7200</v>
          </cell>
        </row>
        <row r="38">
          <cell r="A38" t="str">
            <v>TM-034</v>
          </cell>
          <cell r="B38" t="str">
            <v>DETECTOR DE BILLETES Y CALCULADORA</v>
          </cell>
          <cell r="C38">
            <v>511</v>
          </cell>
          <cell r="D38">
            <v>41377</v>
          </cell>
          <cell r="N38">
            <v>378</v>
          </cell>
        </row>
        <row r="39">
          <cell r="A39" t="str">
            <v>TM-035</v>
          </cell>
          <cell r="B39" t="str">
            <v>IMPRESORA MULTIFUNCIONAL</v>
          </cell>
          <cell r="C39">
            <v>515</v>
          </cell>
          <cell r="D39">
            <v>41737</v>
          </cell>
          <cell r="N39">
            <v>6820.01</v>
          </cell>
        </row>
        <row r="40">
          <cell r="A40" t="str">
            <v>TM-036</v>
          </cell>
          <cell r="B40" t="str">
            <v>MONITOR VA 1938 WA LED</v>
          </cell>
          <cell r="C40">
            <v>515</v>
          </cell>
          <cell r="N40">
            <v>1200</v>
          </cell>
        </row>
        <row r="41">
          <cell r="A41" t="str">
            <v>TM-037</v>
          </cell>
          <cell r="B41" t="str">
            <v>MUEBLE DE MADERA DE 2 ESTANTES</v>
          </cell>
          <cell r="C41">
            <v>511</v>
          </cell>
          <cell r="N41">
            <v>300</v>
          </cell>
        </row>
        <row r="42">
          <cell r="A42" t="str">
            <v>TM-038</v>
          </cell>
          <cell r="B42" t="str">
            <v>MUEBLE P/ARCHIVERO 4 POSTES C/6 ENTREPAÑOS DE METAL</v>
          </cell>
          <cell r="C42">
            <v>511</v>
          </cell>
          <cell r="D42">
            <v>40699</v>
          </cell>
          <cell r="N42">
            <v>1200</v>
          </cell>
        </row>
        <row r="43">
          <cell r="A43" t="str">
            <v>TM-039</v>
          </cell>
          <cell r="B43" t="str">
            <v>MUEBLE P/ARCHIVERO 4 POSTES C/6 ENTREPAÑOS DE METAL</v>
          </cell>
          <cell r="C43">
            <v>511</v>
          </cell>
          <cell r="N43">
            <v>1200</v>
          </cell>
        </row>
        <row r="44">
          <cell r="A44" t="str">
            <v>TM-040</v>
          </cell>
          <cell r="B44" t="str">
            <v>MUEBLE P/ARCHIVERO 4 POSTES C/6 ENTREPAÑOS DE METAL</v>
          </cell>
          <cell r="C44">
            <v>511</v>
          </cell>
          <cell r="N44">
            <v>1200</v>
          </cell>
        </row>
        <row r="45">
          <cell r="A45" t="str">
            <v>TM-041</v>
          </cell>
          <cell r="B45" t="str">
            <v>MUEBLE P/ARCHIVERO 4 POSTES C/6 ENTREPAÑOS DE METAL</v>
          </cell>
          <cell r="C45">
            <v>511</v>
          </cell>
          <cell r="N45">
            <v>1200</v>
          </cell>
        </row>
        <row r="46">
          <cell r="A46" t="str">
            <v>TM-042</v>
          </cell>
          <cell r="B46" t="str">
            <v xml:space="preserve">ARCHIVERO METALICO 2 CAJONES C/CAJA FUERTE </v>
          </cell>
          <cell r="C46">
            <v>511</v>
          </cell>
          <cell r="N46">
            <v>4394.41</v>
          </cell>
        </row>
        <row r="47">
          <cell r="A47" t="str">
            <v>TM-043</v>
          </cell>
          <cell r="B47" t="str">
            <v>MUEBLE P/ARCHIVERO 4 POSTES C/6 ENTREPAÑOS DE METAL</v>
          </cell>
          <cell r="C47">
            <v>511</v>
          </cell>
          <cell r="N47">
            <v>1200</v>
          </cell>
        </row>
        <row r="48">
          <cell r="A48" t="str">
            <v>TM-044</v>
          </cell>
          <cell r="B48" t="str">
            <v>IMPRESORA LASER JET COLOR CP 1515</v>
          </cell>
          <cell r="C48">
            <v>515</v>
          </cell>
          <cell r="D48">
            <v>39743</v>
          </cell>
          <cell r="N48">
            <v>5150</v>
          </cell>
        </row>
        <row r="49">
          <cell r="A49" t="str">
            <v>TM-045</v>
          </cell>
          <cell r="B49" t="str">
            <v>IMPRESORA MULTIFUNCIONAL</v>
          </cell>
          <cell r="C49">
            <v>515</v>
          </cell>
          <cell r="D49">
            <v>41727</v>
          </cell>
          <cell r="N49">
            <v>673</v>
          </cell>
        </row>
        <row r="50">
          <cell r="A50" t="str">
            <v>TM-046</v>
          </cell>
          <cell r="B50" t="str">
            <v>MUEBLE P/ARCHIVERO 4 POSTES C/6 ENTREPAÑOS DE METAL</v>
          </cell>
          <cell r="C50">
            <v>511</v>
          </cell>
          <cell r="N50">
            <v>1200</v>
          </cell>
        </row>
        <row r="51">
          <cell r="A51" t="str">
            <v>TM-047</v>
          </cell>
          <cell r="B51" t="str">
            <v>MUEBLE P/ARCHIVERO 4 POSTES C/6 ENTREPAÑOS DE METAL</v>
          </cell>
          <cell r="C51">
            <v>511</v>
          </cell>
          <cell r="N51">
            <v>1200</v>
          </cell>
        </row>
        <row r="52">
          <cell r="A52" t="str">
            <v>TM-048</v>
          </cell>
          <cell r="B52" t="str">
            <v>IMPRESORA MULTIFUNCIONAL</v>
          </cell>
          <cell r="C52">
            <v>515</v>
          </cell>
          <cell r="D52">
            <v>42548</v>
          </cell>
          <cell r="N52">
            <v>4408</v>
          </cell>
        </row>
        <row r="53">
          <cell r="A53" t="str">
            <v>TM-049</v>
          </cell>
          <cell r="B53" t="str">
            <v>MUEBLE P/ARCHIVERO 4 POSTES C/6 ENTREPAÑOS DE METAL</v>
          </cell>
          <cell r="C53">
            <v>511</v>
          </cell>
          <cell r="N53">
            <v>1200</v>
          </cell>
        </row>
        <row r="54">
          <cell r="A54" t="str">
            <v>TM-050</v>
          </cell>
          <cell r="B54" t="str">
            <v>IMPRESORA MULTIFUNCIONAL</v>
          </cell>
          <cell r="C54">
            <v>515</v>
          </cell>
          <cell r="D54">
            <v>40590</v>
          </cell>
          <cell r="N54">
            <v>4524</v>
          </cell>
        </row>
        <row r="55">
          <cell r="A55" t="str">
            <v>TM-051</v>
          </cell>
          <cell r="B55" t="str">
            <v>ESCRITORIO DE TRIPLAY 2 MTS</v>
          </cell>
          <cell r="C55">
            <v>511</v>
          </cell>
          <cell r="N55">
            <v>1000</v>
          </cell>
        </row>
        <row r="56">
          <cell r="A56" t="str">
            <v>TM-052</v>
          </cell>
          <cell r="B56" t="str">
            <v xml:space="preserve">SILLA OFIC </v>
          </cell>
          <cell r="C56">
            <v>511</v>
          </cell>
          <cell r="D56">
            <v>44765</v>
          </cell>
          <cell r="N56"/>
        </row>
        <row r="57">
          <cell r="A57" t="str">
            <v>TM-052</v>
          </cell>
          <cell r="B57" t="str">
            <v>CAMARA NIKON</v>
          </cell>
          <cell r="C57">
            <v>520</v>
          </cell>
          <cell r="D57">
            <v>43108</v>
          </cell>
          <cell r="N57">
            <v>8165.24</v>
          </cell>
        </row>
        <row r="58">
          <cell r="A58" t="str">
            <v>TM-053</v>
          </cell>
          <cell r="B58" t="str">
            <v>ESCRITORIO INDIVIDUAL</v>
          </cell>
          <cell r="C58">
            <v>511</v>
          </cell>
          <cell r="D58">
            <v>42548</v>
          </cell>
          <cell r="N58">
            <v>5800</v>
          </cell>
        </row>
        <row r="59">
          <cell r="A59" t="str">
            <v>TM-054</v>
          </cell>
          <cell r="B59" t="str">
            <v>SILLA P/VISITA  COLOR NEGRO</v>
          </cell>
          <cell r="C59">
            <v>511</v>
          </cell>
          <cell r="N59">
            <v>600</v>
          </cell>
        </row>
        <row r="60">
          <cell r="A60" t="str">
            <v>TM-055</v>
          </cell>
          <cell r="B60" t="str">
            <v>MINISPLIT 2 TONELADAS</v>
          </cell>
          <cell r="C60">
            <v>564</v>
          </cell>
          <cell r="D60">
            <v>42790</v>
          </cell>
          <cell r="N60">
            <v>14500</v>
          </cell>
        </row>
        <row r="61">
          <cell r="A61" t="str">
            <v>TM-056</v>
          </cell>
          <cell r="B61" t="str">
            <v>ENGARGOLADORA</v>
          </cell>
          <cell r="C61">
            <v>511</v>
          </cell>
          <cell r="N61">
            <v>1500</v>
          </cell>
        </row>
        <row r="62">
          <cell r="A62" t="str">
            <v>TM-057</v>
          </cell>
          <cell r="B62" t="str">
            <v>LIBRERO RUSTICO C/4 DIVISIONES CON LLANTAS</v>
          </cell>
          <cell r="C62">
            <v>511</v>
          </cell>
          <cell r="N62">
            <v>800</v>
          </cell>
        </row>
        <row r="63">
          <cell r="A63" t="str">
            <v>TM-058</v>
          </cell>
          <cell r="B63" t="str">
            <v>LIBRERO RUSTICOC/4 4 DIVISIONES CON LLANTAS</v>
          </cell>
          <cell r="C63">
            <v>511</v>
          </cell>
          <cell r="N63">
            <v>800</v>
          </cell>
        </row>
        <row r="64">
          <cell r="A64" t="str">
            <v>TM-059</v>
          </cell>
          <cell r="B64" t="str">
            <v>REGULADOR</v>
          </cell>
          <cell r="C64">
            <v>566</v>
          </cell>
          <cell r="N64">
            <v>800</v>
          </cell>
        </row>
        <row r="65">
          <cell r="A65" t="str">
            <v>TM-060</v>
          </cell>
          <cell r="B65" t="str">
            <v>LAMPARA DETECTOR DE BILLETES</v>
          </cell>
          <cell r="C65">
            <v>511</v>
          </cell>
          <cell r="D65">
            <v>41983</v>
          </cell>
          <cell r="N65">
            <v>352.02</v>
          </cell>
        </row>
        <row r="66">
          <cell r="A66" t="str">
            <v>TM-061</v>
          </cell>
          <cell r="B66" t="str">
            <v>MESA PLEGABLE</v>
          </cell>
          <cell r="C66">
            <v>511</v>
          </cell>
          <cell r="D66">
            <v>42525</v>
          </cell>
          <cell r="N66">
            <v>817.37</v>
          </cell>
        </row>
        <row r="67">
          <cell r="A67" t="str">
            <v>TM-062</v>
          </cell>
          <cell r="B67" t="str">
            <v>MINISPLIT 1 TONELADA</v>
          </cell>
          <cell r="C67">
            <v>564</v>
          </cell>
          <cell r="D67">
            <v>42874</v>
          </cell>
          <cell r="N67">
            <v>6500</v>
          </cell>
        </row>
        <row r="68">
          <cell r="A68" t="str">
            <v>TM-063</v>
          </cell>
          <cell r="B68" t="str">
            <v>CPU SERVIDOR</v>
          </cell>
          <cell r="C68">
            <v>515</v>
          </cell>
          <cell r="N68"/>
        </row>
        <row r="69">
          <cell r="A69" t="str">
            <v>TM-064</v>
          </cell>
          <cell r="B69" t="str">
            <v>SILLA PARA 3 PERSONAS COLOR NEGRO ACOJINABLE</v>
          </cell>
          <cell r="C69">
            <v>511</v>
          </cell>
          <cell r="N69">
            <v>1800</v>
          </cell>
        </row>
        <row r="70">
          <cell r="A70" t="str">
            <v>TM-065</v>
          </cell>
          <cell r="B70" t="str">
            <v>COMPUTADORA SERVIDOR HP GENERICO 8 INTELL XEON</v>
          </cell>
          <cell r="C70">
            <v>515</v>
          </cell>
          <cell r="D70">
            <v>41558</v>
          </cell>
          <cell r="N70">
            <v>23200</v>
          </cell>
        </row>
        <row r="71">
          <cell r="A71" t="str">
            <v>TM-066</v>
          </cell>
          <cell r="B71" t="str">
            <v>MODEM DEL SERVIDOR</v>
          </cell>
          <cell r="C71">
            <v>515</v>
          </cell>
          <cell r="N71"/>
        </row>
        <row r="72">
          <cell r="A72" t="str">
            <v>TM-067</v>
          </cell>
          <cell r="B72" t="str">
            <v>TECLADO DEL SERVIDOR</v>
          </cell>
          <cell r="C72">
            <v>515</v>
          </cell>
          <cell r="N72"/>
        </row>
        <row r="73">
          <cell r="A73" t="str">
            <v>TM-068</v>
          </cell>
          <cell r="B73" t="str">
            <v>MOUSE DEL SERVIDOR</v>
          </cell>
          <cell r="C73">
            <v>515</v>
          </cell>
          <cell r="N73"/>
        </row>
        <row r="74">
          <cell r="A74" t="str">
            <v>TM-069</v>
          </cell>
          <cell r="B74" t="str">
            <v>ESCRITORIO EMPRESARIAL</v>
          </cell>
          <cell r="C74">
            <v>511</v>
          </cell>
          <cell r="N74">
            <v>2492.92</v>
          </cell>
        </row>
        <row r="75">
          <cell r="A75" t="str">
            <v>TM-070</v>
          </cell>
          <cell r="B75" t="str">
            <v>IMPRESORA MULTIFUNCIONAL</v>
          </cell>
          <cell r="C75">
            <v>515</v>
          </cell>
          <cell r="D75">
            <v>43748</v>
          </cell>
          <cell r="N75">
            <v>7888</v>
          </cell>
        </row>
        <row r="76">
          <cell r="A76" t="str">
            <v>TM-071</v>
          </cell>
          <cell r="B76" t="str">
            <v>2 ESTANTES DE MADERA 4 DIVISIONES CADA UNO</v>
          </cell>
          <cell r="C76">
            <v>511</v>
          </cell>
          <cell r="N76">
            <v>700</v>
          </cell>
        </row>
        <row r="77">
          <cell r="A77" t="str">
            <v>TM-072</v>
          </cell>
          <cell r="B77" t="str">
            <v>MOUSE</v>
          </cell>
          <cell r="C77">
            <v>515</v>
          </cell>
          <cell r="D77">
            <v>44456</v>
          </cell>
          <cell r="N77">
            <v>174</v>
          </cell>
        </row>
        <row r="78">
          <cell r="A78" t="str">
            <v>TM-073</v>
          </cell>
          <cell r="B78" t="str">
            <v>TECLADO</v>
          </cell>
          <cell r="C78">
            <v>511</v>
          </cell>
          <cell r="D78">
            <v>44456</v>
          </cell>
          <cell r="N78">
            <v>174</v>
          </cell>
        </row>
        <row r="79">
          <cell r="A79" t="str">
            <v>TM-074</v>
          </cell>
          <cell r="B79" t="str">
            <v>CPU Y MONITOR</v>
          </cell>
          <cell r="C79">
            <v>515</v>
          </cell>
          <cell r="D79">
            <v>44456</v>
          </cell>
          <cell r="N79">
            <v>16569.439999999999</v>
          </cell>
        </row>
        <row r="80">
          <cell r="A80" t="str">
            <v>TM-075</v>
          </cell>
          <cell r="B80" t="str">
            <v xml:space="preserve">MOUSE </v>
          </cell>
          <cell r="C80">
            <v>515</v>
          </cell>
          <cell r="N80"/>
        </row>
        <row r="81">
          <cell r="A81" t="str">
            <v>TM-076</v>
          </cell>
          <cell r="B81" t="str">
            <v>MOUSE</v>
          </cell>
          <cell r="C81">
            <v>515</v>
          </cell>
          <cell r="N81"/>
        </row>
        <row r="82">
          <cell r="A82" t="str">
            <v>TM-077</v>
          </cell>
          <cell r="B82" t="str">
            <v>UNA SILLA</v>
          </cell>
          <cell r="C82">
            <v>515</v>
          </cell>
          <cell r="N82"/>
        </row>
        <row r="83">
          <cell r="A83" t="str">
            <v>TM-078</v>
          </cell>
          <cell r="B83" t="str">
            <v>MOUSE</v>
          </cell>
          <cell r="C83">
            <v>515</v>
          </cell>
          <cell r="N83"/>
        </row>
        <row r="84">
          <cell r="A84" t="str">
            <v>TM-079</v>
          </cell>
          <cell r="B84" t="str">
            <v>TECLADO</v>
          </cell>
          <cell r="C84">
            <v>515</v>
          </cell>
          <cell r="N84"/>
        </row>
        <row r="85">
          <cell r="A85" t="str">
            <v>TM-080</v>
          </cell>
          <cell r="B85" t="str">
            <v>IMPRESORA</v>
          </cell>
          <cell r="C85">
            <v>515</v>
          </cell>
          <cell r="N85"/>
        </row>
        <row r="86">
          <cell r="A86" t="str">
            <v>TM-081</v>
          </cell>
          <cell r="B86" t="str">
            <v>ESCRITORIO METALICO 5 CAJONES</v>
          </cell>
          <cell r="C86">
            <v>511</v>
          </cell>
          <cell r="N86"/>
        </row>
        <row r="87">
          <cell r="A87" t="str">
            <v>TM-082</v>
          </cell>
          <cell r="B87" t="str">
            <v>LICENCIA ANUAL  SISTEMA CONTPAQ COMERCIAL STAR MONOESPRESA</v>
          </cell>
          <cell r="C87">
            <v>515</v>
          </cell>
          <cell r="D87">
            <v>44240</v>
          </cell>
          <cell r="N87">
            <v>2192.4</v>
          </cell>
        </row>
        <row r="88">
          <cell r="A88" t="str">
            <v>TM-083</v>
          </cell>
          <cell r="B88" t="str">
            <v>NO BREAK 15007</v>
          </cell>
          <cell r="C88">
            <v>515</v>
          </cell>
          <cell r="D88">
            <v>44634</v>
          </cell>
          <cell r="N88">
            <v>5354.15</v>
          </cell>
        </row>
        <row r="89">
          <cell r="A89" t="str">
            <v>TM-084</v>
          </cell>
          <cell r="B89" t="str">
            <v>MONITOR</v>
          </cell>
          <cell r="C89">
            <v>515</v>
          </cell>
          <cell r="D89">
            <v>44636</v>
          </cell>
          <cell r="N89">
            <v>5949.14</v>
          </cell>
        </row>
        <row r="90">
          <cell r="A90" t="str">
            <v>TM-085</v>
          </cell>
          <cell r="B90" t="str">
            <v>IMPRESORA MULTIFUNCIONAL</v>
          </cell>
          <cell r="C90">
            <v>515</v>
          </cell>
          <cell r="D90">
            <v>44636</v>
          </cell>
          <cell r="N90">
            <v>4199</v>
          </cell>
        </row>
        <row r="91">
          <cell r="A91" t="str">
            <v>TM-086</v>
          </cell>
          <cell r="B91" t="str">
            <v xml:space="preserve">CAFETERA </v>
          </cell>
          <cell r="C91">
            <v>564</v>
          </cell>
          <cell r="D91">
            <v>44720</v>
          </cell>
          <cell r="N91">
            <v>1399</v>
          </cell>
        </row>
        <row r="92">
          <cell r="A92" t="str">
            <v>TM-087</v>
          </cell>
          <cell r="B92" t="str">
            <v>CPU</v>
          </cell>
          <cell r="C92">
            <v>515</v>
          </cell>
          <cell r="D92">
            <v>44732</v>
          </cell>
          <cell r="N92">
            <v>4255.01</v>
          </cell>
        </row>
        <row r="93">
          <cell r="A93" t="str">
            <v>TM-088</v>
          </cell>
          <cell r="B93" t="str">
            <v>EXTINTOR</v>
          </cell>
          <cell r="C93"/>
          <cell r="N93"/>
        </row>
        <row r="94">
          <cell r="A94" t="str">
            <v>TM- 089</v>
          </cell>
          <cell r="B94" t="str">
            <v xml:space="preserve">NO BREAK </v>
          </cell>
          <cell r="C94">
            <v>566</v>
          </cell>
          <cell r="D94">
            <v>44940</v>
          </cell>
          <cell r="N94">
            <v>2849.99</v>
          </cell>
        </row>
        <row r="95">
          <cell r="A95" t="str">
            <v>TM-090</v>
          </cell>
          <cell r="B95" t="str">
            <v>SILLA SECRETARIAL  CS203 MC</v>
          </cell>
          <cell r="C95">
            <v>511</v>
          </cell>
          <cell r="N95">
            <v>1599.6</v>
          </cell>
        </row>
        <row r="96">
          <cell r="A96" t="str">
            <v>TM-091</v>
          </cell>
          <cell r="B96" t="str">
            <v>EQUIPO DE COMPUITO</v>
          </cell>
          <cell r="C96">
            <v>515</v>
          </cell>
          <cell r="D96">
            <v>44978</v>
          </cell>
          <cell r="N96">
            <v>7757.97</v>
          </cell>
        </row>
        <row r="97">
          <cell r="A97" t="str">
            <v>TM-092</v>
          </cell>
          <cell r="B97" t="str">
            <v>EQUIPO DE COMPUITO</v>
          </cell>
          <cell r="C97">
            <v>515</v>
          </cell>
          <cell r="D97">
            <v>44978</v>
          </cell>
          <cell r="N97">
            <v>7757.97</v>
          </cell>
        </row>
        <row r="98">
          <cell r="A98" t="str">
            <v>TM-093</v>
          </cell>
          <cell r="B98" t="str">
            <v>EQUIPO DE COPIADO C 2004</v>
          </cell>
          <cell r="C98">
            <v>515</v>
          </cell>
          <cell r="D98">
            <v>44937</v>
          </cell>
          <cell r="N98">
            <v>75299</v>
          </cell>
        </row>
        <row r="99">
          <cell r="A99" t="str">
            <v>TM-094</v>
          </cell>
          <cell r="B99" t="str">
            <v>NO BREAK CYBERPOWER</v>
          </cell>
          <cell r="C99">
            <v>599</v>
          </cell>
          <cell r="D99">
            <v>44940</v>
          </cell>
          <cell r="N99">
            <v>2848.99</v>
          </cell>
        </row>
        <row r="100">
          <cell r="A100" t="str">
            <v>TM-095</v>
          </cell>
          <cell r="B100" t="str">
            <v xml:space="preserve">DISPENSADOR DE AGUA </v>
          </cell>
          <cell r="C100">
            <v>564</v>
          </cell>
          <cell r="D100">
            <v>45222</v>
          </cell>
          <cell r="N100">
            <v>3795</v>
          </cell>
        </row>
        <row r="101">
          <cell r="A101" t="str">
            <v>TM-096</v>
          </cell>
          <cell r="B101" t="str">
            <v>MESA PLEGABLE</v>
          </cell>
          <cell r="C101">
            <v>511</v>
          </cell>
          <cell r="D101">
            <v>45206</v>
          </cell>
          <cell r="N101">
            <v>1125.2</v>
          </cell>
        </row>
        <row r="102">
          <cell r="A102" t="str">
            <v>TM-097</v>
          </cell>
          <cell r="B102" t="str">
            <v>COMPUTADORA DE ESRITORIO</v>
          </cell>
          <cell r="C102">
            <v>515</v>
          </cell>
          <cell r="D102">
            <v>45223</v>
          </cell>
          <cell r="N102">
            <v>7162.85</v>
          </cell>
        </row>
        <row r="103">
          <cell r="A103" t="str">
            <v>TM-098</v>
          </cell>
          <cell r="B103" t="str">
            <v xml:space="preserve">MINISPLIT DE 2 TON </v>
          </cell>
          <cell r="C103">
            <v>564</v>
          </cell>
          <cell r="D103">
            <v>45099</v>
          </cell>
          <cell r="N103">
            <v>14900</v>
          </cell>
        </row>
        <row r="104">
          <cell r="A104" t="str">
            <v>TM-099</v>
          </cell>
          <cell r="B104" t="str">
            <v>SILLA SECRETARIAL  CS203 MC</v>
          </cell>
          <cell r="C104">
            <v>511</v>
          </cell>
          <cell r="D104">
            <v>45394</v>
          </cell>
          <cell r="N104">
            <v>1715</v>
          </cell>
        </row>
        <row r="105">
          <cell r="A105" t="str">
            <v>TM-100</v>
          </cell>
          <cell r="B105" t="str">
            <v>SILLA SECRETARIAL  CS203 MC</v>
          </cell>
          <cell r="C105">
            <v>511</v>
          </cell>
          <cell r="D105">
            <v>45395</v>
          </cell>
          <cell r="N105">
            <v>1715</v>
          </cell>
        </row>
        <row r="106">
          <cell r="A106" t="str">
            <v>TM-101</v>
          </cell>
          <cell r="B106" t="str">
            <v>SILLA SECRETARIAL  CS203 MC</v>
          </cell>
          <cell r="C106">
            <v>511</v>
          </cell>
          <cell r="D106">
            <v>45395</v>
          </cell>
          <cell r="N106">
            <v>1716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UBR-001</v>
          </cell>
          <cell r="B4" t="str">
            <v>ESCRITORIO METALICO C/CAJONES</v>
          </cell>
          <cell r="C4">
            <v>511</v>
          </cell>
          <cell r="M4">
            <v>1500</v>
          </cell>
        </row>
        <row r="5">
          <cell r="A5" t="str">
            <v>UBR-002</v>
          </cell>
          <cell r="B5" t="str">
            <v>LAVADORA  16 KG</v>
          </cell>
          <cell r="C5">
            <v>511</v>
          </cell>
          <cell r="M5">
            <v>9000</v>
          </cell>
        </row>
        <row r="6">
          <cell r="A6" t="str">
            <v>UBR-003</v>
          </cell>
          <cell r="B6" t="str">
            <v>DETECTOR DE HUMO</v>
          </cell>
          <cell r="C6">
            <v>519</v>
          </cell>
          <cell r="D6">
            <v>41141</v>
          </cell>
          <cell r="M6">
            <v>1560</v>
          </cell>
        </row>
        <row r="7">
          <cell r="A7" t="str">
            <v>UBR-004</v>
          </cell>
          <cell r="B7" t="str">
            <v>DETECTOR DE HUMO</v>
          </cell>
          <cell r="C7">
            <v>519</v>
          </cell>
          <cell r="D7">
            <v>41141</v>
          </cell>
          <cell r="M7">
            <v>1560</v>
          </cell>
        </row>
        <row r="8">
          <cell r="A8" t="str">
            <v>UBR-005</v>
          </cell>
          <cell r="B8" t="str">
            <v>SILLA DE MADERA</v>
          </cell>
          <cell r="C8">
            <v>511</v>
          </cell>
          <cell r="M8">
            <v>700</v>
          </cell>
        </row>
        <row r="9">
          <cell r="A9" t="str">
            <v>UBR-006</v>
          </cell>
          <cell r="B9" t="str">
            <v>CALENTADOR DE AGUA G.E. 20 GALONES</v>
          </cell>
          <cell r="C9">
            <v>564</v>
          </cell>
          <cell r="D9" t="str">
            <v>31/02/2012</v>
          </cell>
          <cell r="M9">
            <v>3250</v>
          </cell>
        </row>
        <row r="10">
          <cell r="A10" t="str">
            <v>UBR-007</v>
          </cell>
          <cell r="B10" t="str">
            <v>TANQUE P/GAS DE 30 KG</v>
          </cell>
          <cell r="C10">
            <v>511</v>
          </cell>
          <cell r="M10">
            <v>600</v>
          </cell>
        </row>
        <row r="11">
          <cell r="A11" t="str">
            <v>UBR-008</v>
          </cell>
          <cell r="B11" t="str">
            <v>BASE DE MADERA P/COLCHON</v>
          </cell>
          <cell r="C11">
            <v>511</v>
          </cell>
          <cell r="M11">
            <v>800</v>
          </cell>
        </row>
        <row r="12">
          <cell r="A12" t="str">
            <v>UBR-009</v>
          </cell>
          <cell r="B12" t="str">
            <v>BASE DE MADERA P/COLCHON</v>
          </cell>
          <cell r="C12">
            <v>511</v>
          </cell>
          <cell r="M12">
            <v>800</v>
          </cell>
        </row>
        <row r="13">
          <cell r="A13" t="str">
            <v>UBR-010</v>
          </cell>
          <cell r="B13" t="str">
            <v>MESA DE MADERA C/2 DIVISIONES</v>
          </cell>
          <cell r="C13">
            <v>511</v>
          </cell>
          <cell r="M13">
            <v>600</v>
          </cell>
        </row>
        <row r="14">
          <cell r="A14" t="str">
            <v>UBR-011</v>
          </cell>
          <cell r="B14" t="str">
            <v>MESA DE MADERA Y METAL</v>
          </cell>
          <cell r="C14">
            <v>511</v>
          </cell>
          <cell r="M14">
            <v>900</v>
          </cell>
        </row>
        <row r="15">
          <cell r="A15" t="str">
            <v>UBR-012</v>
          </cell>
          <cell r="B15" t="str">
            <v xml:space="preserve">ABANICO DE TECHO </v>
          </cell>
          <cell r="C15">
            <v>564</v>
          </cell>
          <cell r="M15">
            <v>500</v>
          </cell>
        </row>
        <row r="16">
          <cell r="A16" t="str">
            <v>UBR-013</v>
          </cell>
          <cell r="B16" t="str">
            <v>SILLA DE PLASTICO</v>
          </cell>
          <cell r="C16">
            <v>511</v>
          </cell>
          <cell r="M16">
            <v>500</v>
          </cell>
        </row>
        <row r="17">
          <cell r="A17" t="str">
            <v>UBR-014</v>
          </cell>
          <cell r="B17" t="str">
            <v>REGULADOR DE VOLTAJE</v>
          </cell>
          <cell r="C17">
            <v>566</v>
          </cell>
          <cell r="M17">
            <v>800</v>
          </cell>
        </row>
        <row r="18">
          <cell r="A18" t="str">
            <v>UBR-015</v>
          </cell>
          <cell r="B18" t="str">
            <v>SONOPUSE III DE 1.0 Y 3.0 MHZ</v>
          </cell>
          <cell r="C18">
            <v>531</v>
          </cell>
          <cell r="D18">
            <v>41486</v>
          </cell>
          <cell r="M18">
            <v>19442</v>
          </cell>
        </row>
        <row r="19">
          <cell r="A19" t="str">
            <v>UBR-016</v>
          </cell>
          <cell r="B19" t="str">
            <v>MESA DE MADERA C/2 DIVISIONES</v>
          </cell>
          <cell r="C19">
            <v>511</v>
          </cell>
          <cell r="M19">
            <v>600</v>
          </cell>
        </row>
        <row r="20">
          <cell r="A20" t="str">
            <v>UBR-017</v>
          </cell>
          <cell r="B20" t="str">
            <v>BASE ESCALON</v>
          </cell>
          <cell r="C20">
            <v>511</v>
          </cell>
          <cell r="M20">
            <v>400</v>
          </cell>
        </row>
        <row r="21">
          <cell r="A21" t="str">
            <v>UBR-018</v>
          </cell>
          <cell r="B21" t="str">
            <v xml:space="preserve">BASTON MEDIANO </v>
          </cell>
          <cell r="C21">
            <v>511</v>
          </cell>
          <cell r="M21">
            <v>400</v>
          </cell>
        </row>
        <row r="22">
          <cell r="A22" t="str">
            <v>UBR-019</v>
          </cell>
          <cell r="B22" t="str">
            <v>BASTON CHICO</v>
          </cell>
          <cell r="C22">
            <v>511</v>
          </cell>
          <cell r="M22">
            <v>200</v>
          </cell>
        </row>
        <row r="23">
          <cell r="A23" t="str">
            <v>UBR-020</v>
          </cell>
          <cell r="B23" t="str">
            <v>BASTON DOBLADERO</v>
          </cell>
          <cell r="C23">
            <v>511</v>
          </cell>
          <cell r="M23">
            <v>450</v>
          </cell>
        </row>
        <row r="24">
          <cell r="A24" t="str">
            <v>UBR-021</v>
          </cell>
          <cell r="B24" t="str">
            <v>MULETA C/ ABRAZADERA</v>
          </cell>
          <cell r="C24">
            <v>511</v>
          </cell>
          <cell r="M24">
            <v>60</v>
          </cell>
        </row>
        <row r="25">
          <cell r="A25" t="str">
            <v>UBR-022</v>
          </cell>
          <cell r="B25" t="str">
            <v>MULETA C/ ABRAZADERA</v>
          </cell>
          <cell r="C25">
            <v>511</v>
          </cell>
          <cell r="M25">
            <v>600</v>
          </cell>
        </row>
        <row r="26">
          <cell r="A26" t="str">
            <v>UBR-023</v>
          </cell>
          <cell r="B26" t="str">
            <v>ANDADERA METALICA CHICA</v>
          </cell>
          <cell r="C26">
            <v>511</v>
          </cell>
          <cell r="M26">
            <v>1500</v>
          </cell>
        </row>
        <row r="27">
          <cell r="A27" t="str">
            <v>UBR-024</v>
          </cell>
          <cell r="B27" t="str">
            <v>ANDADERA METALICA CHICA</v>
          </cell>
          <cell r="C27">
            <v>511</v>
          </cell>
          <cell r="M27">
            <v>1500</v>
          </cell>
        </row>
        <row r="28">
          <cell r="A28" t="str">
            <v>UBR-025</v>
          </cell>
          <cell r="B28" t="str">
            <v>CAJON DE TERAPIA</v>
          </cell>
          <cell r="C28">
            <v>511</v>
          </cell>
          <cell r="M28">
            <v>600</v>
          </cell>
        </row>
        <row r="29">
          <cell r="A29" t="str">
            <v>UBR-026</v>
          </cell>
          <cell r="B29" t="str">
            <v>BANCO METALICO</v>
          </cell>
          <cell r="C29">
            <v>511</v>
          </cell>
          <cell r="M29">
            <v>500</v>
          </cell>
        </row>
        <row r="30">
          <cell r="A30" t="str">
            <v>UBR-027</v>
          </cell>
          <cell r="B30" t="str">
            <v>SILLA METALICA</v>
          </cell>
          <cell r="C30">
            <v>511</v>
          </cell>
          <cell r="M30">
            <v>500</v>
          </cell>
        </row>
        <row r="31">
          <cell r="A31" t="str">
            <v>UBR-028</v>
          </cell>
          <cell r="B31" t="str">
            <v>RODILLO CHICO</v>
          </cell>
          <cell r="C31">
            <v>511</v>
          </cell>
          <cell r="M31">
            <v>400</v>
          </cell>
        </row>
        <row r="32">
          <cell r="A32" t="str">
            <v>UBR-029</v>
          </cell>
          <cell r="B32" t="str">
            <v xml:space="preserve">ABANICO DE TECHO </v>
          </cell>
          <cell r="C32">
            <v>564</v>
          </cell>
          <cell r="M32">
            <v>500</v>
          </cell>
        </row>
        <row r="33">
          <cell r="A33" t="str">
            <v>UBR-030</v>
          </cell>
          <cell r="B33" t="str">
            <v>EXTINTOR</v>
          </cell>
          <cell r="C33">
            <v>519</v>
          </cell>
          <cell r="M33">
            <v>700</v>
          </cell>
        </row>
        <row r="34">
          <cell r="A34" t="str">
            <v>UBR-031</v>
          </cell>
          <cell r="B34" t="str">
            <v>MESA METALICA</v>
          </cell>
          <cell r="C34">
            <v>511</v>
          </cell>
          <cell r="M34">
            <v>400</v>
          </cell>
        </row>
        <row r="35">
          <cell r="A35" t="str">
            <v>UBR-032</v>
          </cell>
          <cell r="B35" t="str">
            <v>COLCHON C/BASE</v>
          </cell>
          <cell r="C35">
            <v>511</v>
          </cell>
          <cell r="M35">
            <v>500</v>
          </cell>
        </row>
        <row r="36">
          <cell r="A36" t="str">
            <v>UBR-033</v>
          </cell>
          <cell r="B36" t="str">
            <v>AIRE ACONDICIONADO</v>
          </cell>
          <cell r="C36">
            <v>564</v>
          </cell>
          <cell r="D36">
            <v>41415</v>
          </cell>
          <cell r="M36">
            <v>5000</v>
          </cell>
        </row>
        <row r="37">
          <cell r="A37" t="str">
            <v>UBR-034</v>
          </cell>
          <cell r="B37" t="str">
            <v>DETECTOR DE HUMO</v>
          </cell>
          <cell r="C37">
            <v>519</v>
          </cell>
          <cell r="D37">
            <v>41049</v>
          </cell>
          <cell r="M37">
            <v>1560</v>
          </cell>
        </row>
        <row r="38">
          <cell r="A38" t="str">
            <v>UBR-035</v>
          </cell>
          <cell r="B38" t="str">
            <v>EXTINTOR</v>
          </cell>
          <cell r="C38">
            <v>511</v>
          </cell>
          <cell r="M38"/>
        </row>
        <row r="39">
          <cell r="A39" t="str">
            <v>UBR-036</v>
          </cell>
          <cell r="B39" t="str">
            <v xml:space="preserve">VENTILADOR </v>
          </cell>
          <cell r="C39">
            <v>564</v>
          </cell>
          <cell r="D39">
            <v>44683</v>
          </cell>
          <cell r="M39">
            <v>449</v>
          </cell>
        </row>
        <row r="40">
          <cell r="A40" t="str">
            <v>UBR-037</v>
          </cell>
          <cell r="B40" t="str">
            <v>LAVADORA  13 KG</v>
          </cell>
          <cell r="C40">
            <v>511</v>
          </cell>
          <cell r="D40">
            <v>44683</v>
          </cell>
          <cell r="M40">
            <v>6375</v>
          </cell>
        </row>
        <row r="41">
          <cell r="A41" t="str">
            <v>UBR-038</v>
          </cell>
          <cell r="B41" t="str">
            <v>EQUIPO DE ELECTROESTIMULACION</v>
          </cell>
          <cell r="C41">
            <v>519</v>
          </cell>
          <cell r="D41">
            <v>44956</v>
          </cell>
          <cell r="M41">
            <v>3985.62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4">
          <cell r="B4" t="str">
            <v>COMEDOR C/6 SILLAS</v>
          </cell>
          <cell r="D4">
            <v>41546</v>
          </cell>
          <cell r="M4">
            <v>7699</v>
          </cell>
        </row>
        <row r="5">
          <cell r="B5" t="str">
            <v>COMEDOR C/4 SILLAS</v>
          </cell>
          <cell r="D5">
            <v>41546</v>
          </cell>
          <cell r="M5">
            <v>6375</v>
          </cell>
        </row>
        <row r="6">
          <cell r="B6" t="str">
            <v>SILLA COLOR VERDE</v>
          </cell>
          <cell r="M6">
            <v>500</v>
          </cell>
        </row>
        <row r="7">
          <cell r="B7" t="str">
            <v>AIRE ACONDICIONADO</v>
          </cell>
          <cell r="D7">
            <v>40387</v>
          </cell>
          <cell r="M7">
            <v>9744</v>
          </cell>
        </row>
        <row r="8">
          <cell r="B8" t="str">
            <v>ARCHIVERO METALICO C/2 CAJONES</v>
          </cell>
          <cell r="M8">
            <v>7000</v>
          </cell>
        </row>
        <row r="9">
          <cell r="B9" t="str">
            <v>HORNO DE MICROONDAS 0.7 P</v>
          </cell>
          <cell r="D9">
            <v>41600</v>
          </cell>
          <cell r="M9">
            <v>690</v>
          </cell>
        </row>
        <row r="10">
          <cell r="B10" t="str">
            <v>AIRE ACONDICIONADO</v>
          </cell>
          <cell r="M10">
            <v>6380</v>
          </cell>
        </row>
        <row r="11">
          <cell r="B11" t="str">
            <v>SERVIDOR (INTERNET)</v>
          </cell>
          <cell r="M11"/>
        </row>
        <row r="12">
          <cell r="B12" t="str">
            <v>ARCHIVERO MADERA C/3 CAJONES</v>
          </cell>
          <cell r="M12">
            <v>8300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CAIC-001</v>
          </cell>
          <cell r="B4" t="str">
            <v>COLCHON CHICO</v>
          </cell>
          <cell r="M4">
            <v>650</v>
          </cell>
        </row>
        <row r="5">
          <cell r="A5" t="str">
            <v>CAIC-002</v>
          </cell>
          <cell r="B5" t="str">
            <v>COLCHON CHICO</v>
          </cell>
          <cell r="M5">
            <v>650</v>
          </cell>
        </row>
        <row r="6">
          <cell r="A6" t="str">
            <v>CAIC-003</v>
          </cell>
          <cell r="B6" t="str">
            <v>VENTILADOR INDUSTRIAL DE TECHO 56"</v>
          </cell>
          <cell r="M6">
            <v>950</v>
          </cell>
        </row>
        <row r="7">
          <cell r="A7" t="str">
            <v>CAIC-004</v>
          </cell>
          <cell r="B7" t="str">
            <v>VENTILADOR INDUSTRIAL DE TECHO 56"</v>
          </cell>
          <cell r="M7">
            <v>950</v>
          </cell>
        </row>
        <row r="8">
          <cell r="A8" t="str">
            <v>CAIC-005</v>
          </cell>
          <cell r="B8" t="str">
            <v>ENFRIADOR DE AGUA GENERAL ELETRIC</v>
          </cell>
          <cell r="D8">
            <v>40960</v>
          </cell>
          <cell r="M8">
            <v>3300</v>
          </cell>
        </row>
        <row r="9">
          <cell r="A9" t="str">
            <v>CAIC-006</v>
          </cell>
          <cell r="B9" t="str">
            <v>MINISPLIT</v>
          </cell>
          <cell r="M9">
            <v>9500</v>
          </cell>
        </row>
        <row r="10">
          <cell r="A10" t="str">
            <v>CAIC-007</v>
          </cell>
          <cell r="B10" t="str">
            <v>ESCRITORIO DE MADERA COLOR MELON</v>
          </cell>
          <cell r="M10">
            <v>1250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CM-001</v>
          </cell>
          <cell r="B4" t="str">
            <v xml:space="preserve">IMPRESORA MULTIFUNCIONAL </v>
          </cell>
          <cell r="C4">
            <v>515</v>
          </cell>
          <cell r="D4">
            <v>44978</v>
          </cell>
          <cell r="M4">
            <v>3878.45</v>
          </cell>
        </row>
        <row r="5">
          <cell r="A5" t="str">
            <v>CM-002</v>
          </cell>
          <cell r="B5" t="str">
            <v>EQUIPO DE COMPUTO HP</v>
          </cell>
          <cell r="C5">
            <v>515</v>
          </cell>
          <cell r="D5">
            <v>44978</v>
          </cell>
          <cell r="M5">
            <v>7757.97</v>
          </cell>
        </row>
        <row r="6">
          <cell r="A6" t="str">
            <v>CM-003</v>
          </cell>
          <cell r="B6" t="str">
            <v>EQUIPO DE COMPUTO HP</v>
          </cell>
          <cell r="C6">
            <v>515</v>
          </cell>
          <cell r="D6">
            <v>44978</v>
          </cell>
          <cell r="M6">
            <v>9672.6299999999992</v>
          </cell>
        </row>
        <row r="7">
          <cell r="A7" t="str">
            <v>CM-004</v>
          </cell>
          <cell r="B7" t="str">
            <v>SILLA SECRETARIAL</v>
          </cell>
          <cell r="C7">
            <v>511</v>
          </cell>
          <cell r="D7">
            <v>45352</v>
          </cell>
          <cell r="M7">
            <v>1715.52</v>
          </cell>
        </row>
        <row r="8">
          <cell r="A8" t="str">
            <v>CM-005</v>
          </cell>
          <cell r="B8" t="str">
            <v>SILLA SECRETARIAL</v>
          </cell>
          <cell r="C8">
            <v>511</v>
          </cell>
          <cell r="D8">
            <v>45352</v>
          </cell>
          <cell r="M8">
            <v>1715.52</v>
          </cell>
        </row>
        <row r="9">
          <cell r="A9" t="str">
            <v>CM-006</v>
          </cell>
          <cell r="B9" t="str">
            <v>SILLA SECRETARIAL</v>
          </cell>
          <cell r="C9">
            <v>511</v>
          </cell>
          <cell r="D9">
            <v>45352</v>
          </cell>
          <cell r="M9">
            <v>1715.52</v>
          </cell>
        </row>
        <row r="10">
          <cell r="A10" t="str">
            <v>CM-007</v>
          </cell>
          <cell r="B10" t="str">
            <v>SILLON EJECUTIVO</v>
          </cell>
          <cell r="C10">
            <v>511</v>
          </cell>
          <cell r="D10">
            <v>45352</v>
          </cell>
          <cell r="M10">
            <v>3620.64</v>
          </cell>
        </row>
        <row r="11">
          <cell r="A11" t="str">
            <v>CM-008</v>
          </cell>
          <cell r="B11" t="str">
            <v>SILLA DE VISITA</v>
          </cell>
          <cell r="C11">
            <v>511</v>
          </cell>
          <cell r="D11">
            <v>45352</v>
          </cell>
          <cell r="M11">
            <v>948.28</v>
          </cell>
        </row>
        <row r="12">
          <cell r="A12" t="str">
            <v>CM-009</v>
          </cell>
          <cell r="B12" t="str">
            <v>SILLA DE VISITA</v>
          </cell>
          <cell r="C12">
            <v>511</v>
          </cell>
          <cell r="D12">
            <v>45353</v>
          </cell>
          <cell r="M12">
            <v>948.28</v>
          </cell>
        </row>
        <row r="13">
          <cell r="A13" t="str">
            <v>CM-010</v>
          </cell>
          <cell r="B13" t="str">
            <v>SILLA DE VISITA</v>
          </cell>
          <cell r="C13">
            <v>511</v>
          </cell>
          <cell r="D13">
            <v>45354</v>
          </cell>
          <cell r="M13">
            <v>948.28</v>
          </cell>
        </row>
        <row r="14">
          <cell r="A14" t="str">
            <v>CM-011</v>
          </cell>
          <cell r="B14" t="str">
            <v>SILLA DE VISITA</v>
          </cell>
          <cell r="C14">
            <v>511</v>
          </cell>
          <cell r="D14">
            <v>45355</v>
          </cell>
          <cell r="M14">
            <v>948.28</v>
          </cell>
        </row>
        <row r="15">
          <cell r="A15" t="str">
            <v>CM-012</v>
          </cell>
          <cell r="B15" t="str">
            <v>SILLA DE VISITA</v>
          </cell>
          <cell r="C15">
            <v>511</v>
          </cell>
          <cell r="D15">
            <v>45356</v>
          </cell>
          <cell r="M15">
            <v>948.28</v>
          </cell>
        </row>
        <row r="16">
          <cell r="A16" t="str">
            <v>CM-013</v>
          </cell>
          <cell r="B16" t="str">
            <v>SILLA DE VISITA</v>
          </cell>
          <cell r="C16">
            <v>511</v>
          </cell>
          <cell r="D16">
            <v>45357</v>
          </cell>
          <cell r="M16">
            <v>948.28</v>
          </cell>
        </row>
        <row r="17">
          <cell r="A17" t="str">
            <v>CM-014</v>
          </cell>
          <cell r="B17" t="str">
            <v>SILLA DE VISITA</v>
          </cell>
          <cell r="C17">
            <v>511</v>
          </cell>
          <cell r="D17">
            <v>45358</v>
          </cell>
          <cell r="M17">
            <v>948.28</v>
          </cell>
        </row>
        <row r="18">
          <cell r="A18" t="str">
            <v>CM-015</v>
          </cell>
          <cell r="B18" t="str">
            <v>SILLA DE VISITA</v>
          </cell>
          <cell r="C18">
            <v>511</v>
          </cell>
          <cell r="D18">
            <v>45359</v>
          </cell>
          <cell r="M18">
            <v>948.28</v>
          </cell>
        </row>
        <row r="19">
          <cell r="A19" t="str">
            <v>CM-016</v>
          </cell>
          <cell r="B19" t="str">
            <v>SILLA DE VISITA</v>
          </cell>
          <cell r="C19">
            <v>511</v>
          </cell>
          <cell r="D19">
            <v>45360</v>
          </cell>
          <cell r="M19">
            <v>948.28</v>
          </cell>
        </row>
        <row r="20">
          <cell r="A20" t="str">
            <v>CM-017</v>
          </cell>
          <cell r="B20" t="str">
            <v>SILLA DE VISITA</v>
          </cell>
          <cell r="C20">
            <v>511</v>
          </cell>
          <cell r="D20">
            <v>45361</v>
          </cell>
          <cell r="M20">
            <v>948.28</v>
          </cell>
        </row>
        <row r="21">
          <cell r="A21" t="str">
            <v>CM-018</v>
          </cell>
          <cell r="B21" t="str">
            <v>ESCRITORIO SECRETARIAL 1.20 MTRS</v>
          </cell>
          <cell r="C21">
            <v>511</v>
          </cell>
          <cell r="D21">
            <v>45394</v>
          </cell>
          <cell r="M21">
            <v>4482.76</v>
          </cell>
        </row>
        <row r="22">
          <cell r="A22" t="str">
            <v>CM-019</v>
          </cell>
          <cell r="B22" t="str">
            <v>ESCRITORIO SECRETARIAL 1.20 MTRS</v>
          </cell>
          <cell r="C22">
            <v>511</v>
          </cell>
          <cell r="D22">
            <v>45394</v>
          </cell>
          <cell r="M22">
            <v>4482.76</v>
          </cell>
        </row>
        <row r="23">
          <cell r="A23" t="str">
            <v>CM-020</v>
          </cell>
          <cell r="B23" t="str">
            <v>ESCRITORIO SECRETARIAL 1.20 MTRS</v>
          </cell>
          <cell r="C23">
            <v>511</v>
          </cell>
          <cell r="D23">
            <v>45394</v>
          </cell>
          <cell r="M23">
            <v>4482.76</v>
          </cell>
        </row>
        <row r="24">
          <cell r="A24" t="str">
            <v>CM-021</v>
          </cell>
          <cell r="B24" t="str">
            <v>MESA ESCRITORIO MULTIUSOS 1.50 MTS X 60 CM COLOR CEREZO ESCTRUCTURA METALICA COLOR NEGRO</v>
          </cell>
          <cell r="C24">
            <v>511</v>
          </cell>
          <cell r="D24">
            <v>45394</v>
          </cell>
          <cell r="M24">
            <v>2094.8200000000002</v>
          </cell>
        </row>
        <row r="25">
          <cell r="A25" t="str">
            <v>CM-022</v>
          </cell>
          <cell r="B25" t="str">
            <v>ESTANTE ANAQUEL METALICO 5 NIVELES</v>
          </cell>
          <cell r="C25">
            <v>511</v>
          </cell>
          <cell r="D25">
            <v>45488</v>
          </cell>
          <cell r="M25">
            <v>1919.38</v>
          </cell>
        </row>
        <row r="26">
          <cell r="A26" t="str">
            <v>CM-023</v>
          </cell>
          <cell r="B26" t="str">
            <v>ESTANTE ANAQUEL METALICO 5 NIVELES</v>
          </cell>
          <cell r="C26">
            <v>511</v>
          </cell>
          <cell r="D26">
            <v>45488</v>
          </cell>
          <cell r="M26">
            <v>1919.38</v>
          </cell>
        </row>
        <row r="27">
          <cell r="A27" t="str">
            <v>CM-024</v>
          </cell>
          <cell r="B27" t="str">
            <v>ESTANTE ANAQUEL METALICO 5 NIVELES</v>
          </cell>
          <cell r="C27">
            <v>511</v>
          </cell>
          <cell r="D27">
            <v>45488</v>
          </cell>
          <cell r="M27">
            <v>1919.38</v>
          </cell>
        </row>
        <row r="28">
          <cell r="A28" t="str">
            <v>CM-025</v>
          </cell>
          <cell r="B28" t="str">
            <v>ESTANTE ANAQUEL METALICO 5 NIVELES</v>
          </cell>
          <cell r="C28">
            <v>511</v>
          </cell>
          <cell r="D28">
            <v>45488</v>
          </cell>
          <cell r="M28">
            <v>1919.38</v>
          </cell>
        </row>
        <row r="29">
          <cell r="A29" t="str">
            <v>CM- 026</v>
          </cell>
          <cell r="B29" t="str">
            <v>MESA PLEGABLE TIPO PORTAFOLIO BLANCA</v>
          </cell>
          <cell r="C29">
            <v>511</v>
          </cell>
          <cell r="D29">
            <v>45488</v>
          </cell>
          <cell r="M29">
            <v>960.15</v>
          </cell>
        </row>
        <row r="30">
          <cell r="A30" t="str">
            <v>CM- 027</v>
          </cell>
          <cell r="B30" t="str">
            <v>MESA PLEGABLE TIPO PORTAFOLIO BLANCA</v>
          </cell>
          <cell r="C30">
            <v>512</v>
          </cell>
          <cell r="D30">
            <v>45489</v>
          </cell>
          <cell r="M30">
            <v>960.15</v>
          </cell>
        </row>
        <row r="31">
          <cell r="A31" t="str">
            <v>CM-028</v>
          </cell>
          <cell r="B31" t="str">
            <v>SOPORTE CONTPAQ</v>
          </cell>
          <cell r="C31">
            <v>511</v>
          </cell>
          <cell r="D31">
            <v>45301</v>
          </cell>
          <cell r="M31">
            <v>6813.48</v>
          </cell>
        </row>
        <row r="32">
          <cell r="A32" t="str">
            <v>CM-029</v>
          </cell>
          <cell r="B32" t="str">
            <v>EQUIPO MULTIFUNCIONAL RICOH IMRESORA, COPIADORA Y ESCANER</v>
          </cell>
          <cell r="C32">
            <v>515</v>
          </cell>
          <cell r="D32">
            <v>45352</v>
          </cell>
          <cell r="M32">
            <v>34605.120000000003</v>
          </cell>
        </row>
        <row r="33">
          <cell r="A33" t="str">
            <v>CM-030</v>
          </cell>
          <cell r="B33" t="str">
            <v>ESTANTE PARA ALMACENAJE</v>
          </cell>
          <cell r="C33">
            <v>511</v>
          </cell>
          <cell r="D33">
            <v>45488</v>
          </cell>
          <cell r="M33">
            <v>1919.38</v>
          </cell>
        </row>
        <row r="34">
          <cell r="A34" t="str">
            <v>CM-031</v>
          </cell>
          <cell r="B34" t="str">
            <v>ESTANTE PARA ALMACENAJE</v>
          </cell>
          <cell r="C34">
            <v>511</v>
          </cell>
          <cell r="D34">
            <v>45488</v>
          </cell>
          <cell r="M34">
            <v>1919.38</v>
          </cell>
        </row>
        <row r="35">
          <cell r="A35" t="str">
            <v>CM-032</v>
          </cell>
          <cell r="B35" t="str">
            <v>ESTANTE PARA ALMACENAJE</v>
          </cell>
          <cell r="C35">
            <v>511</v>
          </cell>
          <cell r="D35">
            <v>45488</v>
          </cell>
          <cell r="M35">
            <v>1919.38</v>
          </cell>
        </row>
        <row r="36">
          <cell r="A36" t="str">
            <v>CM-033</v>
          </cell>
          <cell r="B36" t="str">
            <v>ESTANTE PARA ALMACENAJE</v>
          </cell>
          <cell r="C36">
            <v>511</v>
          </cell>
          <cell r="D36">
            <v>45488</v>
          </cell>
          <cell r="M36">
            <v>1919.38</v>
          </cell>
        </row>
        <row r="37">
          <cell r="A37" t="str">
            <v>CM-034</v>
          </cell>
          <cell r="B37" t="str">
            <v xml:space="preserve">IMPRESORA MULTIFUNCIONAL </v>
          </cell>
          <cell r="C37">
            <v>515</v>
          </cell>
          <cell r="D37">
            <v>45352</v>
          </cell>
          <cell r="M37">
            <v>4298.99</v>
          </cell>
        </row>
        <row r="38">
          <cell r="A38" t="str">
            <v>CM-035</v>
          </cell>
          <cell r="B38" t="str">
            <v xml:space="preserve">IMPRESORA MULTIFUNCIONAL </v>
          </cell>
          <cell r="C38">
            <v>515</v>
          </cell>
          <cell r="D38">
            <v>45352</v>
          </cell>
          <cell r="M38">
            <v>4298.99</v>
          </cell>
        </row>
        <row r="39">
          <cell r="A39" t="str">
            <v>CM-036</v>
          </cell>
          <cell r="B39" t="str">
            <v>COMPUTADORA  DE ESCRITORIO</v>
          </cell>
          <cell r="C39">
            <v>515</v>
          </cell>
          <cell r="D39">
            <v>45352</v>
          </cell>
          <cell r="M39">
            <v>15037.01</v>
          </cell>
        </row>
        <row r="40">
          <cell r="A40" t="str">
            <v>CM-037</v>
          </cell>
          <cell r="B40" t="str">
            <v xml:space="preserve">IMPRESORA MULTIFUNCIONAL </v>
          </cell>
          <cell r="C40">
            <v>515</v>
          </cell>
          <cell r="D40">
            <v>45352</v>
          </cell>
          <cell r="M40">
            <v>6906</v>
          </cell>
        </row>
        <row r="41">
          <cell r="A41" t="str">
            <v>CM-038</v>
          </cell>
          <cell r="B41" t="str">
            <v xml:space="preserve">MINISPLIT </v>
          </cell>
          <cell r="C41">
            <v>564</v>
          </cell>
          <cell r="D41"/>
          <cell r="M41"/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DS-005</v>
          </cell>
          <cell r="B4" t="str">
            <v>REGULADOR 8 CONTACTOS</v>
          </cell>
          <cell r="C4">
            <v>566</v>
          </cell>
        </row>
        <row r="5">
          <cell r="A5" t="str">
            <v>DS-006</v>
          </cell>
          <cell r="B5" t="str">
            <v>ESCRITORIO C/2 CAJONES</v>
          </cell>
          <cell r="C5">
            <v>511</v>
          </cell>
        </row>
        <row r="6">
          <cell r="A6" t="str">
            <v>DS-007</v>
          </cell>
          <cell r="B6" t="str">
            <v>SILLA SECRETARIAL CLASS</v>
          </cell>
          <cell r="C6">
            <v>511</v>
          </cell>
          <cell r="D6">
            <v>43061</v>
          </cell>
          <cell r="M6">
            <v>2349</v>
          </cell>
        </row>
        <row r="7">
          <cell r="A7" t="str">
            <v>DS-008</v>
          </cell>
          <cell r="B7" t="str">
            <v>SILLASECRETARIAL AUSTRALIA</v>
          </cell>
          <cell r="C7">
            <v>511</v>
          </cell>
          <cell r="D7">
            <v>43061</v>
          </cell>
          <cell r="M7">
            <v>2148.9899999999998</v>
          </cell>
        </row>
        <row r="8">
          <cell r="A8" t="str">
            <v>DS-009</v>
          </cell>
          <cell r="B8" t="str">
            <v>COMPUTADORA</v>
          </cell>
          <cell r="C8">
            <v>515</v>
          </cell>
          <cell r="D8">
            <v>42969</v>
          </cell>
          <cell r="M8">
            <v>14998.99</v>
          </cell>
        </row>
        <row r="9">
          <cell r="A9" t="str">
            <v>DS-010</v>
          </cell>
          <cell r="B9" t="str">
            <v>TECLADO</v>
          </cell>
          <cell r="C9">
            <v>515</v>
          </cell>
          <cell r="M9"/>
        </row>
        <row r="10">
          <cell r="A10" t="str">
            <v>DS-011</v>
          </cell>
          <cell r="B10" t="str">
            <v>MOUSE</v>
          </cell>
          <cell r="C10">
            <v>515</v>
          </cell>
          <cell r="M10"/>
        </row>
        <row r="11">
          <cell r="A11" t="str">
            <v>DS-012</v>
          </cell>
          <cell r="B11" t="str">
            <v>IMPRESORA MULTIFUNCIONAL</v>
          </cell>
          <cell r="C11">
            <v>515</v>
          </cell>
          <cell r="D11">
            <v>42969</v>
          </cell>
          <cell r="M11">
            <v>5998.99</v>
          </cell>
        </row>
        <row r="12">
          <cell r="A12" t="str">
            <v>DS-013</v>
          </cell>
          <cell r="B12" t="str">
            <v xml:space="preserve">COMPUTADORA </v>
          </cell>
          <cell r="C12">
            <v>515</v>
          </cell>
          <cell r="D12">
            <v>43426</v>
          </cell>
          <cell r="M12">
            <v>26999</v>
          </cell>
        </row>
        <row r="13">
          <cell r="A13" t="str">
            <v>DS-014</v>
          </cell>
          <cell r="B13" t="str">
            <v>TECLADO</v>
          </cell>
          <cell r="C13">
            <v>515</v>
          </cell>
          <cell r="M13"/>
        </row>
        <row r="14">
          <cell r="A14" t="str">
            <v>DS-015</v>
          </cell>
          <cell r="B14" t="str">
            <v>MOUSE</v>
          </cell>
          <cell r="C14">
            <v>515</v>
          </cell>
          <cell r="M14"/>
        </row>
        <row r="15">
          <cell r="A15" t="str">
            <v>DS-016</v>
          </cell>
          <cell r="B15" t="str">
            <v>IMPRESORA MULTIFUNCIONAL</v>
          </cell>
          <cell r="C15">
            <v>515</v>
          </cell>
          <cell r="D15">
            <v>43334</v>
          </cell>
          <cell r="M15">
            <v>5998.99</v>
          </cell>
        </row>
        <row r="16">
          <cell r="A16" t="str">
            <v>DS-017</v>
          </cell>
          <cell r="B16" t="str">
            <v>ESTACION DE TRABAJO L NOGALUM</v>
          </cell>
          <cell r="C16">
            <v>511</v>
          </cell>
          <cell r="D16">
            <v>43061</v>
          </cell>
          <cell r="M16">
            <v>3959.19</v>
          </cell>
        </row>
        <row r="17">
          <cell r="A17" t="str">
            <v>DS-018</v>
          </cell>
          <cell r="B17" t="str">
            <v>SILLA OFIC CHAIRMAN EXCEL</v>
          </cell>
          <cell r="C17">
            <v>511</v>
          </cell>
          <cell r="D17">
            <v>44765</v>
          </cell>
          <cell r="M17">
            <v>1723.27</v>
          </cell>
        </row>
        <row r="18">
          <cell r="A18" t="str">
            <v>DS-019</v>
          </cell>
          <cell r="B18" t="str">
            <v>REGULADOR</v>
          </cell>
          <cell r="C18">
            <v>511</v>
          </cell>
          <cell r="D18">
            <v>44718</v>
          </cell>
          <cell r="M18">
            <v>1168</v>
          </cell>
        </row>
        <row r="19">
          <cell r="A19" t="str">
            <v>DS-019</v>
          </cell>
          <cell r="B19" t="str">
            <v>MONITOR</v>
          </cell>
          <cell r="C19">
            <v>515</v>
          </cell>
          <cell r="M19"/>
        </row>
        <row r="20">
          <cell r="A20" t="str">
            <v>DS-020</v>
          </cell>
          <cell r="B20" t="str">
            <v>TECLADO</v>
          </cell>
          <cell r="C20">
            <v>515</v>
          </cell>
          <cell r="M20"/>
        </row>
        <row r="21">
          <cell r="A21" t="str">
            <v>DS-021</v>
          </cell>
          <cell r="B21" t="str">
            <v>MOUSE</v>
          </cell>
          <cell r="C21">
            <v>515</v>
          </cell>
          <cell r="M21"/>
        </row>
        <row r="22">
          <cell r="A22" t="str">
            <v>DS-022</v>
          </cell>
          <cell r="B22" t="str">
            <v>CPU</v>
          </cell>
          <cell r="C22">
            <v>515</v>
          </cell>
          <cell r="M22"/>
        </row>
        <row r="23">
          <cell r="A23" t="str">
            <v>DS-023</v>
          </cell>
          <cell r="B23" t="str">
            <v>ESCRITORIO C/2 CAJONES</v>
          </cell>
          <cell r="C23">
            <v>511</v>
          </cell>
          <cell r="M23"/>
        </row>
        <row r="24">
          <cell r="A24" t="str">
            <v>DS-024</v>
          </cell>
          <cell r="B24" t="str">
            <v>SILLA NY</v>
          </cell>
          <cell r="C24">
            <v>511</v>
          </cell>
          <cell r="D24">
            <v>44239</v>
          </cell>
          <cell r="M24">
            <v>1798.99</v>
          </cell>
        </row>
        <row r="25">
          <cell r="A25" t="str">
            <v>DS-026</v>
          </cell>
          <cell r="B25" t="str">
            <v>MONITOR</v>
          </cell>
          <cell r="C25">
            <v>515</v>
          </cell>
          <cell r="M25"/>
        </row>
        <row r="26">
          <cell r="A26" t="str">
            <v>DS-027</v>
          </cell>
          <cell r="B26" t="str">
            <v>TECLADO</v>
          </cell>
          <cell r="C26">
            <v>515</v>
          </cell>
          <cell r="M26"/>
        </row>
        <row r="27">
          <cell r="A27" t="str">
            <v>DS-028</v>
          </cell>
          <cell r="B27" t="str">
            <v>CPU</v>
          </cell>
          <cell r="C27">
            <v>515</v>
          </cell>
          <cell r="M27"/>
        </row>
        <row r="28">
          <cell r="A28" t="str">
            <v>DS-030</v>
          </cell>
          <cell r="B28" t="str">
            <v>ESCRITORIO CHERRY LIGHT</v>
          </cell>
          <cell r="C28">
            <v>511</v>
          </cell>
          <cell r="D28">
            <v>43061</v>
          </cell>
          <cell r="M28">
            <v>3398.99</v>
          </cell>
        </row>
        <row r="29">
          <cell r="A29" t="str">
            <v>DS-031</v>
          </cell>
          <cell r="B29" t="str">
            <v>SILLA SECRETARIAL AUSTRALIA</v>
          </cell>
          <cell r="C29">
            <v>511</v>
          </cell>
          <cell r="D29">
            <v>43426</v>
          </cell>
          <cell r="M29">
            <v>2148.9899999999998</v>
          </cell>
        </row>
        <row r="30">
          <cell r="A30" t="str">
            <v>DS-032</v>
          </cell>
          <cell r="B30" t="str">
            <v>REGULADOR 8 CONTACTOS</v>
          </cell>
          <cell r="C30">
            <v>566</v>
          </cell>
          <cell r="M30">
            <v>1168.04</v>
          </cell>
        </row>
        <row r="31">
          <cell r="A31" t="str">
            <v>DS-033</v>
          </cell>
          <cell r="B31" t="str">
            <v>REGULADOR DE 8 CONTACTOS</v>
          </cell>
          <cell r="C31">
            <v>299</v>
          </cell>
          <cell r="D31">
            <v>44718</v>
          </cell>
          <cell r="M31"/>
        </row>
        <row r="32">
          <cell r="A32" t="str">
            <v>DS-033</v>
          </cell>
          <cell r="B32" t="str">
            <v>REGULADOR ISB</v>
          </cell>
          <cell r="C32">
            <v>566</v>
          </cell>
          <cell r="M32"/>
        </row>
        <row r="33">
          <cell r="A33" t="str">
            <v>DS-034</v>
          </cell>
          <cell r="B33" t="str">
            <v>SILLA OFIC</v>
          </cell>
          <cell r="C33">
            <v>511</v>
          </cell>
          <cell r="D33">
            <v>44765</v>
          </cell>
          <cell r="M33">
            <v>1723.77</v>
          </cell>
        </row>
        <row r="34">
          <cell r="A34" t="str">
            <v>DS-034</v>
          </cell>
          <cell r="B34" t="str">
            <v>MONITOR</v>
          </cell>
          <cell r="C34">
            <v>515</v>
          </cell>
          <cell r="M34"/>
        </row>
        <row r="35">
          <cell r="A35" t="str">
            <v>DS-035</v>
          </cell>
          <cell r="B35" t="str">
            <v>SILLA</v>
          </cell>
          <cell r="C35">
            <v>511</v>
          </cell>
          <cell r="M35"/>
        </row>
        <row r="36">
          <cell r="A36" t="str">
            <v>DS-036</v>
          </cell>
          <cell r="B36" t="str">
            <v>TECLADO</v>
          </cell>
          <cell r="C36">
            <v>515</v>
          </cell>
          <cell r="M36"/>
        </row>
        <row r="37">
          <cell r="A37" t="str">
            <v>DS-037</v>
          </cell>
          <cell r="B37" t="str">
            <v>MOUSE</v>
          </cell>
          <cell r="C37">
            <v>515</v>
          </cell>
          <cell r="M37"/>
        </row>
        <row r="38">
          <cell r="A38" t="str">
            <v>DS-038</v>
          </cell>
          <cell r="B38" t="str">
            <v>ESCRITORIO C/2 CAJONES</v>
          </cell>
          <cell r="C38">
            <v>511</v>
          </cell>
          <cell r="M38"/>
        </row>
        <row r="39">
          <cell r="A39" t="str">
            <v>DS-039</v>
          </cell>
          <cell r="B39" t="str">
            <v>SILLA NY</v>
          </cell>
          <cell r="C39">
            <v>511</v>
          </cell>
          <cell r="D39">
            <v>44239</v>
          </cell>
          <cell r="M39">
            <v>1798.99</v>
          </cell>
        </row>
        <row r="40">
          <cell r="A40" t="str">
            <v>DS-040</v>
          </cell>
          <cell r="B40" t="str">
            <v>COMPUTADORA  C/CPU</v>
          </cell>
          <cell r="C40">
            <v>515</v>
          </cell>
          <cell r="D40">
            <v>41836</v>
          </cell>
          <cell r="M40">
            <v>10500</v>
          </cell>
        </row>
        <row r="41">
          <cell r="A41" t="str">
            <v>DS-041</v>
          </cell>
          <cell r="B41" t="str">
            <v>TECLADO</v>
          </cell>
          <cell r="C41">
            <v>515</v>
          </cell>
          <cell r="M41"/>
        </row>
        <row r="42">
          <cell r="A42" t="str">
            <v>DS-042</v>
          </cell>
          <cell r="B42" t="str">
            <v>MOUSE</v>
          </cell>
          <cell r="C42">
            <v>515</v>
          </cell>
          <cell r="M42"/>
        </row>
        <row r="43">
          <cell r="A43" t="str">
            <v>DS-043</v>
          </cell>
          <cell r="B43" t="str">
            <v>SILLA GIRATORIA</v>
          </cell>
          <cell r="C43">
            <v>511</v>
          </cell>
          <cell r="D43">
            <v>43061</v>
          </cell>
          <cell r="M43">
            <v>2148.9899999999998</v>
          </cell>
        </row>
        <row r="44">
          <cell r="A44" t="str">
            <v>DS-044</v>
          </cell>
          <cell r="B44" t="str">
            <v>REGULADOR 8 CONTACTOS</v>
          </cell>
          <cell r="C44">
            <v>566</v>
          </cell>
          <cell r="M44"/>
        </row>
        <row r="45">
          <cell r="A45" t="str">
            <v>DS-045</v>
          </cell>
          <cell r="B45" t="str">
            <v>COMPUTADORA HP</v>
          </cell>
          <cell r="C45">
            <v>515</v>
          </cell>
          <cell r="D45">
            <v>43334</v>
          </cell>
          <cell r="M45">
            <v>14998.99</v>
          </cell>
        </row>
        <row r="46">
          <cell r="A46" t="str">
            <v>DS-046</v>
          </cell>
          <cell r="B46" t="str">
            <v>TECLADO</v>
          </cell>
          <cell r="C46">
            <v>515</v>
          </cell>
          <cell r="D46">
            <v>41836</v>
          </cell>
          <cell r="M46" t="str">
            <v>"</v>
          </cell>
        </row>
        <row r="47">
          <cell r="A47" t="str">
            <v>DS-047</v>
          </cell>
          <cell r="B47" t="str">
            <v>MOUSE</v>
          </cell>
          <cell r="C47">
            <v>515</v>
          </cell>
          <cell r="M47"/>
        </row>
        <row r="48">
          <cell r="A48" t="str">
            <v>DS-048</v>
          </cell>
          <cell r="B48" t="str">
            <v>ESCRITORIO C/2 CAJONES</v>
          </cell>
          <cell r="C48">
            <v>511</v>
          </cell>
          <cell r="M48"/>
        </row>
        <row r="49">
          <cell r="A49" t="str">
            <v>DS-049</v>
          </cell>
          <cell r="B49" t="str">
            <v>SILLA SECRETAIAL AUSTRALIA</v>
          </cell>
          <cell r="C49">
            <v>511</v>
          </cell>
          <cell r="D49">
            <v>43061</v>
          </cell>
          <cell r="M49">
            <v>2148.9899999999998</v>
          </cell>
        </row>
        <row r="50">
          <cell r="A50" t="str">
            <v>DS-050</v>
          </cell>
          <cell r="B50" t="str">
            <v>EQUIPO DE COMPUTO  ALL IN ONE HP 24-F101LA</v>
          </cell>
          <cell r="C50">
            <v>515</v>
          </cell>
          <cell r="D50">
            <v>43759</v>
          </cell>
          <cell r="M50">
            <v>11637.07</v>
          </cell>
        </row>
        <row r="51">
          <cell r="A51" t="str">
            <v>DS-053</v>
          </cell>
          <cell r="B51" t="str">
            <v>TECLADO</v>
          </cell>
          <cell r="C51">
            <v>515</v>
          </cell>
          <cell r="M51"/>
        </row>
        <row r="52">
          <cell r="A52" t="str">
            <v>DS-054</v>
          </cell>
          <cell r="B52" t="str">
            <v>IMPRESORA MULTIFUNCIONAL</v>
          </cell>
          <cell r="C52">
            <v>515</v>
          </cell>
          <cell r="D52">
            <v>43672</v>
          </cell>
          <cell r="M52">
            <v>7888</v>
          </cell>
        </row>
        <row r="53">
          <cell r="A53" t="str">
            <v>DS-055</v>
          </cell>
          <cell r="B53" t="str">
            <v>MONITOR</v>
          </cell>
          <cell r="C53">
            <v>515</v>
          </cell>
          <cell r="M53"/>
        </row>
        <row r="54">
          <cell r="A54" t="str">
            <v>DS-056</v>
          </cell>
          <cell r="B54" t="str">
            <v xml:space="preserve">TECLADO </v>
          </cell>
          <cell r="C54">
            <v>515</v>
          </cell>
          <cell r="M54"/>
        </row>
        <row r="55">
          <cell r="A55" t="str">
            <v>DS-057</v>
          </cell>
          <cell r="B55" t="str">
            <v>MOUSE</v>
          </cell>
          <cell r="C55">
            <v>515</v>
          </cell>
          <cell r="M55"/>
        </row>
        <row r="56">
          <cell r="A56" t="str">
            <v>DS-058</v>
          </cell>
          <cell r="B56" t="str">
            <v>CPU</v>
          </cell>
          <cell r="C56">
            <v>515</v>
          </cell>
          <cell r="M56"/>
        </row>
        <row r="57">
          <cell r="A57" t="str">
            <v>DS-059</v>
          </cell>
          <cell r="B57" t="str">
            <v>ESCRITORIO C/2 CAJONES</v>
          </cell>
          <cell r="C57">
            <v>511</v>
          </cell>
          <cell r="M57"/>
        </row>
        <row r="58">
          <cell r="A58" t="str">
            <v>DS-060</v>
          </cell>
          <cell r="B58" t="str">
            <v>SILLA SECRETARIAL GIRABLE</v>
          </cell>
          <cell r="C58">
            <v>511</v>
          </cell>
          <cell r="M58"/>
        </row>
        <row r="59">
          <cell r="A59" t="str">
            <v>DS-061</v>
          </cell>
          <cell r="B59" t="str">
            <v>MESA PLEGABLE 1.22 MTS</v>
          </cell>
          <cell r="C59">
            <v>511</v>
          </cell>
          <cell r="D59">
            <v>42525</v>
          </cell>
          <cell r="M59">
            <v>817.37</v>
          </cell>
        </row>
        <row r="60">
          <cell r="A60" t="str">
            <v>DS-062</v>
          </cell>
          <cell r="B60" t="str">
            <v>ENFRIADOR-DOSIFICADOR DE AGUA</v>
          </cell>
          <cell r="C60">
            <v>564</v>
          </cell>
          <cell r="M60"/>
        </row>
        <row r="61">
          <cell r="A61" t="str">
            <v>DS-063</v>
          </cell>
          <cell r="B61" t="str">
            <v>ARCHIVERO METALICO C/4 CAJONES</v>
          </cell>
          <cell r="C61">
            <v>511</v>
          </cell>
          <cell r="M61"/>
        </row>
        <row r="62">
          <cell r="A62" t="str">
            <v>DS-064</v>
          </cell>
          <cell r="B62" t="str">
            <v>ARCHIVERO METALICO C/3 CAJONES</v>
          </cell>
          <cell r="C62">
            <v>511</v>
          </cell>
          <cell r="M62"/>
        </row>
        <row r="63">
          <cell r="A63" t="str">
            <v>DS-065</v>
          </cell>
          <cell r="B63" t="str">
            <v>ARCHIVERO METALICO C/2 CAJONES</v>
          </cell>
          <cell r="C63">
            <v>511</v>
          </cell>
          <cell r="M63"/>
        </row>
        <row r="64">
          <cell r="A64" t="str">
            <v>DS-066</v>
          </cell>
          <cell r="B64" t="str">
            <v xml:space="preserve">ARCHIVERO METALICO C/2 CAJONES </v>
          </cell>
          <cell r="C64">
            <v>511</v>
          </cell>
          <cell r="M64"/>
        </row>
        <row r="65">
          <cell r="A65" t="str">
            <v>DS-067</v>
          </cell>
          <cell r="B65" t="str">
            <v>ARCHIVERO METALICO C/3 CAJONES</v>
          </cell>
          <cell r="C65">
            <v>511</v>
          </cell>
          <cell r="M65">
            <v>1500</v>
          </cell>
        </row>
        <row r="66">
          <cell r="A66" t="str">
            <v>DS-068</v>
          </cell>
          <cell r="B66" t="str">
            <v>COPIADORA RICOH</v>
          </cell>
          <cell r="C66">
            <v>515</v>
          </cell>
          <cell r="M66"/>
        </row>
        <row r="67">
          <cell r="A67" t="str">
            <v>DS-069</v>
          </cell>
          <cell r="B67" t="str">
            <v xml:space="preserve">JUEGO DE BANCA 3 PIEZAS </v>
          </cell>
          <cell r="C67">
            <v>511</v>
          </cell>
          <cell r="M67"/>
        </row>
        <row r="68">
          <cell r="A68" t="str">
            <v>DS-070</v>
          </cell>
          <cell r="B68" t="str">
            <v>ENGARGOLADORA</v>
          </cell>
          <cell r="C68">
            <v>511</v>
          </cell>
          <cell r="M68"/>
        </row>
        <row r="69">
          <cell r="A69" t="str">
            <v>DS-071</v>
          </cell>
          <cell r="B69" t="str">
            <v>AIRE ACONDICIONADO</v>
          </cell>
          <cell r="C69">
            <v>564</v>
          </cell>
          <cell r="M69">
            <v>11136</v>
          </cell>
        </row>
        <row r="70">
          <cell r="A70" t="str">
            <v>DS-072</v>
          </cell>
          <cell r="B70" t="str">
            <v>CPU</v>
          </cell>
          <cell r="C70">
            <v>515</v>
          </cell>
          <cell r="M70"/>
        </row>
        <row r="71">
          <cell r="A71" t="str">
            <v>DS-073</v>
          </cell>
          <cell r="B71" t="str">
            <v>ESTACION TOTAL DE MEDICION</v>
          </cell>
          <cell r="C71">
            <v>511</v>
          </cell>
          <cell r="M71"/>
        </row>
        <row r="72">
          <cell r="A72" t="str">
            <v>DS-074</v>
          </cell>
          <cell r="B72" t="str">
            <v>TELEFONO INALAMBRICO</v>
          </cell>
          <cell r="C72">
            <v>520</v>
          </cell>
          <cell r="M72"/>
        </row>
        <row r="73">
          <cell r="A73" t="str">
            <v>DS-075</v>
          </cell>
          <cell r="B73" t="str">
            <v>MUEBLE DE MADERA C/5 ENTREPAÑOS</v>
          </cell>
          <cell r="C73">
            <v>511</v>
          </cell>
          <cell r="M73"/>
        </row>
        <row r="74">
          <cell r="A74" t="str">
            <v>DS-076</v>
          </cell>
          <cell r="B74" t="str">
            <v>ARCHIVERO DE MADERA</v>
          </cell>
          <cell r="C74">
            <v>511</v>
          </cell>
          <cell r="M74"/>
        </row>
        <row r="75">
          <cell r="A75" t="str">
            <v>DS-077</v>
          </cell>
          <cell r="B75" t="str">
            <v>ESCRITORIO METALICO C/2 CAJONES</v>
          </cell>
          <cell r="C75">
            <v>511</v>
          </cell>
          <cell r="M75"/>
        </row>
        <row r="76">
          <cell r="A76" t="str">
            <v>DS-078</v>
          </cell>
          <cell r="B76" t="str">
            <v>MONITOR</v>
          </cell>
          <cell r="C76">
            <v>515</v>
          </cell>
          <cell r="M76"/>
        </row>
        <row r="77">
          <cell r="A77" t="str">
            <v>DS-079</v>
          </cell>
          <cell r="B77" t="str">
            <v>SILLA OFIC</v>
          </cell>
          <cell r="C77">
            <v>511</v>
          </cell>
          <cell r="D77">
            <v>44765</v>
          </cell>
          <cell r="M77">
            <v>1723.27</v>
          </cell>
        </row>
        <row r="78">
          <cell r="A78" t="str">
            <v>DS-079</v>
          </cell>
          <cell r="B78" t="str">
            <v>EQUIPO IMPRESORA Y COPIADORA</v>
          </cell>
          <cell r="C78">
            <v>515</v>
          </cell>
          <cell r="D78">
            <v>42956</v>
          </cell>
          <cell r="M78">
            <v>98000</v>
          </cell>
        </row>
        <row r="79">
          <cell r="A79" t="str">
            <v>DS-080</v>
          </cell>
          <cell r="B79" t="str">
            <v>PIZARRON COLOR BLANCO</v>
          </cell>
          <cell r="C79">
            <v>511</v>
          </cell>
          <cell r="M79"/>
        </row>
        <row r="80">
          <cell r="A80" t="str">
            <v>DS-081</v>
          </cell>
          <cell r="B80" t="str">
            <v>AIRE ACONDICIONADO</v>
          </cell>
          <cell r="C80">
            <v>564</v>
          </cell>
          <cell r="M80"/>
        </row>
        <row r="81">
          <cell r="A81" t="str">
            <v>DS-082</v>
          </cell>
          <cell r="B81" t="str">
            <v>NIVEL AUTOMATICO</v>
          </cell>
          <cell r="C81">
            <v>511</v>
          </cell>
          <cell r="D81">
            <v>42991</v>
          </cell>
          <cell r="M81">
            <v>12992</v>
          </cell>
        </row>
        <row r="82">
          <cell r="A82" t="str">
            <v>DS-083</v>
          </cell>
          <cell r="B82" t="str">
            <v>ESCRITORIO EMPRESARIAL</v>
          </cell>
          <cell r="C82">
            <v>511</v>
          </cell>
          <cell r="M82"/>
        </row>
        <row r="83">
          <cell r="A83" t="str">
            <v>DS-084</v>
          </cell>
          <cell r="B83" t="str">
            <v>COPIADORA CANNON</v>
          </cell>
          <cell r="C83">
            <v>515</v>
          </cell>
          <cell r="M83"/>
        </row>
        <row r="84">
          <cell r="A84" t="str">
            <v>DS-085</v>
          </cell>
          <cell r="B84" t="str">
            <v>COMPUTADORA LAPTOP NOTEBOOK</v>
          </cell>
          <cell r="C84">
            <v>515</v>
          </cell>
          <cell r="M84">
            <v>15000</v>
          </cell>
        </row>
        <row r="85">
          <cell r="A85" t="str">
            <v>DS-086</v>
          </cell>
          <cell r="B85" t="str">
            <v>SILLA EJECUTIVA NAPOLES</v>
          </cell>
          <cell r="C85">
            <v>511</v>
          </cell>
          <cell r="D85">
            <v>43426</v>
          </cell>
          <cell r="M85">
            <v>2749</v>
          </cell>
        </row>
        <row r="86">
          <cell r="A86" t="str">
            <v>DS-087</v>
          </cell>
          <cell r="B86" t="str">
            <v>ANAQUEL METALICO C/6 ENTREPAÑOS</v>
          </cell>
          <cell r="C86">
            <v>511</v>
          </cell>
          <cell r="M86"/>
        </row>
        <row r="87">
          <cell r="A87" t="str">
            <v>DS-088</v>
          </cell>
          <cell r="B87" t="str">
            <v>ANAQUEL METALICO C/6 ENTREPAÑOS</v>
          </cell>
          <cell r="C87">
            <v>511</v>
          </cell>
          <cell r="M87"/>
        </row>
        <row r="88">
          <cell r="A88" t="str">
            <v>DS-089</v>
          </cell>
          <cell r="B88" t="str">
            <v xml:space="preserve">JUEGO DE BANCA 3 PIEZAS </v>
          </cell>
          <cell r="C88">
            <v>511</v>
          </cell>
          <cell r="M88"/>
        </row>
        <row r="89">
          <cell r="A89" t="str">
            <v>DS-090</v>
          </cell>
          <cell r="B89" t="str">
            <v>GAVETA METALICA COLOR GRIS 2 PUERTAS</v>
          </cell>
          <cell r="C89">
            <v>511</v>
          </cell>
          <cell r="M89"/>
        </row>
        <row r="90">
          <cell r="A90" t="str">
            <v>DS-091</v>
          </cell>
          <cell r="B90" t="str">
            <v>GAVETA METALICA COLOR GRIS 2 PUERTAS</v>
          </cell>
          <cell r="C90">
            <v>511</v>
          </cell>
          <cell r="M90"/>
        </row>
        <row r="91">
          <cell r="A91" t="str">
            <v>DS-092</v>
          </cell>
          <cell r="B91" t="str">
            <v>TECLADO</v>
          </cell>
          <cell r="C91">
            <v>515</v>
          </cell>
          <cell r="M91"/>
        </row>
        <row r="92">
          <cell r="A92" t="str">
            <v>DS-093</v>
          </cell>
          <cell r="B92" t="str">
            <v>MOUSE</v>
          </cell>
          <cell r="C92">
            <v>515</v>
          </cell>
          <cell r="M92"/>
        </row>
        <row r="93">
          <cell r="A93" t="str">
            <v>DS-094</v>
          </cell>
          <cell r="B93" t="str">
            <v>MESA GRANDE COLOR BLANCO</v>
          </cell>
          <cell r="C93">
            <v>511</v>
          </cell>
          <cell r="M93"/>
        </row>
        <row r="94">
          <cell r="A94" t="str">
            <v>DS-095</v>
          </cell>
          <cell r="B94" t="str">
            <v>SILLA GIRABLE COLOR NEGRO</v>
          </cell>
          <cell r="C94">
            <v>511</v>
          </cell>
          <cell r="M94"/>
        </row>
        <row r="95">
          <cell r="A95" t="str">
            <v>DS-096</v>
          </cell>
          <cell r="B95" t="str">
            <v>LAMPARA ENCANDECENTE</v>
          </cell>
          <cell r="C95">
            <v>511</v>
          </cell>
          <cell r="M95"/>
        </row>
        <row r="96">
          <cell r="A96" t="str">
            <v>DS-097</v>
          </cell>
          <cell r="B96" t="str">
            <v>REGULADOR GRANDE</v>
          </cell>
          <cell r="C96">
            <v>566</v>
          </cell>
          <cell r="M96"/>
        </row>
        <row r="97">
          <cell r="A97" t="str">
            <v>DS-098</v>
          </cell>
          <cell r="B97" t="str">
            <v>REVOLVEDORA KOLIE DE UN SACO CON MOTOR</v>
          </cell>
          <cell r="C97">
            <v>563</v>
          </cell>
          <cell r="D97">
            <v>43461</v>
          </cell>
          <cell r="M97">
            <v>18534.490000000002</v>
          </cell>
        </row>
        <row r="98">
          <cell r="A98" t="str">
            <v>DS-099</v>
          </cell>
          <cell r="B98" t="str">
            <v>REVOLVEDORA KOLIE DE UN SACO CON MOTOR</v>
          </cell>
          <cell r="C98">
            <v>563</v>
          </cell>
          <cell r="D98">
            <v>43462</v>
          </cell>
          <cell r="M98">
            <v>18535.490000000002</v>
          </cell>
        </row>
        <row r="99">
          <cell r="A99" t="str">
            <v>DS-100</v>
          </cell>
          <cell r="B99" t="str">
            <v>BAILARINA MOTOR HONDA</v>
          </cell>
          <cell r="C99">
            <v>563</v>
          </cell>
          <cell r="D99">
            <v>43826</v>
          </cell>
          <cell r="M99">
            <v>36546</v>
          </cell>
        </row>
        <row r="100">
          <cell r="A100" t="str">
            <v>DS-101</v>
          </cell>
          <cell r="B100" t="str">
            <v xml:space="preserve">CORTADORA DE CONCRETO 13 HP </v>
          </cell>
          <cell r="C100">
            <v>563</v>
          </cell>
          <cell r="D100">
            <v>43461</v>
          </cell>
          <cell r="M100">
            <v>33500</v>
          </cell>
        </row>
        <row r="101">
          <cell r="A101" t="str">
            <v>DS-102</v>
          </cell>
          <cell r="B101" t="str">
            <v>PLOTER</v>
          </cell>
          <cell r="C101">
            <v>515</v>
          </cell>
          <cell r="D101">
            <v>41233</v>
          </cell>
          <cell r="M101">
            <v>50309.71</v>
          </cell>
        </row>
        <row r="102">
          <cell r="A102" t="str">
            <v>DS-103</v>
          </cell>
          <cell r="B102" t="str">
            <v>SILLA</v>
          </cell>
          <cell r="C102">
            <v>511</v>
          </cell>
          <cell r="D102">
            <v>44241</v>
          </cell>
          <cell r="M102">
            <v>1798.99</v>
          </cell>
        </row>
        <row r="103">
          <cell r="A103" t="str">
            <v>DS-104</v>
          </cell>
          <cell r="B103" t="str">
            <v>MONITOR</v>
          </cell>
          <cell r="C103">
            <v>515</v>
          </cell>
          <cell r="D103">
            <v>44497</v>
          </cell>
          <cell r="M103">
            <v>20799.2</v>
          </cell>
        </row>
        <row r="104">
          <cell r="A104" t="str">
            <v>DS-105</v>
          </cell>
          <cell r="B104" t="str">
            <v>TECLADO</v>
          </cell>
          <cell r="C104">
            <v>515</v>
          </cell>
          <cell r="M104"/>
        </row>
        <row r="105">
          <cell r="A105" t="str">
            <v>DS-106</v>
          </cell>
          <cell r="B105" t="str">
            <v>MOUSE</v>
          </cell>
          <cell r="C105">
            <v>515</v>
          </cell>
          <cell r="M105"/>
        </row>
        <row r="106">
          <cell r="A106" t="str">
            <v>DS-107</v>
          </cell>
          <cell r="B106" t="str">
            <v>MONITOR</v>
          </cell>
          <cell r="C106">
            <v>515</v>
          </cell>
          <cell r="D106">
            <v>44529</v>
          </cell>
          <cell r="M106"/>
        </row>
        <row r="107">
          <cell r="A107" t="str">
            <v>DS-108</v>
          </cell>
          <cell r="B107" t="str">
            <v>TECLADO</v>
          </cell>
          <cell r="C107">
            <v>515</v>
          </cell>
          <cell r="D107">
            <v>44529</v>
          </cell>
          <cell r="M107"/>
        </row>
        <row r="108">
          <cell r="A108" t="str">
            <v>DS-109</v>
          </cell>
          <cell r="B108" t="str">
            <v>MOUSE</v>
          </cell>
          <cell r="C108">
            <v>515</v>
          </cell>
          <cell r="D108">
            <v>44529</v>
          </cell>
          <cell r="M108"/>
        </row>
        <row r="109">
          <cell r="A109" t="str">
            <v>DS-110</v>
          </cell>
          <cell r="B109" t="str">
            <v>MONITOR</v>
          </cell>
          <cell r="C109">
            <v>515</v>
          </cell>
          <cell r="D109">
            <v>44894</v>
          </cell>
          <cell r="M109"/>
        </row>
        <row r="110">
          <cell r="A110" t="str">
            <v>DS-111</v>
          </cell>
          <cell r="B110" t="str">
            <v>TECLADO</v>
          </cell>
          <cell r="C110">
            <v>515</v>
          </cell>
          <cell r="D110">
            <v>44529</v>
          </cell>
          <cell r="M110"/>
        </row>
        <row r="111">
          <cell r="A111" t="str">
            <v>DS-112</v>
          </cell>
          <cell r="B111" t="str">
            <v>MOUSE</v>
          </cell>
          <cell r="C111">
            <v>515</v>
          </cell>
          <cell r="D111">
            <v>44529</v>
          </cell>
          <cell r="M111"/>
        </row>
        <row r="112">
          <cell r="A112" t="str">
            <v>DS-113</v>
          </cell>
          <cell r="B112" t="str">
            <v>DESKOP HP</v>
          </cell>
          <cell r="C112">
            <v>515</v>
          </cell>
          <cell r="D112">
            <v>44674</v>
          </cell>
          <cell r="M112"/>
        </row>
        <row r="113">
          <cell r="A113" t="str">
            <v>DS-114</v>
          </cell>
          <cell r="B113" t="str">
            <v>DESKOP LENOVO</v>
          </cell>
          <cell r="C113">
            <v>515</v>
          </cell>
          <cell r="D113">
            <v>44676</v>
          </cell>
          <cell r="M113"/>
        </row>
        <row r="114">
          <cell r="A114" t="str">
            <v>DS-115</v>
          </cell>
          <cell r="B114" t="str">
            <v>REGULADOR 8 CONTACTOS</v>
          </cell>
          <cell r="C114">
            <v>566</v>
          </cell>
          <cell r="D114">
            <v>44718</v>
          </cell>
          <cell r="M114">
            <v>1168.04</v>
          </cell>
        </row>
        <row r="115">
          <cell r="A115" t="str">
            <v>DS-116</v>
          </cell>
          <cell r="B115" t="str">
            <v>REGULADOR 8 CONTACTOS</v>
          </cell>
          <cell r="C115">
            <v>566</v>
          </cell>
          <cell r="D115">
            <v>44718</v>
          </cell>
          <cell r="M115">
            <v>1168.04</v>
          </cell>
        </row>
        <row r="116">
          <cell r="A116" t="str">
            <v>DS-117</v>
          </cell>
          <cell r="B116" t="str">
            <v>BANCA METALICA</v>
          </cell>
          <cell r="C116">
            <v>511</v>
          </cell>
          <cell r="D116">
            <v>44762</v>
          </cell>
          <cell r="M116"/>
        </row>
        <row r="117">
          <cell r="A117" t="str">
            <v>DS-118</v>
          </cell>
          <cell r="B117" t="str">
            <v>REGULADOR 8 CONTACTOS</v>
          </cell>
          <cell r="C117">
            <v>566</v>
          </cell>
          <cell r="D117">
            <v>44718</v>
          </cell>
          <cell r="M117">
            <v>1168.04</v>
          </cell>
        </row>
        <row r="118">
          <cell r="A118" t="str">
            <v>DS-119</v>
          </cell>
          <cell r="B118" t="str">
            <v>IMPRESORA MULTIFUNCIONAL</v>
          </cell>
          <cell r="C118">
            <v>515</v>
          </cell>
          <cell r="D118">
            <v>45288</v>
          </cell>
          <cell r="M118">
            <v>6496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CME-001</v>
          </cell>
          <cell r="B4" t="str">
            <v>ESCRITORIO METALICO C/2 CAJONES DE METAL</v>
          </cell>
          <cell r="C4">
            <v>511</v>
          </cell>
        </row>
        <row r="5">
          <cell r="A5" t="str">
            <v>CME.002</v>
          </cell>
          <cell r="B5" t="str">
            <v>SILLA GIRABLE DE VINIL PIEL COLOR NEGRO</v>
          </cell>
          <cell r="C5">
            <v>511</v>
          </cell>
        </row>
        <row r="6">
          <cell r="A6" t="str">
            <v>CS-003</v>
          </cell>
          <cell r="B6" t="str">
            <v>CENICERO CILINDRO ACERO/ESPEJO</v>
          </cell>
          <cell r="C6">
            <v>511</v>
          </cell>
          <cell r="D6">
            <v>44439</v>
          </cell>
          <cell r="M6">
            <v>1299</v>
          </cell>
        </row>
        <row r="7">
          <cell r="A7" t="str">
            <v>CS-004</v>
          </cell>
          <cell r="B7" t="str">
            <v>ESCRITORIO DE MADERA 4 CAJONES DE MADERA</v>
          </cell>
          <cell r="C7">
            <v>511</v>
          </cell>
          <cell r="M7">
            <v>0</v>
          </cell>
        </row>
        <row r="8">
          <cell r="A8" t="str">
            <v>CS-005</v>
          </cell>
          <cell r="B8" t="str">
            <v>CARRO CAMILLA TIJERA REXPONDER</v>
          </cell>
          <cell r="C8">
            <v>511</v>
          </cell>
          <cell r="D8">
            <v>44994</v>
          </cell>
          <cell r="M8">
            <v>12368.24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TR-001</v>
          </cell>
          <cell r="B4" t="str">
            <v>ESCRITORIO DE MADERA C/2 CAJONES</v>
          </cell>
          <cell r="C4">
            <v>511</v>
          </cell>
          <cell r="M4">
            <v>2500</v>
          </cell>
        </row>
        <row r="5">
          <cell r="A5" t="str">
            <v>TR-002</v>
          </cell>
          <cell r="B5" t="str">
            <v>MANGUERA DE 50 MTS. DE JARDIN</v>
          </cell>
          <cell r="C5">
            <v>511</v>
          </cell>
          <cell r="M5"/>
        </row>
        <row r="6">
          <cell r="A6" t="str">
            <v>TR-003</v>
          </cell>
          <cell r="B6" t="str">
            <v xml:space="preserve">MEMORIA RAM PARA COMPUTADORA DE ESCRITORIO </v>
          </cell>
          <cell r="C6">
            <v>515</v>
          </cell>
          <cell r="M6"/>
        </row>
        <row r="7">
          <cell r="A7" t="str">
            <v>TR-004</v>
          </cell>
          <cell r="B7" t="str">
            <v>BOMBA ELECTRICA PERIFERICA</v>
          </cell>
          <cell r="C7">
            <v>566</v>
          </cell>
          <cell r="D7">
            <v>44676</v>
          </cell>
          <cell r="M7">
            <v>1255</v>
          </cell>
        </row>
        <row r="8">
          <cell r="A8" t="str">
            <v>TR-005</v>
          </cell>
          <cell r="B8" t="str">
            <v>COMPUTADORA DE ESCRITORIO</v>
          </cell>
          <cell r="C8">
            <v>515</v>
          </cell>
          <cell r="D8">
            <v>44690</v>
          </cell>
          <cell r="M8">
            <v>11020</v>
          </cell>
        </row>
        <row r="9">
          <cell r="A9" t="str">
            <v>TR-006</v>
          </cell>
          <cell r="B9" t="str">
            <v>SOPLADOR</v>
          </cell>
          <cell r="C9">
            <v>566</v>
          </cell>
          <cell r="D9">
            <v>44677</v>
          </cell>
          <cell r="M9">
            <v>4080.62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DEP-001</v>
          </cell>
          <cell r="B4" t="str">
            <v>SILLA SECRETARIAL GIRABLE</v>
          </cell>
          <cell r="C4">
            <v>511</v>
          </cell>
          <cell r="M4">
            <v>500</v>
          </cell>
        </row>
        <row r="5">
          <cell r="A5" t="str">
            <v>DEP-002</v>
          </cell>
          <cell r="B5" t="str">
            <v>LIBRERO RUSTICO</v>
          </cell>
          <cell r="C5">
            <v>511</v>
          </cell>
          <cell r="M5">
            <v>500</v>
          </cell>
        </row>
        <row r="6">
          <cell r="A6" t="str">
            <v>DEP-003</v>
          </cell>
          <cell r="B6" t="str">
            <v>AIRE ACONDICIONADO</v>
          </cell>
          <cell r="C6">
            <v>564</v>
          </cell>
          <cell r="M6">
            <v>2000</v>
          </cell>
        </row>
        <row r="7">
          <cell r="A7" t="str">
            <v>DEP-004</v>
          </cell>
          <cell r="B7" t="str">
            <v>ABANICO DE TECHO</v>
          </cell>
          <cell r="C7">
            <v>564</v>
          </cell>
          <cell r="M7">
            <v>500</v>
          </cell>
        </row>
        <row r="8">
          <cell r="A8" t="str">
            <v>DEP-005</v>
          </cell>
          <cell r="B8" t="str">
            <v>ESCRITORIO DE MADERA C/CRISTAL S/LLAVES</v>
          </cell>
          <cell r="C8">
            <v>511</v>
          </cell>
          <cell r="M8">
            <v>1200</v>
          </cell>
        </row>
        <row r="9">
          <cell r="A9" t="str">
            <v>DEP-006</v>
          </cell>
          <cell r="B9" t="str">
            <v xml:space="preserve">MONITOR  </v>
          </cell>
          <cell r="C9">
            <v>515</v>
          </cell>
          <cell r="M9">
            <v>1500</v>
          </cell>
        </row>
        <row r="10">
          <cell r="A10" t="str">
            <v>DEP-007</v>
          </cell>
          <cell r="B10" t="str">
            <v>CPU</v>
          </cell>
          <cell r="C10">
            <v>515</v>
          </cell>
          <cell r="M10">
            <v>950</v>
          </cell>
        </row>
        <row r="11">
          <cell r="A11" t="str">
            <v>DEP-008</v>
          </cell>
          <cell r="B11" t="str">
            <v>1 SKY DANCER SENCILLO CON MOTOR DE 1/4 DE HP, CORRIENTE 110 V CON ILUMINACION INTEGRADA Y FUNDAS EN COLOR ROJO CON UNA ALTURA APROX. DE 3.5.</v>
          </cell>
          <cell r="C11">
            <v>511</v>
          </cell>
          <cell r="D11">
            <v>41801</v>
          </cell>
          <cell r="M11">
            <v>4176</v>
          </cell>
        </row>
        <row r="12">
          <cell r="A12" t="str">
            <v>DEP-009</v>
          </cell>
          <cell r="B12" t="str">
            <v>2 DESBROZADORA</v>
          </cell>
          <cell r="C12">
            <v>566</v>
          </cell>
          <cell r="D12">
            <v>43860</v>
          </cell>
          <cell r="M12">
            <v>13100</v>
          </cell>
        </row>
        <row r="13">
          <cell r="A13" t="str">
            <v>DEP-010</v>
          </cell>
          <cell r="B13" t="str">
            <v>MINISPLIT</v>
          </cell>
          <cell r="C13">
            <v>2063</v>
          </cell>
          <cell r="D13">
            <v>44699</v>
          </cell>
          <cell r="M13">
            <v>8004</v>
          </cell>
        </row>
        <row r="14">
          <cell r="A14" t="str">
            <v>DEP-011</v>
          </cell>
          <cell r="B14" t="str">
            <v>TALADRO DESTORNILLADOR INALAMBRICO</v>
          </cell>
          <cell r="C14">
            <v>211</v>
          </cell>
          <cell r="D14">
            <v>44620</v>
          </cell>
          <cell r="M14">
            <v>1295</v>
          </cell>
        </row>
        <row r="15">
          <cell r="D15"/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36"/>
  <sheetViews>
    <sheetView tabSelected="1" topLeftCell="A993" zoomScale="106" zoomScaleNormal="106" workbookViewId="0">
      <selection activeCell="E1013" sqref="E1013"/>
    </sheetView>
  </sheetViews>
  <sheetFormatPr baseColWidth="10" defaultColWidth="9.140625" defaultRowHeight="15"/>
  <cols>
    <col min="1" max="1" width="6.28515625" customWidth="1"/>
    <col min="2" max="2" width="13.140625" customWidth="1"/>
    <col min="3" max="3" width="12.7109375" customWidth="1"/>
    <col min="4" max="4" width="55.140625" customWidth="1"/>
    <col min="5" max="5" width="15.42578125" customWidth="1"/>
    <col min="6" max="6" width="8.5703125" customWidth="1"/>
    <col min="7" max="7" width="23.28515625" customWidth="1"/>
    <col min="8" max="8" width="19.140625" customWidth="1"/>
    <col min="9" max="9" width="20.28515625" customWidth="1"/>
    <col min="10" max="10" width="21" customWidth="1"/>
    <col min="11" max="11" width="26" customWidth="1"/>
    <col min="12" max="12" width="19.140625" customWidth="1"/>
  </cols>
  <sheetData>
    <row r="1" spans="1:12" hidden="1">
      <c r="A1" t="s">
        <v>0</v>
      </c>
    </row>
    <row r="2" spans="1:12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12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25" t="s">
        <v>25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1:12" ht="40.5" customHeight="1">
      <c r="A7" s="1" t="s">
        <v>26</v>
      </c>
      <c r="B7" s="1" t="s">
        <v>26</v>
      </c>
      <c r="C7" s="1" t="s">
        <v>27</v>
      </c>
      <c r="D7" s="2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2025</v>
      </c>
      <c r="B8" s="3">
        <v>45931</v>
      </c>
      <c r="C8" s="4">
        <v>45596</v>
      </c>
      <c r="D8" s="5" t="s">
        <v>37</v>
      </c>
      <c r="E8" s="6">
        <v>40317</v>
      </c>
      <c r="F8" s="7">
        <v>511</v>
      </c>
      <c r="G8" t="s">
        <v>38</v>
      </c>
      <c r="H8" s="8" t="s">
        <v>39</v>
      </c>
      <c r="I8" s="16">
        <v>1100</v>
      </c>
      <c r="J8" t="s">
        <v>40</v>
      </c>
      <c r="K8" s="3">
        <v>45565</v>
      </c>
    </row>
    <row r="9" spans="1:12">
      <c r="A9">
        <v>2025</v>
      </c>
      <c r="B9" s="3">
        <v>45931</v>
      </c>
      <c r="C9" s="4">
        <v>45596</v>
      </c>
      <c r="D9" s="5" t="s">
        <v>41</v>
      </c>
      <c r="E9" s="9"/>
      <c r="F9" s="7">
        <v>515</v>
      </c>
      <c r="G9" t="s">
        <v>38</v>
      </c>
      <c r="H9" s="8" t="s">
        <v>42</v>
      </c>
      <c r="I9" s="17">
        <v>1200</v>
      </c>
      <c r="J9" t="s">
        <v>40</v>
      </c>
      <c r="K9" s="3">
        <v>45566</v>
      </c>
    </row>
    <row r="10" spans="1:12">
      <c r="A10">
        <v>2025</v>
      </c>
      <c r="B10" s="3">
        <v>45566</v>
      </c>
      <c r="C10" s="10" t="s">
        <v>43</v>
      </c>
      <c r="D10" s="5" t="s">
        <v>44</v>
      </c>
      <c r="E10" s="9"/>
      <c r="F10" s="7">
        <v>515</v>
      </c>
      <c r="G10" t="s">
        <v>38</v>
      </c>
      <c r="H10" s="8" t="s">
        <v>45</v>
      </c>
      <c r="I10" s="17">
        <v>1800</v>
      </c>
      <c r="J10" t="s">
        <v>40</v>
      </c>
      <c r="K10" s="3">
        <v>45567</v>
      </c>
    </row>
    <row r="11" spans="1:12">
      <c r="A11">
        <v>2025</v>
      </c>
      <c r="B11" s="3">
        <v>45566</v>
      </c>
      <c r="C11" s="4">
        <v>45596</v>
      </c>
      <c r="D11" s="5" t="s">
        <v>46</v>
      </c>
      <c r="E11" s="9"/>
      <c r="F11" s="7">
        <v>511</v>
      </c>
      <c r="G11" t="s">
        <v>38</v>
      </c>
      <c r="H11" s="8" t="s">
        <v>47</v>
      </c>
      <c r="I11" s="16">
        <v>150</v>
      </c>
      <c r="J11" t="s">
        <v>40</v>
      </c>
      <c r="K11" s="3">
        <v>45568</v>
      </c>
    </row>
    <row r="12" spans="1:12">
      <c r="A12">
        <v>2025</v>
      </c>
      <c r="B12" s="3">
        <v>45566</v>
      </c>
      <c r="C12" s="4">
        <v>45596</v>
      </c>
      <c r="D12" s="5" t="s">
        <v>48</v>
      </c>
      <c r="E12" s="9"/>
      <c r="F12" s="7">
        <v>511</v>
      </c>
      <c r="G12" t="s">
        <v>38</v>
      </c>
      <c r="H12" s="8" t="s">
        <v>49</v>
      </c>
      <c r="I12" s="18">
        <v>1300</v>
      </c>
      <c r="J12" t="s">
        <v>40</v>
      </c>
      <c r="K12" s="3">
        <v>45569</v>
      </c>
    </row>
    <row r="13" spans="1:12">
      <c r="A13">
        <v>2025</v>
      </c>
      <c r="B13" s="3">
        <v>45566</v>
      </c>
      <c r="C13" s="10" t="s">
        <v>43</v>
      </c>
      <c r="D13" s="5" t="s">
        <v>50</v>
      </c>
      <c r="E13" s="9"/>
      <c r="F13" s="7">
        <v>511</v>
      </c>
      <c r="G13" t="s">
        <v>38</v>
      </c>
      <c r="H13" s="8" t="s">
        <v>51</v>
      </c>
      <c r="I13" s="18">
        <v>1400</v>
      </c>
      <c r="J13" t="s">
        <v>40</v>
      </c>
      <c r="K13" s="3">
        <v>45570</v>
      </c>
    </row>
    <row r="14" spans="1:12">
      <c r="A14">
        <v>2025</v>
      </c>
      <c r="B14" s="3">
        <v>45566</v>
      </c>
      <c r="C14" s="10" t="s">
        <v>43</v>
      </c>
      <c r="D14" s="5" t="s">
        <v>52</v>
      </c>
      <c r="E14" s="6">
        <v>40843</v>
      </c>
      <c r="F14" s="7">
        <v>511</v>
      </c>
      <c r="G14" t="s">
        <v>38</v>
      </c>
      <c r="H14" s="8" t="s">
        <v>53</v>
      </c>
      <c r="I14" s="17">
        <v>39832.01</v>
      </c>
      <c r="J14" t="s">
        <v>40</v>
      </c>
      <c r="K14" s="3">
        <v>45571</v>
      </c>
    </row>
    <row r="15" spans="1:12">
      <c r="A15">
        <v>2025</v>
      </c>
      <c r="B15" s="3">
        <v>45566</v>
      </c>
      <c r="C15" s="4">
        <v>45596</v>
      </c>
      <c r="D15" s="5" t="s">
        <v>54</v>
      </c>
      <c r="E15" s="9"/>
      <c r="F15" s="7">
        <v>511</v>
      </c>
      <c r="G15" t="s">
        <v>38</v>
      </c>
      <c r="H15" s="8" t="s">
        <v>55</v>
      </c>
      <c r="I15" s="17">
        <v>500</v>
      </c>
      <c r="J15" t="s">
        <v>40</v>
      </c>
      <c r="K15" s="3">
        <v>45572</v>
      </c>
    </row>
    <row r="16" spans="1:12">
      <c r="A16">
        <v>2025</v>
      </c>
      <c r="B16" s="3">
        <v>45566</v>
      </c>
      <c r="C16" s="4">
        <v>45596</v>
      </c>
      <c r="D16" s="11" t="s">
        <v>56</v>
      </c>
      <c r="E16" s="12"/>
      <c r="F16" s="7">
        <v>511</v>
      </c>
      <c r="G16" t="s">
        <v>38</v>
      </c>
      <c r="H16" s="8" t="s">
        <v>57</v>
      </c>
      <c r="I16" s="17">
        <v>806</v>
      </c>
      <c r="J16" t="s">
        <v>40</v>
      </c>
      <c r="K16" s="3">
        <v>45573</v>
      </c>
    </row>
    <row r="17" spans="1:11">
      <c r="A17">
        <v>2025</v>
      </c>
      <c r="B17" s="3">
        <v>45566</v>
      </c>
      <c r="C17" s="4">
        <v>45596</v>
      </c>
      <c r="D17" s="11" t="s">
        <v>58</v>
      </c>
      <c r="E17" s="12">
        <v>45205</v>
      </c>
      <c r="F17" s="7">
        <v>564</v>
      </c>
      <c r="G17" t="s">
        <v>38</v>
      </c>
      <c r="H17" s="8" t="s">
        <v>59</v>
      </c>
      <c r="I17" s="17">
        <v>7000</v>
      </c>
      <c r="J17" t="s">
        <v>40</v>
      </c>
      <c r="K17" s="3">
        <v>45574</v>
      </c>
    </row>
    <row r="18" spans="1:11">
      <c r="A18">
        <v>2025</v>
      </c>
      <c r="B18" s="3">
        <v>45566</v>
      </c>
      <c r="C18" s="4">
        <v>45596</v>
      </c>
      <c r="D18" s="11" t="s">
        <v>60</v>
      </c>
      <c r="E18" s="12">
        <v>45203</v>
      </c>
      <c r="F18" s="7">
        <v>515</v>
      </c>
      <c r="G18" t="s">
        <v>38</v>
      </c>
      <c r="H18" s="8" t="s">
        <v>61</v>
      </c>
      <c r="I18" s="17">
        <v>4019</v>
      </c>
      <c r="J18" t="s">
        <v>40</v>
      </c>
      <c r="K18" s="3">
        <v>45575</v>
      </c>
    </row>
    <row r="19" spans="1:11">
      <c r="A19">
        <v>2025</v>
      </c>
      <c r="B19" s="3">
        <v>45566</v>
      </c>
      <c r="C19" s="4">
        <v>45596</v>
      </c>
      <c r="D19" s="13" t="str">
        <f>[1]Hoja1!B4</f>
        <v>SILLA EJECUTIVA GIRABLE COLOR NEGRO</v>
      </c>
      <c r="F19" s="10">
        <f>[1]Hoja1!C4</f>
        <v>511</v>
      </c>
      <c r="G19" t="s">
        <v>38</v>
      </c>
      <c r="H19" s="14" t="str">
        <f>[1]Hoja1!A4</f>
        <v>AJ-001</v>
      </c>
      <c r="I19" s="19">
        <f>[1]Hoja1!N4</f>
        <v>600</v>
      </c>
      <c r="J19" t="s">
        <v>62</v>
      </c>
    </row>
    <row r="20" spans="1:11">
      <c r="A20">
        <v>2025</v>
      </c>
      <c r="B20" s="3">
        <v>45566</v>
      </c>
      <c r="C20" s="4">
        <v>45596</v>
      </c>
      <c r="D20" s="13" t="str">
        <f>[1]Hoja1!B5</f>
        <v>ESCRITORIO MADERA 2 CAJONES S/LLAVE</v>
      </c>
      <c r="F20" s="10">
        <f>[1]Hoja1!C5</f>
        <v>511</v>
      </c>
      <c r="G20" t="s">
        <v>38</v>
      </c>
      <c r="H20" s="14" t="str">
        <f>[1]Hoja1!A5</f>
        <v>AJ-002</v>
      </c>
      <c r="I20" s="19">
        <f>[1]Hoja1!N5</f>
        <v>1200</v>
      </c>
      <c r="J20" t="s">
        <v>62</v>
      </c>
    </row>
    <row r="21" spans="1:11">
      <c r="A21">
        <v>2025</v>
      </c>
      <c r="B21" s="3">
        <v>45566</v>
      </c>
      <c r="C21" s="4">
        <v>45596</v>
      </c>
      <c r="D21" s="13" t="str">
        <f>[1]Hoja1!B6</f>
        <v>ARCHIVERO METALICO DE 2 GAVETAS S/LLAVE</v>
      </c>
      <c r="E21" s="3">
        <v>40144</v>
      </c>
      <c r="F21" s="10">
        <f>[1]Hoja1!C6</f>
        <v>511</v>
      </c>
      <c r="G21" t="s">
        <v>38</v>
      </c>
      <c r="H21" s="14" t="str">
        <f>[1]Hoja1!A6</f>
        <v>AJ-003</v>
      </c>
      <c r="I21" s="19">
        <f>[1]Hoja1!N6</f>
        <v>2070</v>
      </c>
      <c r="J21" t="s">
        <v>62</v>
      </c>
    </row>
    <row r="22" spans="1:11">
      <c r="A22">
        <v>2025</v>
      </c>
      <c r="B22" s="3">
        <v>45566</v>
      </c>
      <c r="C22" s="4">
        <v>45596</v>
      </c>
      <c r="D22" s="13" t="str">
        <f>[1]Hoja1!B7</f>
        <v>COMPUTADORADESKTOP</v>
      </c>
      <c r="E22" s="3">
        <v>44958</v>
      </c>
      <c r="F22" s="10">
        <f>[1]Hoja1!C7</f>
        <v>515</v>
      </c>
      <c r="G22" t="s">
        <v>38</v>
      </c>
      <c r="H22" s="14" t="str">
        <f>[1]Hoja1!A7</f>
        <v>AJ-004</v>
      </c>
      <c r="I22" s="19">
        <f>[1]Hoja1!N7</f>
        <v>14999</v>
      </c>
      <c r="J22" t="s">
        <v>63</v>
      </c>
    </row>
    <row r="23" spans="1:11">
      <c r="A23">
        <v>2025</v>
      </c>
      <c r="B23" s="3">
        <v>45566</v>
      </c>
      <c r="C23" s="4">
        <v>45596</v>
      </c>
      <c r="D23" s="13" t="str">
        <f>[2]Hoja1!B4</f>
        <v>MESA PARA COMPUTADORA</v>
      </c>
      <c r="G23" t="s">
        <v>38</v>
      </c>
      <c r="H23" s="14" t="str">
        <f>[2]Hoja1!A4</f>
        <v>BM-001</v>
      </c>
      <c r="I23" s="19">
        <f>[2]Hoja1!M4</f>
        <v>700</v>
      </c>
      <c r="J23" t="s">
        <v>64</v>
      </c>
    </row>
    <row r="24" spans="1:11">
      <c r="A24">
        <v>2025</v>
      </c>
      <c r="B24" s="3">
        <v>45566</v>
      </c>
      <c r="C24" s="4">
        <v>45596</v>
      </c>
      <c r="D24" s="13" t="str">
        <f>[2]Hoja1!B5</f>
        <v>MESA PARA COMPUTADORA</v>
      </c>
      <c r="G24" t="s">
        <v>38</v>
      </c>
      <c r="H24" s="14" t="str">
        <f>[2]Hoja1!A5</f>
        <v>BM-002</v>
      </c>
      <c r="I24" s="19">
        <f>[2]Hoja1!M5</f>
        <v>700</v>
      </c>
      <c r="J24" t="s">
        <v>64</v>
      </c>
    </row>
    <row r="25" spans="1:11">
      <c r="A25">
        <v>2025</v>
      </c>
      <c r="B25" s="3">
        <v>45566</v>
      </c>
      <c r="C25" s="4">
        <v>45596</v>
      </c>
      <c r="D25" s="13" t="str">
        <f>[2]Hoja1!B6</f>
        <v>MESA PARA COMPUTADORA</v>
      </c>
      <c r="G25" t="s">
        <v>38</v>
      </c>
      <c r="H25" s="14" t="str">
        <f>[2]Hoja1!A6</f>
        <v>BM-003</v>
      </c>
      <c r="I25" s="19">
        <f>[2]Hoja1!M6</f>
        <v>700</v>
      </c>
      <c r="J25" t="s">
        <v>63</v>
      </c>
    </row>
    <row r="26" spans="1:11">
      <c r="A26">
        <v>2025</v>
      </c>
      <c r="B26" s="3">
        <v>45566</v>
      </c>
      <c r="C26" s="4">
        <v>45596</v>
      </c>
      <c r="D26" s="13" t="str">
        <f>[2]Hoja1!B7</f>
        <v>MESA PARA COMPUTADORA</v>
      </c>
      <c r="E26" s="3"/>
      <c r="G26" t="s">
        <v>38</v>
      </c>
      <c r="H26" s="14" t="str">
        <f>[2]Hoja1!A7</f>
        <v>BM-004</v>
      </c>
      <c r="I26" s="19">
        <f>[2]Hoja1!M7</f>
        <v>700</v>
      </c>
      <c r="J26" t="s">
        <v>64</v>
      </c>
    </row>
    <row r="27" spans="1:11">
      <c r="A27">
        <v>2025</v>
      </c>
      <c r="B27" s="3">
        <v>45566</v>
      </c>
      <c r="C27" s="4">
        <v>45596</v>
      </c>
      <c r="D27" s="13" t="str">
        <f>[2]Hoja1!B8</f>
        <v>MESA PARA COMPUTADORA</v>
      </c>
      <c r="G27" t="s">
        <v>38</v>
      </c>
      <c r="H27" s="14" t="str">
        <f>[2]Hoja1!A8</f>
        <v>BM-005</v>
      </c>
      <c r="I27" s="19">
        <f>[2]Hoja1!M8</f>
        <v>700</v>
      </c>
      <c r="J27" t="s">
        <v>64</v>
      </c>
    </row>
    <row r="28" spans="1:11">
      <c r="A28">
        <v>2025</v>
      </c>
      <c r="B28" s="3">
        <v>45566</v>
      </c>
      <c r="C28" s="4">
        <v>45596</v>
      </c>
      <c r="D28" s="13" t="str">
        <f>[2]Hoja1!B9</f>
        <v>MESA PARA COMPUTADORA</v>
      </c>
      <c r="G28" t="s">
        <v>38</v>
      </c>
      <c r="H28" s="14" t="str">
        <f>[2]Hoja1!A9</f>
        <v>BM-006</v>
      </c>
      <c r="I28" s="19">
        <f>[2]Hoja1!M9</f>
        <v>700</v>
      </c>
      <c r="J28" t="s">
        <v>63</v>
      </c>
    </row>
    <row r="29" spans="1:11">
      <c r="A29">
        <v>2025</v>
      </c>
      <c r="B29" s="3">
        <v>45566</v>
      </c>
      <c r="C29" s="4">
        <v>45596</v>
      </c>
      <c r="D29" s="13" t="str">
        <f>[2]Hoja1!B10</f>
        <v>ARCHIVERO METALICO 4 CAJONES</v>
      </c>
      <c r="G29" t="s">
        <v>38</v>
      </c>
      <c r="H29" s="14" t="str">
        <f>[2]Hoja1!A10</f>
        <v>BM-007</v>
      </c>
      <c r="I29" s="19">
        <f>[2]Hoja1!M10</f>
        <v>900</v>
      </c>
      <c r="J29" t="s">
        <v>64</v>
      </c>
    </row>
    <row r="30" spans="1:11">
      <c r="A30">
        <v>2025</v>
      </c>
      <c r="B30" s="3">
        <v>45566</v>
      </c>
      <c r="C30" s="4">
        <v>45596</v>
      </c>
      <c r="D30" s="13" t="str">
        <f>[2]Hoja1!B11</f>
        <v>ESCRITORIO DE TRIPLAY 2 CAJONES</v>
      </c>
      <c r="G30" t="s">
        <v>38</v>
      </c>
      <c r="H30" s="14" t="str">
        <f>[2]Hoja1!A11</f>
        <v>BM-008</v>
      </c>
      <c r="I30" s="19">
        <f>[2]Hoja1!M11</f>
        <v>1500</v>
      </c>
      <c r="J30" t="s">
        <v>64</v>
      </c>
    </row>
    <row r="31" spans="1:11">
      <c r="A31">
        <v>2025</v>
      </c>
      <c r="B31" s="3">
        <v>45566</v>
      </c>
      <c r="C31" s="4">
        <v>45596</v>
      </c>
      <c r="D31" s="13" t="str">
        <f>[2]Hoja1!B12</f>
        <v>AIRE ACONDICIONADO DE 1 TON.</v>
      </c>
      <c r="F31" s="15"/>
      <c r="G31" t="s">
        <v>38</v>
      </c>
      <c r="H31" s="14" t="str">
        <f>[2]Hoja1!A12</f>
        <v>BM-009</v>
      </c>
      <c r="I31" s="19">
        <f>[2]Hoja1!M12</f>
        <v>4000</v>
      </c>
      <c r="J31" t="s">
        <v>63</v>
      </c>
    </row>
    <row r="32" spans="1:11">
      <c r="A32">
        <v>2025</v>
      </c>
      <c r="B32" s="3">
        <v>45566</v>
      </c>
      <c r="C32" s="4">
        <v>45596</v>
      </c>
      <c r="D32" s="13" t="str">
        <f>[2]Hoja1!B13</f>
        <v>PANTALLA PARA COMPUTADORA</v>
      </c>
      <c r="E32" s="3">
        <f>[2]Hoja1!D13</f>
        <v>41171</v>
      </c>
      <c r="F32" s="15">
        <f>[2]Hoja1!E13</f>
        <v>763</v>
      </c>
      <c r="G32" t="s">
        <v>38</v>
      </c>
      <c r="H32" s="14" t="str">
        <f>[2]Hoja1!A13</f>
        <v>BM-010</v>
      </c>
      <c r="I32" s="19">
        <f>[2]Hoja1!M13</f>
        <v>2198.02</v>
      </c>
      <c r="J32" t="s">
        <v>64</v>
      </c>
    </row>
    <row r="33" spans="1:10">
      <c r="A33">
        <v>2025</v>
      </c>
      <c r="B33" s="3">
        <v>45566</v>
      </c>
      <c r="C33" s="4" t="s">
        <v>65</v>
      </c>
      <c r="D33" s="13" t="str">
        <f>[2]Hoja1!B14</f>
        <v>REGULADOR</v>
      </c>
      <c r="E33" s="3">
        <f>[2]Hoja1!D14</f>
        <v>41171</v>
      </c>
      <c r="F33" s="15">
        <f>[2]Hoja1!E14</f>
        <v>763</v>
      </c>
      <c r="G33" t="s">
        <v>38</v>
      </c>
      <c r="H33" s="14" t="str">
        <f>[2]Hoja1!A14</f>
        <v>BM-011</v>
      </c>
      <c r="I33" s="19">
        <f>[2]Hoja1!M14</f>
        <v>551</v>
      </c>
      <c r="J33" t="s">
        <v>64</v>
      </c>
    </row>
    <row r="34" spans="1:10">
      <c r="A34">
        <v>2025</v>
      </c>
      <c r="B34" s="3">
        <v>45566</v>
      </c>
      <c r="C34" s="4">
        <v>45596</v>
      </c>
      <c r="D34" s="13" t="str">
        <f>[2]Hoja1!B15</f>
        <v>AIRE ACONDICIONADO TIPO MINISPLIT 2 TON</v>
      </c>
      <c r="E34" s="3">
        <f>[2]Hoja1!D15</f>
        <v>44734</v>
      </c>
      <c r="F34" s="15" t="str">
        <f>[2]Hoja1!E15</f>
        <v>A 65</v>
      </c>
      <c r="G34" t="s">
        <v>38</v>
      </c>
      <c r="H34" s="14" t="str">
        <f>[2]Hoja1!A15</f>
        <v>BM-012</v>
      </c>
      <c r="I34" s="19">
        <f>[2]Hoja1!M15</f>
        <v>14268</v>
      </c>
      <c r="J34" t="s">
        <v>63</v>
      </c>
    </row>
    <row r="35" spans="1:10">
      <c r="A35">
        <v>2025</v>
      </c>
      <c r="B35" s="3">
        <v>45566</v>
      </c>
      <c r="C35" s="4">
        <v>45596</v>
      </c>
      <c r="D35" t="str">
        <f>[3]Hoja1!B4</f>
        <v>COMEDOR C/6 SILLAS</v>
      </c>
      <c r="E35" s="3">
        <f>[3]Hoja1!D4</f>
        <v>41546</v>
      </c>
      <c r="F35" s="15"/>
      <c r="G35" t="s">
        <v>38</v>
      </c>
      <c r="I35" s="19">
        <f>[3]Hoja1!M4</f>
        <v>7699</v>
      </c>
      <c r="J35" t="s">
        <v>66</v>
      </c>
    </row>
    <row r="36" spans="1:10">
      <c r="A36">
        <v>2025</v>
      </c>
      <c r="B36" s="3">
        <v>45566</v>
      </c>
      <c r="C36" s="4">
        <v>45596</v>
      </c>
      <c r="D36" t="str">
        <f>[3]Hoja1!B5</f>
        <v>COMEDOR C/4 SILLAS</v>
      </c>
      <c r="E36" s="3">
        <f>[3]Hoja1!D5</f>
        <v>41546</v>
      </c>
      <c r="F36" s="15"/>
      <c r="G36" t="s">
        <v>38</v>
      </c>
      <c r="I36" s="19">
        <f>[3]Hoja1!M5</f>
        <v>6375</v>
      </c>
      <c r="J36" t="s">
        <v>66</v>
      </c>
    </row>
    <row r="37" spans="1:10">
      <c r="A37">
        <v>2025</v>
      </c>
      <c r="B37" s="3">
        <v>45566</v>
      </c>
      <c r="C37" s="4">
        <v>45596</v>
      </c>
      <c r="D37" t="str">
        <f>[3]Hoja1!B6</f>
        <v>SILLA COLOR VERDE</v>
      </c>
      <c r="E37" s="3"/>
      <c r="F37" s="15"/>
      <c r="G37" t="s">
        <v>38</v>
      </c>
      <c r="I37" s="19">
        <f>[3]Hoja1!M6</f>
        <v>500</v>
      </c>
      <c r="J37" t="s">
        <v>66</v>
      </c>
    </row>
    <row r="38" spans="1:10">
      <c r="A38">
        <v>2025</v>
      </c>
      <c r="B38" s="3">
        <v>45566</v>
      </c>
      <c r="C38" s="4">
        <v>45596</v>
      </c>
      <c r="D38" t="str">
        <f>[3]Hoja1!B7</f>
        <v>AIRE ACONDICIONADO</v>
      </c>
      <c r="E38" s="3">
        <f>[3]Hoja1!D7</f>
        <v>40387</v>
      </c>
      <c r="F38" s="15"/>
      <c r="G38" t="s">
        <v>38</v>
      </c>
      <c r="I38" s="19">
        <f>[3]Hoja1!M7</f>
        <v>9744</v>
      </c>
      <c r="J38" t="s">
        <v>66</v>
      </c>
    </row>
    <row r="39" spans="1:10">
      <c r="A39">
        <v>2025</v>
      </c>
      <c r="B39" s="3">
        <v>45566</v>
      </c>
      <c r="C39" s="4">
        <v>45596</v>
      </c>
      <c r="D39" t="str">
        <f>[3]Hoja1!B8</f>
        <v>ARCHIVERO METALICO C/2 CAJONES</v>
      </c>
      <c r="E39" s="3"/>
      <c r="F39" s="15"/>
      <c r="G39" t="s">
        <v>38</v>
      </c>
      <c r="I39" s="19">
        <f>[3]Hoja1!M8</f>
        <v>7000</v>
      </c>
      <c r="J39" t="s">
        <v>66</v>
      </c>
    </row>
    <row r="40" spans="1:10">
      <c r="A40">
        <v>2025</v>
      </c>
      <c r="B40" s="3">
        <v>45566</v>
      </c>
      <c r="C40" s="4">
        <v>45596</v>
      </c>
      <c r="D40" t="str">
        <f>[3]Hoja1!B9</f>
        <v>HORNO DE MICROONDAS 0.7 P</v>
      </c>
      <c r="E40" s="3">
        <f>[3]Hoja1!D9</f>
        <v>41600</v>
      </c>
      <c r="F40" s="15"/>
      <c r="G40" t="s">
        <v>38</v>
      </c>
      <c r="I40" s="19">
        <f>[3]Hoja1!M9</f>
        <v>690</v>
      </c>
      <c r="J40" t="s">
        <v>66</v>
      </c>
    </row>
    <row r="41" spans="1:10">
      <c r="A41">
        <v>2025</v>
      </c>
      <c r="B41" s="3">
        <v>45566</v>
      </c>
      <c r="C41" s="4">
        <v>45961</v>
      </c>
      <c r="D41" t="str">
        <f>[3]Hoja1!B10</f>
        <v>AIRE ACONDICIONADO</v>
      </c>
      <c r="E41" s="3" t="s">
        <v>67</v>
      </c>
      <c r="F41" s="15"/>
      <c r="G41" t="s">
        <v>38</v>
      </c>
      <c r="I41" s="19">
        <f>[3]Hoja1!M10</f>
        <v>6380</v>
      </c>
      <c r="J41" t="s">
        <v>66</v>
      </c>
    </row>
    <row r="42" spans="1:10">
      <c r="A42">
        <v>2025</v>
      </c>
      <c r="B42" s="3">
        <v>45566</v>
      </c>
      <c r="C42" s="4">
        <v>45596</v>
      </c>
      <c r="D42" t="str">
        <f>[3]Hoja1!B11</f>
        <v>SERVIDOR (INTERNET)</v>
      </c>
      <c r="E42" s="3"/>
      <c r="F42" s="15"/>
      <c r="G42" t="s">
        <v>38</v>
      </c>
      <c r="I42" s="19">
        <f>[3]Hoja1!M11</f>
        <v>0</v>
      </c>
      <c r="J42" t="s">
        <v>66</v>
      </c>
    </row>
    <row r="43" spans="1:10">
      <c r="A43">
        <v>2025</v>
      </c>
      <c r="B43" s="3">
        <v>45566</v>
      </c>
      <c r="C43" s="4" t="s">
        <v>68</v>
      </c>
      <c r="D43" t="str">
        <f>[3]Hoja1!B12</f>
        <v>ARCHIVERO MADERA C/3 CAJONES</v>
      </c>
      <c r="F43" s="15"/>
      <c r="G43" t="s">
        <v>38</v>
      </c>
      <c r="I43" s="19">
        <f>[3]Hoja1!M12</f>
        <v>8300</v>
      </c>
      <c r="J43" t="s">
        <v>66</v>
      </c>
    </row>
    <row r="44" spans="1:10">
      <c r="A44">
        <v>2025</v>
      </c>
      <c r="B44" s="3">
        <v>45566</v>
      </c>
      <c r="C44" s="4">
        <v>45596</v>
      </c>
      <c r="D44" t="str">
        <f>[4]Hoja1!B4</f>
        <v>COLCHON CHICO</v>
      </c>
      <c r="F44" s="15"/>
      <c r="G44" t="s">
        <v>38</v>
      </c>
      <c r="H44" s="15" t="str">
        <f>[4]Hoja1!A4</f>
        <v>CAIC-001</v>
      </c>
      <c r="I44" s="19">
        <f>[4]Hoja1!M4</f>
        <v>650</v>
      </c>
      <c r="J44" t="s">
        <v>69</v>
      </c>
    </row>
    <row r="45" spans="1:10">
      <c r="A45">
        <v>2025</v>
      </c>
      <c r="B45" s="3">
        <v>45566</v>
      </c>
      <c r="C45" s="4">
        <v>45596</v>
      </c>
      <c r="D45" t="str">
        <f>[4]Hoja1!B5</f>
        <v>COLCHON CHICO</v>
      </c>
      <c r="F45" s="15"/>
      <c r="G45" t="s">
        <v>38</v>
      </c>
      <c r="H45" s="15" t="str">
        <f>[4]Hoja1!A5</f>
        <v>CAIC-002</v>
      </c>
      <c r="I45" s="19">
        <f>[4]Hoja1!M5</f>
        <v>650</v>
      </c>
      <c r="J45" t="s">
        <v>69</v>
      </c>
    </row>
    <row r="46" spans="1:10">
      <c r="A46">
        <v>2025</v>
      </c>
      <c r="B46" s="3">
        <v>45566</v>
      </c>
      <c r="C46" s="4">
        <v>45596</v>
      </c>
      <c r="D46" t="str">
        <f>[4]Hoja1!B6</f>
        <v>VENTILADOR INDUSTRIAL DE TECHO 56"</v>
      </c>
      <c r="F46" s="15"/>
      <c r="G46" t="s">
        <v>38</v>
      </c>
      <c r="H46" s="15" t="str">
        <f>[4]Hoja1!A6</f>
        <v>CAIC-003</v>
      </c>
      <c r="I46" s="19">
        <f>[4]Hoja1!M6</f>
        <v>950</v>
      </c>
      <c r="J46" t="s">
        <v>69</v>
      </c>
    </row>
    <row r="47" spans="1:10">
      <c r="A47">
        <v>2025</v>
      </c>
      <c r="B47" s="3">
        <v>45566</v>
      </c>
      <c r="C47" s="4">
        <v>45596</v>
      </c>
      <c r="D47" t="str">
        <f>[4]Hoja1!B7</f>
        <v>VENTILADOR INDUSTRIAL DE TECHO 56"</v>
      </c>
      <c r="F47" s="15"/>
      <c r="G47" t="s">
        <v>38</v>
      </c>
      <c r="H47" s="15" t="str">
        <f>[4]Hoja1!A7</f>
        <v>CAIC-004</v>
      </c>
      <c r="I47" s="19">
        <f>[4]Hoja1!M7</f>
        <v>950</v>
      </c>
      <c r="J47" t="s">
        <v>69</v>
      </c>
    </row>
    <row r="48" spans="1:10">
      <c r="A48">
        <v>2025</v>
      </c>
      <c r="B48" s="3">
        <v>45566</v>
      </c>
      <c r="C48" s="4">
        <v>45596</v>
      </c>
      <c r="D48" t="str">
        <f>[4]Hoja1!B8</f>
        <v>ENFRIADOR DE AGUA GENERAL ELETRIC</v>
      </c>
      <c r="E48" s="3">
        <f>[4]Hoja1!$D$8</f>
        <v>40960</v>
      </c>
      <c r="F48" s="15"/>
      <c r="G48" t="s">
        <v>38</v>
      </c>
      <c r="H48" s="15" t="str">
        <f>[4]Hoja1!A8</f>
        <v>CAIC-005</v>
      </c>
      <c r="I48" s="19">
        <f>[4]Hoja1!M8</f>
        <v>3300</v>
      </c>
      <c r="J48" t="s">
        <v>69</v>
      </c>
    </row>
    <row r="49" spans="1:10">
      <c r="A49">
        <v>2025</v>
      </c>
      <c r="B49" s="3">
        <v>45566</v>
      </c>
      <c r="C49" s="4">
        <v>45596</v>
      </c>
      <c r="D49" t="str">
        <f>[4]Hoja1!B9</f>
        <v>MINISPLIT</v>
      </c>
      <c r="F49" s="15"/>
      <c r="G49" t="s">
        <v>38</v>
      </c>
      <c r="H49" s="15" t="str">
        <f>[4]Hoja1!A9</f>
        <v>CAIC-006</v>
      </c>
      <c r="I49" s="19">
        <f>[4]Hoja1!M9</f>
        <v>9500</v>
      </c>
      <c r="J49" t="s">
        <v>69</v>
      </c>
    </row>
    <row r="50" spans="1:10">
      <c r="A50">
        <v>2025</v>
      </c>
      <c r="B50" s="3">
        <v>45566</v>
      </c>
      <c r="C50" s="4">
        <v>45596</v>
      </c>
      <c r="D50" t="str">
        <f>[4]Hoja1!B10</f>
        <v>ESCRITORIO DE MADERA COLOR MELON</v>
      </c>
      <c r="F50" s="15"/>
      <c r="G50" t="s">
        <v>38</v>
      </c>
      <c r="H50" s="15" t="str">
        <f>[4]Hoja1!A10</f>
        <v>CAIC-007</v>
      </c>
      <c r="I50" s="19">
        <f>[4]Hoja1!M10</f>
        <v>1250</v>
      </c>
      <c r="J50" t="s">
        <v>69</v>
      </c>
    </row>
    <row r="51" spans="1:10">
      <c r="A51">
        <v>2025</v>
      </c>
      <c r="B51" s="3">
        <v>45566</v>
      </c>
      <c r="C51" s="4">
        <v>45596</v>
      </c>
      <c r="D51" t="str">
        <f>[5]Hoja1!B4</f>
        <v xml:space="preserve">IMPRESORA MULTIFUNCIONAL </v>
      </c>
      <c r="E51" s="3">
        <f>[5]Hoja1!D4</f>
        <v>44978</v>
      </c>
      <c r="F51" s="15">
        <f>[5]Hoja1!C4</f>
        <v>515</v>
      </c>
      <c r="G51" t="s">
        <v>38</v>
      </c>
      <c r="H51" s="15" t="str">
        <f>[5]Hoja1!A4</f>
        <v>CM-001</v>
      </c>
      <c r="I51" s="19">
        <f>[5]Hoja1!M4</f>
        <v>3878.45</v>
      </c>
      <c r="J51" t="s">
        <v>70</v>
      </c>
    </row>
    <row r="52" spans="1:10">
      <c r="A52">
        <v>2025</v>
      </c>
      <c r="B52" s="3">
        <v>45566</v>
      </c>
      <c r="C52" s="4">
        <v>45596</v>
      </c>
      <c r="D52" t="str">
        <f>[5]Hoja1!B5</f>
        <v>EQUIPO DE COMPUTO HP</v>
      </c>
      <c r="E52" s="3">
        <f>[5]Hoja1!D5</f>
        <v>44978</v>
      </c>
      <c r="F52" s="15">
        <f>[5]Hoja1!C5</f>
        <v>515</v>
      </c>
      <c r="G52" t="s">
        <v>38</v>
      </c>
      <c r="H52" s="15" t="str">
        <f>[5]Hoja1!A5</f>
        <v>CM-002</v>
      </c>
      <c r="I52" s="19">
        <f>[5]Hoja1!M5</f>
        <v>7757.97</v>
      </c>
      <c r="J52" t="s">
        <v>70</v>
      </c>
    </row>
    <row r="53" spans="1:10">
      <c r="A53">
        <v>2025</v>
      </c>
      <c r="B53" s="3">
        <v>45566</v>
      </c>
      <c r="C53" s="4">
        <v>45596</v>
      </c>
      <c r="D53" t="str">
        <f>[5]Hoja1!B6</f>
        <v>EQUIPO DE COMPUTO HP</v>
      </c>
      <c r="E53" s="3">
        <f>[5]Hoja1!D6</f>
        <v>44978</v>
      </c>
      <c r="F53" s="15">
        <f>[5]Hoja1!C6</f>
        <v>515</v>
      </c>
      <c r="G53" t="s">
        <v>38</v>
      </c>
      <c r="H53" s="15" t="str">
        <f>[5]Hoja1!A6</f>
        <v>CM-003</v>
      </c>
      <c r="I53" s="19">
        <f>[5]Hoja1!M6</f>
        <v>9672.6299999999992</v>
      </c>
      <c r="J53" t="s">
        <v>70</v>
      </c>
    </row>
    <row r="54" spans="1:10">
      <c r="A54">
        <v>2025</v>
      </c>
      <c r="B54" s="3">
        <v>45566</v>
      </c>
      <c r="C54" s="4">
        <v>45596</v>
      </c>
      <c r="D54" t="str">
        <f>[5]Hoja1!B7</f>
        <v>SILLA SECRETARIAL</v>
      </c>
      <c r="E54" s="3">
        <f>[5]Hoja1!D7</f>
        <v>45352</v>
      </c>
      <c r="F54" s="15">
        <f>[5]Hoja1!C7</f>
        <v>511</v>
      </c>
      <c r="G54" t="s">
        <v>38</v>
      </c>
      <c r="H54" s="15" t="str">
        <f>[5]Hoja1!A7</f>
        <v>CM-004</v>
      </c>
      <c r="I54" s="19">
        <f>[5]Hoja1!M7</f>
        <v>1715.52</v>
      </c>
      <c r="J54" t="s">
        <v>70</v>
      </c>
    </row>
    <row r="55" spans="1:10">
      <c r="A55">
        <v>2025</v>
      </c>
      <c r="B55" s="3">
        <v>45566</v>
      </c>
      <c r="C55" s="4">
        <v>45596</v>
      </c>
      <c r="D55" t="str">
        <f>[5]Hoja1!B8</f>
        <v>SILLA SECRETARIAL</v>
      </c>
      <c r="E55" s="3">
        <f>[5]Hoja1!D8</f>
        <v>45352</v>
      </c>
      <c r="F55" s="15">
        <f>[5]Hoja1!C8</f>
        <v>511</v>
      </c>
      <c r="G55" t="s">
        <v>38</v>
      </c>
      <c r="H55" s="15" t="str">
        <f>[5]Hoja1!A8</f>
        <v>CM-005</v>
      </c>
      <c r="I55" s="19">
        <f>[5]Hoja1!M8</f>
        <v>1715.52</v>
      </c>
      <c r="J55" t="s">
        <v>70</v>
      </c>
    </row>
    <row r="56" spans="1:10">
      <c r="A56">
        <v>2025</v>
      </c>
      <c r="B56" s="3">
        <v>45566</v>
      </c>
      <c r="C56" s="4">
        <v>45596</v>
      </c>
      <c r="D56" t="str">
        <f>[5]Hoja1!B9</f>
        <v>SILLA SECRETARIAL</v>
      </c>
      <c r="E56" s="3">
        <f>[5]Hoja1!D9</f>
        <v>45352</v>
      </c>
      <c r="F56" s="15">
        <f>[5]Hoja1!C9</f>
        <v>511</v>
      </c>
      <c r="G56" t="s">
        <v>38</v>
      </c>
      <c r="H56" s="15" t="str">
        <f>[5]Hoja1!A9</f>
        <v>CM-006</v>
      </c>
      <c r="I56" s="19">
        <f>[5]Hoja1!M9</f>
        <v>1715.52</v>
      </c>
      <c r="J56" t="s">
        <v>70</v>
      </c>
    </row>
    <row r="57" spans="1:10">
      <c r="A57">
        <v>2025</v>
      </c>
      <c r="B57" s="3">
        <v>45566</v>
      </c>
      <c r="C57" s="4">
        <v>45596</v>
      </c>
      <c r="D57" t="str">
        <f>[5]Hoja1!B10</f>
        <v>SILLON EJECUTIVO</v>
      </c>
      <c r="E57" s="3">
        <f>[5]Hoja1!D10</f>
        <v>45352</v>
      </c>
      <c r="F57" s="15">
        <f>[5]Hoja1!C10</f>
        <v>511</v>
      </c>
      <c r="G57" t="s">
        <v>38</v>
      </c>
      <c r="H57" s="15" t="str">
        <f>[5]Hoja1!A10</f>
        <v>CM-007</v>
      </c>
      <c r="I57" s="19">
        <f>[5]Hoja1!M10</f>
        <v>3620.64</v>
      </c>
      <c r="J57" t="s">
        <v>70</v>
      </c>
    </row>
    <row r="58" spans="1:10">
      <c r="A58">
        <v>2025</v>
      </c>
      <c r="B58" s="3">
        <v>45566</v>
      </c>
      <c r="C58" s="4">
        <v>45596</v>
      </c>
      <c r="D58" t="str">
        <f>[5]Hoja1!B11</f>
        <v>SILLA DE VISITA</v>
      </c>
      <c r="E58" s="3">
        <f>[5]Hoja1!D11</f>
        <v>45352</v>
      </c>
      <c r="F58" s="15">
        <f>[5]Hoja1!C11</f>
        <v>511</v>
      </c>
      <c r="G58" t="s">
        <v>38</v>
      </c>
      <c r="H58" s="15" t="str">
        <f>[5]Hoja1!A11</f>
        <v>CM-008</v>
      </c>
      <c r="I58" s="19">
        <f>[5]Hoja1!M11</f>
        <v>948.28</v>
      </c>
      <c r="J58" t="s">
        <v>70</v>
      </c>
    </row>
    <row r="59" spans="1:10">
      <c r="A59">
        <v>2025</v>
      </c>
      <c r="B59" s="3">
        <v>45566</v>
      </c>
      <c r="C59" s="4">
        <v>45596</v>
      </c>
      <c r="D59" t="str">
        <f>[5]Hoja1!B12</f>
        <v>SILLA DE VISITA</v>
      </c>
      <c r="E59" s="3">
        <f>[5]Hoja1!D12</f>
        <v>45353</v>
      </c>
      <c r="F59" s="15">
        <f>[5]Hoja1!C12</f>
        <v>511</v>
      </c>
      <c r="G59" t="s">
        <v>38</v>
      </c>
      <c r="H59" s="15" t="str">
        <f>[5]Hoja1!A12</f>
        <v>CM-009</v>
      </c>
      <c r="I59" s="19">
        <f>[5]Hoja1!M12</f>
        <v>948.28</v>
      </c>
      <c r="J59" t="s">
        <v>70</v>
      </c>
    </row>
    <row r="60" spans="1:10">
      <c r="A60">
        <v>2025</v>
      </c>
      <c r="B60" s="3">
        <v>45566</v>
      </c>
      <c r="C60" s="4">
        <v>45596</v>
      </c>
      <c r="D60" t="str">
        <f>[5]Hoja1!B13</f>
        <v>SILLA DE VISITA</v>
      </c>
      <c r="E60" s="3">
        <f>[5]Hoja1!D13</f>
        <v>45354</v>
      </c>
      <c r="F60" s="15">
        <f>[5]Hoja1!C13</f>
        <v>511</v>
      </c>
      <c r="G60" t="s">
        <v>38</v>
      </c>
      <c r="H60" s="15" t="str">
        <f>[5]Hoja1!A13</f>
        <v>CM-010</v>
      </c>
      <c r="I60" s="19">
        <f>[5]Hoja1!M13</f>
        <v>948.28</v>
      </c>
      <c r="J60" t="s">
        <v>70</v>
      </c>
    </row>
    <row r="61" spans="1:10">
      <c r="A61">
        <v>2025</v>
      </c>
      <c r="B61" s="3">
        <v>45566</v>
      </c>
      <c r="C61" s="4">
        <v>45596</v>
      </c>
      <c r="D61" t="str">
        <f>[5]Hoja1!B14</f>
        <v>SILLA DE VISITA</v>
      </c>
      <c r="E61" s="3">
        <f>[5]Hoja1!D14</f>
        <v>45355</v>
      </c>
      <c r="F61" s="15">
        <f>[5]Hoja1!C14</f>
        <v>511</v>
      </c>
      <c r="G61" t="s">
        <v>38</v>
      </c>
      <c r="H61" s="15" t="str">
        <f>[5]Hoja1!A14</f>
        <v>CM-011</v>
      </c>
      <c r="I61" s="19">
        <f>[5]Hoja1!M14</f>
        <v>948.28</v>
      </c>
      <c r="J61" t="s">
        <v>70</v>
      </c>
    </row>
    <row r="62" spans="1:10">
      <c r="A62">
        <v>2025</v>
      </c>
      <c r="B62" s="3">
        <v>45566</v>
      </c>
      <c r="C62" s="4">
        <v>45596</v>
      </c>
      <c r="D62" t="str">
        <f>[5]Hoja1!B15</f>
        <v>SILLA DE VISITA</v>
      </c>
      <c r="E62" s="3">
        <f>[5]Hoja1!D15</f>
        <v>45356</v>
      </c>
      <c r="F62" s="15">
        <f>[5]Hoja1!C15</f>
        <v>511</v>
      </c>
      <c r="G62" t="s">
        <v>38</v>
      </c>
      <c r="H62" s="15" t="str">
        <f>[5]Hoja1!A15</f>
        <v>CM-012</v>
      </c>
      <c r="I62" s="19">
        <f>[5]Hoja1!M15</f>
        <v>948.28</v>
      </c>
      <c r="J62" t="s">
        <v>70</v>
      </c>
    </row>
    <row r="63" spans="1:10">
      <c r="A63">
        <v>2025</v>
      </c>
      <c r="B63" s="3">
        <v>45566</v>
      </c>
      <c r="C63" s="4">
        <v>45596</v>
      </c>
      <c r="D63" t="str">
        <f>[5]Hoja1!B16</f>
        <v>SILLA DE VISITA</v>
      </c>
      <c r="E63" s="3">
        <f>[5]Hoja1!D16</f>
        <v>45357</v>
      </c>
      <c r="F63" s="15">
        <f>[5]Hoja1!C16</f>
        <v>511</v>
      </c>
      <c r="G63" t="s">
        <v>38</v>
      </c>
      <c r="H63" s="15" t="str">
        <f>[5]Hoja1!A16</f>
        <v>CM-013</v>
      </c>
      <c r="I63" s="19">
        <f>[5]Hoja1!M16</f>
        <v>948.28</v>
      </c>
      <c r="J63" t="s">
        <v>70</v>
      </c>
    </row>
    <row r="64" spans="1:10">
      <c r="A64">
        <v>2025</v>
      </c>
      <c r="B64" s="3">
        <v>45566</v>
      </c>
      <c r="C64" s="4">
        <v>45596</v>
      </c>
      <c r="D64" t="str">
        <f>[5]Hoja1!B17</f>
        <v>SILLA DE VISITA</v>
      </c>
      <c r="E64" s="3">
        <f>[5]Hoja1!D17</f>
        <v>45358</v>
      </c>
      <c r="F64" s="15">
        <f>[5]Hoja1!C17</f>
        <v>511</v>
      </c>
      <c r="G64" t="s">
        <v>38</v>
      </c>
      <c r="H64" s="15" t="str">
        <f>[5]Hoja1!A17</f>
        <v>CM-014</v>
      </c>
      <c r="I64" s="19">
        <f>[5]Hoja1!M17</f>
        <v>948.28</v>
      </c>
      <c r="J64" t="s">
        <v>70</v>
      </c>
    </row>
    <row r="65" spans="1:10">
      <c r="A65">
        <v>2025</v>
      </c>
      <c r="B65" s="3">
        <v>45566</v>
      </c>
      <c r="C65" s="4">
        <v>45596</v>
      </c>
      <c r="D65" t="str">
        <f>[5]Hoja1!B18</f>
        <v>SILLA DE VISITA</v>
      </c>
      <c r="E65" s="3">
        <f>[5]Hoja1!D18</f>
        <v>45359</v>
      </c>
      <c r="F65" s="15">
        <f>[5]Hoja1!C18</f>
        <v>511</v>
      </c>
      <c r="G65" t="s">
        <v>38</v>
      </c>
      <c r="H65" s="15" t="str">
        <f>[5]Hoja1!A18</f>
        <v>CM-015</v>
      </c>
      <c r="I65" s="19">
        <f>[5]Hoja1!M18</f>
        <v>948.28</v>
      </c>
      <c r="J65" t="s">
        <v>70</v>
      </c>
    </row>
    <row r="66" spans="1:10">
      <c r="A66">
        <v>2025</v>
      </c>
      <c r="B66" s="3">
        <v>45566</v>
      </c>
      <c r="C66" s="4">
        <v>45596</v>
      </c>
      <c r="D66" t="str">
        <f>[5]Hoja1!B19</f>
        <v>SILLA DE VISITA</v>
      </c>
      <c r="E66" s="3">
        <f>[5]Hoja1!D19</f>
        <v>45360</v>
      </c>
      <c r="F66" s="15">
        <f>[5]Hoja1!C19</f>
        <v>511</v>
      </c>
      <c r="G66" t="s">
        <v>38</v>
      </c>
      <c r="H66" s="15" t="str">
        <f>[5]Hoja1!A19</f>
        <v>CM-016</v>
      </c>
      <c r="I66" s="19">
        <f>[5]Hoja1!M19</f>
        <v>948.28</v>
      </c>
      <c r="J66" t="s">
        <v>70</v>
      </c>
    </row>
    <row r="67" spans="1:10">
      <c r="A67">
        <v>2025</v>
      </c>
      <c r="B67" s="3">
        <v>45566</v>
      </c>
      <c r="C67" s="4">
        <v>45596</v>
      </c>
      <c r="D67" t="str">
        <f>[5]Hoja1!B20</f>
        <v>SILLA DE VISITA</v>
      </c>
      <c r="E67" s="3">
        <f>[5]Hoja1!D20</f>
        <v>45361</v>
      </c>
      <c r="F67" s="15">
        <f>[5]Hoja1!C20</f>
        <v>511</v>
      </c>
      <c r="G67" t="s">
        <v>38</v>
      </c>
      <c r="H67" s="15" t="str">
        <f>[5]Hoja1!A20</f>
        <v>CM-017</v>
      </c>
      <c r="I67" s="19">
        <f>[5]Hoja1!M20</f>
        <v>948.28</v>
      </c>
      <c r="J67" t="s">
        <v>70</v>
      </c>
    </row>
    <row r="68" spans="1:10">
      <c r="A68">
        <v>2025</v>
      </c>
      <c r="B68" s="3">
        <v>45566</v>
      </c>
      <c r="C68" s="4">
        <v>45596</v>
      </c>
      <c r="D68" t="str">
        <f>[5]Hoja1!B21</f>
        <v>ESCRITORIO SECRETARIAL 1.20 MTRS</v>
      </c>
      <c r="E68" s="3">
        <f>[5]Hoja1!D21</f>
        <v>45394</v>
      </c>
      <c r="F68" s="15">
        <f>[5]Hoja1!C21</f>
        <v>511</v>
      </c>
      <c r="G68" t="s">
        <v>38</v>
      </c>
      <c r="H68" s="15" t="str">
        <f>[5]Hoja1!A21</f>
        <v>CM-018</v>
      </c>
      <c r="I68" s="19">
        <f>[5]Hoja1!M21</f>
        <v>4482.76</v>
      </c>
      <c r="J68" t="s">
        <v>70</v>
      </c>
    </row>
    <row r="69" spans="1:10">
      <c r="A69">
        <v>2025</v>
      </c>
      <c r="B69" s="3">
        <v>45566</v>
      </c>
      <c r="C69" s="4">
        <v>45596</v>
      </c>
      <c r="D69" t="str">
        <f>[5]Hoja1!B22</f>
        <v>ESCRITORIO SECRETARIAL 1.20 MTRS</v>
      </c>
      <c r="E69" s="3">
        <f>[5]Hoja1!D22</f>
        <v>45394</v>
      </c>
      <c r="F69" s="15">
        <f>[5]Hoja1!C22</f>
        <v>511</v>
      </c>
      <c r="G69" t="s">
        <v>38</v>
      </c>
      <c r="H69" s="15" t="str">
        <f>[5]Hoja1!A22</f>
        <v>CM-019</v>
      </c>
      <c r="I69" s="19">
        <f>[5]Hoja1!M22</f>
        <v>4482.76</v>
      </c>
      <c r="J69" t="s">
        <v>70</v>
      </c>
    </row>
    <row r="70" spans="1:10">
      <c r="A70">
        <v>2025</v>
      </c>
      <c r="B70" s="3">
        <v>45566</v>
      </c>
      <c r="C70" s="4">
        <v>45596</v>
      </c>
      <c r="D70" t="str">
        <f>[5]Hoja1!B23</f>
        <v>ESCRITORIO SECRETARIAL 1.20 MTRS</v>
      </c>
      <c r="E70" s="3">
        <f>[5]Hoja1!D23</f>
        <v>45394</v>
      </c>
      <c r="F70" s="15">
        <f>[5]Hoja1!C23</f>
        <v>511</v>
      </c>
      <c r="G70" t="s">
        <v>38</v>
      </c>
      <c r="H70" s="15" t="str">
        <f>[5]Hoja1!A23</f>
        <v>CM-020</v>
      </c>
      <c r="I70" s="19">
        <f>[5]Hoja1!M23</f>
        <v>4482.76</v>
      </c>
      <c r="J70" t="s">
        <v>70</v>
      </c>
    </row>
    <row r="71" spans="1:10">
      <c r="A71">
        <v>2025</v>
      </c>
      <c r="B71" s="3">
        <v>45566</v>
      </c>
      <c r="C71" s="4">
        <v>45596</v>
      </c>
      <c r="D71" t="str">
        <f>[5]Hoja1!B24</f>
        <v>MESA ESCRITORIO MULTIUSOS 1.50 MTS X 60 CM COLOR CEREZO ESCTRUCTURA METALICA COLOR NEGRO</v>
      </c>
      <c r="E71" s="3">
        <f>[5]Hoja1!D24</f>
        <v>45394</v>
      </c>
      <c r="F71" s="15">
        <f>[5]Hoja1!C24</f>
        <v>511</v>
      </c>
      <c r="G71" t="s">
        <v>38</v>
      </c>
      <c r="H71" s="15" t="str">
        <f>[5]Hoja1!A24</f>
        <v>CM-021</v>
      </c>
      <c r="I71" s="19">
        <f>[5]Hoja1!M24</f>
        <v>2094.8200000000002</v>
      </c>
      <c r="J71" t="s">
        <v>70</v>
      </c>
    </row>
    <row r="72" spans="1:10">
      <c r="A72">
        <v>2025</v>
      </c>
      <c r="B72" s="3">
        <v>45566</v>
      </c>
      <c r="C72" s="4">
        <v>45596</v>
      </c>
      <c r="D72" t="str">
        <f>[5]Hoja1!B25</f>
        <v>ESTANTE ANAQUEL METALICO 5 NIVELES</v>
      </c>
      <c r="E72" s="3">
        <f>[5]Hoja1!D25</f>
        <v>45488</v>
      </c>
      <c r="F72" s="15">
        <f>[5]Hoja1!C25</f>
        <v>511</v>
      </c>
      <c r="G72" t="s">
        <v>38</v>
      </c>
      <c r="H72" s="15" t="str">
        <f>[5]Hoja1!A25</f>
        <v>CM-022</v>
      </c>
      <c r="I72" s="19">
        <f>[5]Hoja1!M25</f>
        <v>1919.38</v>
      </c>
      <c r="J72" t="s">
        <v>70</v>
      </c>
    </row>
    <row r="73" spans="1:10">
      <c r="A73">
        <v>2025</v>
      </c>
      <c r="B73" s="3">
        <v>45566</v>
      </c>
      <c r="C73" s="4">
        <v>45596</v>
      </c>
      <c r="D73" t="str">
        <f>[5]Hoja1!B26</f>
        <v>ESTANTE ANAQUEL METALICO 5 NIVELES</v>
      </c>
      <c r="E73" s="3">
        <f>[5]Hoja1!D26</f>
        <v>45488</v>
      </c>
      <c r="F73" s="15">
        <f>[5]Hoja1!C26</f>
        <v>511</v>
      </c>
      <c r="G73" t="s">
        <v>38</v>
      </c>
      <c r="H73" s="15" t="str">
        <f>[5]Hoja1!A26</f>
        <v>CM-023</v>
      </c>
      <c r="I73" s="19">
        <f>[5]Hoja1!M26</f>
        <v>1919.38</v>
      </c>
      <c r="J73" t="s">
        <v>70</v>
      </c>
    </row>
    <row r="74" spans="1:10">
      <c r="A74">
        <v>2025</v>
      </c>
      <c r="B74" s="3">
        <v>45566</v>
      </c>
      <c r="C74" s="4">
        <v>45596</v>
      </c>
      <c r="D74" t="str">
        <f>[5]Hoja1!B27</f>
        <v>ESTANTE ANAQUEL METALICO 5 NIVELES</v>
      </c>
      <c r="E74" s="3">
        <f>[5]Hoja1!D27</f>
        <v>45488</v>
      </c>
      <c r="F74" s="15">
        <f>[5]Hoja1!C27</f>
        <v>511</v>
      </c>
      <c r="G74" t="s">
        <v>38</v>
      </c>
      <c r="H74" s="15" t="str">
        <f>[5]Hoja1!A27</f>
        <v>CM-024</v>
      </c>
      <c r="I74" s="19">
        <f>[5]Hoja1!M27</f>
        <v>1919.38</v>
      </c>
      <c r="J74" t="s">
        <v>70</v>
      </c>
    </row>
    <row r="75" spans="1:10">
      <c r="A75">
        <v>2025</v>
      </c>
      <c r="B75" s="3">
        <v>45566</v>
      </c>
      <c r="C75" s="4">
        <v>45596</v>
      </c>
      <c r="D75" t="str">
        <f>[5]Hoja1!B28</f>
        <v>ESTANTE ANAQUEL METALICO 5 NIVELES</v>
      </c>
      <c r="E75" s="3">
        <f>[5]Hoja1!D28</f>
        <v>45488</v>
      </c>
      <c r="F75" s="15">
        <f>[5]Hoja1!C28</f>
        <v>511</v>
      </c>
      <c r="G75" t="s">
        <v>38</v>
      </c>
      <c r="H75" s="15" t="str">
        <f>[5]Hoja1!A28</f>
        <v>CM-025</v>
      </c>
      <c r="I75" s="19">
        <f>[5]Hoja1!M28</f>
        <v>1919.38</v>
      </c>
      <c r="J75" t="s">
        <v>70</v>
      </c>
    </row>
    <row r="76" spans="1:10">
      <c r="A76">
        <v>2025</v>
      </c>
      <c r="B76" s="3">
        <v>45566</v>
      </c>
      <c r="C76" s="4">
        <v>45596</v>
      </c>
      <c r="D76" t="str">
        <f>[5]Hoja1!B29</f>
        <v>MESA PLEGABLE TIPO PORTAFOLIO BLANCA</v>
      </c>
      <c r="E76" s="3">
        <f>[5]Hoja1!D29</f>
        <v>45488</v>
      </c>
      <c r="F76" s="15">
        <f>[5]Hoja1!C29</f>
        <v>511</v>
      </c>
      <c r="G76" t="s">
        <v>38</v>
      </c>
      <c r="H76" s="15" t="str">
        <f>[5]Hoja1!A29</f>
        <v>CM- 026</v>
      </c>
      <c r="I76" s="19">
        <f>[5]Hoja1!M29</f>
        <v>960.15</v>
      </c>
      <c r="J76" t="s">
        <v>70</v>
      </c>
    </row>
    <row r="77" spans="1:10">
      <c r="A77">
        <v>2025</v>
      </c>
      <c r="B77" s="3">
        <v>45566</v>
      </c>
      <c r="C77" s="4">
        <v>45596</v>
      </c>
      <c r="D77" t="str">
        <f>[5]Hoja1!B30</f>
        <v>MESA PLEGABLE TIPO PORTAFOLIO BLANCA</v>
      </c>
      <c r="E77" s="3">
        <f>[5]Hoja1!D30</f>
        <v>45489</v>
      </c>
      <c r="F77" s="15">
        <f>[5]Hoja1!C30</f>
        <v>512</v>
      </c>
      <c r="G77" t="s">
        <v>38</v>
      </c>
      <c r="H77" s="15" t="str">
        <f>[5]Hoja1!A30</f>
        <v>CM- 027</v>
      </c>
      <c r="I77" s="19">
        <f>[5]Hoja1!M30</f>
        <v>960.15</v>
      </c>
      <c r="J77" t="s">
        <v>70</v>
      </c>
    </row>
    <row r="78" spans="1:10">
      <c r="A78">
        <v>2025</v>
      </c>
      <c r="B78" s="3">
        <v>45566</v>
      </c>
      <c r="C78" s="4">
        <v>45596</v>
      </c>
      <c r="D78" t="str">
        <f>[5]Hoja1!B31</f>
        <v>SOPORTE CONTPAQ</v>
      </c>
      <c r="E78" s="3">
        <f>[5]Hoja1!D31</f>
        <v>45301</v>
      </c>
      <c r="F78" s="15">
        <f>[5]Hoja1!C31</f>
        <v>511</v>
      </c>
      <c r="G78" t="s">
        <v>38</v>
      </c>
      <c r="H78" s="15" t="str">
        <f>[5]Hoja1!A31</f>
        <v>CM-028</v>
      </c>
      <c r="I78" s="19">
        <f>[5]Hoja1!M31</f>
        <v>6813.48</v>
      </c>
      <c r="J78" t="s">
        <v>70</v>
      </c>
    </row>
    <row r="79" spans="1:10">
      <c r="A79">
        <v>2025</v>
      </c>
      <c r="B79" s="3">
        <v>45566</v>
      </c>
      <c r="C79" s="4">
        <v>45596</v>
      </c>
      <c r="D79" t="str">
        <f>[5]Hoja1!B32</f>
        <v>EQUIPO MULTIFUNCIONAL RICOH IMRESORA, COPIADORA Y ESCANER</v>
      </c>
      <c r="E79" s="3">
        <f>[5]Hoja1!D32</f>
        <v>45352</v>
      </c>
      <c r="F79" s="15">
        <f>[5]Hoja1!C32</f>
        <v>515</v>
      </c>
      <c r="G79" t="s">
        <v>38</v>
      </c>
      <c r="H79" s="15" t="str">
        <f>[5]Hoja1!A32</f>
        <v>CM-029</v>
      </c>
      <c r="I79" s="19">
        <f>[5]Hoja1!M32</f>
        <v>34605.120000000003</v>
      </c>
      <c r="J79" t="s">
        <v>70</v>
      </c>
    </row>
    <row r="80" spans="1:10">
      <c r="A80">
        <v>2025</v>
      </c>
      <c r="B80" s="3">
        <v>45566</v>
      </c>
      <c r="C80" s="4">
        <v>45596</v>
      </c>
      <c r="D80" t="str">
        <f>[5]Hoja1!B33</f>
        <v>ESTANTE PARA ALMACENAJE</v>
      </c>
      <c r="E80" s="3">
        <f>[5]Hoja1!D33</f>
        <v>45488</v>
      </c>
      <c r="F80" s="15">
        <f>[5]Hoja1!C33</f>
        <v>511</v>
      </c>
      <c r="G80" t="s">
        <v>38</v>
      </c>
      <c r="H80" s="15" t="str">
        <f>[5]Hoja1!A33</f>
        <v>CM-030</v>
      </c>
      <c r="I80" s="19">
        <f>[5]Hoja1!M33</f>
        <v>1919.38</v>
      </c>
      <c r="J80" t="s">
        <v>70</v>
      </c>
    </row>
    <row r="81" spans="1:10">
      <c r="A81">
        <v>2025</v>
      </c>
      <c r="B81" s="3">
        <v>45566</v>
      </c>
      <c r="C81" s="4">
        <v>45596</v>
      </c>
      <c r="D81" t="str">
        <f>[5]Hoja1!B34</f>
        <v>ESTANTE PARA ALMACENAJE</v>
      </c>
      <c r="E81" s="3">
        <f>[5]Hoja1!D34</f>
        <v>45488</v>
      </c>
      <c r="F81" s="15">
        <f>[5]Hoja1!C34</f>
        <v>511</v>
      </c>
      <c r="G81" t="s">
        <v>38</v>
      </c>
      <c r="H81" s="15" t="str">
        <f>[5]Hoja1!A34</f>
        <v>CM-031</v>
      </c>
      <c r="I81" s="19">
        <f>[5]Hoja1!M34</f>
        <v>1919.38</v>
      </c>
      <c r="J81" t="s">
        <v>70</v>
      </c>
    </row>
    <row r="82" spans="1:10">
      <c r="A82">
        <v>2025</v>
      </c>
      <c r="B82" s="3">
        <v>45566</v>
      </c>
      <c r="C82" s="4">
        <v>45596</v>
      </c>
      <c r="D82" t="str">
        <f>[5]Hoja1!B35</f>
        <v>ESTANTE PARA ALMACENAJE</v>
      </c>
      <c r="E82" s="3">
        <f>[5]Hoja1!D35</f>
        <v>45488</v>
      </c>
      <c r="F82" s="15">
        <f>[5]Hoja1!C35</f>
        <v>511</v>
      </c>
      <c r="G82" t="s">
        <v>38</v>
      </c>
      <c r="H82" s="15" t="str">
        <f>[5]Hoja1!A35</f>
        <v>CM-032</v>
      </c>
      <c r="I82" s="19">
        <f>[5]Hoja1!M35</f>
        <v>1919.38</v>
      </c>
      <c r="J82" t="s">
        <v>70</v>
      </c>
    </row>
    <row r="83" spans="1:10">
      <c r="A83">
        <v>2025</v>
      </c>
      <c r="B83" s="3">
        <v>45566</v>
      </c>
      <c r="C83" s="4">
        <v>45596</v>
      </c>
      <c r="D83" t="str">
        <f>[5]Hoja1!B36</f>
        <v>ESTANTE PARA ALMACENAJE</v>
      </c>
      <c r="E83" s="3">
        <f>[5]Hoja1!D36</f>
        <v>45488</v>
      </c>
      <c r="F83" s="15">
        <f>[5]Hoja1!C36</f>
        <v>511</v>
      </c>
      <c r="G83" t="s">
        <v>38</v>
      </c>
      <c r="H83" s="15" t="str">
        <f>[5]Hoja1!A36</f>
        <v>CM-033</v>
      </c>
      <c r="I83" s="19">
        <f>[5]Hoja1!M36</f>
        <v>1919.38</v>
      </c>
      <c r="J83" t="s">
        <v>70</v>
      </c>
    </row>
    <row r="84" spans="1:10">
      <c r="A84">
        <v>2025</v>
      </c>
      <c r="B84" s="3">
        <v>45566</v>
      </c>
      <c r="C84" s="4">
        <v>45596</v>
      </c>
      <c r="D84" t="str">
        <f>[5]Hoja1!B37</f>
        <v xml:space="preserve">IMPRESORA MULTIFUNCIONAL </v>
      </c>
      <c r="E84" s="3">
        <f>[5]Hoja1!D37</f>
        <v>45352</v>
      </c>
      <c r="F84" s="15">
        <f>[5]Hoja1!C37</f>
        <v>515</v>
      </c>
      <c r="G84" t="s">
        <v>38</v>
      </c>
      <c r="H84" s="15" t="str">
        <f>[5]Hoja1!A37</f>
        <v>CM-034</v>
      </c>
      <c r="I84" s="19">
        <f>[5]Hoja1!M37</f>
        <v>4298.99</v>
      </c>
      <c r="J84" t="s">
        <v>70</v>
      </c>
    </row>
    <row r="85" spans="1:10">
      <c r="A85">
        <v>2025</v>
      </c>
      <c r="B85" s="3">
        <v>45566</v>
      </c>
      <c r="C85" s="4">
        <v>45596</v>
      </c>
      <c r="D85" t="str">
        <f>[5]Hoja1!B38</f>
        <v xml:space="preserve">IMPRESORA MULTIFUNCIONAL </v>
      </c>
      <c r="E85" s="3">
        <f>[5]Hoja1!D38</f>
        <v>45352</v>
      </c>
      <c r="F85" s="15">
        <f>[5]Hoja1!C38</f>
        <v>515</v>
      </c>
      <c r="G85" t="s">
        <v>38</v>
      </c>
      <c r="H85" s="15" t="str">
        <f>[5]Hoja1!A38</f>
        <v>CM-035</v>
      </c>
      <c r="I85" s="19">
        <f>[5]Hoja1!M38</f>
        <v>4298.99</v>
      </c>
      <c r="J85" t="s">
        <v>70</v>
      </c>
    </row>
    <row r="86" spans="1:10">
      <c r="A86">
        <v>2025</v>
      </c>
      <c r="B86" s="3">
        <v>45566</v>
      </c>
      <c r="C86" s="4">
        <v>45596</v>
      </c>
      <c r="D86" t="str">
        <f>[5]Hoja1!B39</f>
        <v>COMPUTADORA  DE ESCRITORIO</v>
      </c>
      <c r="E86" s="3">
        <f>[5]Hoja1!D39</f>
        <v>45352</v>
      </c>
      <c r="F86" s="15">
        <f>[5]Hoja1!C39</f>
        <v>515</v>
      </c>
      <c r="G86" t="s">
        <v>38</v>
      </c>
      <c r="H86" s="15" t="str">
        <f>[5]Hoja1!A39</f>
        <v>CM-036</v>
      </c>
      <c r="I86" s="19">
        <f>[5]Hoja1!M39</f>
        <v>15037.01</v>
      </c>
      <c r="J86" t="s">
        <v>70</v>
      </c>
    </row>
    <row r="87" spans="1:10">
      <c r="A87">
        <v>2025</v>
      </c>
      <c r="B87" s="3">
        <v>45566</v>
      </c>
      <c r="C87" s="4">
        <v>45596</v>
      </c>
      <c r="D87" t="str">
        <f>[5]Hoja1!B40</f>
        <v xml:space="preserve">IMPRESORA MULTIFUNCIONAL </v>
      </c>
      <c r="E87" s="3">
        <f>[5]Hoja1!D40</f>
        <v>45352</v>
      </c>
      <c r="F87" s="15">
        <f>[5]Hoja1!C40</f>
        <v>515</v>
      </c>
      <c r="G87" t="s">
        <v>38</v>
      </c>
      <c r="H87" s="15" t="str">
        <f>[5]Hoja1!A40</f>
        <v>CM-037</v>
      </c>
      <c r="I87" s="19">
        <f>[5]Hoja1!M40</f>
        <v>6906</v>
      </c>
      <c r="J87" t="s">
        <v>70</v>
      </c>
    </row>
    <row r="88" spans="1:10">
      <c r="A88">
        <v>2025</v>
      </c>
      <c r="B88" s="3">
        <v>45566</v>
      </c>
      <c r="C88" s="4">
        <v>45596</v>
      </c>
      <c r="D88" t="str">
        <f>[5]Hoja1!B41</f>
        <v xml:space="preserve">MINISPLIT </v>
      </c>
      <c r="E88" s="3">
        <f>[5]Hoja1!D41</f>
        <v>0</v>
      </c>
      <c r="F88" s="15">
        <f>[5]Hoja1!C41</f>
        <v>564</v>
      </c>
      <c r="G88" t="s">
        <v>38</v>
      </c>
      <c r="H88" s="15" t="str">
        <f>[5]Hoja1!A41</f>
        <v>CM-038</v>
      </c>
      <c r="I88" s="19">
        <f>[5]Hoja1!M41</f>
        <v>0</v>
      </c>
      <c r="J88" t="s">
        <v>70</v>
      </c>
    </row>
    <row r="89" spans="1:10">
      <c r="A89">
        <v>2025</v>
      </c>
      <c r="B89" s="3">
        <v>45566</v>
      </c>
      <c r="C89" s="4">
        <v>45596</v>
      </c>
      <c r="D89" t="str">
        <f>[6]Hoja1!B4</f>
        <v>REGULADOR 8 CONTACTOS</v>
      </c>
      <c r="F89" s="15">
        <f>[6]Hoja1!C4</f>
        <v>566</v>
      </c>
      <c r="G89" t="s">
        <v>38</v>
      </c>
      <c r="H89" s="15" t="str">
        <f>[6]Hoja1!A4</f>
        <v>DS-005</v>
      </c>
      <c r="J89" t="s">
        <v>71</v>
      </c>
    </row>
    <row r="90" spans="1:10">
      <c r="A90">
        <v>2025</v>
      </c>
      <c r="B90" s="3">
        <v>45566</v>
      </c>
      <c r="C90" s="4">
        <v>45596</v>
      </c>
      <c r="D90" t="str">
        <f>[6]Hoja1!B5</f>
        <v>ESCRITORIO C/2 CAJONES</v>
      </c>
      <c r="F90" s="15">
        <f>[6]Hoja1!C5</f>
        <v>511</v>
      </c>
      <c r="G90" t="s">
        <v>38</v>
      </c>
      <c r="H90" s="15" t="str">
        <f>[6]Hoja1!A5</f>
        <v>DS-006</v>
      </c>
      <c r="J90" t="s">
        <v>71</v>
      </c>
    </row>
    <row r="91" spans="1:10">
      <c r="A91">
        <v>2025</v>
      </c>
      <c r="B91" s="3">
        <v>45566</v>
      </c>
      <c r="C91" s="4">
        <v>45596</v>
      </c>
      <c r="D91" t="str">
        <f>[6]Hoja1!B6</f>
        <v>SILLA SECRETARIAL CLASS</v>
      </c>
      <c r="E91" s="3">
        <f>[6]Hoja1!D6</f>
        <v>43061</v>
      </c>
      <c r="F91" s="15">
        <f>[6]Hoja1!C6</f>
        <v>511</v>
      </c>
      <c r="G91" t="s">
        <v>38</v>
      </c>
      <c r="H91" s="15" t="str">
        <f>[6]Hoja1!A6</f>
        <v>DS-007</v>
      </c>
      <c r="I91" s="19">
        <f>[6]Hoja1!M6</f>
        <v>2349</v>
      </c>
      <c r="J91" t="s">
        <v>71</v>
      </c>
    </row>
    <row r="92" spans="1:10">
      <c r="A92">
        <v>2025</v>
      </c>
      <c r="B92" s="3">
        <v>45566</v>
      </c>
      <c r="C92" s="4">
        <v>45596</v>
      </c>
      <c r="D92" t="str">
        <f>[6]Hoja1!B7</f>
        <v>SILLASECRETARIAL AUSTRALIA</v>
      </c>
      <c r="E92" s="3">
        <f>[6]Hoja1!D7</f>
        <v>43061</v>
      </c>
      <c r="F92" s="15">
        <f>[6]Hoja1!C7</f>
        <v>511</v>
      </c>
      <c r="G92" t="s">
        <v>38</v>
      </c>
      <c r="H92" s="15" t="str">
        <f>[6]Hoja1!A7</f>
        <v>DS-008</v>
      </c>
      <c r="I92" s="19">
        <f>[6]Hoja1!M7</f>
        <v>2148.9899999999998</v>
      </c>
      <c r="J92" t="s">
        <v>71</v>
      </c>
    </row>
    <row r="93" spans="1:10">
      <c r="A93">
        <v>2025</v>
      </c>
      <c r="B93" s="3">
        <v>45566</v>
      </c>
      <c r="C93" s="4">
        <v>45596</v>
      </c>
      <c r="D93" t="str">
        <f>[6]Hoja1!B8</f>
        <v>COMPUTADORA</v>
      </c>
      <c r="E93" s="3">
        <f>[6]Hoja1!D8</f>
        <v>42969</v>
      </c>
      <c r="F93" s="15">
        <f>[6]Hoja1!C8</f>
        <v>515</v>
      </c>
      <c r="G93" t="s">
        <v>38</v>
      </c>
      <c r="H93" s="15" t="str">
        <f>[6]Hoja1!A8</f>
        <v>DS-009</v>
      </c>
      <c r="I93" s="19">
        <f>[6]Hoja1!M8</f>
        <v>14998.99</v>
      </c>
      <c r="J93" t="s">
        <v>71</v>
      </c>
    </row>
    <row r="94" spans="1:10">
      <c r="A94">
        <v>2025</v>
      </c>
      <c r="B94" s="3">
        <v>45566</v>
      </c>
      <c r="C94" s="4">
        <v>45596</v>
      </c>
      <c r="D94" t="str">
        <f>[6]Hoja1!B9</f>
        <v>TECLADO</v>
      </c>
      <c r="E94" s="3"/>
      <c r="F94" s="15">
        <f>[6]Hoja1!C9</f>
        <v>515</v>
      </c>
      <c r="G94" t="s">
        <v>38</v>
      </c>
      <c r="H94" s="15" t="str">
        <f>[6]Hoja1!A9</f>
        <v>DS-010</v>
      </c>
      <c r="I94" s="19">
        <f>[6]Hoja1!M9</f>
        <v>0</v>
      </c>
      <c r="J94" t="s">
        <v>71</v>
      </c>
    </row>
    <row r="95" spans="1:10">
      <c r="A95">
        <v>2025</v>
      </c>
      <c r="B95" s="3">
        <v>45566</v>
      </c>
      <c r="C95" s="4">
        <v>45596</v>
      </c>
      <c r="D95" t="str">
        <f>[6]Hoja1!B10</f>
        <v>MOUSE</v>
      </c>
      <c r="E95" s="3"/>
      <c r="F95" s="15">
        <f>[6]Hoja1!C10</f>
        <v>515</v>
      </c>
      <c r="G95" t="s">
        <v>38</v>
      </c>
      <c r="H95" s="15" t="str">
        <f>[6]Hoja1!A10</f>
        <v>DS-011</v>
      </c>
      <c r="I95" s="19">
        <f>[6]Hoja1!M10</f>
        <v>0</v>
      </c>
      <c r="J95" t="s">
        <v>71</v>
      </c>
    </row>
    <row r="96" spans="1:10">
      <c r="A96">
        <v>2025</v>
      </c>
      <c r="B96" s="3">
        <v>45566</v>
      </c>
      <c r="C96" s="4">
        <v>45596</v>
      </c>
      <c r="D96" t="str">
        <f>[6]Hoja1!B11</f>
        <v>IMPRESORA MULTIFUNCIONAL</v>
      </c>
      <c r="E96" s="3">
        <f>[6]Hoja1!D11</f>
        <v>42969</v>
      </c>
      <c r="F96" s="15">
        <f>[6]Hoja1!C11</f>
        <v>515</v>
      </c>
      <c r="G96" t="s">
        <v>38</v>
      </c>
      <c r="H96" s="15" t="str">
        <f>[6]Hoja1!A11</f>
        <v>DS-012</v>
      </c>
      <c r="I96" s="19">
        <f>[6]Hoja1!M11</f>
        <v>5998.99</v>
      </c>
      <c r="J96" t="s">
        <v>71</v>
      </c>
    </row>
    <row r="97" spans="1:10">
      <c r="A97">
        <v>2025</v>
      </c>
      <c r="B97" s="3">
        <v>45566</v>
      </c>
      <c r="C97" s="4">
        <v>45596</v>
      </c>
      <c r="D97" t="str">
        <f>[6]Hoja1!B12</f>
        <v xml:space="preserve">COMPUTADORA </v>
      </c>
      <c r="E97" s="3">
        <f>[6]Hoja1!D12</f>
        <v>43426</v>
      </c>
      <c r="F97" s="15">
        <f>[6]Hoja1!C12</f>
        <v>515</v>
      </c>
      <c r="G97" t="s">
        <v>38</v>
      </c>
      <c r="H97" s="15" t="str">
        <f>[6]Hoja1!A12</f>
        <v>DS-013</v>
      </c>
      <c r="I97" s="19">
        <f>[6]Hoja1!M12</f>
        <v>26999</v>
      </c>
      <c r="J97" t="s">
        <v>71</v>
      </c>
    </row>
    <row r="98" spans="1:10">
      <c r="A98">
        <v>2025</v>
      </c>
      <c r="B98" s="3">
        <v>45566</v>
      </c>
      <c r="C98" s="4">
        <v>45596</v>
      </c>
      <c r="D98" t="str">
        <f>[6]Hoja1!B13</f>
        <v>TECLADO</v>
      </c>
      <c r="E98" s="3"/>
      <c r="F98" s="15">
        <f>[6]Hoja1!C13</f>
        <v>515</v>
      </c>
      <c r="G98" t="s">
        <v>38</v>
      </c>
      <c r="H98" s="15" t="str">
        <f>[6]Hoja1!A13</f>
        <v>DS-014</v>
      </c>
      <c r="I98" s="19">
        <f>[6]Hoja1!M13</f>
        <v>0</v>
      </c>
      <c r="J98" t="s">
        <v>71</v>
      </c>
    </row>
    <row r="99" spans="1:10">
      <c r="A99">
        <v>2025</v>
      </c>
      <c r="B99" s="3">
        <v>45566</v>
      </c>
      <c r="C99" s="4">
        <v>45596</v>
      </c>
      <c r="D99" t="str">
        <f>[6]Hoja1!B14</f>
        <v>MOUSE</v>
      </c>
      <c r="E99" s="3"/>
      <c r="F99" s="15">
        <f>[6]Hoja1!C14</f>
        <v>515</v>
      </c>
      <c r="G99" t="s">
        <v>38</v>
      </c>
      <c r="H99" s="15" t="str">
        <f>[6]Hoja1!A14</f>
        <v>DS-015</v>
      </c>
      <c r="I99" s="19">
        <f>[6]Hoja1!M14</f>
        <v>0</v>
      </c>
      <c r="J99" t="s">
        <v>71</v>
      </c>
    </row>
    <row r="100" spans="1:10">
      <c r="A100">
        <v>2025</v>
      </c>
      <c r="B100" s="3">
        <v>45566</v>
      </c>
      <c r="C100" s="4">
        <v>45596</v>
      </c>
      <c r="D100" t="str">
        <f>[6]Hoja1!B15</f>
        <v>IMPRESORA MULTIFUNCIONAL</v>
      </c>
      <c r="E100" s="3">
        <f>[6]Hoja1!D15</f>
        <v>43334</v>
      </c>
      <c r="F100" s="15">
        <f>[6]Hoja1!C15</f>
        <v>515</v>
      </c>
      <c r="G100" t="s">
        <v>38</v>
      </c>
      <c r="H100" s="15" t="str">
        <f>[6]Hoja1!A15</f>
        <v>DS-016</v>
      </c>
      <c r="I100" s="19">
        <f>[6]Hoja1!M15</f>
        <v>5998.99</v>
      </c>
      <c r="J100" t="s">
        <v>71</v>
      </c>
    </row>
    <row r="101" spans="1:10">
      <c r="A101">
        <v>2025</v>
      </c>
      <c r="B101" s="3">
        <v>45566</v>
      </c>
      <c r="C101" s="4">
        <v>45596</v>
      </c>
      <c r="D101" t="str">
        <f>[6]Hoja1!B16</f>
        <v>ESTACION DE TRABAJO L NOGALUM</v>
      </c>
      <c r="E101" s="3">
        <f>[6]Hoja1!D16</f>
        <v>43061</v>
      </c>
      <c r="F101" s="15">
        <f>[6]Hoja1!C16</f>
        <v>511</v>
      </c>
      <c r="G101" t="s">
        <v>38</v>
      </c>
      <c r="H101" s="15" t="str">
        <f>[6]Hoja1!A16</f>
        <v>DS-017</v>
      </c>
      <c r="I101" s="19">
        <f>[6]Hoja1!M16</f>
        <v>3959.19</v>
      </c>
      <c r="J101" t="s">
        <v>71</v>
      </c>
    </row>
    <row r="102" spans="1:10">
      <c r="A102">
        <v>2025</v>
      </c>
      <c r="B102" s="3">
        <v>45566</v>
      </c>
      <c r="C102" s="4">
        <v>45596</v>
      </c>
      <c r="D102" t="str">
        <f>[6]Hoja1!B17</f>
        <v>SILLA OFIC CHAIRMAN EXCEL</v>
      </c>
      <c r="E102" s="3">
        <f>[6]Hoja1!D17</f>
        <v>44765</v>
      </c>
      <c r="F102" s="15">
        <f>[6]Hoja1!C17</f>
        <v>511</v>
      </c>
      <c r="G102" t="s">
        <v>38</v>
      </c>
      <c r="H102" s="15" t="str">
        <f>[6]Hoja1!A17</f>
        <v>DS-018</v>
      </c>
      <c r="I102" s="19">
        <f>[6]Hoja1!M17</f>
        <v>1723.27</v>
      </c>
      <c r="J102" t="s">
        <v>71</v>
      </c>
    </row>
    <row r="103" spans="1:10">
      <c r="A103">
        <v>2025</v>
      </c>
      <c r="B103" s="3">
        <v>45566</v>
      </c>
      <c r="C103" s="4">
        <v>45596</v>
      </c>
      <c r="D103" t="str">
        <f>[6]Hoja1!B18</f>
        <v>REGULADOR</v>
      </c>
      <c r="E103" s="3">
        <f>[6]Hoja1!D18</f>
        <v>44718</v>
      </c>
      <c r="F103" s="15">
        <f>[6]Hoja1!C18</f>
        <v>511</v>
      </c>
      <c r="G103" t="s">
        <v>38</v>
      </c>
      <c r="H103" s="15" t="str">
        <f>[6]Hoja1!A18</f>
        <v>DS-019</v>
      </c>
      <c r="I103" s="19">
        <f>[6]Hoja1!M18</f>
        <v>1168</v>
      </c>
      <c r="J103" t="s">
        <v>71</v>
      </c>
    </row>
    <row r="104" spans="1:10">
      <c r="A104">
        <v>2025</v>
      </c>
      <c r="B104" s="3">
        <v>45566</v>
      </c>
      <c r="C104" s="4">
        <v>45596</v>
      </c>
      <c r="D104" t="str">
        <f>[6]Hoja1!B19</f>
        <v>MONITOR</v>
      </c>
      <c r="E104" s="3"/>
      <c r="F104" s="15">
        <f>[6]Hoja1!C19</f>
        <v>515</v>
      </c>
      <c r="G104" t="s">
        <v>38</v>
      </c>
      <c r="H104" s="15" t="str">
        <f>[6]Hoja1!A19</f>
        <v>DS-019</v>
      </c>
      <c r="I104" s="19">
        <f>[6]Hoja1!M19</f>
        <v>0</v>
      </c>
      <c r="J104" t="s">
        <v>71</v>
      </c>
    </row>
    <row r="105" spans="1:10">
      <c r="A105">
        <v>2025</v>
      </c>
      <c r="B105" s="3">
        <v>45566</v>
      </c>
      <c r="C105" s="4">
        <v>45596</v>
      </c>
      <c r="D105" t="str">
        <f>[6]Hoja1!B20</f>
        <v>TECLADO</v>
      </c>
      <c r="E105" s="3"/>
      <c r="F105" s="15">
        <f>[6]Hoja1!C20</f>
        <v>515</v>
      </c>
      <c r="G105" t="s">
        <v>38</v>
      </c>
      <c r="H105" s="15" t="str">
        <f>[6]Hoja1!A20</f>
        <v>DS-020</v>
      </c>
      <c r="I105" s="19">
        <f>[6]Hoja1!M20</f>
        <v>0</v>
      </c>
      <c r="J105" t="s">
        <v>71</v>
      </c>
    </row>
    <row r="106" spans="1:10">
      <c r="A106">
        <v>2025</v>
      </c>
      <c r="B106" s="3">
        <v>45566</v>
      </c>
      <c r="C106" s="4">
        <v>45596</v>
      </c>
      <c r="D106" t="str">
        <f>[6]Hoja1!B21</f>
        <v>MOUSE</v>
      </c>
      <c r="E106" s="3"/>
      <c r="F106" s="15">
        <f>[6]Hoja1!C21</f>
        <v>515</v>
      </c>
      <c r="G106" t="s">
        <v>38</v>
      </c>
      <c r="H106" s="15" t="str">
        <f>[6]Hoja1!A21</f>
        <v>DS-021</v>
      </c>
      <c r="I106" s="19">
        <f>[6]Hoja1!M21</f>
        <v>0</v>
      </c>
      <c r="J106" t="s">
        <v>71</v>
      </c>
    </row>
    <row r="107" spans="1:10">
      <c r="A107">
        <v>2025</v>
      </c>
      <c r="B107" s="3">
        <v>45566</v>
      </c>
      <c r="C107" s="4">
        <v>45596</v>
      </c>
      <c r="D107" t="str">
        <f>[6]Hoja1!B22</f>
        <v>CPU</v>
      </c>
      <c r="E107" s="3"/>
      <c r="F107" s="15">
        <f>[6]Hoja1!C22</f>
        <v>515</v>
      </c>
      <c r="G107" t="s">
        <v>38</v>
      </c>
      <c r="H107" s="15" t="str">
        <f>[6]Hoja1!A22</f>
        <v>DS-022</v>
      </c>
      <c r="I107" s="19">
        <f>[6]Hoja1!M22</f>
        <v>0</v>
      </c>
      <c r="J107" t="s">
        <v>71</v>
      </c>
    </row>
    <row r="108" spans="1:10">
      <c r="A108">
        <v>2025</v>
      </c>
      <c r="B108" s="3">
        <v>45566</v>
      </c>
      <c r="C108" s="4">
        <v>45596</v>
      </c>
      <c r="D108" t="str">
        <f>[6]Hoja1!B23</f>
        <v>ESCRITORIO C/2 CAJONES</v>
      </c>
      <c r="E108" s="3"/>
      <c r="F108" s="15">
        <f>[6]Hoja1!C23</f>
        <v>511</v>
      </c>
      <c r="G108" t="s">
        <v>38</v>
      </c>
      <c r="H108" s="15" t="str">
        <f>[6]Hoja1!A23</f>
        <v>DS-023</v>
      </c>
      <c r="I108" s="19">
        <f>[6]Hoja1!M23</f>
        <v>0</v>
      </c>
      <c r="J108" t="s">
        <v>71</v>
      </c>
    </row>
    <row r="109" spans="1:10">
      <c r="A109">
        <v>2025</v>
      </c>
      <c r="B109" s="3">
        <v>45566</v>
      </c>
      <c r="C109" s="4">
        <v>45596</v>
      </c>
      <c r="D109" t="str">
        <f>[6]Hoja1!B24</f>
        <v>SILLA NY</v>
      </c>
      <c r="E109" s="3">
        <f>[6]Hoja1!D24</f>
        <v>44239</v>
      </c>
      <c r="F109" s="15">
        <f>[6]Hoja1!C24</f>
        <v>511</v>
      </c>
      <c r="G109" t="s">
        <v>38</v>
      </c>
      <c r="H109" s="15" t="str">
        <f>[6]Hoja1!A24</f>
        <v>DS-024</v>
      </c>
      <c r="I109" s="19">
        <f>[6]Hoja1!M24</f>
        <v>1798.99</v>
      </c>
      <c r="J109" t="s">
        <v>71</v>
      </c>
    </row>
    <row r="110" spans="1:10">
      <c r="A110">
        <v>2025</v>
      </c>
      <c r="B110" s="3">
        <v>45566</v>
      </c>
      <c r="C110" s="4">
        <v>45596</v>
      </c>
      <c r="D110" t="str">
        <f>[6]Hoja1!B25</f>
        <v>MONITOR</v>
      </c>
      <c r="E110" s="3"/>
      <c r="F110" s="15">
        <f>[6]Hoja1!C25</f>
        <v>515</v>
      </c>
      <c r="G110" t="s">
        <v>38</v>
      </c>
      <c r="H110" s="15" t="str">
        <f>[6]Hoja1!A25</f>
        <v>DS-026</v>
      </c>
      <c r="I110" s="19">
        <f>[6]Hoja1!M25</f>
        <v>0</v>
      </c>
      <c r="J110" t="s">
        <v>71</v>
      </c>
    </row>
    <row r="111" spans="1:10">
      <c r="A111">
        <v>2025</v>
      </c>
      <c r="B111" s="3">
        <v>45566</v>
      </c>
      <c r="C111" s="4">
        <v>45596</v>
      </c>
      <c r="D111" t="str">
        <f>[6]Hoja1!B26</f>
        <v>TECLADO</v>
      </c>
      <c r="E111" s="3"/>
      <c r="F111" s="15">
        <f>[6]Hoja1!C26</f>
        <v>515</v>
      </c>
      <c r="G111" t="s">
        <v>38</v>
      </c>
      <c r="H111" s="15" t="str">
        <f>[6]Hoja1!A26</f>
        <v>DS-027</v>
      </c>
      <c r="I111" s="19">
        <f>[6]Hoja1!M26</f>
        <v>0</v>
      </c>
      <c r="J111" t="s">
        <v>71</v>
      </c>
    </row>
    <row r="112" spans="1:10">
      <c r="A112">
        <v>2025</v>
      </c>
      <c r="B112" s="3">
        <v>45566</v>
      </c>
      <c r="C112" s="4">
        <v>45596</v>
      </c>
      <c r="D112" t="str">
        <f>[6]Hoja1!B27</f>
        <v>CPU</v>
      </c>
      <c r="E112" s="3"/>
      <c r="F112" s="15">
        <f>[6]Hoja1!C27</f>
        <v>515</v>
      </c>
      <c r="G112" t="s">
        <v>38</v>
      </c>
      <c r="H112" s="15" t="str">
        <f>[6]Hoja1!A27</f>
        <v>DS-028</v>
      </c>
      <c r="I112" s="19">
        <f>[6]Hoja1!M27</f>
        <v>0</v>
      </c>
      <c r="J112" t="s">
        <v>71</v>
      </c>
    </row>
    <row r="113" spans="1:10">
      <c r="A113">
        <v>2025</v>
      </c>
      <c r="B113" s="3">
        <v>45566</v>
      </c>
      <c r="C113" s="4">
        <v>45596</v>
      </c>
      <c r="D113" t="str">
        <f>[6]Hoja1!B28</f>
        <v>ESCRITORIO CHERRY LIGHT</v>
      </c>
      <c r="E113" s="3">
        <f>[6]Hoja1!D28</f>
        <v>43061</v>
      </c>
      <c r="F113" s="15">
        <f>[6]Hoja1!C28</f>
        <v>511</v>
      </c>
      <c r="G113" t="s">
        <v>38</v>
      </c>
      <c r="H113" s="15" t="str">
        <f>[6]Hoja1!A28</f>
        <v>DS-030</v>
      </c>
      <c r="I113" s="19">
        <f>[6]Hoja1!M28</f>
        <v>3398.99</v>
      </c>
      <c r="J113" t="s">
        <v>71</v>
      </c>
    </row>
    <row r="114" spans="1:10">
      <c r="A114">
        <v>2025</v>
      </c>
      <c r="B114" s="3">
        <v>45566</v>
      </c>
      <c r="C114" s="4">
        <v>45596</v>
      </c>
      <c r="D114" t="str">
        <f>[6]Hoja1!B29</f>
        <v>SILLA SECRETARIAL AUSTRALIA</v>
      </c>
      <c r="E114" s="3">
        <f>[6]Hoja1!D29</f>
        <v>43426</v>
      </c>
      <c r="F114" s="15">
        <f>[6]Hoja1!C29</f>
        <v>511</v>
      </c>
      <c r="G114" t="s">
        <v>38</v>
      </c>
      <c r="H114" s="15" t="str">
        <f>[6]Hoja1!A29</f>
        <v>DS-031</v>
      </c>
      <c r="I114" s="19">
        <f>[6]Hoja1!M29</f>
        <v>2148.9899999999998</v>
      </c>
      <c r="J114" t="s">
        <v>71</v>
      </c>
    </row>
    <row r="115" spans="1:10">
      <c r="A115">
        <v>2025</v>
      </c>
      <c r="B115" s="3">
        <v>45566</v>
      </c>
      <c r="C115" s="4">
        <v>45596</v>
      </c>
      <c r="D115" t="str">
        <f>[6]Hoja1!B30</f>
        <v>REGULADOR 8 CONTACTOS</v>
      </c>
      <c r="E115" s="3"/>
      <c r="F115" s="15">
        <f>[6]Hoja1!C30</f>
        <v>566</v>
      </c>
      <c r="G115" t="s">
        <v>38</v>
      </c>
      <c r="H115" s="15" t="str">
        <f>[6]Hoja1!A30</f>
        <v>DS-032</v>
      </c>
      <c r="I115" s="19">
        <f>[6]Hoja1!M30</f>
        <v>1168.04</v>
      </c>
      <c r="J115" t="s">
        <v>71</v>
      </c>
    </row>
    <row r="116" spans="1:10">
      <c r="A116">
        <v>2025</v>
      </c>
      <c r="B116" s="3">
        <v>45566</v>
      </c>
      <c r="C116" s="4">
        <v>45596</v>
      </c>
      <c r="D116" t="str">
        <f>[6]Hoja1!B31</f>
        <v>REGULADOR DE 8 CONTACTOS</v>
      </c>
      <c r="E116" s="3">
        <f>[6]Hoja1!D31</f>
        <v>44718</v>
      </c>
      <c r="F116" s="15">
        <f>[6]Hoja1!C31</f>
        <v>299</v>
      </c>
      <c r="G116" t="s">
        <v>38</v>
      </c>
      <c r="H116" s="15" t="str">
        <f>[6]Hoja1!A31</f>
        <v>DS-033</v>
      </c>
      <c r="I116" s="19">
        <f>[6]Hoja1!M31</f>
        <v>0</v>
      </c>
      <c r="J116" t="s">
        <v>71</v>
      </c>
    </row>
    <row r="117" spans="1:10">
      <c r="A117">
        <v>2025</v>
      </c>
      <c r="B117" s="3">
        <v>45566</v>
      </c>
      <c r="C117" s="4">
        <v>45596</v>
      </c>
      <c r="D117" t="str">
        <f>[6]Hoja1!B32</f>
        <v>REGULADOR ISB</v>
      </c>
      <c r="E117" s="3"/>
      <c r="F117" s="15">
        <f>[6]Hoja1!C32</f>
        <v>566</v>
      </c>
      <c r="G117" t="s">
        <v>38</v>
      </c>
      <c r="H117" s="15" t="str">
        <f>[6]Hoja1!A32</f>
        <v>DS-033</v>
      </c>
      <c r="I117" s="19">
        <f>[6]Hoja1!M32</f>
        <v>0</v>
      </c>
      <c r="J117" t="s">
        <v>71</v>
      </c>
    </row>
    <row r="118" spans="1:10">
      <c r="A118">
        <v>2025</v>
      </c>
      <c r="B118" s="3">
        <v>45566</v>
      </c>
      <c r="C118" s="4">
        <v>45596</v>
      </c>
      <c r="D118" t="str">
        <f>[6]Hoja1!B33</f>
        <v>SILLA OFIC</v>
      </c>
      <c r="E118" s="3">
        <f>[6]Hoja1!D33</f>
        <v>44765</v>
      </c>
      <c r="F118" s="15">
        <f>[6]Hoja1!C33</f>
        <v>511</v>
      </c>
      <c r="G118" t="s">
        <v>38</v>
      </c>
      <c r="H118" s="15" t="str">
        <f>[6]Hoja1!A33</f>
        <v>DS-034</v>
      </c>
      <c r="I118" s="19">
        <f>[6]Hoja1!M33</f>
        <v>1723.77</v>
      </c>
      <c r="J118" t="s">
        <v>71</v>
      </c>
    </row>
    <row r="119" spans="1:10">
      <c r="A119">
        <v>2025</v>
      </c>
      <c r="B119" s="3">
        <v>45566</v>
      </c>
      <c r="C119" s="4">
        <v>45596</v>
      </c>
      <c r="D119" t="str">
        <f>[6]Hoja1!B34</f>
        <v>MONITOR</v>
      </c>
      <c r="E119" s="3"/>
      <c r="F119" s="15">
        <f>[6]Hoja1!C34</f>
        <v>515</v>
      </c>
      <c r="G119" t="s">
        <v>38</v>
      </c>
      <c r="H119" s="15" t="str">
        <f>[6]Hoja1!A34</f>
        <v>DS-034</v>
      </c>
      <c r="I119" s="19">
        <f>[6]Hoja1!M34</f>
        <v>0</v>
      </c>
      <c r="J119" t="s">
        <v>71</v>
      </c>
    </row>
    <row r="120" spans="1:10">
      <c r="A120">
        <v>2025</v>
      </c>
      <c r="B120" s="3">
        <v>45566</v>
      </c>
      <c r="C120" s="4">
        <v>45596</v>
      </c>
      <c r="D120" t="str">
        <f>[6]Hoja1!B35</f>
        <v>SILLA</v>
      </c>
      <c r="E120" s="3"/>
      <c r="F120" s="15">
        <f>[6]Hoja1!C35</f>
        <v>511</v>
      </c>
      <c r="G120" t="s">
        <v>38</v>
      </c>
      <c r="H120" s="15" t="str">
        <f>[6]Hoja1!A35</f>
        <v>DS-035</v>
      </c>
      <c r="I120" s="19">
        <f>[6]Hoja1!M35</f>
        <v>0</v>
      </c>
      <c r="J120" t="s">
        <v>71</v>
      </c>
    </row>
    <row r="121" spans="1:10">
      <c r="A121">
        <v>2025</v>
      </c>
      <c r="B121" s="3">
        <v>45566</v>
      </c>
      <c r="C121" s="4">
        <v>45596</v>
      </c>
      <c r="D121" t="str">
        <f>[6]Hoja1!B36</f>
        <v>TECLADO</v>
      </c>
      <c r="E121" s="3"/>
      <c r="F121" s="15">
        <f>[6]Hoja1!C36</f>
        <v>515</v>
      </c>
      <c r="G121" t="s">
        <v>38</v>
      </c>
      <c r="H121" s="15" t="str">
        <f>[6]Hoja1!A36</f>
        <v>DS-036</v>
      </c>
      <c r="I121" s="19">
        <f>[6]Hoja1!M36</f>
        <v>0</v>
      </c>
      <c r="J121" t="s">
        <v>71</v>
      </c>
    </row>
    <row r="122" spans="1:10">
      <c r="A122">
        <v>2025</v>
      </c>
      <c r="B122" s="3">
        <v>45566</v>
      </c>
      <c r="C122" s="4">
        <v>45596</v>
      </c>
      <c r="D122" t="str">
        <f>[6]Hoja1!B37</f>
        <v>MOUSE</v>
      </c>
      <c r="E122" s="3"/>
      <c r="F122" s="15">
        <f>[6]Hoja1!C37</f>
        <v>515</v>
      </c>
      <c r="G122" t="s">
        <v>38</v>
      </c>
      <c r="H122" s="15" t="str">
        <f>[6]Hoja1!A37</f>
        <v>DS-037</v>
      </c>
      <c r="I122" s="19">
        <f>[6]Hoja1!M37</f>
        <v>0</v>
      </c>
      <c r="J122" t="s">
        <v>71</v>
      </c>
    </row>
    <row r="123" spans="1:10">
      <c r="A123">
        <v>2025</v>
      </c>
      <c r="B123" s="3">
        <v>45566</v>
      </c>
      <c r="C123" s="4">
        <v>45596</v>
      </c>
      <c r="D123" t="str">
        <f>[6]Hoja1!B38</f>
        <v>ESCRITORIO C/2 CAJONES</v>
      </c>
      <c r="E123" s="3"/>
      <c r="F123" s="15">
        <f>[6]Hoja1!C38</f>
        <v>511</v>
      </c>
      <c r="G123" t="s">
        <v>38</v>
      </c>
      <c r="H123" s="15" t="str">
        <f>[6]Hoja1!A38</f>
        <v>DS-038</v>
      </c>
      <c r="I123" s="19">
        <f>[6]Hoja1!M38</f>
        <v>0</v>
      </c>
      <c r="J123" t="s">
        <v>71</v>
      </c>
    </row>
    <row r="124" spans="1:10">
      <c r="A124">
        <v>2025</v>
      </c>
      <c r="B124" s="3">
        <v>45566</v>
      </c>
      <c r="C124" s="4">
        <v>45596</v>
      </c>
      <c r="D124" t="str">
        <f>[6]Hoja1!B39</f>
        <v>SILLA NY</v>
      </c>
      <c r="E124" s="3">
        <f>[6]Hoja1!D39</f>
        <v>44239</v>
      </c>
      <c r="F124" s="15">
        <f>[6]Hoja1!C39</f>
        <v>511</v>
      </c>
      <c r="G124" t="s">
        <v>38</v>
      </c>
      <c r="H124" s="15" t="str">
        <f>[6]Hoja1!A39</f>
        <v>DS-039</v>
      </c>
      <c r="I124" s="19">
        <f>[6]Hoja1!M39</f>
        <v>1798.99</v>
      </c>
      <c r="J124" t="s">
        <v>71</v>
      </c>
    </row>
    <row r="125" spans="1:10">
      <c r="A125">
        <v>2025</v>
      </c>
      <c r="B125" s="3">
        <v>45566</v>
      </c>
      <c r="C125" s="4">
        <v>45596</v>
      </c>
      <c r="D125" t="str">
        <f>[6]Hoja1!B40</f>
        <v>COMPUTADORA  C/CPU</v>
      </c>
      <c r="E125" s="3">
        <f>[6]Hoja1!D40</f>
        <v>41836</v>
      </c>
      <c r="F125" s="15">
        <f>[6]Hoja1!C40</f>
        <v>515</v>
      </c>
      <c r="G125" t="s">
        <v>38</v>
      </c>
      <c r="H125" s="15" t="str">
        <f>[6]Hoja1!A40</f>
        <v>DS-040</v>
      </c>
      <c r="I125" s="19">
        <f>[6]Hoja1!M40</f>
        <v>10500</v>
      </c>
      <c r="J125" t="s">
        <v>71</v>
      </c>
    </row>
    <row r="126" spans="1:10">
      <c r="A126">
        <v>2025</v>
      </c>
      <c r="B126" s="3">
        <v>45566</v>
      </c>
      <c r="C126" s="4">
        <v>45596</v>
      </c>
      <c r="D126" t="str">
        <f>[6]Hoja1!B41</f>
        <v>TECLADO</v>
      </c>
      <c r="E126" s="3"/>
      <c r="F126" s="15">
        <f>[6]Hoja1!C41</f>
        <v>515</v>
      </c>
      <c r="G126" t="s">
        <v>38</v>
      </c>
      <c r="H126" s="15" t="str">
        <f>[6]Hoja1!A41</f>
        <v>DS-041</v>
      </c>
      <c r="I126" s="19">
        <f>[6]Hoja1!M41</f>
        <v>0</v>
      </c>
      <c r="J126" t="s">
        <v>71</v>
      </c>
    </row>
    <row r="127" spans="1:10">
      <c r="A127">
        <v>2025</v>
      </c>
      <c r="B127" s="3">
        <v>45566</v>
      </c>
      <c r="C127" s="4">
        <v>45596</v>
      </c>
      <c r="D127" t="str">
        <f>[6]Hoja1!B42</f>
        <v>MOUSE</v>
      </c>
      <c r="E127" s="3"/>
      <c r="F127" s="15">
        <f>[6]Hoja1!C42</f>
        <v>515</v>
      </c>
      <c r="G127" t="s">
        <v>38</v>
      </c>
      <c r="H127" s="15" t="str">
        <f>[6]Hoja1!A42</f>
        <v>DS-042</v>
      </c>
      <c r="I127" s="19">
        <f>[6]Hoja1!M42</f>
        <v>0</v>
      </c>
      <c r="J127" t="s">
        <v>71</v>
      </c>
    </row>
    <row r="128" spans="1:10">
      <c r="A128">
        <v>2025</v>
      </c>
      <c r="B128" s="3">
        <v>45566</v>
      </c>
      <c r="C128" s="4">
        <v>45596</v>
      </c>
      <c r="D128" t="str">
        <f>[6]Hoja1!B43</f>
        <v>SILLA GIRATORIA</v>
      </c>
      <c r="E128" s="3">
        <f>[6]Hoja1!D43</f>
        <v>43061</v>
      </c>
      <c r="F128" s="15">
        <f>[6]Hoja1!C43</f>
        <v>511</v>
      </c>
      <c r="G128" t="s">
        <v>38</v>
      </c>
      <c r="H128" s="15" t="str">
        <f>[6]Hoja1!A43</f>
        <v>DS-043</v>
      </c>
      <c r="I128" s="19">
        <f>[6]Hoja1!M43</f>
        <v>2148.9899999999998</v>
      </c>
      <c r="J128" t="s">
        <v>71</v>
      </c>
    </row>
    <row r="129" spans="1:10">
      <c r="A129">
        <v>2025</v>
      </c>
      <c r="B129" s="3">
        <v>45566</v>
      </c>
      <c r="C129" s="4">
        <v>45596</v>
      </c>
      <c r="D129" t="str">
        <f>[6]Hoja1!B44</f>
        <v>REGULADOR 8 CONTACTOS</v>
      </c>
      <c r="E129" s="3"/>
      <c r="F129" s="15">
        <f>[6]Hoja1!C44</f>
        <v>566</v>
      </c>
      <c r="G129" t="s">
        <v>38</v>
      </c>
      <c r="H129" s="15" t="str">
        <f>[6]Hoja1!A44</f>
        <v>DS-044</v>
      </c>
      <c r="I129" s="19">
        <f>[6]Hoja1!M44</f>
        <v>0</v>
      </c>
      <c r="J129" t="s">
        <v>71</v>
      </c>
    </row>
    <row r="130" spans="1:10">
      <c r="A130">
        <v>2025</v>
      </c>
      <c r="B130" s="3">
        <v>45566</v>
      </c>
      <c r="C130" s="4">
        <v>45596</v>
      </c>
      <c r="D130" t="str">
        <f>[6]Hoja1!B45</f>
        <v>COMPUTADORA HP</v>
      </c>
      <c r="E130" s="3">
        <f>[6]Hoja1!D45</f>
        <v>43334</v>
      </c>
      <c r="F130" s="15">
        <f>[6]Hoja1!C45</f>
        <v>515</v>
      </c>
      <c r="G130" t="s">
        <v>38</v>
      </c>
      <c r="H130" s="15" t="str">
        <f>[6]Hoja1!A45</f>
        <v>DS-045</v>
      </c>
      <c r="I130" s="19">
        <f>[6]Hoja1!M45</f>
        <v>14998.99</v>
      </c>
      <c r="J130" t="s">
        <v>71</v>
      </c>
    </row>
    <row r="131" spans="1:10">
      <c r="A131">
        <v>2025</v>
      </c>
      <c r="B131" s="3">
        <v>45566</v>
      </c>
      <c r="C131" s="4">
        <v>45596</v>
      </c>
      <c r="D131" t="str">
        <f>[6]Hoja1!B46</f>
        <v>TECLADO</v>
      </c>
      <c r="E131" s="3">
        <f>[6]Hoja1!D46</f>
        <v>41836</v>
      </c>
      <c r="F131" s="15">
        <f>[6]Hoja1!C46</f>
        <v>515</v>
      </c>
      <c r="G131" t="s">
        <v>38</v>
      </c>
      <c r="H131" s="15" t="str">
        <f>[6]Hoja1!A46</f>
        <v>DS-046</v>
      </c>
      <c r="I131" s="19" t="str">
        <f>[6]Hoja1!M46</f>
        <v>"</v>
      </c>
      <c r="J131" t="s">
        <v>71</v>
      </c>
    </row>
    <row r="132" spans="1:10">
      <c r="A132">
        <v>2025</v>
      </c>
      <c r="B132" s="3">
        <v>45566</v>
      </c>
      <c r="C132" s="4">
        <v>45596</v>
      </c>
      <c r="D132" t="str">
        <f>[6]Hoja1!B47</f>
        <v>MOUSE</v>
      </c>
      <c r="E132" s="3"/>
      <c r="F132" s="15">
        <f>[6]Hoja1!C47</f>
        <v>515</v>
      </c>
      <c r="G132" t="s">
        <v>38</v>
      </c>
      <c r="H132" s="15" t="str">
        <f>[6]Hoja1!A47</f>
        <v>DS-047</v>
      </c>
      <c r="I132" s="19">
        <f>[6]Hoja1!M47</f>
        <v>0</v>
      </c>
      <c r="J132" t="s">
        <v>71</v>
      </c>
    </row>
    <row r="133" spans="1:10">
      <c r="A133">
        <v>2025</v>
      </c>
      <c r="B133" s="3">
        <v>45566</v>
      </c>
      <c r="C133" s="4">
        <v>45596</v>
      </c>
      <c r="D133" t="str">
        <f>[6]Hoja1!B48</f>
        <v>ESCRITORIO C/2 CAJONES</v>
      </c>
      <c r="E133" s="3"/>
      <c r="F133" s="15">
        <f>[6]Hoja1!C48</f>
        <v>511</v>
      </c>
      <c r="G133" t="s">
        <v>38</v>
      </c>
      <c r="H133" s="15" t="str">
        <f>[6]Hoja1!A48</f>
        <v>DS-048</v>
      </c>
      <c r="I133" s="19">
        <f>[6]Hoja1!M48</f>
        <v>0</v>
      </c>
      <c r="J133" t="s">
        <v>71</v>
      </c>
    </row>
    <row r="134" spans="1:10">
      <c r="A134">
        <v>2025</v>
      </c>
      <c r="B134" s="3">
        <v>45566</v>
      </c>
      <c r="C134" s="4">
        <v>45596</v>
      </c>
      <c r="D134" t="str">
        <f>[6]Hoja1!B49</f>
        <v>SILLA SECRETAIAL AUSTRALIA</v>
      </c>
      <c r="E134" s="3">
        <f>[6]Hoja1!D49</f>
        <v>43061</v>
      </c>
      <c r="F134" s="15">
        <f>[6]Hoja1!C49</f>
        <v>511</v>
      </c>
      <c r="G134" t="s">
        <v>38</v>
      </c>
      <c r="H134" s="15" t="str">
        <f>[6]Hoja1!A49</f>
        <v>DS-049</v>
      </c>
      <c r="I134" s="19">
        <f>[6]Hoja1!M49</f>
        <v>2148.9899999999998</v>
      </c>
      <c r="J134" t="s">
        <v>71</v>
      </c>
    </row>
    <row r="135" spans="1:10">
      <c r="A135">
        <v>2025</v>
      </c>
      <c r="B135" s="3">
        <v>45566</v>
      </c>
      <c r="C135" s="4">
        <v>45596</v>
      </c>
      <c r="D135" t="str">
        <f>[6]Hoja1!B50</f>
        <v>EQUIPO DE COMPUTO  ALL IN ONE HP 24-F101LA</v>
      </c>
      <c r="E135" s="3">
        <f>[6]Hoja1!D50</f>
        <v>43759</v>
      </c>
      <c r="F135" s="15">
        <f>[6]Hoja1!C50</f>
        <v>515</v>
      </c>
      <c r="G135" t="s">
        <v>38</v>
      </c>
      <c r="H135" s="15" t="str">
        <f>[6]Hoja1!A50</f>
        <v>DS-050</v>
      </c>
      <c r="I135" s="19">
        <f>[6]Hoja1!M50</f>
        <v>11637.07</v>
      </c>
      <c r="J135" t="s">
        <v>71</v>
      </c>
    </row>
    <row r="136" spans="1:10">
      <c r="A136">
        <v>2025</v>
      </c>
      <c r="B136" s="3">
        <v>45566</v>
      </c>
      <c r="C136" s="4">
        <v>45596</v>
      </c>
      <c r="D136" t="str">
        <f>[6]Hoja1!B51</f>
        <v>TECLADO</v>
      </c>
      <c r="E136" s="3"/>
      <c r="F136" s="15">
        <f>[6]Hoja1!C51</f>
        <v>515</v>
      </c>
      <c r="G136" t="s">
        <v>38</v>
      </c>
      <c r="H136" s="15" t="str">
        <f>[6]Hoja1!A51</f>
        <v>DS-053</v>
      </c>
      <c r="I136" s="19">
        <f>[6]Hoja1!M51</f>
        <v>0</v>
      </c>
      <c r="J136" t="s">
        <v>71</v>
      </c>
    </row>
    <row r="137" spans="1:10">
      <c r="A137">
        <v>2025</v>
      </c>
      <c r="B137" s="3">
        <v>45566</v>
      </c>
      <c r="C137" s="4">
        <v>45596</v>
      </c>
      <c r="D137" t="str">
        <f>[6]Hoja1!B52</f>
        <v>IMPRESORA MULTIFUNCIONAL</v>
      </c>
      <c r="E137" s="3">
        <f>[6]Hoja1!D52</f>
        <v>43672</v>
      </c>
      <c r="F137" s="15">
        <f>[6]Hoja1!C52</f>
        <v>515</v>
      </c>
      <c r="G137" t="s">
        <v>38</v>
      </c>
      <c r="H137" s="15" t="str">
        <f>[6]Hoja1!A52</f>
        <v>DS-054</v>
      </c>
      <c r="I137" s="19">
        <f>[6]Hoja1!M52</f>
        <v>7888</v>
      </c>
      <c r="J137" t="s">
        <v>71</v>
      </c>
    </row>
    <row r="138" spans="1:10">
      <c r="A138">
        <v>2025</v>
      </c>
      <c r="B138" s="3">
        <v>45566</v>
      </c>
      <c r="C138" s="4">
        <v>45596</v>
      </c>
      <c r="D138" t="str">
        <f>[6]Hoja1!B53</f>
        <v>MONITOR</v>
      </c>
      <c r="E138" s="3"/>
      <c r="F138" s="15">
        <f>[6]Hoja1!C53</f>
        <v>515</v>
      </c>
      <c r="G138" t="s">
        <v>38</v>
      </c>
      <c r="H138" s="15" t="str">
        <f>[6]Hoja1!A53</f>
        <v>DS-055</v>
      </c>
      <c r="I138" s="19">
        <f>[6]Hoja1!M53</f>
        <v>0</v>
      </c>
      <c r="J138" t="s">
        <v>71</v>
      </c>
    </row>
    <row r="139" spans="1:10">
      <c r="A139">
        <v>2025</v>
      </c>
      <c r="B139" s="3">
        <v>45566</v>
      </c>
      <c r="C139" s="4">
        <v>45596</v>
      </c>
      <c r="D139" t="str">
        <f>[6]Hoja1!B54</f>
        <v xml:space="preserve">TECLADO </v>
      </c>
      <c r="E139" s="3"/>
      <c r="F139" s="15">
        <f>[6]Hoja1!C54</f>
        <v>515</v>
      </c>
      <c r="G139" t="s">
        <v>38</v>
      </c>
      <c r="H139" s="15" t="str">
        <f>[6]Hoja1!A54</f>
        <v>DS-056</v>
      </c>
      <c r="I139" s="19">
        <f>[6]Hoja1!M54</f>
        <v>0</v>
      </c>
      <c r="J139" t="s">
        <v>71</v>
      </c>
    </row>
    <row r="140" spans="1:10">
      <c r="A140">
        <v>2025</v>
      </c>
      <c r="B140" s="3">
        <v>45566</v>
      </c>
      <c r="C140" s="4">
        <v>45596</v>
      </c>
      <c r="D140" t="str">
        <f>[6]Hoja1!B55</f>
        <v>MOUSE</v>
      </c>
      <c r="E140" s="3"/>
      <c r="F140" s="15">
        <f>[6]Hoja1!C55</f>
        <v>515</v>
      </c>
      <c r="G140" t="s">
        <v>38</v>
      </c>
      <c r="H140" s="15" t="str">
        <f>[6]Hoja1!A55</f>
        <v>DS-057</v>
      </c>
      <c r="I140" s="19">
        <f>[6]Hoja1!M55</f>
        <v>0</v>
      </c>
      <c r="J140" t="s">
        <v>71</v>
      </c>
    </row>
    <row r="141" spans="1:10">
      <c r="A141">
        <v>2025</v>
      </c>
      <c r="B141" s="3">
        <v>45566</v>
      </c>
      <c r="C141" s="4">
        <v>45596</v>
      </c>
      <c r="D141" t="str">
        <f>[6]Hoja1!B56</f>
        <v>CPU</v>
      </c>
      <c r="E141" s="3"/>
      <c r="F141" s="15">
        <f>[6]Hoja1!C56</f>
        <v>515</v>
      </c>
      <c r="G141" t="s">
        <v>38</v>
      </c>
      <c r="H141" s="15" t="str">
        <f>[6]Hoja1!A56</f>
        <v>DS-058</v>
      </c>
      <c r="I141" s="19">
        <f>[6]Hoja1!M56</f>
        <v>0</v>
      </c>
      <c r="J141" t="s">
        <v>71</v>
      </c>
    </row>
    <row r="142" spans="1:10">
      <c r="A142">
        <v>2025</v>
      </c>
      <c r="B142" s="3">
        <v>45566</v>
      </c>
      <c r="C142" s="4">
        <v>45596</v>
      </c>
      <c r="D142" t="str">
        <f>[6]Hoja1!B57</f>
        <v>ESCRITORIO C/2 CAJONES</v>
      </c>
      <c r="E142" s="3"/>
      <c r="F142" s="15">
        <f>[6]Hoja1!C57</f>
        <v>511</v>
      </c>
      <c r="G142" t="s">
        <v>38</v>
      </c>
      <c r="H142" s="15" t="str">
        <f>[6]Hoja1!A57</f>
        <v>DS-059</v>
      </c>
      <c r="I142" s="19">
        <f>[6]Hoja1!M57</f>
        <v>0</v>
      </c>
      <c r="J142" t="s">
        <v>71</v>
      </c>
    </row>
    <row r="143" spans="1:10">
      <c r="A143">
        <v>2025</v>
      </c>
      <c r="B143" s="3">
        <v>45566</v>
      </c>
      <c r="C143" s="4">
        <v>45596</v>
      </c>
      <c r="D143" t="str">
        <f>[6]Hoja1!B58</f>
        <v>SILLA SECRETARIAL GIRABLE</v>
      </c>
      <c r="E143" s="3"/>
      <c r="F143" s="15">
        <f>[6]Hoja1!C58</f>
        <v>511</v>
      </c>
      <c r="G143" t="s">
        <v>38</v>
      </c>
      <c r="H143" s="15" t="str">
        <f>[6]Hoja1!A58</f>
        <v>DS-060</v>
      </c>
      <c r="I143" s="19">
        <f>[6]Hoja1!M58</f>
        <v>0</v>
      </c>
      <c r="J143" t="s">
        <v>71</v>
      </c>
    </row>
    <row r="144" spans="1:10">
      <c r="A144">
        <v>2025</v>
      </c>
      <c r="B144" s="3">
        <v>45566</v>
      </c>
      <c r="C144" s="4">
        <v>45596</v>
      </c>
      <c r="D144" t="str">
        <f>[6]Hoja1!B59</f>
        <v>MESA PLEGABLE 1.22 MTS</v>
      </c>
      <c r="E144" s="3">
        <f>[6]Hoja1!D59</f>
        <v>42525</v>
      </c>
      <c r="F144" s="15">
        <f>[6]Hoja1!C59</f>
        <v>511</v>
      </c>
      <c r="G144" t="s">
        <v>38</v>
      </c>
      <c r="H144" s="15" t="str">
        <f>[6]Hoja1!A59</f>
        <v>DS-061</v>
      </c>
      <c r="I144" s="19">
        <f>[6]Hoja1!M59</f>
        <v>817.37</v>
      </c>
      <c r="J144" t="s">
        <v>71</v>
      </c>
    </row>
    <row r="145" spans="1:10">
      <c r="A145">
        <v>2025</v>
      </c>
      <c r="B145" s="3">
        <v>45566</v>
      </c>
      <c r="C145" s="4">
        <v>45596</v>
      </c>
      <c r="D145" t="str">
        <f>[6]Hoja1!B60</f>
        <v>ENFRIADOR-DOSIFICADOR DE AGUA</v>
      </c>
      <c r="E145" s="3"/>
      <c r="F145" s="15">
        <f>[6]Hoja1!C60</f>
        <v>564</v>
      </c>
      <c r="G145" t="s">
        <v>38</v>
      </c>
      <c r="H145" s="15" t="str">
        <f>[6]Hoja1!A60</f>
        <v>DS-062</v>
      </c>
      <c r="I145" s="19">
        <f>[6]Hoja1!M60</f>
        <v>0</v>
      </c>
      <c r="J145" t="s">
        <v>71</v>
      </c>
    </row>
    <row r="146" spans="1:10">
      <c r="A146">
        <v>2025</v>
      </c>
      <c r="B146" s="3">
        <v>45566</v>
      </c>
      <c r="C146" s="4">
        <v>45596</v>
      </c>
      <c r="D146" t="str">
        <f>[6]Hoja1!B61</f>
        <v>ARCHIVERO METALICO C/4 CAJONES</v>
      </c>
      <c r="E146" s="3"/>
      <c r="F146" s="15">
        <f>[6]Hoja1!C61</f>
        <v>511</v>
      </c>
      <c r="G146" t="s">
        <v>38</v>
      </c>
      <c r="H146" s="15" t="str">
        <f>[6]Hoja1!A61</f>
        <v>DS-063</v>
      </c>
      <c r="I146" s="19">
        <f>[6]Hoja1!M61</f>
        <v>0</v>
      </c>
      <c r="J146" t="s">
        <v>71</v>
      </c>
    </row>
    <row r="147" spans="1:10">
      <c r="A147">
        <v>2025</v>
      </c>
      <c r="B147" s="3">
        <v>45566</v>
      </c>
      <c r="C147" s="4">
        <v>45596</v>
      </c>
      <c r="D147" t="str">
        <f>[6]Hoja1!B62</f>
        <v>ARCHIVERO METALICO C/3 CAJONES</v>
      </c>
      <c r="E147" s="3"/>
      <c r="F147" s="15">
        <f>[6]Hoja1!C62</f>
        <v>511</v>
      </c>
      <c r="G147" t="s">
        <v>38</v>
      </c>
      <c r="H147" s="15" t="str">
        <f>[6]Hoja1!A62</f>
        <v>DS-064</v>
      </c>
      <c r="I147" s="19">
        <f>[6]Hoja1!M62</f>
        <v>0</v>
      </c>
      <c r="J147" t="s">
        <v>71</v>
      </c>
    </row>
    <row r="148" spans="1:10">
      <c r="A148">
        <v>2025</v>
      </c>
      <c r="B148" s="3">
        <v>45566</v>
      </c>
      <c r="C148" s="4">
        <v>45596</v>
      </c>
      <c r="D148" t="str">
        <f>[6]Hoja1!B63</f>
        <v>ARCHIVERO METALICO C/2 CAJONES</v>
      </c>
      <c r="E148" s="3"/>
      <c r="F148" s="15">
        <f>[6]Hoja1!C63</f>
        <v>511</v>
      </c>
      <c r="G148" t="s">
        <v>38</v>
      </c>
      <c r="H148" s="15" t="str">
        <f>[6]Hoja1!A63</f>
        <v>DS-065</v>
      </c>
      <c r="I148" s="19">
        <f>[6]Hoja1!M63</f>
        <v>0</v>
      </c>
      <c r="J148" t="s">
        <v>71</v>
      </c>
    </row>
    <row r="149" spans="1:10">
      <c r="A149">
        <v>2025</v>
      </c>
      <c r="B149" s="3">
        <v>45566</v>
      </c>
      <c r="C149" s="4">
        <v>45596</v>
      </c>
      <c r="D149" t="str">
        <f>[6]Hoja1!B64</f>
        <v xml:space="preserve">ARCHIVERO METALICO C/2 CAJONES </v>
      </c>
      <c r="E149" s="3"/>
      <c r="F149" s="15">
        <f>[6]Hoja1!C64</f>
        <v>511</v>
      </c>
      <c r="G149" t="s">
        <v>38</v>
      </c>
      <c r="H149" s="15" t="str">
        <f>[6]Hoja1!A64</f>
        <v>DS-066</v>
      </c>
      <c r="I149" s="19">
        <f>[6]Hoja1!M64</f>
        <v>0</v>
      </c>
      <c r="J149" t="s">
        <v>71</v>
      </c>
    </row>
    <row r="150" spans="1:10">
      <c r="A150">
        <v>2025</v>
      </c>
      <c r="B150" s="3">
        <v>45566</v>
      </c>
      <c r="C150" s="4">
        <v>45596</v>
      </c>
      <c r="D150" t="str">
        <f>[6]Hoja1!B65</f>
        <v>ARCHIVERO METALICO C/3 CAJONES</v>
      </c>
      <c r="E150" s="3"/>
      <c r="F150" s="15">
        <f>[6]Hoja1!C65</f>
        <v>511</v>
      </c>
      <c r="G150" t="s">
        <v>38</v>
      </c>
      <c r="H150" s="15" t="str">
        <f>[6]Hoja1!A65</f>
        <v>DS-067</v>
      </c>
      <c r="I150" s="19">
        <f>[6]Hoja1!M65</f>
        <v>1500</v>
      </c>
      <c r="J150" t="s">
        <v>71</v>
      </c>
    </row>
    <row r="151" spans="1:10">
      <c r="A151">
        <v>2025</v>
      </c>
      <c r="B151" s="3">
        <v>45566</v>
      </c>
      <c r="C151" s="4">
        <v>45596</v>
      </c>
      <c r="D151" t="str">
        <f>[6]Hoja1!B66</f>
        <v>COPIADORA RICOH</v>
      </c>
      <c r="E151" s="3"/>
      <c r="F151" s="15">
        <f>[6]Hoja1!C66</f>
        <v>515</v>
      </c>
      <c r="G151" t="s">
        <v>38</v>
      </c>
      <c r="H151" s="15" t="str">
        <f>[6]Hoja1!A66</f>
        <v>DS-068</v>
      </c>
      <c r="I151" s="19">
        <f>[6]Hoja1!M66</f>
        <v>0</v>
      </c>
      <c r="J151" t="s">
        <v>71</v>
      </c>
    </row>
    <row r="152" spans="1:10">
      <c r="A152">
        <v>2025</v>
      </c>
      <c r="B152" s="3">
        <v>45566</v>
      </c>
      <c r="C152" s="4">
        <v>45596</v>
      </c>
      <c r="D152" t="str">
        <f>[6]Hoja1!B67</f>
        <v xml:space="preserve">JUEGO DE BANCA 3 PIEZAS </v>
      </c>
      <c r="E152" s="3"/>
      <c r="F152" s="15">
        <f>[6]Hoja1!C67</f>
        <v>511</v>
      </c>
      <c r="G152" t="s">
        <v>38</v>
      </c>
      <c r="H152" s="15" t="str">
        <f>[6]Hoja1!A67</f>
        <v>DS-069</v>
      </c>
      <c r="I152" s="19">
        <f>[6]Hoja1!M67</f>
        <v>0</v>
      </c>
      <c r="J152" t="s">
        <v>71</v>
      </c>
    </row>
    <row r="153" spans="1:10">
      <c r="A153">
        <v>2025</v>
      </c>
      <c r="B153" s="3">
        <v>45566</v>
      </c>
      <c r="C153" s="4">
        <v>45596</v>
      </c>
      <c r="D153" t="str">
        <f>[6]Hoja1!B68</f>
        <v>ENGARGOLADORA</v>
      </c>
      <c r="E153" s="3"/>
      <c r="F153" s="15">
        <f>[6]Hoja1!C68</f>
        <v>511</v>
      </c>
      <c r="G153" t="s">
        <v>38</v>
      </c>
      <c r="H153" s="15" t="str">
        <f>[6]Hoja1!A68</f>
        <v>DS-070</v>
      </c>
      <c r="I153" s="19">
        <f>[6]Hoja1!M68</f>
        <v>0</v>
      </c>
      <c r="J153" t="s">
        <v>71</v>
      </c>
    </row>
    <row r="154" spans="1:10">
      <c r="A154">
        <v>2025</v>
      </c>
      <c r="B154" s="3">
        <v>45566</v>
      </c>
      <c r="C154" s="4">
        <v>45596</v>
      </c>
      <c r="D154" t="str">
        <f>[6]Hoja1!B69</f>
        <v>AIRE ACONDICIONADO</v>
      </c>
      <c r="E154" s="3"/>
      <c r="F154" s="15">
        <f>[6]Hoja1!C69</f>
        <v>564</v>
      </c>
      <c r="G154" t="s">
        <v>38</v>
      </c>
      <c r="H154" s="15" t="str">
        <f>[6]Hoja1!A69</f>
        <v>DS-071</v>
      </c>
      <c r="I154" s="19">
        <f>[6]Hoja1!M69</f>
        <v>11136</v>
      </c>
      <c r="J154" t="s">
        <v>71</v>
      </c>
    </row>
    <row r="155" spans="1:10">
      <c r="A155">
        <v>2025</v>
      </c>
      <c r="B155" s="3">
        <v>45566</v>
      </c>
      <c r="C155" s="4">
        <v>45596</v>
      </c>
      <c r="D155" t="str">
        <f>[6]Hoja1!B70</f>
        <v>CPU</v>
      </c>
      <c r="E155" s="3"/>
      <c r="F155" s="15">
        <f>[6]Hoja1!C70</f>
        <v>515</v>
      </c>
      <c r="G155" t="s">
        <v>38</v>
      </c>
      <c r="H155" s="15" t="str">
        <f>[6]Hoja1!A70</f>
        <v>DS-072</v>
      </c>
      <c r="I155" s="19">
        <f>[6]Hoja1!M70</f>
        <v>0</v>
      </c>
      <c r="J155" t="s">
        <v>71</v>
      </c>
    </row>
    <row r="156" spans="1:10">
      <c r="A156">
        <v>2025</v>
      </c>
      <c r="B156" s="3">
        <v>45566</v>
      </c>
      <c r="C156" s="4">
        <v>45596</v>
      </c>
      <c r="D156" t="str">
        <f>[6]Hoja1!B71</f>
        <v>ESTACION TOTAL DE MEDICION</v>
      </c>
      <c r="E156" s="3"/>
      <c r="F156" s="15">
        <f>[6]Hoja1!C71</f>
        <v>511</v>
      </c>
      <c r="G156" t="s">
        <v>38</v>
      </c>
      <c r="H156" s="15" t="str">
        <f>[6]Hoja1!A71</f>
        <v>DS-073</v>
      </c>
      <c r="I156" s="19">
        <f>[6]Hoja1!M71</f>
        <v>0</v>
      </c>
      <c r="J156" t="s">
        <v>71</v>
      </c>
    </row>
    <row r="157" spans="1:10">
      <c r="A157">
        <v>2025</v>
      </c>
      <c r="B157" s="3">
        <v>45566</v>
      </c>
      <c r="C157" s="4">
        <v>45596</v>
      </c>
      <c r="D157" t="str">
        <f>[6]Hoja1!B72</f>
        <v>TELEFONO INALAMBRICO</v>
      </c>
      <c r="E157" s="3"/>
      <c r="F157" s="15">
        <f>[6]Hoja1!C72</f>
        <v>520</v>
      </c>
      <c r="G157" t="s">
        <v>38</v>
      </c>
      <c r="H157" s="15" t="str">
        <f>[6]Hoja1!A72</f>
        <v>DS-074</v>
      </c>
      <c r="I157" s="19">
        <f>[6]Hoja1!M72</f>
        <v>0</v>
      </c>
      <c r="J157" t="s">
        <v>71</v>
      </c>
    </row>
    <row r="158" spans="1:10">
      <c r="A158">
        <v>2025</v>
      </c>
      <c r="B158" s="3">
        <v>45566</v>
      </c>
      <c r="C158" s="4">
        <v>45596</v>
      </c>
      <c r="D158" t="str">
        <f>[6]Hoja1!B73</f>
        <v>MUEBLE DE MADERA C/5 ENTREPAÑOS</v>
      </c>
      <c r="E158" s="3"/>
      <c r="F158" s="15">
        <f>[6]Hoja1!C73</f>
        <v>511</v>
      </c>
      <c r="G158" t="s">
        <v>38</v>
      </c>
      <c r="H158" s="15" t="str">
        <f>[6]Hoja1!A73</f>
        <v>DS-075</v>
      </c>
      <c r="I158" s="19">
        <f>[6]Hoja1!M73</f>
        <v>0</v>
      </c>
      <c r="J158" t="s">
        <v>71</v>
      </c>
    </row>
    <row r="159" spans="1:10">
      <c r="A159">
        <v>2025</v>
      </c>
      <c r="B159" s="3">
        <v>45566</v>
      </c>
      <c r="C159" s="4">
        <v>45596</v>
      </c>
      <c r="D159" t="str">
        <f>[6]Hoja1!B74</f>
        <v>ARCHIVERO DE MADERA</v>
      </c>
      <c r="E159" s="3"/>
      <c r="F159" s="15">
        <f>[6]Hoja1!C74</f>
        <v>511</v>
      </c>
      <c r="G159" t="s">
        <v>38</v>
      </c>
      <c r="H159" s="15" t="str">
        <f>[6]Hoja1!A74</f>
        <v>DS-076</v>
      </c>
      <c r="I159" s="19">
        <f>[6]Hoja1!M74</f>
        <v>0</v>
      </c>
      <c r="J159" t="s">
        <v>71</v>
      </c>
    </row>
    <row r="160" spans="1:10">
      <c r="A160">
        <v>2025</v>
      </c>
      <c r="B160" s="3">
        <v>45566</v>
      </c>
      <c r="C160" s="4">
        <v>45596</v>
      </c>
      <c r="D160" t="str">
        <f>[6]Hoja1!B75</f>
        <v>ESCRITORIO METALICO C/2 CAJONES</v>
      </c>
      <c r="E160" s="3"/>
      <c r="F160" s="15">
        <f>[6]Hoja1!C75</f>
        <v>511</v>
      </c>
      <c r="G160" t="s">
        <v>38</v>
      </c>
      <c r="H160" s="15" t="str">
        <f>[6]Hoja1!A75</f>
        <v>DS-077</v>
      </c>
      <c r="I160" s="19">
        <f>[6]Hoja1!M75</f>
        <v>0</v>
      </c>
      <c r="J160" t="s">
        <v>71</v>
      </c>
    </row>
    <row r="161" spans="1:10">
      <c r="A161">
        <v>2025</v>
      </c>
      <c r="B161" s="3">
        <v>45566</v>
      </c>
      <c r="C161" s="4">
        <v>45596</v>
      </c>
      <c r="D161" t="str">
        <f>[6]Hoja1!B76</f>
        <v>MONITOR</v>
      </c>
      <c r="E161" s="3"/>
      <c r="F161" s="15">
        <f>[6]Hoja1!C76</f>
        <v>515</v>
      </c>
      <c r="G161" t="s">
        <v>38</v>
      </c>
      <c r="H161" s="15" t="str">
        <f>[6]Hoja1!A76</f>
        <v>DS-078</v>
      </c>
      <c r="I161" s="19">
        <f>[6]Hoja1!M76</f>
        <v>0</v>
      </c>
      <c r="J161" t="s">
        <v>71</v>
      </c>
    </row>
    <row r="162" spans="1:10">
      <c r="A162">
        <v>2025</v>
      </c>
      <c r="B162" s="3">
        <v>45566</v>
      </c>
      <c r="C162" s="4">
        <v>45596</v>
      </c>
      <c r="D162" t="str">
        <f>[6]Hoja1!B77</f>
        <v>SILLA OFIC</v>
      </c>
      <c r="E162" s="3">
        <f>[6]Hoja1!D77</f>
        <v>44765</v>
      </c>
      <c r="F162" s="15">
        <f>[6]Hoja1!C77</f>
        <v>511</v>
      </c>
      <c r="G162" t="s">
        <v>38</v>
      </c>
      <c r="H162" s="15" t="str">
        <f>[6]Hoja1!A77</f>
        <v>DS-079</v>
      </c>
      <c r="I162" s="19">
        <f>[6]Hoja1!M77</f>
        <v>1723.27</v>
      </c>
      <c r="J162" t="s">
        <v>71</v>
      </c>
    </row>
    <row r="163" spans="1:10">
      <c r="A163">
        <v>2025</v>
      </c>
      <c r="B163" s="3">
        <v>45566</v>
      </c>
      <c r="C163" s="4">
        <v>45596</v>
      </c>
      <c r="D163" t="str">
        <f>[6]Hoja1!B78</f>
        <v>EQUIPO IMPRESORA Y COPIADORA</v>
      </c>
      <c r="E163" s="3">
        <f>[6]Hoja1!D78</f>
        <v>42956</v>
      </c>
      <c r="F163" s="15">
        <f>[6]Hoja1!C78</f>
        <v>515</v>
      </c>
      <c r="G163" t="s">
        <v>38</v>
      </c>
      <c r="H163" s="15" t="str">
        <f>[6]Hoja1!A78</f>
        <v>DS-079</v>
      </c>
      <c r="I163" s="19">
        <f>[6]Hoja1!M78</f>
        <v>98000</v>
      </c>
      <c r="J163" t="s">
        <v>71</v>
      </c>
    </row>
    <row r="164" spans="1:10">
      <c r="A164">
        <v>2025</v>
      </c>
      <c r="B164" s="3">
        <v>45566</v>
      </c>
      <c r="C164" s="4">
        <v>45596</v>
      </c>
      <c r="D164" t="str">
        <f>[6]Hoja1!B79</f>
        <v>PIZARRON COLOR BLANCO</v>
      </c>
      <c r="E164" s="3"/>
      <c r="F164" s="15">
        <f>[6]Hoja1!C79</f>
        <v>511</v>
      </c>
      <c r="G164" t="s">
        <v>38</v>
      </c>
      <c r="H164" s="15" t="str">
        <f>[6]Hoja1!A79</f>
        <v>DS-080</v>
      </c>
      <c r="I164" s="19">
        <f>[6]Hoja1!M79</f>
        <v>0</v>
      </c>
      <c r="J164" t="s">
        <v>71</v>
      </c>
    </row>
    <row r="165" spans="1:10">
      <c r="A165">
        <v>2025</v>
      </c>
      <c r="B165" s="3">
        <v>45566</v>
      </c>
      <c r="C165" s="4">
        <v>45596</v>
      </c>
      <c r="D165" t="str">
        <f>[6]Hoja1!B80</f>
        <v>AIRE ACONDICIONADO</v>
      </c>
      <c r="E165" s="3"/>
      <c r="F165" s="15">
        <f>[6]Hoja1!C80</f>
        <v>564</v>
      </c>
      <c r="G165" t="s">
        <v>38</v>
      </c>
      <c r="H165" s="15" t="str">
        <f>[6]Hoja1!A80</f>
        <v>DS-081</v>
      </c>
      <c r="I165" s="19">
        <f>[6]Hoja1!M80</f>
        <v>0</v>
      </c>
      <c r="J165" t="s">
        <v>71</v>
      </c>
    </row>
    <row r="166" spans="1:10">
      <c r="A166">
        <v>2025</v>
      </c>
      <c r="B166" s="3">
        <v>45566</v>
      </c>
      <c r="C166" s="4">
        <v>45596</v>
      </c>
      <c r="D166" t="str">
        <f>[6]Hoja1!B81</f>
        <v>NIVEL AUTOMATICO</v>
      </c>
      <c r="E166" s="3">
        <f>[6]Hoja1!D81</f>
        <v>42991</v>
      </c>
      <c r="F166" s="15">
        <f>[6]Hoja1!C81</f>
        <v>511</v>
      </c>
      <c r="G166" t="s">
        <v>38</v>
      </c>
      <c r="H166" s="15" t="str">
        <f>[6]Hoja1!A81</f>
        <v>DS-082</v>
      </c>
      <c r="I166" s="19">
        <f>[6]Hoja1!M81</f>
        <v>12992</v>
      </c>
      <c r="J166" t="s">
        <v>71</v>
      </c>
    </row>
    <row r="167" spans="1:10">
      <c r="A167">
        <v>2025</v>
      </c>
      <c r="B167" s="3">
        <v>45566</v>
      </c>
      <c r="C167" s="4">
        <v>45596</v>
      </c>
      <c r="D167" t="str">
        <f>[6]Hoja1!B82</f>
        <v>ESCRITORIO EMPRESARIAL</v>
      </c>
      <c r="E167" s="3"/>
      <c r="F167" s="15">
        <f>[6]Hoja1!C82</f>
        <v>511</v>
      </c>
      <c r="G167" t="s">
        <v>38</v>
      </c>
      <c r="H167" s="15" t="str">
        <f>[6]Hoja1!A82</f>
        <v>DS-083</v>
      </c>
      <c r="I167" s="19">
        <f>[6]Hoja1!M82</f>
        <v>0</v>
      </c>
      <c r="J167" t="s">
        <v>71</v>
      </c>
    </row>
    <row r="168" spans="1:10">
      <c r="A168">
        <v>2025</v>
      </c>
      <c r="B168" s="3">
        <v>45566</v>
      </c>
      <c r="C168" s="4">
        <v>45596</v>
      </c>
      <c r="D168" t="str">
        <f>[6]Hoja1!B83</f>
        <v>COPIADORA CANNON</v>
      </c>
      <c r="E168" s="3"/>
      <c r="F168" s="15">
        <f>[6]Hoja1!C83</f>
        <v>515</v>
      </c>
      <c r="G168" t="s">
        <v>38</v>
      </c>
      <c r="H168" s="15" t="str">
        <f>[6]Hoja1!A83</f>
        <v>DS-084</v>
      </c>
      <c r="I168" s="19">
        <f>[6]Hoja1!M83</f>
        <v>0</v>
      </c>
      <c r="J168" t="s">
        <v>71</v>
      </c>
    </row>
    <row r="169" spans="1:10">
      <c r="A169">
        <v>2025</v>
      </c>
      <c r="B169" s="3">
        <v>45566</v>
      </c>
      <c r="C169" s="4">
        <v>45596</v>
      </c>
      <c r="D169" t="str">
        <f>[6]Hoja1!B84</f>
        <v>COMPUTADORA LAPTOP NOTEBOOK</v>
      </c>
      <c r="E169" s="3"/>
      <c r="F169" s="15">
        <f>[6]Hoja1!C84</f>
        <v>515</v>
      </c>
      <c r="G169" t="s">
        <v>38</v>
      </c>
      <c r="H169" s="15" t="str">
        <f>[6]Hoja1!A84</f>
        <v>DS-085</v>
      </c>
      <c r="I169" s="19">
        <f>[6]Hoja1!M84</f>
        <v>15000</v>
      </c>
      <c r="J169" t="s">
        <v>71</v>
      </c>
    </row>
    <row r="170" spans="1:10">
      <c r="A170">
        <v>2025</v>
      </c>
      <c r="B170" s="3">
        <v>45566</v>
      </c>
      <c r="C170" s="4">
        <v>45596</v>
      </c>
      <c r="D170" t="str">
        <f>[6]Hoja1!B85</f>
        <v>SILLA EJECUTIVA NAPOLES</v>
      </c>
      <c r="E170" s="3">
        <f>[6]Hoja1!D85</f>
        <v>43426</v>
      </c>
      <c r="F170" s="15">
        <f>[6]Hoja1!C85</f>
        <v>511</v>
      </c>
      <c r="G170" t="s">
        <v>38</v>
      </c>
      <c r="H170" s="15" t="str">
        <f>[6]Hoja1!A85</f>
        <v>DS-086</v>
      </c>
      <c r="I170" s="19">
        <f>[6]Hoja1!M85</f>
        <v>2749</v>
      </c>
      <c r="J170" t="s">
        <v>71</v>
      </c>
    </row>
    <row r="171" spans="1:10">
      <c r="A171">
        <v>2025</v>
      </c>
      <c r="B171" s="3">
        <v>45566</v>
      </c>
      <c r="C171" s="4">
        <v>45596</v>
      </c>
      <c r="D171" t="str">
        <f>[6]Hoja1!B86</f>
        <v>ANAQUEL METALICO C/6 ENTREPAÑOS</v>
      </c>
      <c r="E171" s="3"/>
      <c r="F171" s="15">
        <f>[6]Hoja1!C86</f>
        <v>511</v>
      </c>
      <c r="G171" t="s">
        <v>38</v>
      </c>
      <c r="H171" s="15" t="str">
        <f>[6]Hoja1!A86</f>
        <v>DS-087</v>
      </c>
      <c r="I171" s="19">
        <f>[6]Hoja1!M86</f>
        <v>0</v>
      </c>
      <c r="J171" t="s">
        <v>71</v>
      </c>
    </row>
    <row r="172" spans="1:10">
      <c r="A172">
        <v>2025</v>
      </c>
      <c r="B172" s="3">
        <v>45566</v>
      </c>
      <c r="C172" s="4">
        <v>45596</v>
      </c>
      <c r="D172" t="str">
        <f>[6]Hoja1!B87</f>
        <v>ANAQUEL METALICO C/6 ENTREPAÑOS</v>
      </c>
      <c r="E172" s="3"/>
      <c r="F172" s="15">
        <f>[6]Hoja1!C87</f>
        <v>511</v>
      </c>
      <c r="G172" t="s">
        <v>38</v>
      </c>
      <c r="H172" s="15" t="str">
        <f>[6]Hoja1!A87</f>
        <v>DS-088</v>
      </c>
      <c r="I172" s="19">
        <f>[6]Hoja1!M87</f>
        <v>0</v>
      </c>
      <c r="J172" t="s">
        <v>71</v>
      </c>
    </row>
    <row r="173" spans="1:10">
      <c r="A173">
        <v>2025</v>
      </c>
      <c r="B173" s="3">
        <v>45566</v>
      </c>
      <c r="C173" s="4">
        <v>45596</v>
      </c>
      <c r="D173" t="str">
        <f>[6]Hoja1!B88</f>
        <v xml:space="preserve">JUEGO DE BANCA 3 PIEZAS </v>
      </c>
      <c r="E173" s="3"/>
      <c r="F173" s="15">
        <f>[6]Hoja1!C88</f>
        <v>511</v>
      </c>
      <c r="G173" t="s">
        <v>38</v>
      </c>
      <c r="H173" s="15" t="str">
        <f>[6]Hoja1!A88</f>
        <v>DS-089</v>
      </c>
      <c r="I173" s="19">
        <f>[6]Hoja1!M88</f>
        <v>0</v>
      </c>
      <c r="J173" t="s">
        <v>71</v>
      </c>
    </row>
    <row r="174" spans="1:10">
      <c r="A174">
        <v>2025</v>
      </c>
      <c r="B174" s="3">
        <v>45566</v>
      </c>
      <c r="C174" s="4">
        <v>45596</v>
      </c>
      <c r="D174" t="str">
        <f>[6]Hoja1!B89</f>
        <v>GAVETA METALICA COLOR GRIS 2 PUERTAS</v>
      </c>
      <c r="E174" s="3"/>
      <c r="F174" s="15">
        <f>[6]Hoja1!C89</f>
        <v>511</v>
      </c>
      <c r="G174" t="s">
        <v>38</v>
      </c>
      <c r="H174" s="15" t="str">
        <f>[6]Hoja1!A89</f>
        <v>DS-090</v>
      </c>
      <c r="I174" s="19">
        <f>[6]Hoja1!M89</f>
        <v>0</v>
      </c>
      <c r="J174" t="s">
        <v>71</v>
      </c>
    </row>
    <row r="175" spans="1:10">
      <c r="A175">
        <v>2025</v>
      </c>
      <c r="B175" s="3">
        <v>45566</v>
      </c>
      <c r="C175" s="4">
        <v>45596</v>
      </c>
      <c r="D175" t="str">
        <f>[6]Hoja1!B90</f>
        <v>GAVETA METALICA COLOR GRIS 2 PUERTAS</v>
      </c>
      <c r="E175" s="3"/>
      <c r="F175" s="15">
        <f>[6]Hoja1!C90</f>
        <v>511</v>
      </c>
      <c r="G175" t="s">
        <v>38</v>
      </c>
      <c r="H175" s="15" t="str">
        <f>[6]Hoja1!A90</f>
        <v>DS-091</v>
      </c>
      <c r="I175" s="19">
        <f>[6]Hoja1!M90</f>
        <v>0</v>
      </c>
      <c r="J175" t="s">
        <v>71</v>
      </c>
    </row>
    <row r="176" spans="1:10">
      <c r="A176">
        <v>2025</v>
      </c>
      <c r="B176" s="3">
        <v>45566</v>
      </c>
      <c r="C176" s="4">
        <v>45596</v>
      </c>
      <c r="D176" t="str">
        <f>[6]Hoja1!B91</f>
        <v>TECLADO</v>
      </c>
      <c r="E176" s="3"/>
      <c r="F176" s="15">
        <f>[6]Hoja1!C91</f>
        <v>515</v>
      </c>
      <c r="G176" t="s">
        <v>38</v>
      </c>
      <c r="H176" s="15" t="str">
        <f>[6]Hoja1!A91</f>
        <v>DS-092</v>
      </c>
      <c r="I176" s="19">
        <f>[6]Hoja1!M91</f>
        <v>0</v>
      </c>
      <c r="J176" t="s">
        <v>71</v>
      </c>
    </row>
    <row r="177" spans="1:10">
      <c r="A177">
        <v>2025</v>
      </c>
      <c r="B177" s="3">
        <v>45566</v>
      </c>
      <c r="C177" s="4">
        <v>45596</v>
      </c>
      <c r="D177" t="str">
        <f>[6]Hoja1!B92</f>
        <v>MOUSE</v>
      </c>
      <c r="E177" s="3"/>
      <c r="F177" s="15">
        <f>[6]Hoja1!C92</f>
        <v>515</v>
      </c>
      <c r="G177" t="s">
        <v>38</v>
      </c>
      <c r="H177" s="15" t="str">
        <f>[6]Hoja1!A92</f>
        <v>DS-093</v>
      </c>
      <c r="I177" s="19">
        <f>[6]Hoja1!M92</f>
        <v>0</v>
      </c>
      <c r="J177" t="s">
        <v>71</v>
      </c>
    </row>
    <row r="178" spans="1:10">
      <c r="A178">
        <v>2025</v>
      </c>
      <c r="B178" s="3">
        <v>45566</v>
      </c>
      <c r="C178" s="4">
        <v>45596</v>
      </c>
      <c r="D178" t="str">
        <f>[6]Hoja1!B93</f>
        <v>MESA GRANDE COLOR BLANCO</v>
      </c>
      <c r="E178" s="3"/>
      <c r="F178" s="15">
        <f>[6]Hoja1!C93</f>
        <v>511</v>
      </c>
      <c r="G178" t="s">
        <v>38</v>
      </c>
      <c r="H178" s="15" t="str">
        <f>[6]Hoja1!A93</f>
        <v>DS-094</v>
      </c>
      <c r="I178" s="19">
        <f>[6]Hoja1!M93</f>
        <v>0</v>
      </c>
      <c r="J178" t="s">
        <v>71</v>
      </c>
    </row>
    <row r="179" spans="1:10">
      <c r="A179">
        <v>2025</v>
      </c>
      <c r="B179" s="3">
        <v>45566</v>
      </c>
      <c r="C179" s="4">
        <v>45596</v>
      </c>
      <c r="D179" t="str">
        <f>[6]Hoja1!B94</f>
        <v>SILLA GIRABLE COLOR NEGRO</v>
      </c>
      <c r="E179" s="3"/>
      <c r="F179" s="15">
        <f>[6]Hoja1!C94</f>
        <v>511</v>
      </c>
      <c r="G179" t="s">
        <v>38</v>
      </c>
      <c r="H179" s="15" t="str">
        <f>[6]Hoja1!A94</f>
        <v>DS-095</v>
      </c>
      <c r="I179" s="19">
        <f>[6]Hoja1!M94</f>
        <v>0</v>
      </c>
      <c r="J179" t="s">
        <v>71</v>
      </c>
    </row>
    <row r="180" spans="1:10">
      <c r="A180">
        <v>2025</v>
      </c>
      <c r="B180" s="3">
        <v>45566</v>
      </c>
      <c r="C180" s="4">
        <v>45596</v>
      </c>
      <c r="D180" t="str">
        <f>[6]Hoja1!B95</f>
        <v>LAMPARA ENCANDECENTE</v>
      </c>
      <c r="E180" s="3"/>
      <c r="F180" s="15">
        <f>[6]Hoja1!C95</f>
        <v>511</v>
      </c>
      <c r="G180" t="s">
        <v>38</v>
      </c>
      <c r="H180" s="15" t="str">
        <f>[6]Hoja1!A95</f>
        <v>DS-096</v>
      </c>
      <c r="I180" s="19">
        <f>[6]Hoja1!M95</f>
        <v>0</v>
      </c>
      <c r="J180" t="s">
        <v>71</v>
      </c>
    </row>
    <row r="181" spans="1:10">
      <c r="A181">
        <v>2025</v>
      </c>
      <c r="B181" s="3">
        <v>45566</v>
      </c>
      <c r="C181" s="4">
        <v>45596</v>
      </c>
      <c r="D181" t="str">
        <f>[6]Hoja1!B96</f>
        <v>REGULADOR GRANDE</v>
      </c>
      <c r="E181" s="3"/>
      <c r="F181" s="15">
        <f>[6]Hoja1!C96</f>
        <v>566</v>
      </c>
      <c r="G181" t="s">
        <v>38</v>
      </c>
      <c r="H181" s="15" t="str">
        <f>[6]Hoja1!A96</f>
        <v>DS-097</v>
      </c>
      <c r="I181" s="19">
        <f>[6]Hoja1!M96</f>
        <v>0</v>
      </c>
      <c r="J181" t="s">
        <v>71</v>
      </c>
    </row>
    <row r="182" spans="1:10">
      <c r="A182">
        <v>2025</v>
      </c>
      <c r="B182" s="3">
        <v>45566</v>
      </c>
      <c r="C182" s="4">
        <v>45596</v>
      </c>
      <c r="D182" t="str">
        <f>[6]Hoja1!B97</f>
        <v>REVOLVEDORA KOLIE DE UN SACO CON MOTOR</v>
      </c>
      <c r="E182" s="3">
        <f>[6]Hoja1!D97</f>
        <v>43461</v>
      </c>
      <c r="F182" s="15">
        <f>[6]Hoja1!C97</f>
        <v>563</v>
      </c>
      <c r="G182" t="s">
        <v>38</v>
      </c>
      <c r="H182" s="15" t="str">
        <f>[6]Hoja1!A97</f>
        <v>DS-098</v>
      </c>
      <c r="I182" s="19">
        <f>[6]Hoja1!M97</f>
        <v>18534.490000000002</v>
      </c>
      <c r="J182" t="s">
        <v>71</v>
      </c>
    </row>
    <row r="183" spans="1:10">
      <c r="A183">
        <v>2025</v>
      </c>
      <c r="B183" s="3">
        <v>45566</v>
      </c>
      <c r="C183" s="4">
        <v>45596</v>
      </c>
      <c r="D183" t="str">
        <f>[6]Hoja1!B98</f>
        <v>REVOLVEDORA KOLIE DE UN SACO CON MOTOR</v>
      </c>
      <c r="E183" s="3">
        <f>[6]Hoja1!D98</f>
        <v>43462</v>
      </c>
      <c r="F183" s="15">
        <f>[6]Hoja1!C98</f>
        <v>563</v>
      </c>
      <c r="G183" t="s">
        <v>38</v>
      </c>
      <c r="H183" s="15" t="str">
        <f>[6]Hoja1!A98</f>
        <v>DS-099</v>
      </c>
      <c r="I183" s="19">
        <f>[6]Hoja1!M98</f>
        <v>18535.490000000002</v>
      </c>
      <c r="J183" t="s">
        <v>71</v>
      </c>
    </row>
    <row r="184" spans="1:10">
      <c r="A184">
        <v>2025</v>
      </c>
      <c r="B184" s="3">
        <v>45566</v>
      </c>
      <c r="C184" s="4">
        <v>45596</v>
      </c>
      <c r="D184" t="str">
        <f>[6]Hoja1!B99</f>
        <v>BAILARINA MOTOR HONDA</v>
      </c>
      <c r="E184" s="3">
        <f>[6]Hoja1!D99</f>
        <v>43826</v>
      </c>
      <c r="F184" s="15">
        <f>[6]Hoja1!C99</f>
        <v>563</v>
      </c>
      <c r="G184" t="s">
        <v>38</v>
      </c>
      <c r="H184" s="15" t="str">
        <f>[6]Hoja1!A99</f>
        <v>DS-100</v>
      </c>
      <c r="I184" s="19">
        <f>[6]Hoja1!M99</f>
        <v>36546</v>
      </c>
      <c r="J184" t="s">
        <v>71</v>
      </c>
    </row>
    <row r="185" spans="1:10">
      <c r="A185">
        <v>2025</v>
      </c>
      <c r="B185" s="3">
        <v>45566</v>
      </c>
      <c r="C185" s="4">
        <v>45596</v>
      </c>
      <c r="D185" t="str">
        <f>[6]Hoja1!B100</f>
        <v xml:space="preserve">CORTADORA DE CONCRETO 13 HP </v>
      </c>
      <c r="E185" s="3">
        <f>[6]Hoja1!D100</f>
        <v>43461</v>
      </c>
      <c r="F185" s="15">
        <f>[6]Hoja1!C100</f>
        <v>563</v>
      </c>
      <c r="G185" t="s">
        <v>38</v>
      </c>
      <c r="H185" s="15" t="str">
        <f>[6]Hoja1!A100</f>
        <v>DS-101</v>
      </c>
      <c r="I185" s="19">
        <f>[6]Hoja1!M100</f>
        <v>33500</v>
      </c>
      <c r="J185" t="s">
        <v>71</v>
      </c>
    </row>
    <row r="186" spans="1:10">
      <c r="A186">
        <v>2025</v>
      </c>
      <c r="B186" s="3">
        <v>45566</v>
      </c>
      <c r="C186" s="4">
        <v>45596</v>
      </c>
      <c r="D186" t="str">
        <f>[6]Hoja1!B101</f>
        <v>PLOTER</v>
      </c>
      <c r="E186" s="3">
        <f>[6]Hoja1!D101</f>
        <v>41233</v>
      </c>
      <c r="F186" s="15">
        <f>[6]Hoja1!C101</f>
        <v>515</v>
      </c>
      <c r="G186" t="s">
        <v>38</v>
      </c>
      <c r="H186" s="15" t="str">
        <f>[6]Hoja1!A101</f>
        <v>DS-102</v>
      </c>
      <c r="I186" s="19">
        <f>[6]Hoja1!M101</f>
        <v>50309.71</v>
      </c>
      <c r="J186" t="s">
        <v>71</v>
      </c>
    </row>
    <row r="187" spans="1:10">
      <c r="A187">
        <v>2025</v>
      </c>
      <c r="B187" s="3">
        <v>45566</v>
      </c>
      <c r="C187" s="4">
        <v>45596</v>
      </c>
      <c r="D187" t="str">
        <f>[6]Hoja1!B102</f>
        <v>SILLA</v>
      </c>
      <c r="E187" s="3">
        <f>[6]Hoja1!D102</f>
        <v>44241</v>
      </c>
      <c r="F187" s="15">
        <f>[6]Hoja1!C102</f>
        <v>511</v>
      </c>
      <c r="G187" t="s">
        <v>38</v>
      </c>
      <c r="H187" s="15" t="str">
        <f>[6]Hoja1!A102</f>
        <v>DS-103</v>
      </c>
      <c r="I187" s="19">
        <f>[6]Hoja1!M102</f>
        <v>1798.99</v>
      </c>
      <c r="J187" t="s">
        <v>71</v>
      </c>
    </row>
    <row r="188" spans="1:10">
      <c r="A188">
        <v>2025</v>
      </c>
      <c r="B188" s="3">
        <v>45566</v>
      </c>
      <c r="C188" s="4">
        <v>45596</v>
      </c>
      <c r="D188" t="str">
        <f>[6]Hoja1!B103</f>
        <v>MONITOR</v>
      </c>
      <c r="E188" s="3">
        <f>[6]Hoja1!D103</f>
        <v>44497</v>
      </c>
      <c r="F188" s="15">
        <f>[6]Hoja1!C103</f>
        <v>515</v>
      </c>
      <c r="G188" t="s">
        <v>38</v>
      </c>
      <c r="H188" s="15" t="str">
        <f>[6]Hoja1!A103</f>
        <v>DS-104</v>
      </c>
      <c r="I188" s="19">
        <f>[6]Hoja1!M103</f>
        <v>20799.2</v>
      </c>
      <c r="J188" t="s">
        <v>71</v>
      </c>
    </row>
    <row r="189" spans="1:10">
      <c r="A189">
        <v>2025</v>
      </c>
      <c r="B189" s="3">
        <v>45566</v>
      </c>
      <c r="C189" s="4">
        <v>45596</v>
      </c>
      <c r="D189" t="str">
        <f>[6]Hoja1!B104</f>
        <v>TECLADO</v>
      </c>
      <c r="E189" s="3"/>
      <c r="F189" s="15">
        <f>[6]Hoja1!C104</f>
        <v>515</v>
      </c>
      <c r="G189" t="s">
        <v>38</v>
      </c>
      <c r="H189" s="15" t="str">
        <f>[6]Hoja1!A104</f>
        <v>DS-105</v>
      </c>
      <c r="I189" s="19">
        <f>[6]Hoja1!M104</f>
        <v>0</v>
      </c>
      <c r="J189" t="s">
        <v>71</v>
      </c>
    </row>
    <row r="190" spans="1:10">
      <c r="A190">
        <v>2025</v>
      </c>
      <c r="B190" s="3">
        <v>45566</v>
      </c>
      <c r="C190" s="4">
        <v>45596</v>
      </c>
      <c r="D190" t="str">
        <f>[6]Hoja1!B105</f>
        <v>MOUSE</v>
      </c>
      <c r="E190" s="3"/>
      <c r="F190" s="15">
        <f>[6]Hoja1!C105</f>
        <v>515</v>
      </c>
      <c r="G190" t="s">
        <v>38</v>
      </c>
      <c r="H190" s="15" t="str">
        <f>[6]Hoja1!A105</f>
        <v>DS-106</v>
      </c>
      <c r="I190" s="19">
        <f>[6]Hoja1!M105</f>
        <v>0</v>
      </c>
      <c r="J190" t="s">
        <v>71</v>
      </c>
    </row>
    <row r="191" spans="1:10">
      <c r="A191">
        <v>2025</v>
      </c>
      <c r="B191" s="3">
        <v>45566</v>
      </c>
      <c r="C191" s="4">
        <v>45596</v>
      </c>
      <c r="D191" t="str">
        <f>[6]Hoja1!B106</f>
        <v>MONITOR</v>
      </c>
      <c r="E191" s="3">
        <f>[6]Hoja1!D106</f>
        <v>44529</v>
      </c>
      <c r="F191" s="15">
        <f>[6]Hoja1!C106</f>
        <v>515</v>
      </c>
      <c r="G191" t="s">
        <v>38</v>
      </c>
      <c r="H191" s="15" t="str">
        <f>[6]Hoja1!A106</f>
        <v>DS-107</v>
      </c>
      <c r="I191" s="19">
        <f>[6]Hoja1!M106</f>
        <v>0</v>
      </c>
      <c r="J191" t="s">
        <v>71</v>
      </c>
    </row>
    <row r="192" spans="1:10">
      <c r="A192">
        <v>2025</v>
      </c>
      <c r="B192" s="3">
        <v>45566</v>
      </c>
      <c r="C192" s="4">
        <v>45596</v>
      </c>
      <c r="D192" t="str">
        <f>[6]Hoja1!B107</f>
        <v>TECLADO</v>
      </c>
      <c r="E192" s="3">
        <f>[6]Hoja1!D107</f>
        <v>44529</v>
      </c>
      <c r="F192" s="15">
        <f>[6]Hoja1!C107</f>
        <v>515</v>
      </c>
      <c r="G192" t="s">
        <v>38</v>
      </c>
      <c r="H192" s="15" t="str">
        <f>[6]Hoja1!A107</f>
        <v>DS-108</v>
      </c>
      <c r="I192" s="19">
        <f>[6]Hoja1!M107</f>
        <v>0</v>
      </c>
      <c r="J192" t="s">
        <v>71</v>
      </c>
    </row>
    <row r="193" spans="1:10">
      <c r="A193">
        <v>2025</v>
      </c>
      <c r="B193" s="3">
        <v>45566</v>
      </c>
      <c r="C193" s="4">
        <v>45596</v>
      </c>
      <c r="D193" t="str">
        <f>[6]Hoja1!B108</f>
        <v>MOUSE</v>
      </c>
      <c r="E193" s="3">
        <f>[6]Hoja1!D108</f>
        <v>44529</v>
      </c>
      <c r="F193" s="15">
        <f>[6]Hoja1!C108</f>
        <v>515</v>
      </c>
      <c r="G193" t="s">
        <v>38</v>
      </c>
      <c r="H193" s="15" t="str">
        <f>[6]Hoja1!A108</f>
        <v>DS-109</v>
      </c>
      <c r="I193" s="19">
        <f>[6]Hoja1!M108</f>
        <v>0</v>
      </c>
      <c r="J193" t="s">
        <v>71</v>
      </c>
    </row>
    <row r="194" spans="1:10">
      <c r="A194">
        <v>2025</v>
      </c>
      <c r="B194" s="3">
        <v>45566</v>
      </c>
      <c r="C194" s="4">
        <v>45596</v>
      </c>
      <c r="D194" t="str">
        <f>[6]Hoja1!B109</f>
        <v>MONITOR</v>
      </c>
      <c r="E194" s="3">
        <f>[6]Hoja1!D109</f>
        <v>44894</v>
      </c>
      <c r="F194" s="15">
        <f>[6]Hoja1!C109</f>
        <v>515</v>
      </c>
      <c r="G194" t="s">
        <v>38</v>
      </c>
      <c r="H194" s="15" t="str">
        <f>[6]Hoja1!A109</f>
        <v>DS-110</v>
      </c>
      <c r="I194" s="19">
        <f>[6]Hoja1!M109</f>
        <v>0</v>
      </c>
      <c r="J194" t="s">
        <v>71</v>
      </c>
    </row>
    <row r="195" spans="1:10">
      <c r="A195">
        <v>2025</v>
      </c>
      <c r="B195" s="3">
        <v>45566</v>
      </c>
      <c r="C195" s="4">
        <v>45596</v>
      </c>
      <c r="D195" t="str">
        <f>[6]Hoja1!B110</f>
        <v>TECLADO</v>
      </c>
      <c r="E195" s="3">
        <f>[6]Hoja1!D110</f>
        <v>44529</v>
      </c>
      <c r="F195" s="15">
        <f>[6]Hoja1!C110</f>
        <v>515</v>
      </c>
      <c r="G195" t="s">
        <v>38</v>
      </c>
      <c r="H195" s="15" t="str">
        <f>[6]Hoja1!A110</f>
        <v>DS-111</v>
      </c>
      <c r="I195" s="19">
        <f>[6]Hoja1!M110</f>
        <v>0</v>
      </c>
      <c r="J195" t="s">
        <v>71</v>
      </c>
    </row>
    <row r="196" spans="1:10">
      <c r="A196">
        <v>2025</v>
      </c>
      <c r="B196" s="3">
        <v>45566</v>
      </c>
      <c r="C196" s="4">
        <v>45596</v>
      </c>
      <c r="D196" t="str">
        <f>[6]Hoja1!B111</f>
        <v>MOUSE</v>
      </c>
      <c r="E196" s="3">
        <f>[6]Hoja1!D111</f>
        <v>44529</v>
      </c>
      <c r="F196" s="15">
        <f>[6]Hoja1!C111</f>
        <v>515</v>
      </c>
      <c r="G196" t="s">
        <v>38</v>
      </c>
      <c r="H196" s="15" t="str">
        <f>[6]Hoja1!A111</f>
        <v>DS-112</v>
      </c>
      <c r="I196" s="19">
        <f>[6]Hoja1!M111</f>
        <v>0</v>
      </c>
      <c r="J196" t="s">
        <v>71</v>
      </c>
    </row>
    <row r="197" spans="1:10">
      <c r="A197">
        <v>2025</v>
      </c>
      <c r="B197" s="3">
        <v>45566</v>
      </c>
      <c r="C197" s="4">
        <v>45596</v>
      </c>
      <c r="D197" t="str">
        <f>[6]Hoja1!B112</f>
        <v>DESKOP HP</v>
      </c>
      <c r="E197" s="3">
        <f>[6]Hoja1!D112</f>
        <v>44674</v>
      </c>
      <c r="F197" s="15">
        <f>[6]Hoja1!C112</f>
        <v>515</v>
      </c>
      <c r="G197" t="s">
        <v>38</v>
      </c>
      <c r="H197" s="15" t="str">
        <f>[6]Hoja1!A112</f>
        <v>DS-113</v>
      </c>
      <c r="I197" s="19">
        <f>[6]Hoja1!M112</f>
        <v>0</v>
      </c>
      <c r="J197" t="s">
        <v>71</v>
      </c>
    </row>
    <row r="198" spans="1:10">
      <c r="A198">
        <v>2025</v>
      </c>
      <c r="B198" s="3">
        <v>45566</v>
      </c>
      <c r="C198" s="4">
        <v>45596</v>
      </c>
      <c r="D198" t="str">
        <f>[6]Hoja1!B113</f>
        <v>DESKOP LENOVO</v>
      </c>
      <c r="E198" s="3">
        <f>[6]Hoja1!D113</f>
        <v>44676</v>
      </c>
      <c r="F198" s="15">
        <f>[6]Hoja1!C113</f>
        <v>515</v>
      </c>
      <c r="G198" t="s">
        <v>38</v>
      </c>
      <c r="H198" s="15" t="str">
        <f>[6]Hoja1!A113</f>
        <v>DS-114</v>
      </c>
      <c r="I198" s="19">
        <f>[6]Hoja1!M113</f>
        <v>0</v>
      </c>
      <c r="J198" t="s">
        <v>71</v>
      </c>
    </row>
    <row r="199" spans="1:10">
      <c r="A199">
        <v>2025</v>
      </c>
      <c r="B199" s="3">
        <v>45566</v>
      </c>
      <c r="C199" s="4">
        <v>45596</v>
      </c>
      <c r="D199" t="str">
        <f>[6]Hoja1!B114</f>
        <v>REGULADOR 8 CONTACTOS</v>
      </c>
      <c r="E199" s="3">
        <f>[6]Hoja1!D114</f>
        <v>44718</v>
      </c>
      <c r="F199" s="15">
        <f>[6]Hoja1!C114</f>
        <v>566</v>
      </c>
      <c r="G199" t="s">
        <v>38</v>
      </c>
      <c r="H199" s="15" t="str">
        <f>[6]Hoja1!A114</f>
        <v>DS-115</v>
      </c>
      <c r="I199" s="19">
        <f>[6]Hoja1!M114</f>
        <v>1168.04</v>
      </c>
      <c r="J199" t="s">
        <v>71</v>
      </c>
    </row>
    <row r="200" spans="1:10">
      <c r="A200">
        <v>2025</v>
      </c>
      <c r="B200" s="3">
        <v>45566</v>
      </c>
      <c r="C200" s="4">
        <v>45596</v>
      </c>
      <c r="D200" t="str">
        <f>[6]Hoja1!B115</f>
        <v>REGULADOR 8 CONTACTOS</v>
      </c>
      <c r="E200" s="3">
        <f>[6]Hoja1!D115</f>
        <v>44718</v>
      </c>
      <c r="F200" s="15">
        <f>[6]Hoja1!C115</f>
        <v>566</v>
      </c>
      <c r="G200" t="s">
        <v>38</v>
      </c>
      <c r="H200" s="15" t="str">
        <f>[6]Hoja1!A115</f>
        <v>DS-116</v>
      </c>
      <c r="I200" s="19">
        <f>[6]Hoja1!M115</f>
        <v>1168.04</v>
      </c>
      <c r="J200" t="s">
        <v>71</v>
      </c>
    </row>
    <row r="201" spans="1:10">
      <c r="A201">
        <v>2025</v>
      </c>
      <c r="B201" s="3">
        <v>45566</v>
      </c>
      <c r="C201" s="4">
        <v>45596</v>
      </c>
      <c r="D201" t="str">
        <f>[6]Hoja1!B116</f>
        <v>BANCA METALICA</v>
      </c>
      <c r="E201" s="3">
        <f>[6]Hoja1!D116</f>
        <v>44762</v>
      </c>
      <c r="F201" s="15">
        <f>[6]Hoja1!C116</f>
        <v>511</v>
      </c>
      <c r="G201" t="s">
        <v>38</v>
      </c>
      <c r="H201" s="15" t="str">
        <f>[6]Hoja1!A116</f>
        <v>DS-117</v>
      </c>
      <c r="I201" s="19">
        <f>[6]Hoja1!M116</f>
        <v>0</v>
      </c>
      <c r="J201" t="s">
        <v>71</v>
      </c>
    </row>
    <row r="202" spans="1:10">
      <c r="A202">
        <v>2025</v>
      </c>
      <c r="B202" s="3">
        <v>45566</v>
      </c>
      <c r="C202" s="4">
        <v>45596</v>
      </c>
      <c r="D202" t="str">
        <f>[6]Hoja1!B117</f>
        <v>REGULADOR 8 CONTACTOS</v>
      </c>
      <c r="E202" s="3">
        <f>[6]Hoja1!D117</f>
        <v>44718</v>
      </c>
      <c r="F202" s="15">
        <f>[6]Hoja1!C117</f>
        <v>566</v>
      </c>
      <c r="G202" t="s">
        <v>38</v>
      </c>
      <c r="H202" s="15" t="str">
        <f>[6]Hoja1!A117</f>
        <v>DS-118</v>
      </c>
      <c r="I202" s="19">
        <f>[6]Hoja1!M117</f>
        <v>1168.04</v>
      </c>
      <c r="J202" t="s">
        <v>71</v>
      </c>
    </row>
    <row r="203" spans="1:10">
      <c r="A203">
        <v>2025</v>
      </c>
      <c r="B203" s="3">
        <v>45566</v>
      </c>
      <c r="C203" s="4">
        <v>45596</v>
      </c>
      <c r="D203" t="str">
        <f>[6]Hoja1!B118</f>
        <v>IMPRESORA MULTIFUNCIONAL</v>
      </c>
      <c r="E203" s="3">
        <f>[6]Hoja1!D118</f>
        <v>45288</v>
      </c>
      <c r="F203" s="15">
        <f>[6]Hoja1!C118</f>
        <v>515</v>
      </c>
      <c r="G203" t="s">
        <v>38</v>
      </c>
      <c r="H203" s="15" t="str">
        <f>[6]Hoja1!A118</f>
        <v>DS-119</v>
      </c>
      <c r="I203" s="19">
        <f>[6]Hoja1!M118</f>
        <v>6496</v>
      </c>
      <c r="J203" t="s">
        <v>71</v>
      </c>
    </row>
    <row r="204" spans="1:10">
      <c r="A204">
        <v>2025</v>
      </c>
      <c r="B204" s="3">
        <v>45566</v>
      </c>
      <c r="C204" s="4">
        <v>45596</v>
      </c>
      <c r="D204" t="str">
        <f>[7]Hoja1!B4</f>
        <v>ESCRITORIO METALICO C/2 CAJONES DE METAL</v>
      </c>
      <c r="F204" s="15">
        <f>[7]Hoja1!C4</f>
        <v>511</v>
      </c>
      <c r="G204" t="s">
        <v>72</v>
      </c>
      <c r="H204" s="15" t="str">
        <f>[7]Hoja1!A4</f>
        <v>CME-001</v>
      </c>
      <c r="J204" t="s">
        <v>73</v>
      </c>
    </row>
    <row r="205" spans="1:10">
      <c r="A205">
        <v>2025</v>
      </c>
      <c r="B205" s="3">
        <v>45566</v>
      </c>
      <c r="C205" s="4">
        <v>45596</v>
      </c>
      <c r="D205" t="str">
        <f>[7]Hoja1!B5</f>
        <v>SILLA GIRABLE DE VINIL PIEL COLOR NEGRO</v>
      </c>
      <c r="F205" s="15">
        <f>[7]Hoja1!C5</f>
        <v>511</v>
      </c>
      <c r="G205" t="s">
        <v>38</v>
      </c>
      <c r="H205" s="15" t="str">
        <f>[7]Hoja1!A5</f>
        <v>CME.002</v>
      </c>
      <c r="J205" t="s">
        <v>73</v>
      </c>
    </row>
    <row r="206" spans="1:10">
      <c r="A206">
        <v>2025</v>
      </c>
      <c r="B206" s="3">
        <v>45566</v>
      </c>
      <c r="C206" s="4">
        <v>45596</v>
      </c>
      <c r="D206" t="str">
        <f>[7]Hoja1!B6</f>
        <v>CENICERO CILINDRO ACERO/ESPEJO</v>
      </c>
      <c r="E206" s="3">
        <f>[7]Hoja1!D6</f>
        <v>44439</v>
      </c>
      <c r="F206" s="15">
        <f>[7]Hoja1!C6</f>
        <v>511</v>
      </c>
      <c r="G206" t="s">
        <v>38</v>
      </c>
      <c r="H206" s="15" t="str">
        <f>[7]Hoja1!A6</f>
        <v>CS-003</v>
      </c>
      <c r="I206" s="19">
        <f>[7]Hoja1!M6</f>
        <v>1299</v>
      </c>
      <c r="J206" t="s">
        <v>73</v>
      </c>
    </row>
    <row r="207" spans="1:10">
      <c r="A207">
        <v>2025</v>
      </c>
      <c r="B207" s="3">
        <v>45566</v>
      </c>
      <c r="C207" s="4">
        <v>45596</v>
      </c>
      <c r="D207" t="str">
        <f>[7]Hoja1!B7</f>
        <v>ESCRITORIO DE MADERA 4 CAJONES DE MADERA</v>
      </c>
      <c r="E207" s="3"/>
      <c r="F207" s="15">
        <f>[7]Hoja1!C7</f>
        <v>511</v>
      </c>
      <c r="G207" t="s">
        <v>72</v>
      </c>
      <c r="H207" s="15" t="str">
        <f>[7]Hoja1!A7</f>
        <v>CS-004</v>
      </c>
      <c r="I207" s="19">
        <f>[7]Hoja1!M7</f>
        <v>0</v>
      </c>
      <c r="J207" t="s">
        <v>73</v>
      </c>
    </row>
    <row r="208" spans="1:10">
      <c r="A208">
        <v>2025</v>
      </c>
      <c r="B208" s="3">
        <v>45566</v>
      </c>
      <c r="C208" s="4">
        <v>45596</v>
      </c>
      <c r="D208" t="str">
        <f>[7]Hoja1!B8</f>
        <v>CARRO CAMILLA TIJERA REXPONDER</v>
      </c>
      <c r="E208" s="3">
        <f>[7]Hoja1!D8</f>
        <v>44994</v>
      </c>
      <c r="F208" s="15">
        <f>[7]Hoja1!C8</f>
        <v>511</v>
      </c>
      <c r="G208" t="s">
        <v>38</v>
      </c>
      <c r="H208" s="15" t="str">
        <f>[7]Hoja1!A8</f>
        <v>CS-005</v>
      </c>
      <c r="I208" s="19">
        <f>[7]Hoja1!M8</f>
        <v>12368.24</v>
      </c>
      <c r="J208" t="s">
        <v>73</v>
      </c>
    </row>
    <row r="209" spans="1:10">
      <c r="A209">
        <v>2025</v>
      </c>
      <c r="B209" s="3">
        <v>45566</v>
      </c>
      <c r="C209" s="4">
        <v>45596</v>
      </c>
      <c r="D209" t="str">
        <f>[8]Hoja1!B4</f>
        <v>ESCRITORIO DE MADERA C/2 CAJONES</v>
      </c>
      <c r="E209" s="3"/>
      <c r="F209" s="15">
        <f>[8]Hoja1!C4</f>
        <v>511</v>
      </c>
      <c r="G209" t="s">
        <v>72</v>
      </c>
      <c r="H209" s="15" t="str">
        <f>[8]Hoja1!A4</f>
        <v>TR-001</v>
      </c>
      <c r="I209" s="19">
        <f>[8]Hoja1!M4</f>
        <v>2500</v>
      </c>
      <c r="J209" t="s">
        <v>74</v>
      </c>
    </row>
    <row r="210" spans="1:10">
      <c r="A210">
        <v>2025</v>
      </c>
      <c r="B210" s="3">
        <v>45566</v>
      </c>
      <c r="C210" s="4">
        <v>45596</v>
      </c>
      <c r="D210" t="str">
        <f>[8]Hoja1!B5</f>
        <v>MANGUERA DE 50 MTS. DE JARDIN</v>
      </c>
      <c r="F210" s="15">
        <f>[8]Hoja1!C5</f>
        <v>511</v>
      </c>
      <c r="G210" t="s">
        <v>38</v>
      </c>
      <c r="H210" s="15" t="str">
        <f>[8]Hoja1!A5</f>
        <v>TR-002</v>
      </c>
      <c r="I210" s="19">
        <f>[8]Hoja1!M5</f>
        <v>0</v>
      </c>
      <c r="J210" t="s">
        <v>74</v>
      </c>
    </row>
    <row r="211" spans="1:10">
      <c r="A211">
        <v>2025</v>
      </c>
      <c r="B211" s="3">
        <v>45566</v>
      </c>
      <c r="C211" s="4">
        <v>45596</v>
      </c>
      <c r="D211" t="str">
        <f>[8]Hoja1!B6</f>
        <v xml:space="preserve">MEMORIA RAM PARA COMPUTADORA DE ESCRITORIO </v>
      </c>
      <c r="F211" s="15">
        <f>[8]Hoja1!C6</f>
        <v>515</v>
      </c>
      <c r="G211" t="s">
        <v>72</v>
      </c>
      <c r="H211" s="15" t="str">
        <f>[8]Hoja1!A6</f>
        <v>TR-003</v>
      </c>
      <c r="I211" s="19">
        <f>[8]Hoja1!M6</f>
        <v>0</v>
      </c>
      <c r="J211" t="s">
        <v>74</v>
      </c>
    </row>
    <row r="212" spans="1:10">
      <c r="A212">
        <v>2025</v>
      </c>
      <c r="B212" s="3">
        <v>45566</v>
      </c>
      <c r="C212" s="4">
        <v>45596</v>
      </c>
      <c r="D212" t="str">
        <f>[8]Hoja1!B7</f>
        <v>BOMBA ELECTRICA PERIFERICA</v>
      </c>
      <c r="E212" s="3">
        <f>[8]Hoja1!D7</f>
        <v>44676</v>
      </c>
      <c r="F212" s="15">
        <f>[8]Hoja1!C7</f>
        <v>566</v>
      </c>
      <c r="G212" t="s">
        <v>38</v>
      </c>
      <c r="H212" s="15" t="str">
        <f>[8]Hoja1!A7</f>
        <v>TR-004</v>
      </c>
      <c r="I212" s="19">
        <f>[8]Hoja1!M7</f>
        <v>1255</v>
      </c>
      <c r="J212" t="s">
        <v>74</v>
      </c>
    </row>
    <row r="213" spans="1:10">
      <c r="A213">
        <v>2025</v>
      </c>
      <c r="B213" s="3">
        <v>45566</v>
      </c>
      <c r="C213" s="4">
        <v>45596</v>
      </c>
      <c r="D213" t="str">
        <f>[8]Hoja1!B8</f>
        <v>COMPUTADORA DE ESCRITORIO</v>
      </c>
      <c r="E213" s="3">
        <f>[8]Hoja1!D8</f>
        <v>44690</v>
      </c>
      <c r="F213" s="15">
        <f>[8]Hoja1!C8</f>
        <v>515</v>
      </c>
      <c r="G213" t="s">
        <v>72</v>
      </c>
      <c r="H213" s="15" t="str">
        <f>[8]Hoja1!A8</f>
        <v>TR-005</v>
      </c>
      <c r="I213" s="19">
        <f>[8]Hoja1!M8</f>
        <v>11020</v>
      </c>
      <c r="J213" t="s">
        <v>74</v>
      </c>
    </row>
    <row r="214" spans="1:10">
      <c r="A214">
        <v>2025</v>
      </c>
      <c r="B214" s="3">
        <v>45566</v>
      </c>
      <c r="C214" s="4">
        <v>45596</v>
      </c>
      <c r="D214" t="str">
        <f>[8]Hoja1!B9</f>
        <v>SOPLADOR</v>
      </c>
      <c r="E214" s="3">
        <f>[8]Hoja1!D9</f>
        <v>44677</v>
      </c>
      <c r="F214" s="15">
        <f>[8]Hoja1!C9</f>
        <v>566</v>
      </c>
      <c r="G214" t="s">
        <v>38</v>
      </c>
      <c r="H214" s="15" t="str">
        <f>[8]Hoja1!A9</f>
        <v>TR-006</v>
      </c>
      <c r="I214" s="19">
        <f>[8]Hoja1!M9</f>
        <v>4080.62</v>
      </c>
      <c r="J214" t="s">
        <v>74</v>
      </c>
    </row>
    <row r="215" spans="1:10">
      <c r="A215">
        <v>2025</v>
      </c>
      <c r="B215" s="3">
        <v>45566</v>
      </c>
      <c r="C215" s="4">
        <v>45596</v>
      </c>
      <c r="D215" t="str">
        <f>[9]Hoja1!B4</f>
        <v>SILLA SECRETARIAL GIRABLE</v>
      </c>
      <c r="F215" s="15">
        <f>[9]Hoja1!C4</f>
        <v>511</v>
      </c>
      <c r="G215" t="s">
        <v>38</v>
      </c>
      <c r="H215" s="15" t="str">
        <f>[9]Hoja1!A4</f>
        <v>DEP-001</v>
      </c>
      <c r="I215" s="19">
        <f>[9]Hoja1!M4</f>
        <v>500</v>
      </c>
      <c r="J215" t="s">
        <v>75</v>
      </c>
    </row>
    <row r="216" spans="1:10">
      <c r="A216">
        <v>2025</v>
      </c>
      <c r="B216" s="3">
        <v>45566</v>
      </c>
      <c r="C216" s="4">
        <v>45596</v>
      </c>
      <c r="D216" t="str">
        <f>[9]Hoja1!B5</f>
        <v>LIBRERO RUSTICO</v>
      </c>
      <c r="F216" s="15">
        <f>[9]Hoja1!C5</f>
        <v>511</v>
      </c>
      <c r="G216" t="s">
        <v>72</v>
      </c>
      <c r="H216" s="15" t="str">
        <f>[9]Hoja1!A5</f>
        <v>DEP-002</v>
      </c>
      <c r="I216" s="19">
        <f>[9]Hoja1!M5</f>
        <v>500</v>
      </c>
      <c r="J216" t="s">
        <v>75</v>
      </c>
    </row>
    <row r="217" spans="1:10">
      <c r="A217">
        <v>2025</v>
      </c>
      <c r="B217" s="3">
        <v>45566</v>
      </c>
      <c r="C217" s="4">
        <v>45596</v>
      </c>
      <c r="D217" t="str">
        <f>[9]Hoja1!B6</f>
        <v>AIRE ACONDICIONADO</v>
      </c>
      <c r="F217" s="15">
        <f>[9]Hoja1!C6</f>
        <v>564</v>
      </c>
      <c r="G217" t="s">
        <v>38</v>
      </c>
      <c r="H217" s="15" t="str">
        <f>[9]Hoja1!A6</f>
        <v>DEP-003</v>
      </c>
      <c r="I217" s="19">
        <f>[9]Hoja1!M6</f>
        <v>2000</v>
      </c>
      <c r="J217" t="s">
        <v>75</v>
      </c>
    </row>
    <row r="218" spans="1:10">
      <c r="A218">
        <v>2025</v>
      </c>
      <c r="B218" s="3">
        <v>45566</v>
      </c>
      <c r="C218" s="4">
        <v>45596</v>
      </c>
      <c r="D218" t="str">
        <f>[9]Hoja1!B7</f>
        <v>ABANICO DE TECHO</v>
      </c>
      <c r="F218" s="15">
        <f>[9]Hoja1!C7</f>
        <v>564</v>
      </c>
      <c r="G218" t="s">
        <v>38</v>
      </c>
      <c r="H218" s="15" t="str">
        <f>[9]Hoja1!A7</f>
        <v>DEP-004</v>
      </c>
      <c r="I218" s="19">
        <f>[9]Hoja1!M7</f>
        <v>500</v>
      </c>
      <c r="J218" t="s">
        <v>75</v>
      </c>
    </row>
    <row r="219" spans="1:10">
      <c r="A219">
        <v>2025</v>
      </c>
      <c r="B219" s="3">
        <v>45566</v>
      </c>
      <c r="C219" s="4">
        <v>45596</v>
      </c>
      <c r="D219" t="str">
        <f>[9]Hoja1!B8</f>
        <v>ESCRITORIO DE MADERA C/CRISTAL S/LLAVES</v>
      </c>
      <c r="F219" s="15">
        <f>[9]Hoja1!C8</f>
        <v>511</v>
      </c>
      <c r="G219" t="s">
        <v>72</v>
      </c>
      <c r="H219" s="15" t="str">
        <f>[9]Hoja1!A8</f>
        <v>DEP-005</v>
      </c>
      <c r="I219" s="19">
        <f>[9]Hoja1!M8</f>
        <v>1200</v>
      </c>
      <c r="J219" t="s">
        <v>75</v>
      </c>
    </row>
    <row r="220" spans="1:10">
      <c r="A220">
        <v>2025</v>
      </c>
      <c r="B220" s="3">
        <v>45566</v>
      </c>
      <c r="C220" s="4">
        <v>45596</v>
      </c>
      <c r="D220" t="str">
        <f>[9]Hoja1!B9</f>
        <v xml:space="preserve">MONITOR  </v>
      </c>
      <c r="F220" s="15">
        <f>[9]Hoja1!C9</f>
        <v>515</v>
      </c>
      <c r="G220" t="s">
        <v>38</v>
      </c>
      <c r="H220" s="15" t="str">
        <f>[9]Hoja1!A9</f>
        <v>DEP-006</v>
      </c>
      <c r="I220" s="19">
        <f>[9]Hoja1!M9</f>
        <v>1500</v>
      </c>
      <c r="J220" t="s">
        <v>75</v>
      </c>
    </row>
    <row r="221" spans="1:10">
      <c r="A221">
        <v>2025</v>
      </c>
      <c r="B221" s="3">
        <v>45566</v>
      </c>
      <c r="C221" s="4">
        <v>45596</v>
      </c>
      <c r="D221" t="str">
        <f>[9]Hoja1!B10</f>
        <v>CPU</v>
      </c>
      <c r="E221" s="3">
        <f>[9]Hoja1!D11</f>
        <v>41801</v>
      </c>
      <c r="F221" s="15">
        <f>[9]Hoja1!C10</f>
        <v>515</v>
      </c>
      <c r="G221" t="s">
        <v>38</v>
      </c>
      <c r="H221" s="15" t="str">
        <f>[9]Hoja1!A10</f>
        <v>DEP-007</v>
      </c>
      <c r="I221" s="19">
        <f>[9]Hoja1!M10</f>
        <v>950</v>
      </c>
      <c r="J221" t="s">
        <v>75</v>
      </c>
    </row>
    <row r="222" spans="1:10">
      <c r="A222">
        <v>2025</v>
      </c>
      <c r="B222" s="3">
        <v>45566</v>
      </c>
      <c r="C222" s="4">
        <v>45596</v>
      </c>
      <c r="D222" t="str">
        <f>[9]Hoja1!B11</f>
        <v>1 SKY DANCER SENCILLO CON MOTOR DE 1/4 DE HP, CORRIENTE 110 V CON ILUMINACION INTEGRADA Y FUNDAS EN COLOR ROJO CON UNA ALTURA APROX. DE 3.5.</v>
      </c>
      <c r="E222" s="3">
        <f>[9]Hoja1!D12</f>
        <v>43860</v>
      </c>
      <c r="F222" s="15">
        <f>[9]Hoja1!C11</f>
        <v>511</v>
      </c>
      <c r="G222" t="s">
        <v>72</v>
      </c>
      <c r="H222" s="15" t="str">
        <f>[9]Hoja1!A11</f>
        <v>DEP-008</v>
      </c>
      <c r="I222" s="19">
        <f>[9]Hoja1!M11</f>
        <v>4176</v>
      </c>
      <c r="J222" t="s">
        <v>75</v>
      </c>
    </row>
    <row r="223" spans="1:10">
      <c r="A223">
        <v>2025</v>
      </c>
      <c r="B223" s="3">
        <v>45566</v>
      </c>
      <c r="C223" s="4">
        <v>45596</v>
      </c>
      <c r="D223" t="str">
        <f>[9]Hoja1!B12</f>
        <v>2 DESBROZADORA</v>
      </c>
      <c r="E223" s="3">
        <f>[9]Hoja1!D13</f>
        <v>44699</v>
      </c>
      <c r="F223" s="15">
        <f>[9]Hoja1!C12</f>
        <v>566</v>
      </c>
      <c r="G223" t="s">
        <v>38</v>
      </c>
      <c r="H223" s="15" t="str">
        <f>[9]Hoja1!A12</f>
        <v>DEP-009</v>
      </c>
      <c r="I223" s="19">
        <f>[9]Hoja1!M12</f>
        <v>13100</v>
      </c>
      <c r="J223" t="s">
        <v>75</v>
      </c>
    </row>
    <row r="224" spans="1:10">
      <c r="A224">
        <v>2025</v>
      </c>
      <c r="B224" s="3">
        <v>45566</v>
      </c>
      <c r="C224" s="4">
        <v>45596</v>
      </c>
      <c r="D224" t="str">
        <f>[9]Hoja1!B13</f>
        <v>MINISPLIT</v>
      </c>
      <c r="E224" s="3">
        <f>[9]Hoja1!D14</f>
        <v>44620</v>
      </c>
      <c r="F224" s="15">
        <f>[9]Hoja1!C13</f>
        <v>2063</v>
      </c>
      <c r="G224" t="s">
        <v>38</v>
      </c>
      <c r="H224" s="15" t="str">
        <f>[9]Hoja1!A13</f>
        <v>DEP-010</v>
      </c>
      <c r="I224" s="19">
        <f>[9]Hoja1!M13</f>
        <v>8004</v>
      </c>
      <c r="J224" t="s">
        <v>75</v>
      </c>
    </row>
    <row r="225" spans="1:10">
      <c r="A225">
        <v>2025</v>
      </c>
      <c r="B225" s="3">
        <v>45566</v>
      </c>
      <c r="C225" s="4">
        <v>45596</v>
      </c>
      <c r="D225" t="str">
        <f>[9]Hoja1!B14</f>
        <v>TALADRO DESTORNILLADOR INALAMBRICO</v>
      </c>
      <c r="E225" s="3">
        <f>[9]Hoja1!D15</f>
        <v>0</v>
      </c>
      <c r="F225" s="15">
        <f>[9]Hoja1!C14</f>
        <v>211</v>
      </c>
      <c r="G225" t="s">
        <v>72</v>
      </c>
      <c r="H225" s="15" t="str">
        <f>[9]Hoja1!A14</f>
        <v>DEP-011</v>
      </c>
      <c r="I225" s="19">
        <f>[9]Hoja1!M14</f>
        <v>1295</v>
      </c>
      <c r="J225" t="s">
        <v>75</v>
      </c>
    </row>
    <row r="226" spans="1:10">
      <c r="A226">
        <v>2025</v>
      </c>
      <c r="B226" s="3">
        <v>45566</v>
      </c>
      <c r="C226" s="4">
        <v>45596</v>
      </c>
      <c r="D226" t="str">
        <f>[10]Hoja1!B4</f>
        <v>ESCRITORIO MADERA 3 CAJONES</v>
      </c>
      <c r="F226" s="15">
        <f>[10]Hoja1!C4</f>
        <v>511</v>
      </c>
      <c r="G226" t="s">
        <v>38</v>
      </c>
      <c r="H226" s="15" t="str">
        <f>[10]Hoja1!A4</f>
        <v>D-001</v>
      </c>
      <c r="I226" s="19">
        <f>[10]Hoja1!M4</f>
        <v>1500</v>
      </c>
      <c r="J226" t="s">
        <v>76</v>
      </c>
    </row>
    <row r="227" spans="1:10">
      <c r="A227">
        <v>2025</v>
      </c>
      <c r="B227" s="3">
        <v>45566</v>
      </c>
      <c r="C227" s="4">
        <v>45596</v>
      </c>
      <c r="D227" t="str">
        <f>[10]Hoja1!B5</f>
        <v>MONITOR</v>
      </c>
      <c r="F227" s="15">
        <f>[10]Hoja1!C5</f>
        <v>515</v>
      </c>
      <c r="G227" t="s">
        <v>38</v>
      </c>
      <c r="H227" s="15" t="str">
        <f>[10]Hoja1!A5</f>
        <v>D-002</v>
      </c>
      <c r="I227" s="19">
        <f>[10]Hoja1!M5</f>
        <v>4485</v>
      </c>
      <c r="J227" t="s">
        <v>76</v>
      </c>
    </row>
    <row r="228" spans="1:10">
      <c r="A228">
        <v>2025</v>
      </c>
      <c r="B228" s="3">
        <v>45566</v>
      </c>
      <c r="C228" s="4">
        <v>45596</v>
      </c>
      <c r="D228" t="str">
        <f>[10]Hoja1!B6</f>
        <v>TECLADO</v>
      </c>
      <c r="F228" s="15">
        <f>[10]Hoja1!C6</f>
        <v>515</v>
      </c>
      <c r="G228" t="s">
        <v>72</v>
      </c>
      <c r="H228" s="15" t="str">
        <f>[10]Hoja1!A6</f>
        <v>D-003</v>
      </c>
      <c r="I228" s="19">
        <f>[10]Hoja1!M6</f>
        <v>0</v>
      </c>
      <c r="J228" t="s">
        <v>76</v>
      </c>
    </row>
    <row r="229" spans="1:10">
      <c r="A229">
        <v>2025</v>
      </c>
      <c r="B229" s="3">
        <v>45566</v>
      </c>
      <c r="C229" s="4">
        <v>45596</v>
      </c>
      <c r="D229" t="str">
        <f>[10]Hoja1!B7</f>
        <v>MOUSE</v>
      </c>
      <c r="F229" s="15">
        <f>[10]Hoja1!C7</f>
        <v>515</v>
      </c>
      <c r="G229" t="s">
        <v>38</v>
      </c>
      <c r="H229" s="15" t="str">
        <f>[10]Hoja1!A7</f>
        <v>D-004</v>
      </c>
      <c r="I229" s="19">
        <f>[10]Hoja1!M7</f>
        <v>0</v>
      </c>
      <c r="J229" t="s">
        <v>76</v>
      </c>
    </row>
    <row r="230" spans="1:10">
      <c r="A230">
        <v>2025</v>
      </c>
      <c r="B230" s="3">
        <v>45566</v>
      </c>
      <c r="C230" s="4">
        <v>45596</v>
      </c>
      <c r="D230" t="str">
        <f>[10]Hoja1!B8</f>
        <v>CPU</v>
      </c>
      <c r="F230" s="15">
        <f>[10]Hoja1!C8</f>
        <v>515</v>
      </c>
      <c r="G230" t="s">
        <v>38</v>
      </c>
      <c r="H230" s="15" t="str">
        <f>[10]Hoja1!A8</f>
        <v>D-005</v>
      </c>
      <c r="I230" s="19">
        <f>[10]Hoja1!M8</f>
        <v>0</v>
      </c>
      <c r="J230" t="s">
        <v>76</v>
      </c>
    </row>
    <row r="231" spans="1:10">
      <c r="A231">
        <v>2025</v>
      </c>
      <c r="B231" s="3">
        <v>45566</v>
      </c>
      <c r="C231" s="4">
        <v>45596</v>
      </c>
      <c r="D231" t="str">
        <f>[10]Hoja1!B9</f>
        <v>IMPRESORA MULTIFUNCIONAL</v>
      </c>
      <c r="E231" s="3">
        <f>[10]Hoja1!D9</f>
        <v>41737</v>
      </c>
      <c r="F231" s="15">
        <f>[10]Hoja1!C9</f>
        <v>515</v>
      </c>
      <c r="G231" t="s">
        <v>72</v>
      </c>
      <c r="H231" s="15" t="str">
        <f>[10]Hoja1!A9</f>
        <v>D-006</v>
      </c>
      <c r="I231" s="19">
        <f>[10]Hoja1!M9</f>
        <v>3410</v>
      </c>
      <c r="J231" t="s">
        <v>76</v>
      </c>
    </row>
    <row r="232" spans="1:10">
      <c r="A232">
        <v>2025</v>
      </c>
      <c r="B232" s="3">
        <v>45566</v>
      </c>
      <c r="C232" s="4">
        <v>45596</v>
      </c>
      <c r="D232" t="str">
        <f>[10]Hoja1!B10</f>
        <v>REGULADOR 8 CONTACTOS</v>
      </c>
      <c r="E232" s="3">
        <f>[10]Hoja1!D10</f>
        <v>42186</v>
      </c>
      <c r="F232" s="15">
        <f>[10]Hoja1!C10</f>
        <v>566</v>
      </c>
      <c r="G232" t="s">
        <v>38</v>
      </c>
      <c r="H232" s="15" t="str">
        <f>[10]Hoja1!A10</f>
        <v>D-007</v>
      </c>
      <c r="I232" s="19">
        <f>[10]Hoja1!M10</f>
        <v>450</v>
      </c>
      <c r="J232" t="s">
        <v>76</v>
      </c>
    </row>
    <row r="233" spans="1:10">
      <c r="A233">
        <v>2025</v>
      </c>
      <c r="B233" s="3">
        <v>45566</v>
      </c>
      <c r="C233" s="4">
        <v>45596</v>
      </c>
      <c r="D233" t="str">
        <f>[10]Hoja1!B11</f>
        <v>SILLA SECRETARIAL C/BRAZO</v>
      </c>
      <c r="E233" s="3"/>
      <c r="F233" s="15">
        <f>[10]Hoja1!C11</f>
        <v>511</v>
      </c>
      <c r="G233" t="s">
        <v>38</v>
      </c>
      <c r="H233" s="15" t="str">
        <f>[10]Hoja1!A11</f>
        <v>D-008</v>
      </c>
      <c r="I233" s="19">
        <f>[10]Hoja1!M11</f>
        <v>700</v>
      </c>
      <c r="J233" t="s">
        <v>76</v>
      </c>
    </row>
    <row r="234" spans="1:10">
      <c r="A234">
        <v>2025</v>
      </c>
      <c r="B234" s="3">
        <v>45566</v>
      </c>
      <c r="C234" s="4">
        <v>45596</v>
      </c>
      <c r="D234" t="str">
        <f>[10]Hoja1!B12</f>
        <v>SILLA CON RESPALDO</v>
      </c>
      <c r="E234" s="3">
        <f>[10]Hoja1!D12</f>
        <v>39549</v>
      </c>
      <c r="F234" s="15">
        <f>[10]Hoja1!C12</f>
        <v>511</v>
      </c>
      <c r="G234" t="s">
        <v>72</v>
      </c>
      <c r="H234" s="15" t="str">
        <f>[10]Hoja1!A12</f>
        <v>D-009</v>
      </c>
      <c r="I234" s="19">
        <f>[10]Hoja1!M12</f>
        <v>774.78</v>
      </c>
      <c r="J234" t="s">
        <v>76</v>
      </c>
    </row>
    <row r="235" spans="1:10">
      <c r="A235">
        <v>2025</v>
      </c>
      <c r="B235" s="3" t="s">
        <v>6</v>
      </c>
      <c r="C235" s="4">
        <v>45596</v>
      </c>
      <c r="D235" t="str">
        <f>[10]Hoja1!B13</f>
        <v>SILLA CON RESPALDO</v>
      </c>
      <c r="E235" s="3" t="s">
        <v>77</v>
      </c>
      <c r="F235" s="15">
        <f>[10]Hoja1!C13</f>
        <v>511</v>
      </c>
      <c r="G235" t="s">
        <v>38</v>
      </c>
      <c r="H235" s="15" t="str">
        <f>[10]Hoja1!A13</f>
        <v>D-010</v>
      </c>
      <c r="I235" s="19">
        <f>[10]Hoja1!M13</f>
        <v>774.78</v>
      </c>
      <c r="J235" t="s">
        <v>76</v>
      </c>
    </row>
    <row r="236" spans="1:10">
      <c r="A236">
        <v>2025</v>
      </c>
      <c r="B236" s="3">
        <v>45566</v>
      </c>
      <c r="C236" s="4">
        <v>45596</v>
      </c>
      <c r="D236" t="str">
        <f>[10]Hoja1!B14</f>
        <v>SILLA CON RESPALDO</v>
      </c>
      <c r="E236" s="3" t="s">
        <v>77</v>
      </c>
      <c r="F236" s="15">
        <f>[10]Hoja1!C14</f>
        <v>511</v>
      </c>
      <c r="G236" t="s">
        <v>38</v>
      </c>
      <c r="H236" s="15" t="str">
        <f>[10]Hoja1!A14</f>
        <v>D-011</v>
      </c>
      <c r="I236" s="19">
        <f>[10]Hoja1!M14</f>
        <v>774.78</v>
      </c>
      <c r="J236" t="s">
        <v>76</v>
      </c>
    </row>
    <row r="237" spans="1:10">
      <c r="A237">
        <v>2025</v>
      </c>
      <c r="B237" s="3">
        <v>45566</v>
      </c>
      <c r="C237" s="4">
        <v>45596</v>
      </c>
      <c r="D237" t="str">
        <f>[10]Hoja1!B15</f>
        <v>SILLA CON RESPALDO</v>
      </c>
      <c r="E237" s="3" t="s">
        <v>77</v>
      </c>
      <c r="F237" s="15">
        <f>[10]Hoja1!C15</f>
        <v>511</v>
      </c>
      <c r="G237" t="s">
        <v>72</v>
      </c>
      <c r="H237" s="15" t="str">
        <f>[10]Hoja1!A15</f>
        <v>D-012</v>
      </c>
      <c r="I237" s="19">
        <f>[10]Hoja1!M15</f>
        <v>774.78</v>
      </c>
      <c r="J237" t="s">
        <v>76</v>
      </c>
    </row>
    <row r="238" spans="1:10">
      <c r="A238">
        <v>2025</v>
      </c>
      <c r="B238" s="3">
        <v>45566</v>
      </c>
      <c r="C238" s="4">
        <v>45596</v>
      </c>
      <c r="D238" t="str">
        <f>[10]Hoja1!B16</f>
        <v>SILLA CON RESPALDO</v>
      </c>
      <c r="E238" s="3" t="s">
        <v>77</v>
      </c>
      <c r="F238" s="15">
        <f>[10]Hoja1!C16</f>
        <v>511</v>
      </c>
      <c r="G238" t="s">
        <v>38</v>
      </c>
      <c r="H238" s="15" t="str">
        <f>[10]Hoja1!A16</f>
        <v>D-013</v>
      </c>
      <c r="I238" s="19">
        <f>[10]Hoja1!M16</f>
        <v>774.78</v>
      </c>
      <c r="J238" t="s">
        <v>76</v>
      </c>
    </row>
    <row r="239" spans="1:10">
      <c r="A239">
        <v>2025</v>
      </c>
      <c r="B239" s="3">
        <v>45566</v>
      </c>
      <c r="C239" s="4">
        <v>45596</v>
      </c>
      <c r="D239" t="str">
        <f>[10]Hoja1!B17</f>
        <v>SILLA CON RESPALDO</v>
      </c>
      <c r="E239" s="3" t="s">
        <v>77</v>
      </c>
      <c r="F239" s="15">
        <f>[10]Hoja1!C17</f>
        <v>511</v>
      </c>
      <c r="G239" t="s">
        <v>38</v>
      </c>
      <c r="H239" s="15" t="str">
        <f>[10]Hoja1!A17</f>
        <v>D-014</v>
      </c>
      <c r="I239" s="19">
        <f>[10]Hoja1!M17</f>
        <v>774.78</v>
      </c>
      <c r="J239" t="s">
        <v>76</v>
      </c>
    </row>
    <row r="240" spans="1:10">
      <c r="A240">
        <v>2025</v>
      </c>
      <c r="B240" s="3">
        <v>45566</v>
      </c>
      <c r="C240" s="4">
        <v>45596</v>
      </c>
      <c r="D240" t="str">
        <f>[10]Hoja1!B18</f>
        <v>RELOJ DE PARED</v>
      </c>
      <c r="E240" s="3" t="s">
        <v>77</v>
      </c>
      <c r="F240" s="15">
        <f>[10]Hoja1!C18</f>
        <v>511</v>
      </c>
      <c r="G240" t="s">
        <v>72</v>
      </c>
      <c r="H240" s="15" t="str">
        <f>[10]Hoja1!A18</f>
        <v>D-015</v>
      </c>
      <c r="I240" s="19">
        <f>[10]Hoja1!M18</f>
        <v>690</v>
      </c>
      <c r="J240" t="s">
        <v>76</v>
      </c>
    </row>
    <row r="241" spans="1:10">
      <c r="A241">
        <v>2025</v>
      </c>
      <c r="B241" s="3">
        <v>45566</v>
      </c>
      <c r="C241" s="4">
        <v>45596</v>
      </c>
      <c r="D241" t="str">
        <f>[10]Hoja1!B19</f>
        <v>AIRE ACONDICIONADO MINISPLIT</v>
      </c>
      <c r="E241" s="3" t="s">
        <v>77</v>
      </c>
      <c r="F241" s="15">
        <f>[10]Hoja1!C19</f>
        <v>564</v>
      </c>
      <c r="G241" t="s">
        <v>38</v>
      </c>
      <c r="H241" s="15" t="str">
        <f>[10]Hoja1!A19</f>
        <v>D-016</v>
      </c>
      <c r="I241" s="19">
        <f>[10]Hoja1!M19</f>
        <v>4000</v>
      </c>
      <c r="J241" t="s">
        <v>76</v>
      </c>
    </row>
    <row r="242" spans="1:10">
      <c r="A242">
        <v>2025</v>
      </c>
      <c r="B242" s="3">
        <v>45566</v>
      </c>
      <c r="C242" s="4">
        <v>45596</v>
      </c>
      <c r="D242" t="str">
        <f>[10]Hoja1!B20</f>
        <v>AIRE ACONDICIONADO MINISPLIT</v>
      </c>
      <c r="E242" s="3" t="s">
        <v>77</v>
      </c>
      <c r="F242" s="15">
        <f>[10]Hoja1!C20</f>
        <v>564</v>
      </c>
      <c r="G242" t="s">
        <v>38</v>
      </c>
      <c r="H242" s="15" t="str">
        <f>[10]Hoja1!A20</f>
        <v>D-017</v>
      </c>
      <c r="I242" s="19">
        <f>[10]Hoja1!M20</f>
        <v>4000</v>
      </c>
      <c r="J242" t="s">
        <v>76</v>
      </c>
    </row>
    <row r="243" spans="1:10">
      <c r="A243">
        <v>2025</v>
      </c>
      <c r="B243" s="3">
        <v>45566</v>
      </c>
      <c r="C243" s="4">
        <v>45596</v>
      </c>
      <c r="D243" t="str">
        <f>[10]Hoja1!B21</f>
        <v>CAFETERA</v>
      </c>
      <c r="E243" s="3">
        <f>[10]Hoja1!D21</f>
        <v>41274</v>
      </c>
      <c r="F243" s="15">
        <f>[10]Hoja1!C21</f>
        <v>564</v>
      </c>
      <c r="G243" t="s">
        <v>72</v>
      </c>
      <c r="H243" s="15" t="str">
        <f>[10]Hoja1!A21</f>
        <v>D-018</v>
      </c>
      <c r="I243" s="19">
        <f>[10]Hoja1!M21</f>
        <v>1640</v>
      </c>
      <c r="J243" t="s">
        <v>76</v>
      </c>
    </row>
    <row r="244" spans="1:10">
      <c r="A244">
        <v>2025</v>
      </c>
      <c r="B244" s="3">
        <v>45566</v>
      </c>
      <c r="C244" s="4">
        <v>45596</v>
      </c>
      <c r="D244" t="str">
        <f>[10]Hoja1!B22</f>
        <v>ENFRIADOR DE AGUA</v>
      </c>
      <c r="E244" s="3">
        <f>[10]Hoja1!D22</f>
        <v>40983</v>
      </c>
      <c r="F244" s="15">
        <f>[10]Hoja1!C22</f>
        <v>564</v>
      </c>
      <c r="G244" t="s">
        <v>38</v>
      </c>
      <c r="H244" s="15" t="str">
        <f>[10]Hoja1!A22</f>
        <v>D-019</v>
      </c>
      <c r="I244" s="19">
        <f>[10]Hoja1!M22</f>
        <v>3300</v>
      </c>
      <c r="J244" t="s">
        <v>76</v>
      </c>
    </row>
    <row r="245" spans="1:10">
      <c r="A245">
        <v>2025</v>
      </c>
      <c r="B245" s="3">
        <v>45566</v>
      </c>
      <c r="C245" s="4">
        <v>45596</v>
      </c>
      <c r="D245" t="str">
        <f>[10]Hoja1!B23</f>
        <v>COPIADORA CANON</v>
      </c>
      <c r="E245" s="3">
        <f>[10]Hoja1!D23</f>
        <v>42861</v>
      </c>
      <c r="F245" s="15">
        <f>[10]Hoja1!C23</f>
        <v>515</v>
      </c>
      <c r="G245" t="s">
        <v>38</v>
      </c>
      <c r="H245" s="15" t="str">
        <f>[10]Hoja1!A23</f>
        <v>D-020</v>
      </c>
      <c r="I245" s="19">
        <f>[10]Hoja1!M23</f>
        <v>30000</v>
      </c>
      <c r="J245" t="s">
        <v>76</v>
      </c>
    </row>
    <row r="246" spans="1:10">
      <c r="A246">
        <v>2025</v>
      </c>
      <c r="B246" s="3">
        <v>45566</v>
      </c>
      <c r="C246" s="4">
        <v>45596</v>
      </c>
      <c r="D246" t="str">
        <f>[10]Hoja1!B24</f>
        <v>ESCRITORIO METALICO C/ 2 CAJONES</v>
      </c>
      <c r="E246" s="3"/>
      <c r="F246" s="15">
        <f>[10]Hoja1!C24</f>
        <v>511</v>
      </c>
      <c r="G246" t="s">
        <v>72</v>
      </c>
      <c r="H246" s="15" t="str">
        <f>[10]Hoja1!A24</f>
        <v>D-021</v>
      </c>
      <c r="I246" s="19">
        <f>[10]Hoja1!M24</f>
        <v>1500</v>
      </c>
      <c r="J246" t="s">
        <v>76</v>
      </c>
    </row>
    <row r="247" spans="1:10">
      <c r="A247">
        <v>2025</v>
      </c>
      <c r="B247" s="3">
        <v>45566</v>
      </c>
      <c r="C247" s="4">
        <v>45596</v>
      </c>
      <c r="D247" t="str">
        <f>[10]Hoja1!B25</f>
        <v>SILLON EJECUTIVO C</v>
      </c>
      <c r="E247" s="3">
        <f>[10]Hoja1!D25</f>
        <v>41303</v>
      </c>
      <c r="F247" s="15">
        <f>[10]Hoja1!C25</f>
        <v>511</v>
      </c>
      <c r="G247" t="s">
        <v>38</v>
      </c>
      <c r="H247" s="15" t="str">
        <f>[10]Hoja1!A25</f>
        <v>D-022</v>
      </c>
      <c r="I247" s="19">
        <f>[10]Hoja1!M25</f>
        <v>1899</v>
      </c>
      <c r="J247" t="s">
        <v>76</v>
      </c>
    </row>
    <row r="248" spans="1:10">
      <c r="A248">
        <v>2025</v>
      </c>
      <c r="B248" s="3">
        <v>45566</v>
      </c>
      <c r="C248" s="4">
        <v>45596</v>
      </c>
      <c r="D248" t="str">
        <f>[10]Hoja1!B26</f>
        <v>ESCRITORIO EJECUTIVO COLOR GUINDA</v>
      </c>
      <c r="E248" s="3"/>
      <c r="F248" s="15">
        <f>[10]Hoja1!C26</f>
        <v>511</v>
      </c>
      <c r="G248" t="s">
        <v>38</v>
      </c>
      <c r="H248" s="15" t="str">
        <f>[10]Hoja1!A26</f>
        <v>D-023</v>
      </c>
      <c r="I248" s="19">
        <f>[10]Hoja1!M26</f>
        <v>0</v>
      </c>
      <c r="J248" t="s">
        <v>76</v>
      </c>
    </row>
    <row r="249" spans="1:10">
      <c r="A249">
        <v>2025</v>
      </c>
      <c r="B249" s="3">
        <v>45566</v>
      </c>
      <c r="C249" s="4">
        <v>45596</v>
      </c>
      <c r="D249" t="str">
        <f>[10]Hoja1!B27</f>
        <v>MONITOR</v>
      </c>
      <c r="E249" s="3">
        <f>[10]Hoja1!D27</f>
        <v>42415</v>
      </c>
      <c r="F249" s="15">
        <f>[10]Hoja1!C27</f>
        <v>515</v>
      </c>
      <c r="G249" t="s">
        <v>72</v>
      </c>
      <c r="H249" s="15" t="str">
        <f>[10]Hoja1!A27</f>
        <v>D-024</v>
      </c>
      <c r="I249" s="19">
        <f>[10]Hoja1!M27</f>
        <v>8352</v>
      </c>
      <c r="J249" t="s">
        <v>76</v>
      </c>
    </row>
    <row r="250" spans="1:10">
      <c r="A250">
        <v>2025</v>
      </c>
      <c r="B250" s="3">
        <v>45566</v>
      </c>
      <c r="C250" s="4">
        <v>45596</v>
      </c>
      <c r="D250" t="str">
        <f>[10]Hoja1!B28</f>
        <v>REGULADOR</v>
      </c>
      <c r="E250" s="3">
        <f>[10]Hoja1!D28</f>
        <v>42415</v>
      </c>
      <c r="F250" s="15">
        <f>[10]Hoja1!C28</f>
        <v>566</v>
      </c>
      <c r="G250" t="s">
        <v>38</v>
      </c>
      <c r="H250" s="15" t="str">
        <f>[10]Hoja1!A28</f>
        <v>D-025</v>
      </c>
      <c r="I250" s="19">
        <f>[10]Hoja1!M28</f>
        <v>0</v>
      </c>
      <c r="J250" t="s">
        <v>76</v>
      </c>
    </row>
    <row r="251" spans="1:10">
      <c r="A251">
        <v>2025</v>
      </c>
      <c r="B251" s="3">
        <v>45566</v>
      </c>
      <c r="C251" s="4">
        <v>45596</v>
      </c>
      <c r="D251" t="str">
        <f>[10]Hoja1!B29</f>
        <v>CPU</v>
      </c>
      <c r="E251" s="3">
        <f>[10]Hoja1!D29</f>
        <v>42415</v>
      </c>
      <c r="F251" s="15">
        <f>[10]Hoja1!C29</f>
        <v>515</v>
      </c>
      <c r="G251" t="s">
        <v>38</v>
      </c>
      <c r="H251" s="15" t="str">
        <f>[10]Hoja1!A29</f>
        <v>D-026</v>
      </c>
      <c r="I251" s="19">
        <f>[10]Hoja1!M29</f>
        <v>0</v>
      </c>
      <c r="J251" t="s">
        <v>76</v>
      </c>
    </row>
    <row r="252" spans="1:10">
      <c r="A252">
        <v>2025</v>
      </c>
      <c r="B252" s="3">
        <v>45566</v>
      </c>
      <c r="C252" s="4">
        <v>45596</v>
      </c>
      <c r="D252" t="str">
        <f>[10]Hoja1!B30</f>
        <v>MOUSE</v>
      </c>
      <c r="E252" s="3">
        <f>[10]Hoja1!D30</f>
        <v>42415</v>
      </c>
      <c r="F252" s="15">
        <f>[10]Hoja1!C30</f>
        <v>515</v>
      </c>
      <c r="G252" t="s">
        <v>72</v>
      </c>
      <c r="H252" s="15" t="str">
        <f>[10]Hoja1!A30</f>
        <v>D-027</v>
      </c>
      <c r="I252" s="19">
        <f>[10]Hoja1!M30</f>
        <v>0</v>
      </c>
      <c r="J252" t="s">
        <v>76</v>
      </c>
    </row>
    <row r="253" spans="1:10">
      <c r="A253">
        <v>2025</v>
      </c>
      <c r="B253" s="3">
        <v>45566</v>
      </c>
      <c r="C253" s="4">
        <v>45596</v>
      </c>
      <c r="D253" t="str">
        <f>[10]Hoja1!B31</f>
        <v>ESCRITORIO S/ CAJONES</v>
      </c>
      <c r="E253" s="3"/>
      <c r="F253" s="15">
        <f>[10]Hoja1!C31</f>
        <v>511</v>
      </c>
      <c r="G253" t="s">
        <v>38</v>
      </c>
      <c r="H253" s="15" t="str">
        <f>[10]Hoja1!A31</f>
        <v>D-028</v>
      </c>
      <c r="I253" s="19">
        <f>[10]Hoja1!M31</f>
        <v>0</v>
      </c>
      <c r="J253" t="s">
        <v>76</v>
      </c>
    </row>
    <row r="254" spans="1:10">
      <c r="A254">
        <v>2025</v>
      </c>
      <c r="B254" s="3">
        <v>45566</v>
      </c>
      <c r="C254" s="4">
        <v>45596</v>
      </c>
      <c r="D254" t="str">
        <f>[10]Hoja1!B32</f>
        <v>SILLA CON RESPALDO COLOR VERDE</v>
      </c>
      <c r="E254" s="3"/>
      <c r="F254" s="15">
        <f>[10]Hoja1!C32</f>
        <v>511</v>
      </c>
      <c r="G254" t="s">
        <v>38</v>
      </c>
      <c r="H254" s="15" t="str">
        <f>[10]Hoja1!A32</f>
        <v>D-029</v>
      </c>
      <c r="I254" s="19">
        <f>[10]Hoja1!M32</f>
        <v>0</v>
      </c>
      <c r="J254" t="s">
        <v>76</v>
      </c>
    </row>
    <row r="255" spans="1:10">
      <c r="A255">
        <v>2025</v>
      </c>
      <c r="B255" s="3">
        <v>45566</v>
      </c>
      <c r="C255" s="4">
        <v>45596</v>
      </c>
      <c r="D255" t="str">
        <f>[10]Hoja1!B33</f>
        <v>ANAQUEL DE ALUMINIO CON CON 4 ENTREPAÑOS</v>
      </c>
      <c r="E255" s="3"/>
      <c r="F255" s="15">
        <f>[10]Hoja1!C33</f>
        <v>511</v>
      </c>
      <c r="G255" t="s">
        <v>72</v>
      </c>
      <c r="H255" s="15" t="str">
        <f>[10]Hoja1!A33</f>
        <v>D-030</v>
      </c>
      <c r="I255" s="19">
        <f>[10]Hoja1!M33</f>
        <v>0</v>
      </c>
      <c r="J255" t="s">
        <v>76</v>
      </c>
    </row>
    <row r="256" spans="1:10">
      <c r="A256">
        <v>2025</v>
      </c>
      <c r="B256" s="3">
        <v>45566</v>
      </c>
      <c r="C256" s="4">
        <v>45596</v>
      </c>
      <c r="D256" t="str">
        <f>[10]Hoja1!B34</f>
        <v>ARCHIVERO METALICO C/4 CAJONES</v>
      </c>
      <c r="E256" s="3"/>
      <c r="F256" s="15">
        <f>[10]Hoja1!C34</f>
        <v>511</v>
      </c>
      <c r="G256" t="s">
        <v>38</v>
      </c>
      <c r="H256" s="15" t="str">
        <f>[10]Hoja1!A34</f>
        <v>D-031</v>
      </c>
      <c r="I256" s="19">
        <f>[10]Hoja1!M34</f>
        <v>150</v>
      </c>
      <c r="J256" t="s">
        <v>76</v>
      </c>
    </row>
    <row r="257" spans="1:10">
      <c r="A257">
        <v>2025</v>
      </c>
      <c r="B257" s="3">
        <v>45566</v>
      </c>
      <c r="C257" s="4">
        <v>45596</v>
      </c>
      <c r="D257" t="str">
        <f>[10]Hoja1!B35</f>
        <v>ESCRITORIO DE MADERA S/CAJONES</v>
      </c>
      <c r="E257" s="3"/>
      <c r="F257" s="15">
        <f>[10]Hoja1!C35</f>
        <v>511</v>
      </c>
      <c r="G257" t="s">
        <v>38</v>
      </c>
      <c r="H257" s="15" t="str">
        <f>[10]Hoja1!A35</f>
        <v>D-032</v>
      </c>
      <c r="I257" s="19">
        <f>[10]Hoja1!M35</f>
        <v>1500</v>
      </c>
      <c r="J257" t="s">
        <v>76</v>
      </c>
    </row>
    <row r="258" spans="1:10">
      <c r="A258">
        <v>2025</v>
      </c>
      <c r="B258" s="3">
        <v>45566</v>
      </c>
      <c r="C258" s="4">
        <v>45596</v>
      </c>
      <c r="D258" t="str">
        <f>[10]Hoja1!B36</f>
        <v>ARCHIVERO METALICO C/4 CAJONES</v>
      </c>
      <c r="E258" s="3">
        <f>[10]Hoja1!D36</f>
        <v>39896</v>
      </c>
      <c r="F258" s="15">
        <f>[10]Hoja1!C36</f>
        <v>511</v>
      </c>
      <c r="G258" t="s">
        <v>72</v>
      </c>
      <c r="H258" s="15" t="str">
        <f>[10]Hoja1!A36</f>
        <v>D-033</v>
      </c>
      <c r="I258" s="19">
        <f>[10]Hoja1!M36</f>
        <v>5824.75</v>
      </c>
      <c r="J258" t="s">
        <v>76</v>
      </c>
    </row>
    <row r="259" spans="1:10">
      <c r="A259">
        <v>2025</v>
      </c>
      <c r="B259" s="3">
        <v>45566</v>
      </c>
      <c r="C259" s="4">
        <v>45596</v>
      </c>
      <c r="D259" t="str">
        <f>[10]Hoja1!B37</f>
        <v>ANAQUEL DE  ALUMINIO C/5 ENTREPAÑOS</v>
      </c>
      <c r="E259" s="3"/>
      <c r="F259" s="15">
        <f>[10]Hoja1!C37</f>
        <v>511</v>
      </c>
      <c r="G259" t="s">
        <v>38</v>
      </c>
      <c r="H259" s="15" t="str">
        <f>[10]Hoja1!A37</f>
        <v>D-034</v>
      </c>
      <c r="I259" s="19">
        <f>[10]Hoja1!M37</f>
        <v>1500</v>
      </c>
      <c r="J259" t="s">
        <v>76</v>
      </c>
    </row>
    <row r="260" spans="1:10">
      <c r="A260">
        <v>2025</v>
      </c>
      <c r="B260" s="3">
        <v>45566</v>
      </c>
      <c r="C260" s="4">
        <v>45596</v>
      </c>
      <c r="D260" t="str">
        <f>[10]Hoja1!B38</f>
        <v xml:space="preserve">ESCRITORIO METALICO DE 2 CAJONES </v>
      </c>
      <c r="E260" s="3"/>
      <c r="F260" s="15">
        <f>[10]Hoja1!C38</f>
        <v>511</v>
      </c>
      <c r="G260" t="s">
        <v>38</v>
      </c>
      <c r="H260" s="15" t="str">
        <f>[10]Hoja1!A38</f>
        <v>D-035</v>
      </c>
      <c r="I260" s="19">
        <f>[10]Hoja1!M38</f>
        <v>0</v>
      </c>
      <c r="J260" t="s">
        <v>76</v>
      </c>
    </row>
    <row r="261" spans="1:10">
      <c r="A261">
        <v>2025</v>
      </c>
      <c r="B261" s="3">
        <v>45566</v>
      </c>
      <c r="C261" s="4">
        <v>45596</v>
      </c>
      <c r="D261" t="str">
        <f>[10]Hoja1!B39</f>
        <v xml:space="preserve">SILLA GIRABLE </v>
      </c>
      <c r="E261" s="3"/>
      <c r="F261" s="15">
        <f>[10]Hoja1!C39</f>
        <v>511</v>
      </c>
      <c r="G261" t="s">
        <v>72</v>
      </c>
      <c r="H261" s="15" t="str">
        <f>[10]Hoja1!A39</f>
        <v>D-036</v>
      </c>
      <c r="I261" s="19">
        <f>[10]Hoja1!M39</f>
        <v>0</v>
      </c>
      <c r="J261" t="s">
        <v>76</v>
      </c>
    </row>
    <row r="262" spans="1:10">
      <c r="A262">
        <v>2025</v>
      </c>
      <c r="B262" s="3">
        <v>45566</v>
      </c>
      <c r="C262" s="4">
        <v>45596</v>
      </c>
      <c r="D262" t="str">
        <f>[10]Hoja1!B40</f>
        <v>ANAQUEL DE ALUMINIO CON 3 ENTREPAÑOS</v>
      </c>
      <c r="E262" s="3"/>
      <c r="F262" s="15">
        <f>[10]Hoja1!C40</f>
        <v>511</v>
      </c>
      <c r="G262" t="s">
        <v>38</v>
      </c>
      <c r="H262" s="15" t="str">
        <f>[10]Hoja1!A40</f>
        <v>D-037</v>
      </c>
      <c r="I262" s="19">
        <f>[10]Hoja1!M40</f>
        <v>0</v>
      </c>
      <c r="J262" t="s">
        <v>76</v>
      </c>
    </row>
    <row r="263" spans="1:10">
      <c r="A263">
        <v>2025</v>
      </c>
      <c r="B263" s="3">
        <v>45566</v>
      </c>
      <c r="C263" s="4">
        <v>45596</v>
      </c>
      <c r="D263" t="str">
        <f>[10]Hoja1!B41</f>
        <v>MONITOR HANS -G</v>
      </c>
      <c r="E263" s="3"/>
      <c r="F263" s="15">
        <f>[10]Hoja1!C41</f>
        <v>515</v>
      </c>
      <c r="G263" t="s">
        <v>38</v>
      </c>
      <c r="H263" s="15" t="str">
        <f>[10]Hoja1!A41</f>
        <v>D-038</v>
      </c>
      <c r="I263" s="19">
        <f>[10]Hoja1!M41</f>
        <v>0</v>
      </c>
      <c r="J263" t="s">
        <v>76</v>
      </c>
    </row>
    <row r="264" spans="1:10">
      <c r="A264">
        <v>2025</v>
      </c>
      <c r="B264" s="3">
        <v>45566</v>
      </c>
      <c r="C264" s="4">
        <v>45596</v>
      </c>
      <c r="D264" t="str">
        <f>[10]Hoja1!B42</f>
        <v>TECLADO</v>
      </c>
      <c r="E264" s="3"/>
      <c r="F264" s="15">
        <f>[10]Hoja1!C42</f>
        <v>515</v>
      </c>
      <c r="G264" t="s">
        <v>72</v>
      </c>
      <c r="H264" s="15" t="str">
        <f>[10]Hoja1!A42</f>
        <v>D-039</v>
      </c>
      <c r="I264" s="19">
        <f>[10]Hoja1!M42</f>
        <v>0</v>
      </c>
      <c r="J264" t="s">
        <v>76</v>
      </c>
    </row>
    <row r="265" spans="1:10">
      <c r="A265">
        <v>2025</v>
      </c>
      <c r="B265" s="3">
        <v>45566</v>
      </c>
      <c r="C265" s="4">
        <v>45596</v>
      </c>
      <c r="D265" t="str">
        <f>[10]Hoja1!B43</f>
        <v>MOUSE</v>
      </c>
      <c r="E265" s="3"/>
      <c r="F265" s="15">
        <f>[10]Hoja1!C43</f>
        <v>515</v>
      </c>
      <c r="G265" t="s">
        <v>38</v>
      </c>
      <c r="H265" s="15" t="str">
        <f>[10]Hoja1!A43</f>
        <v>D-040</v>
      </c>
      <c r="I265" s="19">
        <f>[10]Hoja1!M43</f>
        <v>0</v>
      </c>
      <c r="J265" t="s">
        <v>76</v>
      </c>
    </row>
    <row r="266" spans="1:10">
      <c r="A266">
        <v>2025</v>
      </c>
      <c r="B266" s="3">
        <v>45566</v>
      </c>
      <c r="C266" s="4">
        <v>45596</v>
      </c>
      <c r="D266" t="str">
        <f>[10]Hoja1!B44</f>
        <v>ESCRITORIO METALICO C/3 CAJONES</v>
      </c>
      <c r="E266" s="3"/>
      <c r="F266" s="15">
        <f>[10]Hoja1!C44</f>
        <v>511</v>
      </c>
      <c r="G266" t="s">
        <v>38</v>
      </c>
      <c r="H266" s="15" t="str">
        <f>[10]Hoja1!A44</f>
        <v>D-041</v>
      </c>
      <c r="I266" s="19">
        <f>[10]Hoja1!M44</f>
        <v>0</v>
      </c>
      <c r="J266" t="s">
        <v>76</v>
      </c>
    </row>
    <row r="267" spans="1:10">
      <c r="A267">
        <v>2025</v>
      </c>
      <c r="B267" s="3">
        <v>45566</v>
      </c>
      <c r="C267" s="4">
        <v>45596</v>
      </c>
      <c r="D267" t="str">
        <f>[10]Hoja1!B45</f>
        <v>SILLA GIRATORIA</v>
      </c>
      <c r="E267" s="3"/>
      <c r="F267" s="15">
        <f>[10]Hoja1!C45</f>
        <v>511</v>
      </c>
      <c r="G267" t="s">
        <v>72</v>
      </c>
      <c r="H267" s="15" t="str">
        <f>[10]Hoja1!A45</f>
        <v>D-042</v>
      </c>
      <c r="I267" s="19">
        <f>[10]Hoja1!M45</f>
        <v>0</v>
      </c>
      <c r="J267" t="s">
        <v>76</v>
      </c>
    </row>
    <row r="268" spans="1:10">
      <c r="A268">
        <v>2025</v>
      </c>
      <c r="B268" s="3">
        <v>45566</v>
      </c>
      <c r="C268" s="4">
        <v>45596</v>
      </c>
      <c r="D268" t="str">
        <f>[10]Hoja1!B46</f>
        <v>ESCRITORIO DE MADERA C/2 CAJONES</v>
      </c>
      <c r="E268" s="3"/>
      <c r="F268" s="15">
        <f>[10]Hoja1!C46</f>
        <v>511</v>
      </c>
      <c r="G268" t="s">
        <v>38</v>
      </c>
      <c r="H268" s="15" t="str">
        <f>[10]Hoja1!A46</f>
        <v>D-043</v>
      </c>
      <c r="I268" s="19">
        <f>[10]Hoja1!M46</f>
        <v>0</v>
      </c>
      <c r="J268" t="s">
        <v>76</v>
      </c>
    </row>
    <row r="269" spans="1:10">
      <c r="A269">
        <v>2025</v>
      </c>
      <c r="B269" s="3">
        <v>45566</v>
      </c>
      <c r="C269" s="4">
        <v>45596</v>
      </c>
      <c r="D269" t="str">
        <f>[10]Hoja1!B47</f>
        <v>SILLA RESPALDO COLOR VERDE</v>
      </c>
      <c r="E269" s="3"/>
      <c r="F269" s="15">
        <f>[10]Hoja1!C47</f>
        <v>511</v>
      </c>
      <c r="G269" t="s">
        <v>38</v>
      </c>
      <c r="H269" s="15" t="str">
        <f>[10]Hoja1!A47</f>
        <v>D-044</v>
      </c>
      <c r="I269" s="19">
        <f>[10]Hoja1!M47</f>
        <v>0</v>
      </c>
      <c r="J269" t="s">
        <v>76</v>
      </c>
    </row>
    <row r="270" spans="1:10">
      <c r="A270">
        <v>2025</v>
      </c>
      <c r="B270" s="3">
        <v>45566</v>
      </c>
      <c r="C270" s="4">
        <v>45596</v>
      </c>
      <c r="D270" t="str">
        <f>[10]Hoja1!B48</f>
        <v>COPIADORA</v>
      </c>
      <c r="E270" s="3"/>
      <c r="F270" s="15">
        <f>[10]Hoja1!C48</f>
        <v>515</v>
      </c>
      <c r="G270" t="s">
        <v>72</v>
      </c>
      <c r="H270" s="15" t="str">
        <f>[10]Hoja1!A48</f>
        <v>D-045</v>
      </c>
      <c r="I270" s="19"/>
      <c r="J270" t="s">
        <v>76</v>
      </c>
    </row>
    <row r="271" spans="1:10">
      <c r="A271">
        <v>2025</v>
      </c>
      <c r="B271" s="3">
        <v>45566</v>
      </c>
      <c r="C271" s="4">
        <v>45596</v>
      </c>
      <c r="D271" t="str">
        <f>[10]Hoja1!B49</f>
        <v>MESA DE PLASTICO GRANDE</v>
      </c>
      <c r="E271" s="3"/>
      <c r="F271" s="15">
        <f>[10]Hoja1!C49</f>
        <v>511</v>
      </c>
      <c r="G271" t="s">
        <v>38</v>
      </c>
      <c r="H271" s="15" t="str">
        <f>[10]Hoja1!A49</f>
        <v>D-046</v>
      </c>
      <c r="I271" s="19">
        <f>[10]Hoja1!M49</f>
        <v>800</v>
      </c>
      <c r="J271" t="s">
        <v>76</v>
      </c>
    </row>
    <row r="272" spans="1:10">
      <c r="A272">
        <v>2025</v>
      </c>
      <c r="B272" s="3">
        <v>45566</v>
      </c>
      <c r="C272" s="4">
        <v>45596</v>
      </c>
      <c r="D272" t="str">
        <f>[10]Hoja1!B50</f>
        <v>REFRIGERADOR</v>
      </c>
      <c r="E272" s="3"/>
      <c r="F272" s="15">
        <f>[10]Hoja1!C50</f>
        <v>564</v>
      </c>
      <c r="G272" t="s">
        <v>38</v>
      </c>
      <c r="H272" s="15" t="str">
        <f>[10]Hoja1!A50</f>
        <v>D-047</v>
      </c>
      <c r="I272" s="19">
        <f>[10]Hoja1!M50</f>
        <v>3000</v>
      </c>
      <c r="J272" t="s">
        <v>76</v>
      </c>
    </row>
    <row r="273" spans="1:10">
      <c r="A273">
        <v>2025</v>
      </c>
      <c r="B273" s="3">
        <v>45566</v>
      </c>
      <c r="C273" s="4">
        <v>45596</v>
      </c>
      <c r="D273" t="str">
        <f>[10]Hoja1!B51</f>
        <v>ESCALERA DE TIJERA DE ALUMINIO</v>
      </c>
      <c r="E273" s="3"/>
      <c r="F273" s="15">
        <f>[10]Hoja1!C51</f>
        <v>511</v>
      </c>
      <c r="G273" t="s">
        <v>72</v>
      </c>
      <c r="H273" s="15" t="str">
        <f>[10]Hoja1!A51</f>
        <v>D-048</v>
      </c>
      <c r="I273" s="19">
        <f>[10]Hoja1!M51</f>
        <v>850</v>
      </c>
      <c r="J273" t="s">
        <v>76</v>
      </c>
    </row>
    <row r="274" spans="1:10">
      <c r="A274">
        <v>2025</v>
      </c>
      <c r="B274" s="3">
        <v>45566</v>
      </c>
      <c r="C274" s="4">
        <v>45596</v>
      </c>
      <c r="D274" t="str">
        <f>[10]Hoja1!B52</f>
        <v>VENTILADOR INSDUSTRIAL DE TECHO 56"</v>
      </c>
      <c r="E274" s="3"/>
      <c r="F274" s="15">
        <f>[10]Hoja1!C52</f>
        <v>564</v>
      </c>
      <c r="G274" t="s">
        <v>38</v>
      </c>
      <c r="H274" s="15" t="str">
        <f>[10]Hoja1!A52</f>
        <v>D-049</v>
      </c>
      <c r="I274" s="19">
        <f>[10]Hoja1!M52</f>
        <v>500</v>
      </c>
      <c r="J274" t="s">
        <v>76</v>
      </c>
    </row>
    <row r="275" spans="1:10">
      <c r="A275">
        <v>2025</v>
      </c>
      <c r="B275" s="3">
        <v>45566</v>
      </c>
      <c r="C275" s="4">
        <v>45596</v>
      </c>
      <c r="D275" t="str">
        <f>[10]Hoja1!B53</f>
        <v>DIABLITO</v>
      </c>
      <c r="E275" s="3"/>
      <c r="F275" s="15">
        <f>[10]Hoja1!C53</f>
        <v>511</v>
      </c>
      <c r="G275" t="s">
        <v>38</v>
      </c>
      <c r="H275" s="15" t="str">
        <f>[10]Hoja1!A53</f>
        <v>D-050</v>
      </c>
      <c r="I275" s="19">
        <f>[10]Hoja1!M53</f>
        <v>450</v>
      </c>
      <c r="J275" t="s">
        <v>76</v>
      </c>
    </row>
    <row r="276" spans="1:10">
      <c r="A276">
        <v>2025</v>
      </c>
      <c r="B276" s="3">
        <v>45566</v>
      </c>
      <c r="C276" s="4">
        <v>45596</v>
      </c>
      <c r="D276" t="str">
        <f>[10]Hoja1!B54</f>
        <v>PARRILLA C/4 QUEMADORES</v>
      </c>
      <c r="E276" s="3"/>
      <c r="F276" s="15">
        <f>[10]Hoja1!C54</f>
        <v>564</v>
      </c>
      <c r="G276" t="s">
        <v>72</v>
      </c>
      <c r="H276" s="15" t="str">
        <f>[10]Hoja1!A54</f>
        <v>D-051</v>
      </c>
      <c r="I276" s="19">
        <f>[10]Hoja1!M54</f>
        <v>900</v>
      </c>
      <c r="J276" t="s">
        <v>76</v>
      </c>
    </row>
    <row r="277" spans="1:10">
      <c r="A277">
        <v>2025</v>
      </c>
      <c r="B277" s="3">
        <v>45566</v>
      </c>
      <c r="C277" s="4">
        <v>45596</v>
      </c>
      <c r="D277" t="str">
        <f>[10]Hoja1!B55</f>
        <v>MESA CHICA 80 CM.</v>
      </c>
      <c r="E277" s="3"/>
      <c r="F277" s="15">
        <f>[10]Hoja1!C55</f>
        <v>511</v>
      </c>
      <c r="G277" t="s">
        <v>38</v>
      </c>
      <c r="H277" s="15" t="str">
        <f>[10]Hoja1!A55</f>
        <v>D-052</v>
      </c>
      <c r="I277" s="19">
        <f>[10]Hoja1!M55</f>
        <v>450</v>
      </c>
      <c r="J277" t="s">
        <v>76</v>
      </c>
    </row>
    <row r="278" spans="1:10">
      <c r="A278">
        <v>2025</v>
      </c>
      <c r="B278" s="3">
        <v>45566</v>
      </c>
      <c r="C278" s="4">
        <v>45596</v>
      </c>
      <c r="D278" t="str">
        <f>[10]Hoja1!B56</f>
        <v>ESCRITORIO</v>
      </c>
      <c r="E278" s="3">
        <f>[10]Hoja1!D56</f>
        <v>41306</v>
      </c>
      <c r="F278" s="15">
        <f>[10]Hoja1!C56</f>
        <v>511</v>
      </c>
      <c r="G278" t="s">
        <v>38</v>
      </c>
      <c r="H278" s="15" t="str">
        <f>[10]Hoja1!A56</f>
        <v>D-053</v>
      </c>
      <c r="I278" s="19">
        <f>[10]Hoja1!M56</f>
        <v>2699</v>
      </c>
      <c r="J278" t="s">
        <v>76</v>
      </c>
    </row>
    <row r="279" spans="1:10">
      <c r="A279">
        <v>2025</v>
      </c>
      <c r="B279" s="3">
        <v>45566</v>
      </c>
      <c r="C279" s="4">
        <v>45596</v>
      </c>
      <c r="D279" t="str">
        <f>[10]Hoja1!B57</f>
        <v xml:space="preserve">MUEBLE DE MADERA CON ARCHIVERO DE 2 CAJONES </v>
      </c>
      <c r="E279" s="3"/>
      <c r="F279" s="15">
        <f>[10]Hoja1!C57</f>
        <v>511</v>
      </c>
      <c r="G279" t="s">
        <v>72</v>
      </c>
      <c r="H279" s="15" t="str">
        <f>[10]Hoja1!A57</f>
        <v>D-054</v>
      </c>
      <c r="I279" s="19">
        <f>[10]Hoja1!M57</f>
        <v>800</v>
      </c>
      <c r="J279" t="s">
        <v>76</v>
      </c>
    </row>
    <row r="280" spans="1:10">
      <c r="A280">
        <v>2025</v>
      </c>
      <c r="B280" s="3">
        <v>45566</v>
      </c>
      <c r="C280" s="4">
        <v>45596</v>
      </c>
      <c r="D280" t="str">
        <f>[10]Hoja1!B58</f>
        <v>ESPEJO REDONDO</v>
      </c>
      <c r="E280" s="3"/>
      <c r="F280" s="15">
        <f>[10]Hoja1!C58</f>
        <v>511</v>
      </c>
      <c r="G280" t="s">
        <v>38</v>
      </c>
      <c r="H280" s="15" t="str">
        <f>[10]Hoja1!A58</f>
        <v>D-055</v>
      </c>
      <c r="I280" s="19">
        <f>[10]Hoja1!M58</f>
        <v>400</v>
      </c>
      <c r="J280" t="s">
        <v>76</v>
      </c>
    </row>
    <row r="281" spans="1:10">
      <c r="A281">
        <v>2025</v>
      </c>
      <c r="B281" s="3">
        <v>45566</v>
      </c>
      <c r="C281" s="4">
        <v>45596</v>
      </c>
      <c r="D281" t="str">
        <f>[10]Hoja1!B59</f>
        <v>ARCHIVERO METALICO C/4 CAJONES</v>
      </c>
      <c r="E281" s="3"/>
      <c r="F281" s="15">
        <f>[10]Hoja1!C59</f>
        <v>511</v>
      </c>
      <c r="G281" t="s">
        <v>38</v>
      </c>
      <c r="H281" s="15" t="str">
        <f>[10]Hoja1!A59</f>
        <v>D-056</v>
      </c>
      <c r="I281" s="19">
        <f>[10]Hoja1!M59</f>
        <v>1500</v>
      </c>
      <c r="J281" t="s">
        <v>76</v>
      </c>
    </row>
    <row r="282" spans="1:10">
      <c r="A282">
        <v>2025</v>
      </c>
      <c r="B282" s="3">
        <v>45566</v>
      </c>
      <c r="C282" s="4">
        <v>45596</v>
      </c>
      <c r="D282" t="str">
        <f>[10]Hoja1!B60</f>
        <v>AIRE ACONDICIONADO MINISPLIT</v>
      </c>
      <c r="E282" s="3">
        <f>[10]Hoja1!D60</f>
        <v>40603</v>
      </c>
      <c r="F282" s="15">
        <f>[10]Hoja1!C60</f>
        <v>564</v>
      </c>
      <c r="G282" t="s">
        <v>72</v>
      </c>
      <c r="H282" s="15" t="str">
        <f>[10]Hoja1!A60</f>
        <v>D-057</v>
      </c>
      <c r="I282" s="19">
        <f>[10]Hoja1!M60</f>
        <v>10672</v>
      </c>
      <c r="J282" t="s">
        <v>76</v>
      </c>
    </row>
    <row r="283" spans="1:10">
      <c r="A283">
        <v>2025</v>
      </c>
      <c r="B283" s="3">
        <v>45566</v>
      </c>
      <c r="C283" s="4">
        <v>45596</v>
      </c>
      <c r="D283" t="str">
        <f>[10]Hoja1!B61</f>
        <v>CHAROLA ARCHIVERO 5 NIV</v>
      </c>
      <c r="E283" s="3" t="s">
        <v>77</v>
      </c>
      <c r="F283" s="15">
        <f>[10]Hoja1!C61</f>
        <v>511</v>
      </c>
      <c r="G283" t="s">
        <v>38</v>
      </c>
      <c r="H283" s="15" t="str">
        <f>[10]Hoja1!A61</f>
        <v>D-058</v>
      </c>
      <c r="I283" s="19">
        <f>[10]Hoja1!M61</f>
        <v>249</v>
      </c>
      <c r="J283" t="s">
        <v>76</v>
      </c>
    </row>
    <row r="284" spans="1:10">
      <c r="A284">
        <v>2025</v>
      </c>
      <c r="B284" s="3">
        <v>45566</v>
      </c>
      <c r="C284" s="4">
        <v>45596</v>
      </c>
      <c r="D284" t="str">
        <f>[10]Hoja1!B62</f>
        <v>IMPRESORA MULTIFUNCIONAL</v>
      </c>
      <c r="E284" s="3" t="s">
        <v>77</v>
      </c>
      <c r="F284" s="15">
        <f>[10]Hoja1!C62</f>
        <v>515</v>
      </c>
      <c r="G284" t="s">
        <v>38</v>
      </c>
      <c r="H284" s="15" t="str">
        <f>[10]Hoja1!A62</f>
        <v>D-059</v>
      </c>
      <c r="I284" s="19">
        <f>[10]Hoja1!M62</f>
        <v>2000</v>
      </c>
      <c r="J284" t="s">
        <v>76</v>
      </c>
    </row>
    <row r="285" spans="1:10">
      <c r="A285">
        <v>2025</v>
      </c>
      <c r="B285" s="3">
        <v>45566</v>
      </c>
      <c r="C285" s="4">
        <v>45596</v>
      </c>
      <c r="D285" t="str">
        <f>[10]Hoja1!B63</f>
        <v>SILLA ACOJINABLE C/3 ASIENTOS</v>
      </c>
      <c r="E285" s="3" t="s">
        <v>77</v>
      </c>
      <c r="F285" s="15">
        <f>[10]Hoja1!C63</f>
        <v>511</v>
      </c>
      <c r="G285" t="s">
        <v>72</v>
      </c>
      <c r="H285" s="15" t="str">
        <f>[10]Hoja1!A63</f>
        <v>D-060</v>
      </c>
      <c r="I285" s="19">
        <f>[10]Hoja1!M63</f>
        <v>3000</v>
      </c>
      <c r="J285" t="s">
        <v>76</v>
      </c>
    </row>
    <row r="286" spans="1:10">
      <c r="A286">
        <v>2025</v>
      </c>
      <c r="B286" s="3">
        <v>45566</v>
      </c>
      <c r="C286" s="4">
        <v>45596</v>
      </c>
      <c r="D286" t="str">
        <f>[10]Hoja1!B64</f>
        <v>BANCO PLEGABLE C/RESPALDO</v>
      </c>
      <c r="E286" s="3">
        <f>[10]Hoja1!D64</f>
        <v>42040</v>
      </c>
      <c r="F286" s="15">
        <f>[10]Hoja1!C64</f>
        <v>511</v>
      </c>
      <c r="G286" t="s">
        <v>38</v>
      </c>
      <c r="H286" s="15" t="str">
        <f>[10]Hoja1!A64</f>
        <v>D-061</v>
      </c>
      <c r="I286" s="19">
        <f>[10]Hoja1!M64</f>
        <v>149</v>
      </c>
      <c r="J286" t="s">
        <v>76</v>
      </c>
    </row>
    <row r="287" spans="1:10">
      <c r="A287">
        <v>2025</v>
      </c>
      <c r="B287" s="3">
        <v>45566</v>
      </c>
      <c r="C287" s="4">
        <v>45596</v>
      </c>
      <c r="D287" t="str">
        <f>[10]Hoja1!B65</f>
        <v>ARCHIVERO MOVIL C/2 CAJONES</v>
      </c>
      <c r="E287" s="3">
        <f>[10]Hoja1!D65</f>
        <v>42366</v>
      </c>
      <c r="F287" s="15">
        <f>[10]Hoja1!C65</f>
        <v>511</v>
      </c>
      <c r="G287" t="s">
        <v>38</v>
      </c>
      <c r="H287" s="15" t="str">
        <f>[10]Hoja1!A65</f>
        <v>D-062</v>
      </c>
      <c r="I287" s="19">
        <f>[10]Hoja1!M65</f>
        <v>1257.26</v>
      </c>
      <c r="J287" t="s">
        <v>76</v>
      </c>
    </row>
    <row r="288" spans="1:10">
      <c r="A288">
        <v>2025</v>
      </c>
      <c r="B288" s="3">
        <v>45566</v>
      </c>
      <c r="C288" s="4">
        <v>45596</v>
      </c>
      <c r="D288" t="str">
        <f>[10]Hoja1!B66</f>
        <v>ESCRITORIO METALICO DE 1.52 MTS C/2 CAJONES</v>
      </c>
      <c r="E288" s="3">
        <f>[10]Hoja1!D66</f>
        <v>39896</v>
      </c>
      <c r="F288" s="15">
        <f>[10]Hoja1!C66</f>
        <v>511</v>
      </c>
      <c r="G288" t="s">
        <v>72</v>
      </c>
      <c r="H288" s="15" t="str">
        <f>[10]Hoja1!A66</f>
        <v>D-063</v>
      </c>
      <c r="I288" s="19">
        <f>[10]Hoja1!M66</f>
        <v>4715</v>
      </c>
      <c r="J288" t="s">
        <v>76</v>
      </c>
    </row>
    <row r="289" spans="1:10">
      <c r="A289">
        <v>2025</v>
      </c>
      <c r="B289" s="3">
        <v>45566</v>
      </c>
      <c r="C289" s="4">
        <v>45596</v>
      </c>
      <c r="D289" t="str">
        <f>[10]Hoja1!B67</f>
        <v>SILLA COLOR VERDE CON RESPALDO</v>
      </c>
      <c r="E289" s="3" t="s">
        <v>77</v>
      </c>
      <c r="F289" s="15">
        <f>[10]Hoja1!C67</f>
        <v>511</v>
      </c>
      <c r="G289" t="s">
        <v>38</v>
      </c>
      <c r="H289" s="15" t="str">
        <f>[10]Hoja1!A67</f>
        <v>D-064</v>
      </c>
      <c r="I289" s="19">
        <f>[10]Hoja1!M67</f>
        <v>900</v>
      </c>
      <c r="J289" t="s">
        <v>76</v>
      </c>
    </row>
    <row r="290" spans="1:10">
      <c r="A290">
        <v>2025</v>
      </c>
      <c r="B290" s="3">
        <v>45566</v>
      </c>
      <c r="C290" s="4">
        <v>45596</v>
      </c>
      <c r="D290" t="str">
        <f>[10]Hoja1!B68</f>
        <v>CAMARA FOTOGRAFICA 16 MP</v>
      </c>
      <c r="E290" s="3">
        <f>[10]Hoja1!D68</f>
        <v>42922</v>
      </c>
      <c r="F290" s="15">
        <f>[10]Hoja1!C68</f>
        <v>523</v>
      </c>
      <c r="G290" t="s">
        <v>38</v>
      </c>
      <c r="H290" s="15" t="str">
        <f>[10]Hoja1!A68</f>
        <v>D-065</v>
      </c>
      <c r="I290" s="19">
        <f>[10]Hoja1!M68</f>
        <v>2700</v>
      </c>
      <c r="J290" t="s">
        <v>76</v>
      </c>
    </row>
    <row r="291" spans="1:10">
      <c r="A291">
        <v>2025</v>
      </c>
      <c r="B291" s="3">
        <v>45566</v>
      </c>
      <c r="C291" s="4">
        <v>45596</v>
      </c>
      <c r="D291" t="str">
        <f>[10]Hoja1!B69</f>
        <v>COMPUTADORA LAPTOP</v>
      </c>
      <c r="E291" s="3">
        <f>[10]Hoja1!D69</f>
        <v>42922</v>
      </c>
      <c r="F291" s="15">
        <f>[10]Hoja1!C69</f>
        <v>515</v>
      </c>
      <c r="G291" t="s">
        <v>72</v>
      </c>
      <c r="H291" s="15" t="str">
        <f>[10]Hoja1!A69</f>
        <v>D-066</v>
      </c>
      <c r="I291" s="19">
        <f>[10]Hoja1!M69</f>
        <v>6249.99</v>
      </c>
      <c r="J291" t="s">
        <v>76</v>
      </c>
    </row>
    <row r="292" spans="1:10">
      <c r="A292">
        <v>2025</v>
      </c>
      <c r="B292" s="3">
        <v>45566</v>
      </c>
      <c r="C292" s="4">
        <v>45596</v>
      </c>
      <c r="D292" t="str">
        <f>[10]Hoja1!B70</f>
        <v>COMPUTADORA LAPTOP</v>
      </c>
      <c r="E292" s="3">
        <f>[10]Hoja1!D70</f>
        <v>42922</v>
      </c>
      <c r="F292" s="15">
        <f>[10]Hoja1!C70</f>
        <v>515</v>
      </c>
      <c r="G292" t="s">
        <v>38</v>
      </c>
      <c r="H292" s="15" t="str">
        <f>[10]Hoja1!A70</f>
        <v>D-067</v>
      </c>
      <c r="I292" s="19">
        <f>[10]Hoja1!M70</f>
        <v>6249.99</v>
      </c>
      <c r="J292" t="s">
        <v>76</v>
      </c>
    </row>
    <row r="293" spans="1:10">
      <c r="A293">
        <v>2025</v>
      </c>
      <c r="B293" s="3">
        <v>45566</v>
      </c>
      <c r="C293" s="4">
        <v>45596</v>
      </c>
      <c r="D293" t="str">
        <f>[10]Hoja1!B71</f>
        <v>MONITOR</v>
      </c>
      <c r="E293" s="3" t="s">
        <v>77</v>
      </c>
      <c r="F293" s="15">
        <f>[10]Hoja1!C71</f>
        <v>515</v>
      </c>
      <c r="G293" t="s">
        <v>38</v>
      </c>
      <c r="H293" s="15" t="str">
        <f>[10]Hoja1!A71</f>
        <v>D-068</v>
      </c>
      <c r="I293" s="19">
        <f>[10]Hoja1!M71</f>
        <v>850</v>
      </c>
      <c r="J293" t="s">
        <v>76</v>
      </c>
    </row>
    <row r="294" spans="1:10">
      <c r="A294">
        <v>2025</v>
      </c>
      <c r="B294" s="3">
        <v>45566</v>
      </c>
      <c r="C294" s="4">
        <v>45596</v>
      </c>
      <c r="D294" t="str">
        <f>[10]Hoja1!B72</f>
        <v>CPU</v>
      </c>
      <c r="E294" s="3" t="s">
        <v>77</v>
      </c>
      <c r="F294" s="15">
        <f>[10]Hoja1!C72</f>
        <v>515</v>
      </c>
      <c r="G294" t="s">
        <v>72</v>
      </c>
      <c r="H294" s="15" t="str">
        <f>[10]Hoja1!A72</f>
        <v>D-069</v>
      </c>
      <c r="I294" s="19">
        <f>[10]Hoja1!M72</f>
        <v>900</v>
      </c>
      <c r="J294" t="s">
        <v>76</v>
      </c>
    </row>
    <row r="295" spans="1:10">
      <c r="A295">
        <v>2025</v>
      </c>
      <c r="B295" s="3">
        <v>45566</v>
      </c>
      <c r="C295" s="4">
        <v>45596</v>
      </c>
      <c r="D295" t="str">
        <f>[10]Hoja1!B73</f>
        <v>AIRE ACONDICIONADO</v>
      </c>
      <c r="E295" s="3" t="s">
        <v>77</v>
      </c>
      <c r="F295" s="15">
        <f>[10]Hoja1!C73</f>
        <v>564</v>
      </c>
      <c r="G295" t="s">
        <v>38</v>
      </c>
      <c r="H295" s="15" t="str">
        <f>[10]Hoja1!A73</f>
        <v>D-070</v>
      </c>
      <c r="I295" s="19">
        <f>[10]Hoja1!M73</f>
        <v>4000</v>
      </c>
      <c r="J295" t="s">
        <v>76</v>
      </c>
    </row>
    <row r="296" spans="1:10">
      <c r="A296">
        <v>2025</v>
      </c>
      <c r="B296" s="3">
        <v>45566</v>
      </c>
      <c r="C296" s="4">
        <v>45596</v>
      </c>
      <c r="D296" t="str">
        <f>[10]Hoja1!B74</f>
        <v>REGULADOR</v>
      </c>
      <c r="E296" s="3" t="s">
        <v>77</v>
      </c>
      <c r="F296" s="15">
        <f>[10]Hoja1!C74</f>
        <v>566</v>
      </c>
      <c r="G296" t="s">
        <v>38</v>
      </c>
      <c r="H296" s="15" t="str">
        <f>[10]Hoja1!A74</f>
        <v>D-071</v>
      </c>
      <c r="I296" s="19">
        <f>[10]Hoja1!M74</f>
        <v>850</v>
      </c>
      <c r="J296" t="s">
        <v>76</v>
      </c>
    </row>
    <row r="297" spans="1:10">
      <c r="A297">
        <v>2025</v>
      </c>
      <c r="B297" s="3">
        <v>45566</v>
      </c>
      <c r="C297" s="4">
        <v>45596</v>
      </c>
      <c r="D297" t="str">
        <f>[10]Hoja1!B75</f>
        <v>SILLA C/2 ASIENTOS</v>
      </c>
      <c r="E297" s="3" t="s">
        <v>77</v>
      </c>
      <c r="F297" s="15">
        <f>[10]Hoja1!C75</f>
        <v>511</v>
      </c>
      <c r="G297" t="s">
        <v>72</v>
      </c>
      <c r="H297" s="15" t="str">
        <f>[10]Hoja1!A75</f>
        <v>D-072</v>
      </c>
      <c r="I297" s="19">
        <f>[10]Hoja1!M75</f>
        <v>900</v>
      </c>
      <c r="J297" t="s">
        <v>76</v>
      </c>
    </row>
    <row r="298" spans="1:10">
      <c r="A298">
        <v>2025</v>
      </c>
      <c r="B298" s="3">
        <v>45566</v>
      </c>
      <c r="C298" s="4">
        <v>45596</v>
      </c>
      <c r="D298" t="str">
        <f>[10]Hoja1!B76</f>
        <v>SILLA GIRATORIA</v>
      </c>
      <c r="E298" s="3" t="s">
        <v>77</v>
      </c>
      <c r="F298" s="15">
        <f>[10]Hoja1!C76</f>
        <v>511</v>
      </c>
      <c r="G298" t="s">
        <v>38</v>
      </c>
      <c r="H298" s="15" t="str">
        <f>[10]Hoja1!A76</f>
        <v>D-073</v>
      </c>
      <c r="I298" s="19">
        <f>[10]Hoja1!M76</f>
        <v>800</v>
      </c>
      <c r="J298" t="s">
        <v>76</v>
      </c>
    </row>
    <row r="299" spans="1:10">
      <c r="A299">
        <v>2025</v>
      </c>
      <c r="B299" s="3">
        <v>45566</v>
      </c>
      <c r="C299" s="4">
        <v>45596</v>
      </c>
      <c r="D299" t="str">
        <f>[10]Hoja1!B77</f>
        <v>MESA DE MADERA PARA CENTRO</v>
      </c>
      <c r="E299" s="3" t="s">
        <v>77</v>
      </c>
      <c r="F299" s="15">
        <f>[10]Hoja1!C77</f>
        <v>511</v>
      </c>
      <c r="G299" t="s">
        <v>38</v>
      </c>
      <c r="H299" s="15" t="str">
        <f>[10]Hoja1!A77</f>
        <v>D-074</v>
      </c>
      <c r="I299" s="19">
        <f>[10]Hoja1!M77</f>
        <v>500</v>
      </c>
      <c r="J299" t="s">
        <v>76</v>
      </c>
    </row>
    <row r="300" spans="1:10">
      <c r="A300">
        <v>2025</v>
      </c>
      <c r="B300" s="3">
        <v>45566</v>
      </c>
      <c r="C300" s="4">
        <v>45596</v>
      </c>
      <c r="D300" t="str">
        <f>[10]Hoja1!B78</f>
        <v>ESCRITORIO DE MADERA C/2 CAJONES</v>
      </c>
      <c r="E300" s="3" t="s">
        <v>77</v>
      </c>
      <c r="F300" s="15">
        <f>[10]Hoja1!C78</f>
        <v>511</v>
      </c>
      <c r="G300" t="s">
        <v>72</v>
      </c>
      <c r="H300" s="15" t="str">
        <f>[10]Hoja1!A78</f>
        <v>D-075</v>
      </c>
      <c r="I300" s="19">
        <f>[10]Hoja1!M78</f>
        <v>1500</v>
      </c>
      <c r="J300" t="s">
        <v>76</v>
      </c>
    </row>
    <row r="301" spans="1:10">
      <c r="A301">
        <v>2025</v>
      </c>
      <c r="B301" s="3">
        <v>45566</v>
      </c>
      <c r="C301" s="4">
        <v>45596</v>
      </c>
      <c r="D301" t="str">
        <f>[10]Hoja1!B79</f>
        <v>JUGUETERO DIDACTICO</v>
      </c>
      <c r="E301" s="3" t="s">
        <v>77</v>
      </c>
      <c r="F301" s="15">
        <f>[10]Hoja1!C79</f>
        <v>511</v>
      </c>
      <c r="G301" t="s">
        <v>38</v>
      </c>
      <c r="H301" s="15" t="str">
        <f>[10]Hoja1!A79</f>
        <v>D-076</v>
      </c>
      <c r="I301" s="19">
        <f>[10]Hoja1!M79</f>
        <v>450</v>
      </c>
      <c r="J301" t="s">
        <v>76</v>
      </c>
    </row>
    <row r="302" spans="1:10">
      <c r="A302">
        <v>2025</v>
      </c>
      <c r="B302" s="3">
        <v>45566</v>
      </c>
      <c r="C302" s="4">
        <v>45596</v>
      </c>
      <c r="D302" t="str">
        <f>[10]Hoja1!B80</f>
        <v>VENTILADOR DE PEDESTAL</v>
      </c>
      <c r="E302" s="3">
        <f>[10]Hoja1!D80</f>
        <v>40269</v>
      </c>
      <c r="F302" s="15">
        <f>[10]Hoja1!C80</f>
        <v>564</v>
      </c>
      <c r="G302" t="s">
        <v>38</v>
      </c>
      <c r="H302" s="15" t="str">
        <f>[10]Hoja1!A80</f>
        <v>D-077</v>
      </c>
      <c r="I302" s="19">
        <f>[10]Hoja1!M80</f>
        <v>1710</v>
      </c>
      <c r="J302" t="s">
        <v>76</v>
      </c>
    </row>
    <row r="303" spans="1:10">
      <c r="A303">
        <v>2025</v>
      </c>
      <c r="B303" s="3">
        <v>45566</v>
      </c>
      <c r="C303" s="4">
        <v>45596</v>
      </c>
      <c r="D303" t="str">
        <f>[10]Hoja1!B81</f>
        <v>TECLADO</v>
      </c>
      <c r="E303" s="3" t="s">
        <v>77</v>
      </c>
      <c r="F303" s="15">
        <f>[10]Hoja1!C81</f>
        <v>515</v>
      </c>
      <c r="G303" t="s">
        <v>72</v>
      </c>
      <c r="H303" s="15" t="str">
        <f>[10]Hoja1!A81</f>
        <v>D-078</v>
      </c>
      <c r="I303" s="19">
        <f>[10]Hoja1!M81</f>
        <v>200</v>
      </c>
      <c r="J303" t="s">
        <v>76</v>
      </c>
    </row>
    <row r="304" spans="1:10">
      <c r="A304">
        <v>2025</v>
      </c>
      <c r="B304" s="3">
        <v>45566</v>
      </c>
      <c r="C304" s="4">
        <v>45596</v>
      </c>
      <c r="D304" t="str">
        <f>[10]Hoja1!B82</f>
        <v>REGULADOR 8 CONTACTOS</v>
      </c>
      <c r="E304" s="3">
        <f>[10]Hoja1!D82</f>
        <v>43017</v>
      </c>
      <c r="F304" s="15">
        <f>[10]Hoja1!C82</f>
        <v>566</v>
      </c>
      <c r="G304" t="s">
        <v>38</v>
      </c>
      <c r="H304" s="15" t="str">
        <f>[10]Hoja1!A82</f>
        <v>D-079</v>
      </c>
      <c r="I304" s="19">
        <f>[10]Hoja1!M82</f>
        <v>270</v>
      </c>
      <c r="J304" t="s">
        <v>76</v>
      </c>
    </row>
    <row r="305" spans="1:10">
      <c r="A305">
        <v>2025</v>
      </c>
      <c r="B305" s="3">
        <v>45566</v>
      </c>
      <c r="C305" s="4">
        <v>45596</v>
      </c>
      <c r="D305" t="str">
        <f>[10]Hoja1!B83</f>
        <v>MOUSE</v>
      </c>
      <c r="E305" s="3" t="s">
        <v>77</v>
      </c>
      <c r="F305" s="15">
        <f>[10]Hoja1!C83</f>
        <v>515</v>
      </c>
      <c r="G305" t="s">
        <v>38</v>
      </c>
      <c r="H305" s="15" t="str">
        <f>[10]Hoja1!A83</f>
        <v>D-080</v>
      </c>
      <c r="I305" s="19">
        <f>[10]Hoja1!M83</f>
        <v>150</v>
      </c>
      <c r="J305" t="s">
        <v>76</v>
      </c>
    </row>
    <row r="306" spans="1:10">
      <c r="A306">
        <v>2025</v>
      </c>
      <c r="B306" s="3">
        <v>45566</v>
      </c>
      <c r="C306" s="4">
        <v>45596</v>
      </c>
      <c r="D306" t="str">
        <f>[10]Hoja1!B84</f>
        <v>MONITOR</v>
      </c>
      <c r="E306" s="3" t="s">
        <v>77</v>
      </c>
      <c r="F306" s="15">
        <f>[10]Hoja1!C84</f>
        <v>515</v>
      </c>
      <c r="G306" t="s">
        <v>72</v>
      </c>
      <c r="H306" s="15" t="str">
        <f>[10]Hoja1!A84</f>
        <v>D-081</v>
      </c>
      <c r="I306" s="19">
        <f>[10]Hoja1!M84</f>
        <v>800</v>
      </c>
      <c r="J306" t="s">
        <v>76</v>
      </c>
    </row>
    <row r="307" spans="1:10">
      <c r="A307">
        <v>2025</v>
      </c>
      <c r="B307" s="3">
        <v>45566</v>
      </c>
      <c r="C307" s="4">
        <v>45596</v>
      </c>
      <c r="D307" t="str">
        <f>[10]Hoja1!B85</f>
        <v xml:space="preserve">CPU </v>
      </c>
      <c r="E307" s="3" t="s">
        <v>77</v>
      </c>
      <c r="F307" s="15">
        <f>[10]Hoja1!C85</f>
        <v>515</v>
      </c>
      <c r="G307" t="s">
        <v>38</v>
      </c>
      <c r="H307" s="15" t="str">
        <f>[10]Hoja1!A85</f>
        <v>D-082</v>
      </c>
      <c r="I307" s="19">
        <f>[10]Hoja1!M85</f>
        <v>900</v>
      </c>
      <c r="J307" t="s">
        <v>76</v>
      </c>
    </row>
    <row r="308" spans="1:10">
      <c r="A308">
        <v>2025</v>
      </c>
      <c r="B308" s="3">
        <v>45566</v>
      </c>
      <c r="C308" s="4">
        <v>45596</v>
      </c>
      <c r="D308" t="str">
        <f>[10]Hoja1!B86</f>
        <v>IMPRESORA MULTIFUNCIONAL</v>
      </c>
      <c r="E308" s="3">
        <f>[10]Hoja1!D86</f>
        <v>41296</v>
      </c>
      <c r="F308" s="15">
        <f>[10]Hoja1!C86</f>
        <v>515</v>
      </c>
      <c r="G308" t="s">
        <v>38</v>
      </c>
      <c r="H308" s="15" t="str">
        <f>[10]Hoja1!A86</f>
        <v>D-083</v>
      </c>
      <c r="I308" s="19">
        <f>[10]Hoja1!M86</f>
        <v>5494</v>
      </c>
      <c r="J308" t="s">
        <v>76</v>
      </c>
    </row>
    <row r="309" spans="1:10">
      <c r="A309">
        <v>2025</v>
      </c>
      <c r="B309" s="3">
        <v>45566</v>
      </c>
      <c r="C309" s="4">
        <v>45596</v>
      </c>
      <c r="D309" t="str">
        <f>[10]Hoja1!B87</f>
        <v>SILLA GIRABLE GIRABLE</v>
      </c>
      <c r="E309" s="3" t="s">
        <v>77</v>
      </c>
      <c r="F309" s="15">
        <f>[10]Hoja1!C87</f>
        <v>511</v>
      </c>
      <c r="G309" t="s">
        <v>72</v>
      </c>
      <c r="H309" s="15" t="str">
        <f>[10]Hoja1!A87</f>
        <v>D-084</v>
      </c>
      <c r="I309" s="19">
        <f>[10]Hoja1!M87</f>
        <v>700</v>
      </c>
      <c r="J309" t="s">
        <v>76</v>
      </c>
    </row>
    <row r="310" spans="1:10">
      <c r="A310">
        <v>2025</v>
      </c>
      <c r="B310" s="3">
        <v>45566</v>
      </c>
      <c r="C310" s="4">
        <v>45596</v>
      </c>
      <c r="D310" t="str">
        <f>[10]Hoja1!B88</f>
        <v>ESCRITORIO METALICO DE 2 CAJONES</v>
      </c>
      <c r="E310" s="3" t="s">
        <v>77</v>
      </c>
      <c r="F310" s="15">
        <f>[10]Hoja1!C88</f>
        <v>511</v>
      </c>
      <c r="G310" t="s">
        <v>38</v>
      </c>
      <c r="H310" s="15" t="str">
        <f>[10]Hoja1!A88</f>
        <v>D-085</v>
      </c>
      <c r="I310" s="19">
        <f>[10]Hoja1!M88</f>
        <v>1500</v>
      </c>
      <c r="J310" t="s">
        <v>76</v>
      </c>
    </row>
    <row r="311" spans="1:10">
      <c r="A311">
        <v>2025</v>
      </c>
      <c r="B311" s="3">
        <v>45566</v>
      </c>
      <c r="C311" s="4">
        <v>45596</v>
      </c>
      <c r="D311" t="str">
        <f>[10]Hoja1!B89</f>
        <v>ARCHIVERO C/ 4 CAJONES</v>
      </c>
      <c r="E311" s="3" t="s">
        <v>77</v>
      </c>
      <c r="F311" s="15">
        <f>[10]Hoja1!C89</f>
        <v>511</v>
      </c>
      <c r="G311" t="s">
        <v>38</v>
      </c>
      <c r="H311" s="15" t="str">
        <f>[10]Hoja1!A89</f>
        <v>D-086</v>
      </c>
      <c r="I311" s="19">
        <f>[10]Hoja1!M89</f>
        <v>4500</v>
      </c>
      <c r="J311" t="s">
        <v>76</v>
      </c>
    </row>
    <row r="312" spans="1:10">
      <c r="A312">
        <v>2025</v>
      </c>
      <c r="B312" s="3">
        <v>45566</v>
      </c>
      <c r="C312" s="4">
        <v>45596</v>
      </c>
      <c r="D312" t="str">
        <f>[10]Hoja1!B90</f>
        <v>SILLA ACOJINABLE CON RESPALDO</v>
      </c>
      <c r="E312" s="3" t="s">
        <v>77</v>
      </c>
      <c r="F312" s="15">
        <f>[10]Hoja1!C90</f>
        <v>511</v>
      </c>
      <c r="G312" t="s">
        <v>72</v>
      </c>
      <c r="H312" s="15" t="str">
        <f>[10]Hoja1!A90</f>
        <v>D-087</v>
      </c>
      <c r="I312" s="19">
        <f>[10]Hoja1!M90</f>
        <v>0</v>
      </c>
      <c r="J312" t="s">
        <v>76</v>
      </c>
    </row>
    <row r="313" spans="1:10">
      <c r="A313">
        <v>2025</v>
      </c>
      <c r="B313" s="3">
        <v>45566</v>
      </c>
      <c r="C313" s="4">
        <v>45596</v>
      </c>
      <c r="D313" t="str">
        <f>[10]Hoja1!B91</f>
        <v>SILLA ACOJINABLE CON RESPALDO</v>
      </c>
      <c r="E313" s="3" t="s">
        <v>77</v>
      </c>
      <c r="F313" s="15">
        <f>[10]Hoja1!C91</f>
        <v>511</v>
      </c>
      <c r="G313" t="s">
        <v>38</v>
      </c>
      <c r="H313" s="15" t="str">
        <f>[10]Hoja1!A91</f>
        <v>D-088</v>
      </c>
      <c r="I313" s="19">
        <f>[10]Hoja1!M91</f>
        <v>0</v>
      </c>
      <c r="J313" t="s">
        <v>76</v>
      </c>
    </row>
    <row r="314" spans="1:10">
      <c r="A314">
        <v>2025</v>
      </c>
      <c r="B314" s="3">
        <v>45566</v>
      </c>
      <c r="C314" s="4">
        <v>45596</v>
      </c>
      <c r="D314" t="str">
        <f>[10]Hoja1!B92</f>
        <v>SILLA ACOJINABLE CON RESPALDO</v>
      </c>
      <c r="E314" s="3" t="s">
        <v>77</v>
      </c>
      <c r="F314" s="15">
        <f>[10]Hoja1!C92</f>
        <v>511</v>
      </c>
      <c r="G314" t="s">
        <v>38</v>
      </c>
      <c r="H314" s="15" t="str">
        <f>[10]Hoja1!A92</f>
        <v>D-089</v>
      </c>
      <c r="I314" s="19">
        <f>[10]Hoja1!M92</f>
        <v>0</v>
      </c>
      <c r="J314" t="s">
        <v>76</v>
      </c>
    </row>
    <row r="315" spans="1:10">
      <c r="A315">
        <v>2025</v>
      </c>
      <c r="B315" s="3">
        <v>45566</v>
      </c>
      <c r="C315" s="4">
        <v>45596</v>
      </c>
      <c r="D315" t="str">
        <f>[10]Hoja1!B93</f>
        <v>SILLA DASEL</v>
      </c>
      <c r="E315" s="3">
        <f>[10]Hoja1!D93</f>
        <v>44442</v>
      </c>
      <c r="F315" s="15">
        <f>[10]Hoja1!C93</f>
        <v>511</v>
      </c>
      <c r="G315" t="s">
        <v>72</v>
      </c>
      <c r="H315" s="15" t="str">
        <f>[10]Hoja1!A93</f>
        <v>D-090</v>
      </c>
      <c r="I315" s="19">
        <f>[10]Hoja1!M93</f>
        <v>570</v>
      </c>
      <c r="J315" t="s">
        <v>76</v>
      </c>
    </row>
    <row r="316" spans="1:10">
      <c r="A316">
        <v>2025</v>
      </c>
      <c r="B316" s="3">
        <v>45566</v>
      </c>
      <c r="C316" s="4">
        <v>45596</v>
      </c>
      <c r="D316" t="str">
        <f>[10]Hoja1!B94</f>
        <v>SILLA DASEL</v>
      </c>
      <c r="E316" s="3">
        <f>[10]Hoja1!D94</f>
        <v>44442</v>
      </c>
      <c r="F316" s="15">
        <f>[10]Hoja1!C94</f>
        <v>511</v>
      </c>
      <c r="G316" t="s">
        <v>38</v>
      </c>
      <c r="H316" s="15" t="str">
        <f>[10]Hoja1!A94</f>
        <v>D-091</v>
      </c>
      <c r="I316" s="19">
        <f>[10]Hoja1!M94</f>
        <v>570</v>
      </c>
      <c r="J316" t="s">
        <v>76</v>
      </c>
    </row>
    <row r="317" spans="1:10">
      <c r="A317">
        <v>2025</v>
      </c>
      <c r="B317" s="3">
        <v>45566</v>
      </c>
      <c r="C317" s="4">
        <v>45596</v>
      </c>
      <c r="D317" t="str">
        <f>[10]Hoja1!B95</f>
        <v>SILLA DASEL</v>
      </c>
      <c r="E317" s="3">
        <f>[10]Hoja1!D95</f>
        <v>44442</v>
      </c>
      <c r="F317" s="15">
        <f>[10]Hoja1!C95</f>
        <v>511</v>
      </c>
      <c r="G317" t="s">
        <v>38</v>
      </c>
      <c r="H317" s="15" t="str">
        <f>[10]Hoja1!A95</f>
        <v>D-092</v>
      </c>
      <c r="I317" s="19">
        <f>[10]Hoja1!M95</f>
        <v>570</v>
      </c>
      <c r="J317" t="s">
        <v>76</v>
      </c>
    </row>
    <row r="318" spans="1:10">
      <c r="A318">
        <v>2025</v>
      </c>
      <c r="B318" s="3">
        <v>45566</v>
      </c>
      <c r="C318" s="4">
        <v>45596</v>
      </c>
      <c r="D318" t="str">
        <f>[10]Hoja1!B96</f>
        <v>SILLA DASEL</v>
      </c>
      <c r="E318" s="3">
        <f>[10]Hoja1!D96</f>
        <v>44442</v>
      </c>
      <c r="F318" s="15">
        <f>[10]Hoja1!C96</f>
        <v>511</v>
      </c>
      <c r="G318" t="s">
        <v>72</v>
      </c>
      <c r="H318" s="15" t="str">
        <f>[10]Hoja1!A96</f>
        <v>D-093</v>
      </c>
      <c r="I318" s="19">
        <f>[10]Hoja1!M96</f>
        <v>570</v>
      </c>
      <c r="J318" t="s">
        <v>76</v>
      </c>
    </row>
    <row r="319" spans="1:10">
      <c r="A319">
        <v>2025</v>
      </c>
      <c r="B319" s="3">
        <v>45566</v>
      </c>
      <c r="C319" s="4">
        <v>45596</v>
      </c>
      <c r="D319" t="str">
        <f>[10]Hoja1!B97</f>
        <v>SILLA DASEL</v>
      </c>
      <c r="E319" s="3">
        <f>[10]Hoja1!D97</f>
        <v>44442</v>
      </c>
      <c r="F319" s="15">
        <f>[10]Hoja1!C97</f>
        <v>511</v>
      </c>
      <c r="G319" t="s">
        <v>38</v>
      </c>
      <c r="H319" s="15" t="str">
        <f>[10]Hoja1!A97</f>
        <v>D-094</v>
      </c>
      <c r="I319" s="19">
        <f>[10]Hoja1!M97</f>
        <v>570</v>
      </c>
      <c r="J319" t="s">
        <v>76</v>
      </c>
    </row>
    <row r="320" spans="1:10">
      <c r="A320">
        <v>2025</v>
      </c>
      <c r="B320" s="3">
        <v>45566</v>
      </c>
      <c r="C320" s="4">
        <v>45596</v>
      </c>
      <c r="D320" t="str">
        <f>[10]Hoja1!B98</f>
        <v>SILLA DASEL</v>
      </c>
      <c r="E320" s="3">
        <f>[10]Hoja1!D98</f>
        <v>44442</v>
      </c>
      <c r="F320" s="15">
        <f>[10]Hoja1!C98</f>
        <v>511</v>
      </c>
      <c r="G320" t="s">
        <v>38</v>
      </c>
      <c r="H320" s="15" t="str">
        <f>[10]Hoja1!A98</f>
        <v>D-095</v>
      </c>
      <c r="I320" s="19">
        <f>[10]Hoja1!M98</f>
        <v>570</v>
      </c>
      <c r="J320" t="s">
        <v>76</v>
      </c>
    </row>
    <row r="321" spans="1:10">
      <c r="A321">
        <v>2025</v>
      </c>
      <c r="B321" s="3">
        <v>45566</v>
      </c>
      <c r="C321" s="4">
        <v>45596</v>
      </c>
      <c r="D321" t="str">
        <f>[10]Hoja1!B99</f>
        <v>SILLA DASEL</v>
      </c>
      <c r="E321" s="3">
        <f>[10]Hoja1!D99</f>
        <v>44442</v>
      </c>
      <c r="F321" s="15">
        <f>[10]Hoja1!C99</f>
        <v>511</v>
      </c>
      <c r="G321" t="s">
        <v>72</v>
      </c>
      <c r="H321" s="15" t="str">
        <f>[10]Hoja1!A99</f>
        <v>D-096</v>
      </c>
      <c r="I321" s="19">
        <f>[10]Hoja1!M99</f>
        <v>570</v>
      </c>
      <c r="J321" t="s">
        <v>76</v>
      </c>
    </row>
    <row r="322" spans="1:10">
      <c r="A322">
        <v>2025</v>
      </c>
      <c r="B322" s="3">
        <v>45566</v>
      </c>
      <c r="C322" s="4">
        <v>45596</v>
      </c>
      <c r="D322" t="str">
        <f>[10]Hoja1!B100</f>
        <v>SILLA DASEL</v>
      </c>
      <c r="E322" s="3">
        <f>[10]Hoja1!D100</f>
        <v>44442</v>
      </c>
      <c r="F322" s="15">
        <f>[10]Hoja1!C100</f>
        <v>511</v>
      </c>
      <c r="G322" t="s">
        <v>38</v>
      </c>
      <c r="H322" s="15" t="str">
        <f>[10]Hoja1!A100</f>
        <v>D-097</v>
      </c>
      <c r="I322" s="19">
        <f>[10]Hoja1!M100</f>
        <v>570</v>
      </c>
      <c r="J322" t="s">
        <v>76</v>
      </c>
    </row>
    <row r="323" spans="1:10">
      <c r="A323">
        <v>2025</v>
      </c>
      <c r="B323" s="3">
        <v>45566</v>
      </c>
      <c r="C323" s="4">
        <v>45596</v>
      </c>
      <c r="D323" t="str">
        <f>[10]Hoja1!B101</f>
        <v>SILLA DASEL</v>
      </c>
      <c r="E323" s="3">
        <f>[10]Hoja1!D101</f>
        <v>44442</v>
      </c>
      <c r="F323" s="15">
        <f>[10]Hoja1!C101</f>
        <v>511</v>
      </c>
      <c r="G323" t="s">
        <v>38</v>
      </c>
      <c r="H323" s="15" t="str">
        <f>[10]Hoja1!A101</f>
        <v>D-098</v>
      </c>
      <c r="I323" s="19">
        <f>[10]Hoja1!M101</f>
        <v>570</v>
      </c>
      <c r="J323" t="s">
        <v>76</v>
      </c>
    </row>
    <row r="324" spans="1:10">
      <c r="A324">
        <v>2025</v>
      </c>
      <c r="B324" s="3">
        <v>45566</v>
      </c>
      <c r="C324" s="4">
        <v>45596</v>
      </c>
      <c r="D324" t="str">
        <f>[10]Hoja1!B102</f>
        <v>SILLA DASEL</v>
      </c>
      <c r="E324" s="3">
        <f>[10]Hoja1!D102</f>
        <v>44442</v>
      </c>
      <c r="F324" s="15">
        <f>[10]Hoja1!C102</f>
        <v>511</v>
      </c>
      <c r="G324" t="s">
        <v>72</v>
      </c>
      <c r="H324" s="15" t="str">
        <f>[10]Hoja1!A102</f>
        <v>D-099</v>
      </c>
      <c r="I324" s="19">
        <f>[10]Hoja1!M102</f>
        <v>570</v>
      </c>
      <c r="J324" t="s">
        <v>76</v>
      </c>
    </row>
    <row r="325" spans="1:10">
      <c r="A325">
        <v>2025</v>
      </c>
      <c r="B325" s="3">
        <v>45566</v>
      </c>
      <c r="C325" s="4">
        <v>45596</v>
      </c>
      <c r="D325" t="str">
        <f>[10]Hoja1!B103</f>
        <v>SILLA DASEL</v>
      </c>
      <c r="E325" s="3">
        <f>[10]Hoja1!D103</f>
        <v>44442</v>
      </c>
      <c r="F325" s="15">
        <f>[10]Hoja1!C103</f>
        <v>511</v>
      </c>
      <c r="G325" t="s">
        <v>38</v>
      </c>
      <c r="H325" s="15" t="str">
        <f>[10]Hoja1!A103</f>
        <v>D-100</v>
      </c>
      <c r="I325" s="19">
        <f>[10]Hoja1!M103</f>
        <v>570</v>
      </c>
      <c r="J325" t="s">
        <v>76</v>
      </c>
    </row>
    <row r="326" spans="1:10">
      <c r="A326">
        <v>2025</v>
      </c>
      <c r="B326" s="3">
        <v>45566</v>
      </c>
      <c r="C326" s="4">
        <v>45596</v>
      </c>
      <c r="D326" t="str">
        <f>[10]Hoja1!B104</f>
        <v>SILLA DASEL</v>
      </c>
      <c r="E326" s="3">
        <f>[10]Hoja1!D104</f>
        <v>44442</v>
      </c>
      <c r="F326" s="15">
        <f>[10]Hoja1!C104</f>
        <v>511</v>
      </c>
      <c r="G326" t="s">
        <v>38</v>
      </c>
      <c r="H326" s="15" t="str">
        <f>[10]Hoja1!A104</f>
        <v>D-101</v>
      </c>
      <c r="I326" s="19">
        <f>[10]Hoja1!M104</f>
        <v>570</v>
      </c>
      <c r="J326" t="s">
        <v>76</v>
      </c>
    </row>
    <row r="327" spans="1:10">
      <c r="A327">
        <v>2025</v>
      </c>
      <c r="B327" s="3">
        <v>45566</v>
      </c>
      <c r="C327" s="4">
        <v>45596</v>
      </c>
      <c r="D327" t="str">
        <f>[10]Hoja1!B105</f>
        <v>SILLA DASEL</v>
      </c>
      <c r="E327" s="3">
        <f>[10]Hoja1!D105</f>
        <v>44442</v>
      </c>
      <c r="F327" s="15">
        <f>[10]Hoja1!C105</f>
        <v>511</v>
      </c>
      <c r="G327" t="s">
        <v>72</v>
      </c>
      <c r="H327" s="15" t="str">
        <f>[10]Hoja1!A105</f>
        <v>D-102</v>
      </c>
      <c r="I327" s="19">
        <f>[10]Hoja1!M105</f>
        <v>570</v>
      </c>
      <c r="J327" t="s">
        <v>76</v>
      </c>
    </row>
    <row r="328" spans="1:10">
      <c r="A328">
        <v>2025</v>
      </c>
      <c r="B328" s="3">
        <v>45566</v>
      </c>
      <c r="C328" s="4">
        <v>45596</v>
      </c>
      <c r="D328" t="str">
        <f>[10]Hoja1!B106</f>
        <v>SILLA DASEL</v>
      </c>
      <c r="E328" s="3">
        <f>[10]Hoja1!D106</f>
        <v>44442</v>
      </c>
      <c r="F328" s="15">
        <f>[10]Hoja1!C106</f>
        <v>511</v>
      </c>
      <c r="G328" t="s">
        <v>38</v>
      </c>
      <c r="H328" s="15" t="str">
        <f>[10]Hoja1!A106</f>
        <v>D-103</v>
      </c>
      <c r="I328" s="19">
        <f>[10]Hoja1!M106</f>
        <v>570</v>
      </c>
      <c r="J328" t="s">
        <v>76</v>
      </c>
    </row>
    <row r="329" spans="1:10">
      <c r="A329">
        <v>2025</v>
      </c>
      <c r="B329" s="3">
        <v>45566</v>
      </c>
      <c r="C329" s="4">
        <v>45596</v>
      </c>
      <c r="D329" t="str">
        <f>[10]Hoja1!B107</f>
        <v>EQUIPO DE COMPUTO (INCLUYE, MONITOR, CPU, MOUSE Y TECLADO</v>
      </c>
      <c r="E329" s="3">
        <f>[10]Hoja1!D107</f>
        <v>44718</v>
      </c>
      <c r="F329" s="15">
        <f>[10]Hoja1!C107</f>
        <v>515</v>
      </c>
      <c r="G329" t="s">
        <v>38</v>
      </c>
      <c r="H329" s="15" t="str">
        <f>[10]Hoja1!A107</f>
        <v>D-104</v>
      </c>
      <c r="I329" s="19">
        <f>[10]Hoja1!M107</f>
        <v>6475.29</v>
      </c>
      <c r="J329" t="s">
        <v>76</v>
      </c>
    </row>
    <row r="330" spans="1:10">
      <c r="A330">
        <v>2025</v>
      </c>
      <c r="B330" s="3">
        <v>45566</v>
      </c>
      <c r="C330" s="4">
        <v>45596</v>
      </c>
      <c r="D330" t="str">
        <f>[10]Hoja1!B108</f>
        <v>IMPRESORA MULTIFUNCIONAL</v>
      </c>
      <c r="E330" s="3">
        <f>[10]Hoja1!D108</f>
        <v>44718</v>
      </c>
      <c r="F330" s="15">
        <f>[10]Hoja1!C108</f>
        <v>515</v>
      </c>
      <c r="G330" t="s">
        <v>72</v>
      </c>
      <c r="H330" s="15" t="str">
        <f>[10]Hoja1!A108</f>
        <v>D-105</v>
      </c>
      <c r="I330" s="19">
        <f>[10]Hoja1!M108</f>
        <v>4398.99</v>
      </c>
      <c r="J330" t="s">
        <v>76</v>
      </c>
    </row>
    <row r="331" spans="1:10">
      <c r="A331">
        <v>2025</v>
      </c>
      <c r="B331" s="3">
        <v>45566</v>
      </c>
      <c r="C331" s="4">
        <v>45596</v>
      </c>
      <c r="D331" t="str">
        <f>[10]Hoja1!B109</f>
        <v>EQUIPO DE COMPUTO (INCLUYE, MONITOR, CPU, MOUSE Y TECLADO</v>
      </c>
      <c r="E331" s="3">
        <f>[10]Hoja1!D109</f>
        <v>44718</v>
      </c>
      <c r="F331" s="15">
        <f>[10]Hoja1!C109</f>
        <v>515</v>
      </c>
      <c r="G331" t="s">
        <v>38</v>
      </c>
      <c r="H331" s="15" t="str">
        <f>[10]Hoja1!A109</f>
        <v>D-106</v>
      </c>
      <c r="I331" s="19">
        <f>[10]Hoja1!M109</f>
        <v>10883</v>
      </c>
      <c r="J331" t="s">
        <v>76</v>
      </c>
    </row>
    <row r="332" spans="1:10">
      <c r="A332">
        <v>2025</v>
      </c>
      <c r="B332" s="3">
        <v>45566</v>
      </c>
      <c r="C332" s="4">
        <v>45596</v>
      </c>
      <c r="D332" t="str">
        <f>[10]Hoja1!B110</f>
        <v>MINISPLIT  2 TON</v>
      </c>
      <c r="E332" s="3">
        <f>[10]Hoja1!D110</f>
        <v>44699</v>
      </c>
      <c r="F332" s="15">
        <f>[10]Hoja1!C110</f>
        <v>564</v>
      </c>
      <c r="G332" t="s">
        <v>38</v>
      </c>
      <c r="H332" s="15" t="str">
        <f>[10]Hoja1!A110</f>
        <v>D-107</v>
      </c>
      <c r="I332" s="19">
        <f>[10]Hoja1!M110</f>
        <v>8004</v>
      </c>
      <c r="J332" t="s">
        <v>76</v>
      </c>
    </row>
    <row r="333" spans="1:10">
      <c r="A333">
        <v>2025</v>
      </c>
      <c r="B333" s="3">
        <v>45566</v>
      </c>
      <c r="C333" s="4">
        <v>45596</v>
      </c>
      <c r="D333" t="str">
        <f>[10]Hoja1!B111</f>
        <v>MINISPLIT  2 TON</v>
      </c>
      <c r="E333" s="3">
        <f>[10]Hoja1!D111</f>
        <v>44699</v>
      </c>
      <c r="F333" s="15">
        <f>[10]Hoja1!C111</f>
        <v>564</v>
      </c>
      <c r="G333" t="s">
        <v>72</v>
      </c>
      <c r="H333" s="15" t="str">
        <f>[10]Hoja1!A111</f>
        <v>D-108</v>
      </c>
      <c r="I333" s="19">
        <f>[10]Hoja1!M111</f>
        <v>15080</v>
      </c>
      <c r="J333" t="s">
        <v>76</v>
      </c>
    </row>
    <row r="334" spans="1:10">
      <c r="A334">
        <v>2025</v>
      </c>
      <c r="B334" s="3">
        <v>45566</v>
      </c>
      <c r="C334" s="4">
        <v>45596</v>
      </c>
      <c r="D334" t="str">
        <f>[10]Hoja1!B112</f>
        <v>3 BANCAS METALICASA</v>
      </c>
      <c r="E334" s="3">
        <f>[10]Hoja1!D112</f>
        <v>44762</v>
      </c>
      <c r="F334" s="15">
        <f>[10]Hoja1!C112</f>
        <v>0</v>
      </c>
      <c r="G334" t="s">
        <v>38</v>
      </c>
      <c r="H334" s="15" t="str">
        <f>[10]Hoja1!A112</f>
        <v>D-109</v>
      </c>
      <c r="I334" s="19">
        <f>[10]Hoja1!M112</f>
        <v>10657.5</v>
      </c>
      <c r="J334" t="s">
        <v>76</v>
      </c>
    </row>
    <row r="335" spans="1:10">
      <c r="A335">
        <v>2025</v>
      </c>
      <c r="B335" s="3">
        <v>45566</v>
      </c>
      <c r="C335" s="4">
        <v>45596</v>
      </c>
      <c r="D335" t="str">
        <f>[10]Hoja1!B113</f>
        <v>IMPRESORA MULTIFUNCIONAL</v>
      </c>
      <c r="E335" s="3">
        <f>[10]Hoja1!D113</f>
        <v>0</v>
      </c>
      <c r="F335" s="15">
        <f>[10]Hoja1!C113</f>
        <v>0</v>
      </c>
      <c r="G335" t="s">
        <v>38</v>
      </c>
      <c r="H335" s="15" t="str">
        <f>[10]Hoja1!A113</f>
        <v>D-110</v>
      </c>
      <c r="I335" s="19">
        <f>[10]Hoja1!M113</f>
        <v>0</v>
      </c>
      <c r="J335" t="s">
        <v>76</v>
      </c>
    </row>
    <row r="336" spans="1:10">
      <c r="A336">
        <v>2025</v>
      </c>
      <c r="B336" s="3">
        <v>45566</v>
      </c>
      <c r="C336" s="4">
        <v>45596</v>
      </c>
      <c r="D336" t="str">
        <f>[10]Hoja1!B114</f>
        <v>EXTINTOR 4.5 KG</v>
      </c>
      <c r="E336" s="3">
        <f>[10]Hoja1!D114</f>
        <v>44729</v>
      </c>
      <c r="F336" s="15">
        <f>[10]Hoja1!C114</f>
        <v>511</v>
      </c>
      <c r="G336" t="s">
        <v>72</v>
      </c>
      <c r="H336" s="15" t="str">
        <f>[10]Hoja1!A114</f>
        <v>D-111</v>
      </c>
      <c r="I336" s="19">
        <f>[10]Hoja1!M114</f>
        <v>0</v>
      </c>
      <c r="J336" t="s">
        <v>76</v>
      </c>
    </row>
    <row r="337" spans="1:10">
      <c r="A337">
        <v>2025</v>
      </c>
      <c r="B337" s="3">
        <v>45566</v>
      </c>
      <c r="C337" s="4">
        <v>45596</v>
      </c>
      <c r="D337" t="str">
        <f>[10]Hoja1!B115</f>
        <v>IMPRESORA MULTIFUNCIONAL</v>
      </c>
      <c r="E337" s="3">
        <f>[10]Hoja1!D115</f>
        <v>44978</v>
      </c>
      <c r="F337" s="15">
        <f>[10]Hoja1!C115</f>
        <v>515</v>
      </c>
      <c r="G337" t="s">
        <v>38</v>
      </c>
      <c r="H337" s="15" t="str">
        <f>[10]Hoja1!A115</f>
        <v>D-112</v>
      </c>
      <c r="I337" s="19">
        <f>[10]Hoja1!M115</f>
        <v>3998.99</v>
      </c>
      <c r="J337" t="s">
        <v>76</v>
      </c>
    </row>
    <row r="338" spans="1:10">
      <c r="A338">
        <v>2025</v>
      </c>
      <c r="B338" s="3">
        <v>45566</v>
      </c>
      <c r="C338" s="4">
        <v>45596</v>
      </c>
      <c r="D338" t="str">
        <f>[10]Hoja1!B116</f>
        <v>IMPRESORA MULTIFUNCIONAL</v>
      </c>
      <c r="E338" s="3">
        <f>[10]Hoja1!D116</f>
        <v>44980</v>
      </c>
      <c r="F338" s="15">
        <f>[10]Hoja1!C116</f>
        <v>515</v>
      </c>
      <c r="G338" t="s">
        <v>38</v>
      </c>
      <c r="H338" s="15" t="str">
        <f>[10]Hoja1!A116</f>
        <v>D-113</v>
      </c>
      <c r="I338" s="19">
        <f>[10]Hoja1!M116</f>
        <v>3998.99</v>
      </c>
      <c r="J338" t="s">
        <v>76</v>
      </c>
    </row>
    <row r="339" spans="1:10">
      <c r="A339">
        <v>2025</v>
      </c>
      <c r="B339" s="3">
        <v>45566</v>
      </c>
      <c r="C339" s="4">
        <v>45596</v>
      </c>
      <c r="D339" t="str">
        <f>[10]Hoja1!B117</f>
        <v>EQUIPO DE COMPUTO</v>
      </c>
      <c r="E339" s="3">
        <f>[10]Hoja1!D117</f>
        <v>44980</v>
      </c>
      <c r="F339" s="15">
        <f>[10]Hoja1!C117</f>
        <v>515</v>
      </c>
      <c r="G339" t="s">
        <v>72</v>
      </c>
      <c r="H339" s="15" t="str">
        <f>[10]Hoja1!A117</f>
        <v>D-114</v>
      </c>
      <c r="I339" s="19">
        <f>[10]Hoja1!M117</f>
        <v>8510.1</v>
      </c>
      <c r="J339" t="s">
        <v>76</v>
      </c>
    </row>
    <row r="340" spans="1:10">
      <c r="A340">
        <v>2025</v>
      </c>
      <c r="B340" s="3">
        <v>45566</v>
      </c>
      <c r="C340" s="4">
        <v>45596</v>
      </c>
      <c r="D340" t="str">
        <f>[10]Hoja1!B118</f>
        <v>LAPTOP</v>
      </c>
      <c r="E340" s="3">
        <f>[10]Hoja1!D118</f>
        <v>44980</v>
      </c>
      <c r="F340" s="15">
        <f>[10]Hoja1!C118</f>
        <v>515</v>
      </c>
      <c r="G340" t="s">
        <v>38</v>
      </c>
      <c r="H340" s="15" t="str">
        <f>[10]Hoja1!A118</f>
        <v>D-115</v>
      </c>
      <c r="I340" s="19">
        <f>[10]Hoja1!M118</f>
        <v>7699</v>
      </c>
      <c r="J340" t="s">
        <v>76</v>
      </c>
    </row>
    <row r="341" spans="1:10">
      <c r="A341">
        <v>2025</v>
      </c>
      <c r="B341" s="3">
        <v>45566</v>
      </c>
      <c r="C341" s="4">
        <v>45596</v>
      </c>
      <c r="D341" t="str">
        <f>[11]Hoja1!B4</f>
        <v>ESCRITORIO CON LLANTITAS</v>
      </c>
      <c r="F341" s="15">
        <f>[11]Hoja1!C4</f>
        <v>511</v>
      </c>
      <c r="G341" t="s">
        <v>38</v>
      </c>
      <c r="H341" s="15" t="str">
        <f>[11]Hoja1!A4</f>
        <v>EMA-001</v>
      </c>
      <c r="I341" s="19"/>
      <c r="J341" t="s">
        <v>78</v>
      </c>
    </row>
    <row r="342" spans="1:10">
      <c r="A342">
        <v>2025</v>
      </c>
      <c r="B342" s="3">
        <v>45566</v>
      </c>
      <c r="C342" s="4">
        <v>45596</v>
      </c>
      <c r="D342" t="str">
        <f>[11]Hoja1!B5</f>
        <v xml:space="preserve">SILLA </v>
      </c>
      <c r="F342" s="15">
        <f>[11]Hoja1!C5</f>
        <v>511</v>
      </c>
      <c r="G342" t="s">
        <v>72</v>
      </c>
      <c r="H342" s="15" t="str">
        <f>[11]Hoja1!A5</f>
        <v>EMA-002</v>
      </c>
      <c r="I342" s="19"/>
      <c r="J342" t="s">
        <v>78</v>
      </c>
    </row>
    <row r="343" spans="1:10">
      <c r="A343">
        <v>2025</v>
      </c>
      <c r="B343" s="3">
        <v>45566</v>
      </c>
      <c r="C343" s="4">
        <v>45596</v>
      </c>
      <c r="D343" t="str">
        <f>[11]Hoja1!B6</f>
        <v>DOS CONTENEDORES</v>
      </c>
      <c r="F343" s="15">
        <f>[11]Hoja1!C6</f>
        <v>511</v>
      </c>
      <c r="G343" t="s">
        <v>38</v>
      </c>
      <c r="H343" s="15" t="str">
        <f>[11]Hoja1!A6</f>
        <v>EMA-003</v>
      </c>
      <c r="J343" t="s">
        <v>78</v>
      </c>
    </row>
    <row r="344" spans="1:10">
      <c r="A344">
        <v>2025</v>
      </c>
      <c r="B344" s="3">
        <v>45566</v>
      </c>
      <c r="C344" s="4">
        <v>45596</v>
      </c>
      <c r="D344" t="str">
        <f>[11]Hoja1!B7</f>
        <v>DIEZ RADIOS</v>
      </c>
      <c r="E344" s="3">
        <f>[11]Hoja1!D7</f>
        <v>44628</v>
      </c>
      <c r="F344" s="15">
        <f>[11]Hoja1!C7</f>
        <v>551</v>
      </c>
      <c r="G344" t="s">
        <v>38</v>
      </c>
      <c r="H344" s="15" t="str">
        <f>[11]Hoja1!A7</f>
        <v>EMA-004</v>
      </c>
      <c r="I344" s="19">
        <f>[11]Hoja1!M7</f>
        <v>2645</v>
      </c>
      <c r="J344" t="s">
        <v>78</v>
      </c>
    </row>
    <row r="345" spans="1:10">
      <c r="A345">
        <v>2025</v>
      </c>
      <c r="B345" s="3">
        <v>45566</v>
      </c>
      <c r="C345" s="4">
        <v>45596</v>
      </c>
      <c r="D345" t="str">
        <f>[11]Hoja1!B8</f>
        <v>COMPUTADORA DE ESCRITORIO</v>
      </c>
      <c r="E345" s="3">
        <f>[11]Hoja1!D8</f>
        <v>44699</v>
      </c>
      <c r="F345" s="15">
        <f>[11]Hoja1!C8</f>
        <v>515</v>
      </c>
      <c r="G345" t="s">
        <v>72</v>
      </c>
      <c r="H345" s="15" t="str">
        <f>[11]Hoja1!A8</f>
        <v>EMA-005</v>
      </c>
      <c r="I345" s="19">
        <f>[11]Hoja1!M8</f>
        <v>15162.15</v>
      </c>
      <c r="J345" t="s">
        <v>78</v>
      </c>
    </row>
    <row r="346" spans="1:10">
      <c r="A346">
        <v>2025</v>
      </c>
      <c r="B346" s="3">
        <v>45566</v>
      </c>
      <c r="C346" s="4">
        <v>45596</v>
      </c>
      <c r="D346" t="str">
        <f>[11]Hoja1!B9</f>
        <v>IMPRESORA MULTIFUNCIONAL</v>
      </c>
      <c r="E346" s="3">
        <f>[11]Hoja1!D9</f>
        <v>44699</v>
      </c>
      <c r="F346" s="15">
        <f>[11]Hoja1!C9</f>
        <v>515</v>
      </c>
      <c r="G346" t="s">
        <v>38</v>
      </c>
      <c r="H346" s="15" t="str">
        <f>[11]Hoja1!A9</f>
        <v>EMA-006</v>
      </c>
      <c r="I346" s="19">
        <f>[11]Hoja1!M9</f>
        <v>8086.15</v>
      </c>
      <c r="J346" t="s">
        <v>78</v>
      </c>
    </row>
    <row r="347" spans="1:10">
      <c r="A347">
        <v>2025</v>
      </c>
      <c r="B347" s="3">
        <v>45566</v>
      </c>
      <c r="C347" s="4">
        <v>45596</v>
      </c>
      <c r="D347" t="str">
        <f>[11]Hoja1!B10</f>
        <v>2 CAVADOR</v>
      </c>
      <c r="E347" s="3">
        <f>[11]Hoja1!D10</f>
        <v>44757</v>
      </c>
      <c r="F347" s="15">
        <f>[11]Hoja1!C10</f>
        <v>511</v>
      </c>
      <c r="G347" t="s">
        <v>38</v>
      </c>
      <c r="H347" s="15" t="str">
        <f>[11]Hoja1!A10</f>
        <v>EMA-007</v>
      </c>
      <c r="I347" s="19">
        <f>[11]Hoja1!M10</f>
        <v>1250</v>
      </c>
      <c r="J347" t="s">
        <v>78</v>
      </c>
    </row>
    <row r="348" spans="1:10">
      <c r="A348">
        <v>2025</v>
      </c>
      <c r="B348" s="3">
        <v>45566</v>
      </c>
      <c r="C348" s="4">
        <v>45596</v>
      </c>
      <c r="D348" t="str">
        <f>[11]Hoja1!B11</f>
        <v>2 BARRETA DE PUNTA</v>
      </c>
      <c r="E348" s="3">
        <f>[11]Hoja1!D11</f>
        <v>44757</v>
      </c>
      <c r="F348" s="15">
        <f>[11]Hoja1!C11</f>
        <v>511</v>
      </c>
      <c r="G348" t="s">
        <v>72</v>
      </c>
      <c r="H348" s="15" t="str">
        <f>[11]Hoja1!A11</f>
        <v>EMA-008</v>
      </c>
      <c r="I348" s="19">
        <f>[11]Hoja1!M11</f>
        <v>1353.45</v>
      </c>
      <c r="J348" t="s">
        <v>78</v>
      </c>
    </row>
    <row r="349" spans="1:10">
      <c r="A349">
        <v>2025</v>
      </c>
      <c r="B349" s="3">
        <v>45566</v>
      </c>
      <c r="C349" s="4">
        <v>45596</v>
      </c>
      <c r="D349" t="str">
        <f>[11]Hoja1!B12</f>
        <v xml:space="preserve">MEDIDOR DE DECIBELES </v>
      </c>
      <c r="E349" s="3">
        <f>[11]Hoja1!D12</f>
        <v>45355</v>
      </c>
      <c r="F349" s="15">
        <f>[11]Hoja1!C12</f>
        <v>511</v>
      </c>
      <c r="G349" t="s">
        <v>38</v>
      </c>
      <c r="H349" s="15" t="str">
        <f>[11]Hoja1!A12</f>
        <v>EMA-009</v>
      </c>
      <c r="I349" s="19">
        <f>[11]Hoja1!M12</f>
        <v>1900</v>
      </c>
      <c r="J349" t="s">
        <v>78</v>
      </c>
    </row>
    <row r="350" spans="1:10">
      <c r="A350">
        <v>2025</v>
      </c>
      <c r="B350" s="3">
        <v>45566</v>
      </c>
      <c r="C350" s="4">
        <v>45596</v>
      </c>
      <c r="D350" t="str">
        <f>[12]Hoja1!B4</f>
        <v>SILLA APILABLE COLOR VERDE</v>
      </c>
      <c r="F350" s="15">
        <f>[12]Hoja1!C4</f>
        <v>511</v>
      </c>
      <c r="G350" s="10" t="s">
        <v>72</v>
      </c>
      <c r="H350" s="15" t="str">
        <f>[12]Hoja1!A4</f>
        <v>GM-001</v>
      </c>
      <c r="I350" s="19">
        <f>[12]Hoja1!M4</f>
        <v>250</v>
      </c>
      <c r="J350" t="s">
        <v>79</v>
      </c>
    </row>
    <row r="351" spans="1:10">
      <c r="A351">
        <v>2025</v>
      </c>
      <c r="B351" s="3">
        <v>45566</v>
      </c>
      <c r="C351" s="4">
        <v>45596</v>
      </c>
      <c r="D351" t="str">
        <f>[12]Hoja1!B5</f>
        <v xml:space="preserve">ESCRITORIO DE MADERA </v>
      </c>
      <c r="F351" s="15">
        <f>[12]Hoja1!C5</f>
        <v>511</v>
      </c>
      <c r="G351" s="10" t="s">
        <v>38</v>
      </c>
      <c r="H351" s="15" t="str">
        <f>[12]Hoja1!A5</f>
        <v>GM-002</v>
      </c>
      <c r="I351" s="19">
        <f>[12]Hoja1!M5</f>
        <v>850</v>
      </c>
      <c r="J351" t="s">
        <v>79</v>
      </c>
    </row>
    <row r="352" spans="1:10">
      <c r="A352">
        <v>2025</v>
      </c>
      <c r="B352" s="3">
        <v>45566</v>
      </c>
      <c r="C352" s="4">
        <v>45596</v>
      </c>
      <c r="D352" t="str">
        <f>[12]Hoja1!B6</f>
        <v>ARCHIVERO METALICO DE 4 CAJONES</v>
      </c>
      <c r="F352" s="15">
        <f>[12]Hoja1!C6</f>
        <v>511</v>
      </c>
      <c r="G352" s="10" t="s">
        <v>72</v>
      </c>
      <c r="H352" s="15" t="str">
        <f>[12]Hoja1!A6</f>
        <v>GM-003</v>
      </c>
      <c r="I352" s="19">
        <f>[12]Hoja1!M6</f>
        <v>1400</v>
      </c>
      <c r="J352" t="s">
        <v>79</v>
      </c>
    </row>
    <row r="353" spans="1:10">
      <c r="A353">
        <v>2025</v>
      </c>
      <c r="B353" s="3">
        <v>45566</v>
      </c>
      <c r="C353" s="4">
        <v>45596</v>
      </c>
      <c r="D353" t="str">
        <f>[13]Hoja1!B4</f>
        <v>MONITOR</v>
      </c>
      <c r="F353" s="15">
        <f>[13]Hoja1!C4</f>
        <v>515</v>
      </c>
      <c r="G353" s="10" t="s">
        <v>72</v>
      </c>
      <c r="H353" s="15" t="str">
        <f>[13]Hoja1!A4</f>
        <v>ICAT-001</v>
      </c>
      <c r="I353" s="19">
        <f>[13]Hoja1!M4</f>
        <v>12758.26</v>
      </c>
      <c r="J353" t="s">
        <v>80</v>
      </c>
    </row>
    <row r="354" spans="1:10">
      <c r="A354">
        <v>2025</v>
      </c>
      <c r="B354" s="3">
        <v>45566</v>
      </c>
      <c r="C354" s="4">
        <v>45596</v>
      </c>
      <c r="D354" t="str">
        <f>[13]Hoja1!B5</f>
        <v>CPU</v>
      </c>
      <c r="F354" s="15">
        <f>[13]Hoja1!C5</f>
        <v>515</v>
      </c>
      <c r="G354" s="10" t="s">
        <v>38</v>
      </c>
      <c r="H354" s="15" t="str">
        <f>[13]Hoja1!A5</f>
        <v>ICAT-002</v>
      </c>
      <c r="I354" s="19" t="str">
        <f>[13]Hoja1!M5</f>
        <v>"</v>
      </c>
      <c r="J354" t="s">
        <v>80</v>
      </c>
    </row>
    <row r="355" spans="1:10">
      <c r="A355">
        <v>2025</v>
      </c>
      <c r="B355" s="3">
        <v>45566</v>
      </c>
      <c r="C355" s="4">
        <v>45596</v>
      </c>
      <c r="D355" t="str">
        <f>[13]Hoja1!B6</f>
        <v>TECLADO</v>
      </c>
      <c r="F355" s="15">
        <f>[13]Hoja1!C6</f>
        <v>515</v>
      </c>
      <c r="G355" s="10" t="s">
        <v>72</v>
      </c>
      <c r="H355" s="15" t="str">
        <f>[13]Hoja1!A6</f>
        <v>ICAT-003</v>
      </c>
      <c r="I355" s="19" t="str">
        <f>[13]Hoja1!M6</f>
        <v>"</v>
      </c>
      <c r="J355" t="s">
        <v>80</v>
      </c>
    </row>
    <row r="356" spans="1:10">
      <c r="A356">
        <v>2025</v>
      </c>
      <c r="B356" s="3">
        <v>45566</v>
      </c>
      <c r="C356" s="4">
        <v>45596</v>
      </c>
      <c r="D356" t="str">
        <f>[13]Hoja1!B7</f>
        <v>PIZARRON VERDE</v>
      </c>
      <c r="F356" s="15">
        <f>[13]Hoja1!C7</f>
        <v>511</v>
      </c>
      <c r="G356" s="10" t="s">
        <v>72</v>
      </c>
      <c r="H356" s="15" t="str">
        <f>[13]Hoja1!A7</f>
        <v>ICAT-004</v>
      </c>
      <c r="I356" s="19" t="str">
        <f>[13]Hoja1!M7</f>
        <v>"</v>
      </c>
      <c r="J356" t="s">
        <v>80</v>
      </c>
    </row>
    <row r="357" spans="1:10">
      <c r="A357">
        <v>2025</v>
      </c>
      <c r="B357" s="3">
        <v>45566</v>
      </c>
      <c r="C357" s="4">
        <v>45596</v>
      </c>
      <c r="D357" t="str">
        <f>[13]Hoja1!B8</f>
        <v>MOUSE</v>
      </c>
      <c r="F357" s="15">
        <f>[13]Hoja1!C8</f>
        <v>515</v>
      </c>
      <c r="G357" s="10" t="s">
        <v>38</v>
      </c>
      <c r="H357" s="15" t="str">
        <f>[13]Hoja1!A8</f>
        <v>ICAT-005</v>
      </c>
      <c r="I357" s="19" t="str">
        <f>[13]Hoja1!M8</f>
        <v>"</v>
      </c>
      <c r="J357" t="s">
        <v>80</v>
      </c>
    </row>
    <row r="358" spans="1:10">
      <c r="A358">
        <v>2025</v>
      </c>
      <c r="B358" s="3">
        <v>45566</v>
      </c>
      <c r="C358" s="4">
        <v>45596</v>
      </c>
      <c r="D358" t="str">
        <f>[13]Hoja1!B9</f>
        <v>ESCRITORIO C/6 CAJONES</v>
      </c>
      <c r="F358" s="15">
        <f>[13]Hoja1!C9</f>
        <v>511</v>
      </c>
      <c r="G358" s="10" t="s">
        <v>72</v>
      </c>
      <c r="H358" s="15" t="str">
        <f>[13]Hoja1!A9</f>
        <v>ICAT-006</v>
      </c>
      <c r="I358" s="19">
        <f>[13]Hoja1!M9</f>
        <v>0</v>
      </c>
      <c r="J358" t="s">
        <v>80</v>
      </c>
    </row>
    <row r="359" spans="1:10">
      <c r="A359">
        <v>2025</v>
      </c>
      <c r="B359" s="3">
        <v>45566</v>
      </c>
      <c r="C359" s="4">
        <v>45596</v>
      </c>
      <c r="D359" t="str">
        <f>[13]Hoja1!B10</f>
        <v>AIRE ACONDICIONADO 110 V</v>
      </c>
      <c r="F359" s="15">
        <f>[13]Hoja1!C10</f>
        <v>564</v>
      </c>
      <c r="G359" s="10" t="s">
        <v>72</v>
      </c>
      <c r="H359" s="15" t="str">
        <f>[13]Hoja1!A10</f>
        <v>ICAT-007</v>
      </c>
      <c r="I359" s="19">
        <f>[13]Hoja1!M10</f>
        <v>8352</v>
      </c>
      <c r="J359" t="s">
        <v>80</v>
      </c>
    </row>
    <row r="360" spans="1:10">
      <c r="A360">
        <v>2025</v>
      </c>
      <c r="B360" s="3">
        <v>45566</v>
      </c>
      <c r="C360" s="4">
        <v>45596</v>
      </c>
      <c r="D360" t="str">
        <f>[13]Hoja1!B11</f>
        <v>BOMBA DE AGUA 1 HP C10070</v>
      </c>
      <c r="E360" s="3">
        <f>[13]Hoja1!D10</f>
        <v>43536</v>
      </c>
      <c r="F360" s="15">
        <f>[13]Hoja1!C11</f>
        <v>566</v>
      </c>
      <c r="G360" s="10" t="s">
        <v>38</v>
      </c>
      <c r="H360" s="15" t="str">
        <f>[13]Hoja1!A11</f>
        <v>ICAT-008</v>
      </c>
      <c r="I360" s="19">
        <f>[13]Hoja1!M11</f>
        <v>2590</v>
      </c>
      <c r="J360" t="s">
        <v>80</v>
      </c>
    </row>
    <row r="361" spans="1:10">
      <c r="A361">
        <v>2025</v>
      </c>
      <c r="B361" s="3">
        <v>45566</v>
      </c>
      <c r="C361" s="4">
        <v>45596</v>
      </c>
      <c r="D361" t="str">
        <f>[13]Hoja1!B12</f>
        <v>IMPRESORA MULTIFUNCIONAL</v>
      </c>
      <c r="E361" s="3">
        <f>[13]Hoja1!D11</f>
        <v>42896</v>
      </c>
      <c r="F361" s="15">
        <f>[13]Hoja1!C12</f>
        <v>515</v>
      </c>
      <c r="G361" s="10" t="s">
        <v>72</v>
      </c>
      <c r="H361" s="15" t="str">
        <f>[13]Hoja1!A12</f>
        <v>ICAT-009</v>
      </c>
      <c r="I361" s="19">
        <f>[13]Hoja1!M12</f>
        <v>4851.28</v>
      </c>
      <c r="J361" t="s">
        <v>80</v>
      </c>
    </row>
    <row r="362" spans="1:10">
      <c r="A362">
        <v>2025</v>
      </c>
      <c r="B362" s="3">
        <v>45566</v>
      </c>
      <c r="C362" s="4">
        <v>45596</v>
      </c>
      <c r="D362" t="str">
        <f>[13]Hoja1!B13</f>
        <v>EXTINTOR</v>
      </c>
      <c r="E362" s="3">
        <f>[13]Hoja1!D12</f>
        <v>44624</v>
      </c>
      <c r="F362" s="15">
        <f>[13]Hoja1!C13</f>
        <v>511</v>
      </c>
      <c r="G362" s="10" t="s">
        <v>72</v>
      </c>
      <c r="H362" s="15" t="str">
        <f>[13]Hoja1!A13</f>
        <v>ICAT-010</v>
      </c>
      <c r="I362" s="19">
        <f>[13]Hoja1!M13</f>
        <v>0</v>
      </c>
      <c r="J362" t="s">
        <v>80</v>
      </c>
    </row>
    <row r="363" spans="1:10">
      <c r="A363">
        <v>2025</v>
      </c>
      <c r="B363" s="3">
        <v>45566</v>
      </c>
      <c r="C363" s="4">
        <v>45596</v>
      </c>
      <c r="D363" t="str">
        <f>[13]Hoja1!B14</f>
        <v>BOMBA PERIFERIA 3/4</v>
      </c>
      <c r="E363" s="3">
        <f>[13]Hoja1!D13</f>
        <v>0</v>
      </c>
      <c r="F363" s="15">
        <f>[13]Hoja1!C14</f>
        <v>511</v>
      </c>
      <c r="G363" s="10" t="s">
        <v>38</v>
      </c>
      <c r="H363" s="15" t="str">
        <f>[13]Hoja1!A14</f>
        <v>ICAT-011</v>
      </c>
      <c r="I363" s="19">
        <f>[13]Hoja1!M14</f>
        <v>1955</v>
      </c>
      <c r="J363" t="s">
        <v>80</v>
      </c>
    </row>
    <row r="364" spans="1:10">
      <c r="A364">
        <v>2025</v>
      </c>
      <c r="B364" s="3">
        <v>45566</v>
      </c>
      <c r="C364" s="4">
        <v>45596</v>
      </c>
      <c r="D364" t="str">
        <f>[14]Hoja1!B3</f>
        <v>MONITOR COLOR NEGRO</v>
      </c>
      <c r="F364" s="15">
        <f>[14]Hoja1!C3</f>
        <v>515</v>
      </c>
      <c r="G364" s="10" t="s">
        <v>72</v>
      </c>
      <c r="H364" s="15" t="str">
        <f>[14]Hoja1!A3</f>
        <v>INA-001</v>
      </c>
      <c r="I364" s="19">
        <f>[14]Hoja1!M3</f>
        <v>7250</v>
      </c>
      <c r="J364" t="s">
        <v>81</v>
      </c>
    </row>
    <row r="365" spans="1:10">
      <c r="A365">
        <v>2025</v>
      </c>
      <c r="B365" s="3">
        <v>45566</v>
      </c>
      <c r="C365" s="4">
        <v>45596</v>
      </c>
      <c r="D365" t="str">
        <f>[14]Hoja1!B4</f>
        <v>BOCINAS PARA CPU</v>
      </c>
      <c r="F365" s="15">
        <f>[14]Hoja1!C4</f>
        <v>520</v>
      </c>
      <c r="G365" s="10" t="s">
        <v>38</v>
      </c>
      <c r="H365" s="15" t="str">
        <f>[14]Hoja1!A4</f>
        <v>INA-002</v>
      </c>
      <c r="I365" s="19">
        <f>[14]Hoja1!M4</f>
        <v>550</v>
      </c>
      <c r="J365" t="s">
        <v>81</v>
      </c>
    </row>
    <row r="366" spans="1:10">
      <c r="A366">
        <v>2025</v>
      </c>
      <c r="B366" s="3">
        <v>45566</v>
      </c>
      <c r="C366" s="4">
        <v>45596</v>
      </c>
      <c r="D366" t="str">
        <f>[14]Hoja1!B5</f>
        <v>IMPRESORA MULTIFUNCIONAL</v>
      </c>
      <c r="E366" s="3">
        <f>[14]Hoja1!$D$5</f>
        <v>42383</v>
      </c>
      <c r="F366" s="15">
        <f>[14]Hoja1!C5</f>
        <v>515</v>
      </c>
      <c r="G366" s="10" t="s">
        <v>72</v>
      </c>
      <c r="H366" s="15" t="str">
        <f>[14]Hoja1!A5</f>
        <v>INA-003</v>
      </c>
      <c r="I366" s="19">
        <f>[14]Hoja1!M5</f>
        <v>6844</v>
      </c>
      <c r="J366" t="s">
        <v>81</v>
      </c>
    </row>
    <row r="367" spans="1:10">
      <c r="A367">
        <v>2025</v>
      </c>
      <c r="B367" s="3">
        <v>45566</v>
      </c>
      <c r="C367" s="4">
        <v>45596</v>
      </c>
      <c r="D367" t="str">
        <f>[14]Hoja1!B6</f>
        <v>NICHO CON BANDERA</v>
      </c>
      <c r="F367" s="15">
        <f>[14]Hoja1!C6</f>
        <v>511</v>
      </c>
      <c r="G367" s="10" t="s">
        <v>38</v>
      </c>
      <c r="H367" s="15" t="str">
        <f>[14]Hoja1!A6</f>
        <v>INA-004</v>
      </c>
      <c r="I367" s="19">
        <f>[14]Hoja1!M6</f>
        <v>950</v>
      </c>
      <c r="J367" t="s">
        <v>81</v>
      </c>
    </row>
    <row r="368" spans="1:10">
      <c r="A368">
        <v>2025</v>
      </c>
      <c r="B368" s="3">
        <v>45566</v>
      </c>
      <c r="C368" s="4">
        <v>45596</v>
      </c>
      <c r="D368" t="str">
        <f>[14]Hoja1!B7</f>
        <v>ANAQUEL METALICO COLOR CAFÉ</v>
      </c>
      <c r="F368" s="15">
        <f>[14]Hoja1!C7</f>
        <v>511</v>
      </c>
      <c r="G368" s="10" t="s">
        <v>72</v>
      </c>
      <c r="H368" s="15" t="str">
        <f>[14]Hoja1!A7</f>
        <v>INA-005</v>
      </c>
      <c r="I368" s="19">
        <f>[14]Hoja1!M7</f>
        <v>750</v>
      </c>
      <c r="J368" t="s">
        <v>81</v>
      </c>
    </row>
    <row r="369" spans="1:10">
      <c r="A369">
        <v>2025</v>
      </c>
      <c r="B369" s="3">
        <v>45566</v>
      </c>
      <c r="C369" s="4">
        <v>45596</v>
      </c>
      <c r="D369" t="str">
        <f>[14]Hoja1!B8</f>
        <v xml:space="preserve">VENTILADOR METALICO DE PEDESTAL MARCA BRISA </v>
      </c>
      <c r="F369" s="15">
        <f>[14]Hoja1!C8</f>
        <v>564</v>
      </c>
      <c r="G369" s="10" t="s">
        <v>38</v>
      </c>
      <c r="H369" s="15" t="str">
        <f>[14]Hoja1!A8</f>
        <v>INA-006</v>
      </c>
      <c r="I369" s="19">
        <f>[14]Hoja1!M8</f>
        <v>750</v>
      </c>
      <c r="J369" t="s">
        <v>81</v>
      </c>
    </row>
    <row r="370" spans="1:10">
      <c r="A370">
        <v>2025</v>
      </c>
      <c r="B370" s="3">
        <v>45566</v>
      </c>
      <c r="C370" s="4">
        <v>45596</v>
      </c>
      <c r="D370" t="str">
        <f>[14]Hoja1!B9</f>
        <v xml:space="preserve">VENTILADOR METALICO DE PEDESTAL MARCA BRISA </v>
      </c>
      <c r="F370" s="15">
        <f>[14]Hoja1!C9</f>
        <v>564</v>
      </c>
      <c r="G370" s="10" t="s">
        <v>72</v>
      </c>
      <c r="H370" s="15" t="str">
        <f>[14]Hoja1!A9</f>
        <v>INA-007</v>
      </c>
      <c r="I370" s="19">
        <f>[14]Hoja1!M9</f>
        <v>750</v>
      </c>
      <c r="J370" t="s">
        <v>81</v>
      </c>
    </row>
    <row r="371" spans="1:10">
      <c r="A371">
        <v>2025</v>
      </c>
      <c r="B371" s="3">
        <v>45566</v>
      </c>
      <c r="C371" s="4">
        <v>45596</v>
      </c>
      <c r="D371" t="str">
        <f>[14]Hoja1!B10</f>
        <v>SILLA DE 3 COLOR VERDE PARA LA SALA DE ESPERA</v>
      </c>
      <c r="F371" s="15">
        <f>[14]Hoja1!C10</f>
        <v>511</v>
      </c>
      <c r="G371" s="10" t="s">
        <v>38</v>
      </c>
      <c r="H371" s="15" t="str">
        <f>[14]Hoja1!A10</f>
        <v>INA-008</v>
      </c>
      <c r="I371" s="19">
        <f>[14]Hoja1!M10</f>
        <v>650</v>
      </c>
      <c r="J371" t="s">
        <v>81</v>
      </c>
    </row>
    <row r="372" spans="1:10">
      <c r="A372">
        <v>2025</v>
      </c>
      <c r="B372" s="3">
        <v>45566</v>
      </c>
      <c r="C372" s="4">
        <v>45596</v>
      </c>
      <c r="D372" t="str">
        <f>[14]Hoja1!B11</f>
        <v>CPU HACER AM1610-B1208A</v>
      </c>
      <c r="F372" s="15">
        <f>[14]Hoja1!C11</f>
        <v>515</v>
      </c>
      <c r="G372" s="10" t="s">
        <v>72</v>
      </c>
      <c r="H372" s="15" t="str">
        <f>[14]Hoja1!A11</f>
        <v>INA-009</v>
      </c>
      <c r="I372" s="19">
        <f>[14]Hoja1!M11</f>
        <v>750</v>
      </c>
      <c r="J372" t="s">
        <v>81</v>
      </c>
    </row>
    <row r="373" spans="1:10">
      <c r="A373">
        <v>2025</v>
      </c>
      <c r="B373" s="3">
        <v>45566</v>
      </c>
      <c r="C373" s="4">
        <v>45596</v>
      </c>
      <c r="D373" t="str">
        <f>[14]Hoja1!B12</f>
        <v>TECLADO  ACER KU0760</v>
      </c>
      <c r="F373" s="15">
        <f>[14]Hoja1!C12</f>
        <v>515</v>
      </c>
      <c r="G373" s="10" t="s">
        <v>38</v>
      </c>
      <c r="H373" s="15" t="str">
        <f>[14]Hoja1!A12</f>
        <v>INA-010</v>
      </c>
      <c r="I373" s="19">
        <f>[14]Hoja1!M12</f>
        <v>300</v>
      </c>
      <c r="J373" t="s">
        <v>81</v>
      </c>
    </row>
    <row r="374" spans="1:10">
      <c r="A374">
        <v>2025</v>
      </c>
      <c r="B374" s="3">
        <v>45566</v>
      </c>
      <c r="C374" s="4">
        <v>45596</v>
      </c>
      <c r="D374" t="str">
        <f>[14]Hoja1!B13</f>
        <v>ESCRITORIO DE MADERA C/2 CAJONES</v>
      </c>
      <c r="F374" s="15">
        <f>[14]Hoja1!C13</f>
        <v>511</v>
      </c>
      <c r="G374" s="10" t="s">
        <v>72</v>
      </c>
      <c r="H374" s="15" t="str">
        <f>[14]Hoja1!A13</f>
        <v>INA-011</v>
      </c>
      <c r="I374" s="19">
        <f>[14]Hoja1!M13</f>
        <v>1450</v>
      </c>
      <c r="J374" t="s">
        <v>81</v>
      </c>
    </row>
    <row r="375" spans="1:10">
      <c r="A375">
        <v>2025</v>
      </c>
      <c r="B375" s="3">
        <v>45566</v>
      </c>
      <c r="C375" s="4">
        <v>45596</v>
      </c>
      <c r="D375" t="str">
        <f>[14]Hoja1!B14</f>
        <v>ARCHIVERO METALICO DE 3 CAJONES COLOR CAFÉ</v>
      </c>
      <c r="F375" s="15">
        <f>[14]Hoja1!C14</f>
        <v>511</v>
      </c>
      <c r="G375" s="10" t="s">
        <v>38</v>
      </c>
      <c r="H375" s="15" t="str">
        <f>[14]Hoja1!A14</f>
        <v>INA-012</v>
      </c>
      <c r="I375" s="19">
        <f>[14]Hoja1!M14</f>
        <v>1250</v>
      </c>
      <c r="J375" t="s">
        <v>81</v>
      </c>
    </row>
    <row r="376" spans="1:10">
      <c r="A376">
        <v>2025</v>
      </c>
      <c r="B376" s="3">
        <v>45566</v>
      </c>
      <c r="C376" s="4">
        <v>45596</v>
      </c>
      <c r="D376" t="str">
        <f>[14]Hoja1!B15</f>
        <v>SILLA SIN BRAZO COLOR NEGRO</v>
      </c>
      <c r="F376" s="15">
        <f>[14]Hoja1!C15</f>
        <v>511</v>
      </c>
      <c r="G376" s="10" t="s">
        <v>72</v>
      </c>
      <c r="H376" s="15" t="str">
        <f>[14]Hoja1!A15</f>
        <v>INA-013</v>
      </c>
      <c r="I376" s="19">
        <f>[14]Hoja1!M15</f>
        <v>350</v>
      </c>
      <c r="J376" t="s">
        <v>81</v>
      </c>
    </row>
    <row r="377" spans="1:10">
      <c r="A377">
        <v>2025</v>
      </c>
      <c r="B377" s="3">
        <v>45566</v>
      </c>
      <c r="C377" s="4">
        <v>45596</v>
      </c>
      <c r="D377" t="str">
        <f>[14]Hoja1!B16</f>
        <v>ESCRITORIO METALICO DE 2 CAJONES COLOR GRIS</v>
      </c>
      <c r="F377" s="15">
        <f>[14]Hoja1!C16</f>
        <v>511</v>
      </c>
      <c r="G377" s="10" t="s">
        <v>38</v>
      </c>
      <c r="H377" s="15" t="str">
        <f>[14]Hoja1!A16</f>
        <v>INA-014</v>
      </c>
      <c r="I377" s="19">
        <f>[14]Hoja1!M16</f>
        <v>1350</v>
      </c>
      <c r="J377" t="s">
        <v>81</v>
      </c>
    </row>
    <row r="378" spans="1:10">
      <c r="A378">
        <v>2025</v>
      </c>
      <c r="B378" s="3">
        <v>45566</v>
      </c>
      <c r="C378" s="4">
        <v>45596</v>
      </c>
      <c r="D378" t="str">
        <f>[14]Hoja1!B17</f>
        <v>REGULADOR DE VOLTAJE</v>
      </c>
      <c r="F378" s="15">
        <f>[14]Hoja1!C17</f>
        <v>566</v>
      </c>
      <c r="G378" s="10" t="s">
        <v>72</v>
      </c>
      <c r="H378" s="15" t="str">
        <f>[14]Hoja1!A17</f>
        <v>INA-015</v>
      </c>
      <c r="I378" s="19">
        <f>[14]Hoja1!M17</f>
        <v>750</v>
      </c>
      <c r="J378" t="s">
        <v>81</v>
      </c>
    </row>
    <row r="379" spans="1:10">
      <c r="A379">
        <v>2025</v>
      </c>
      <c r="B379" s="3">
        <v>45566</v>
      </c>
      <c r="C379" s="4">
        <v>45596</v>
      </c>
      <c r="D379" t="str">
        <f>[14]Hoja1!B18</f>
        <v>SILLA SIN BRAZO COLOR NEGRO</v>
      </c>
      <c r="F379" s="15">
        <f>[14]Hoja1!C18</f>
        <v>511</v>
      </c>
      <c r="G379" s="10" t="s">
        <v>38</v>
      </c>
      <c r="H379" s="15" t="str">
        <f>[14]Hoja1!A18</f>
        <v>INA-016</v>
      </c>
      <c r="I379" s="19">
        <f>[14]Hoja1!M18</f>
        <v>650</v>
      </c>
      <c r="J379" t="s">
        <v>81</v>
      </c>
    </row>
    <row r="380" spans="1:10">
      <c r="A380">
        <v>2025</v>
      </c>
      <c r="B380" s="3">
        <v>45566</v>
      </c>
      <c r="C380" s="4">
        <v>45596</v>
      </c>
      <c r="D380" t="str">
        <f>[14]Hoja1!B19</f>
        <v>SILLA DE PLASTICO COLOR BLANCO</v>
      </c>
      <c r="F380" s="15">
        <f>[14]Hoja1!C19</f>
        <v>511</v>
      </c>
      <c r="G380" s="10" t="s">
        <v>72</v>
      </c>
      <c r="H380" s="15" t="str">
        <f>[14]Hoja1!A19</f>
        <v>INA-017</v>
      </c>
      <c r="I380" s="19">
        <f>[14]Hoja1!M19</f>
        <v>250</v>
      </c>
      <c r="J380" t="s">
        <v>81</v>
      </c>
    </row>
    <row r="381" spans="1:10">
      <c r="A381">
        <v>2025</v>
      </c>
      <c r="B381" s="3">
        <v>45566</v>
      </c>
      <c r="C381" s="4">
        <v>45596</v>
      </c>
      <c r="D381" t="str">
        <f>[14]Hoja1!B20</f>
        <v>SILLA DE PLASTICO COLOR BLANCO</v>
      </c>
      <c r="F381" s="15">
        <f>[14]Hoja1!C20</f>
        <v>511</v>
      </c>
      <c r="G381" s="10" t="s">
        <v>38</v>
      </c>
      <c r="H381" s="15" t="str">
        <f>[14]Hoja1!A20</f>
        <v>INA-018</v>
      </c>
      <c r="I381" s="19">
        <f>[14]Hoja1!M20</f>
        <v>250</v>
      </c>
      <c r="J381" t="s">
        <v>81</v>
      </c>
    </row>
    <row r="382" spans="1:10">
      <c r="A382">
        <v>2025</v>
      </c>
      <c r="B382" s="3">
        <v>45566</v>
      </c>
      <c r="C382" s="4">
        <v>45596</v>
      </c>
      <c r="D382" t="str">
        <f>[14]Hoja1!B21</f>
        <v>SILLA DE PLASTICO COLOR BLANCO</v>
      </c>
      <c r="F382" s="15">
        <f>[14]Hoja1!C21</f>
        <v>511</v>
      </c>
      <c r="G382" s="10" t="s">
        <v>72</v>
      </c>
      <c r="H382" s="15" t="str">
        <f>[14]Hoja1!A21</f>
        <v>INA-019</v>
      </c>
      <c r="I382" s="19">
        <f>[14]Hoja1!M21</f>
        <v>250</v>
      </c>
      <c r="J382" t="s">
        <v>81</v>
      </c>
    </row>
    <row r="383" spans="1:10">
      <c r="A383">
        <v>2025</v>
      </c>
      <c r="B383" s="3">
        <v>45566</v>
      </c>
      <c r="C383" s="4">
        <v>45596</v>
      </c>
      <c r="D383" t="str">
        <f>[14]Hoja1!B22</f>
        <v>SILLA DE PLASTICO COLOR BLANCO</v>
      </c>
      <c r="F383" s="15">
        <f>[14]Hoja1!C22</f>
        <v>511</v>
      </c>
      <c r="G383" s="10" t="s">
        <v>38</v>
      </c>
      <c r="H383" s="15" t="str">
        <f>[14]Hoja1!A22</f>
        <v>INA-020</v>
      </c>
      <c r="I383" s="19">
        <f>[14]Hoja1!M22</f>
        <v>250</v>
      </c>
      <c r="J383" t="s">
        <v>81</v>
      </c>
    </row>
    <row r="384" spans="1:10">
      <c r="A384">
        <v>2025</v>
      </c>
      <c r="B384" s="3">
        <v>45566</v>
      </c>
      <c r="C384" s="4">
        <v>45596</v>
      </c>
      <c r="D384" t="str">
        <f>[14]Hoja1!B23</f>
        <v>SILLA DE PLASTICO COLOR BLANCO</v>
      </c>
      <c r="F384" s="15">
        <f>[14]Hoja1!C23</f>
        <v>511</v>
      </c>
      <c r="G384" s="10" t="s">
        <v>72</v>
      </c>
      <c r="H384" s="15" t="str">
        <f>[14]Hoja1!A23</f>
        <v>INA-021</v>
      </c>
      <c r="I384" s="19">
        <f>[14]Hoja1!M23</f>
        <v>250</v>
      </c>
      <c r="J384" t="s">
        <v>81</v>
      </c>
    </row>
    <row r="385" spans="1:10">
      <c r="A385">
        <v>2025</v>
      </c>
      <c r="B385" s="3">
        <v>45566</v>
      </c>
      <c r="C385" s="4">
        <v>45596</v>
      </c>
      <c r="D385" t="str">
        <f>[14]Hoja1!B24</f>
        <v>SILLA DE PLASTICO COLOR BLANCO</v>
      </c>
      <c r="F385" s="15">
        <f>[14]Hoja1!C24</f>
        <v>511</v>
      </c>
      <c r="G385" s="10" t="s">
        <v>38</v>
      </c>
      <c r="H385" s="15" t="str">
        <f>[14]Hoja1!A24</f>
        <v>INA-022</v>
      </c>
      <c r="I385" s="19">
        <f>[14]Hoja1!M24</f>
        <v>250</v>
      </c>
      <c r="J385" t="s">
        <v>81</v>
      </c>
    </row>
    <row r="386" spans="1:10">
      <c r="A386">
        <v>2025</v>
      </c>
      <c r="B386" s="3">
        <v>45566</v>
      </c>
      <c r="C386" s="4">
        <v>45596</v>
      </c>
      <c r="D386" t="str">
        <f>[14]Hoja1!B25</f>
        <v>SILLA DE PLASTICO COLOR BLANCO</v>
      </c>
      <c r="F386" s="15">
        <f>[14]Hoja1!C25</f>
        <v>511</v>
      </c>
      <c r="G386" s="10" t="s">
        <v>72</v>
      </c>
      <c r="H386" s="15" t="str">
        <f>[14]Hoja1!A25</f>
        <v>INA-023</v>
      </c>
      <c r="I386" s="19">
        <f>[14]Hoja1!M25</f>
        <v>250</v>
      </c>
      <c r="J386" t="s">
        <v>81</v>
      </c>
    </row>
    <row r="387" spans="1:10">
      <c r="A387">
        <v>2025</v>
      </c>
      <c r="B387" s="3">
        <v>45566</v>
      </c>
      <c r="C387" s="4">
        <v>45596</v>
      </c>
      <c r="D387" t="str">
        <f>[14]Hoja1!B26</f>
        <v>SILLA DE PLASTICO COLOR BLANCO</v>
      </c>
      <c r="F387" s="15">
        <f>[14]Hoja1!C26</f>
        <v>511</v>
      </c>
      <c r="G387" s="10" t="s">
        <v>38</v>
      </c>
      <c r="H387" s="15" t="str">
        <f>[14]Hoja1!A26</f>
        <v>INA-024</v>
      </c>
      <c r="I387" s="19">
        <f>[14]Hoja1!M26</f>
        <v>250</v>
      </c>
      <c r="J387" t="s">
        <v>81</v>
      </c>
    </row>
    <row r="388" spans="1:10">
      <c r="A388">
        <v>2025</v>
      </c>
      <c r="B388" s="3">
        <v>45566</v>
      </c>
      <c r="C388" s="4">
        <v>45596</v>
      </c>
      <c r="D388" t="str">
        <f>[14]Hoja1!B27</f>
        <v>SILLA DE PLASTICO COLOR BLANCO</v>
      </c>
      <c r="F388" s="15">
        <f>[14]Hoja1!C27</f>
        <v>511</v>
      </c>
      <c r="G388" s="10" t="s">
        <v>72</v>
      </c>
      <c r="H388" s="15" t="str">
        <f>[14]Hoja1!A27</f>
        <v>INA-025</v>
      </c>
      <c r="I388" s="19">
        <f>[14]Hoja1!M27</f>
        <v>250</v>
      </c>
      <c r="J388" t="s">
        <v>81</v>
      </c>
    </row>
    <row r="389" spans="1:10">
      <c r="A389">
        <v>2025</v>
      </c>
      <c r="B389" s="3">
        <v>45566</v>
      </c>
      <c r="C389" s="4">
        <v>45596</v>
      </c>
      <c r="D389" t="str">
        <f>[14]Hoja1!B28</f>
        <v>SILLA DE PLASTICO COLOR BLANCO</v>
      </c>
      <c r="F389" s="15">
        <f>[14]Hoja1!C28</f>
        <v>511</v>
      </c>
      <c r="G389" s="10" t="s">
        <v>38</v>
      </c>
      <c r="H389" s="15" t="str">
        <f>[14]Hoja1!A28</f>
        <v>INA-026</v>
      </c>
      <c r="I389" s="19">
        <f>[14]Hoja1!M28</f>
        <v>250</v>
      </c>
      <c r="J389" t="s">
        <v>81</v>
      </c>
    </row>
    <row r="390" spans="1:10">
      <c r="A390">
        <v>2025</v>
      </c>
      <c r="B390" s="3">
        <v>45566</v>
      </c>
      <c r="C390" s="4">
        <v>45596</v>
      </c>
      <c r="D390" t="str">
        <f>[14]Hoja1!B29</f>
        <v>SILLA DE PLASTICO COLOR BLANCO</v>
      </c>
      <c r="F390" s="15">
        <f>[14]Hoja1!C29</f>
        <v>511</v>
      </c>
      <c r="G390" s="10" t="s">
        <v>72</v>
      </c>
      <c r="H390" s="15" t="str">
        <f>[14]Hoja1!A29</f>
        <v>INA-027</v>
      </c>
      <c r="I390" s="19">
        <f>[14]Hoja1!M29</f>
        <v>250</v>
      </c>
      <c r="J390" t="s">
        <v>81</v>
      </c>
    </row>
    <row r="391" spans="1:10">
      <c r="A391">
        <v>2025</v>
      </c>
      <c r="B391" s="3">
        <v>45566</v>
      </c>
      <c r="C391" s="4">
        <v>45596</v>
      </c>
      <c r="D391" t="str">
        <f>[14]Hoja1!B30</f>
        <v>SILLA DE PLASTICO COLOR BLANCO</v>
      </c>
      <c r="F391" s="15">
        <f>[14]Hoja1!C30</f>
        <v>511</v>
      </c>
      <c r="G391" s="10" t="s">
        <v>38</v>
      </c>
      <c r="H391" s="15" t="str">
        <f>[14]Hoja1!A30</f>
        <v>INA-028</v>
      </c>
      <c r="I391" s="19">
        <f>[14]Hoja1!M30</f>
        <v>250</v>
      </c>
      <c r="J391" t="s">
        <v>81</v>
      </c>
    </row>
    <row r="392" spans="1:10">
      <c r="A392">
        <v>2025</v>
      </c>
      <c r="B392" s="3">
        <v>45566</v>
      </c>
      <c r="C392" s="4">
        <v>45596</v>
      </c>
      <c r="D392" t="str">
        <f>[14]Hoja1!B31</f>
        <v>SILLA DE PLASTICO COLOR BLANCO</v>
      </c>
      <c r="F392" s="15">
        <f>[14]Hoja1!C31</f>
        <v>511</v>
      </c>
      <c r="G392" s="10" t="s">
        <v>72</v>
      </c>
      <c r="H392" s="15" t="str">
        <f>[14]Hoja1!A31</f>
        <v>INA-029</v>
      </c>
      <c r="I392" s="19">
        <f>[14]Hoja1!M31</f>
        <v>250</v>
      </c>
      <c r="J392" t="s">
        <v>81</v>
      </c>
    </row>
    <row r="393" spans="1:10">
      <c r="A393">
        <v>2025</v>
      </c>
      <c r="B393" s="3">
        <v>45566</v>
      </c>
      <c r="C393" s="4">
        <v>45596</v>
      </c>
      <c r="D393" t="str">
        <f>[14]Hoja1!B32</f>
        <v>SILLA DE PLASTICO COLOR BLANCO</v>
      </c>
      <c r="F393" s="15">
        <f>[14]Hoja1!C32</f>
        <v>511</v>
      </c>
      <c r="G393" s="10" t="s">
        <v>38</v>
      </c>
      <c r="H393" s="15" t="str">
        <f>[14]Hoja1!A32</f>
        <v>INA-030</v>
      </c>
      <c r="I393" s="19">
        <f>[14]Hoja1!M32</f>
        <v>250</v>
      </c>
      <c r="J393" t="s">
        <v>81</v>
      </c>
    </row>
    <row r="394" spans="1:10">
      <c r="A394">
        <v>2025</v>
      </c>
      <c r="B394" s="3">
        <v>45566</v>
      </c>
      <c r="C394" s="4">
        <v>45596</v>
      </c>
      <c r="D394" t="str">
        <f>[14]Hoja1!B33</f>
        <v>SILLA DE PLASTICO COLOR BLANCO</v>
      </c>
      <c r="F394" s="15">
        <f>[14]Hoja1!C33</f>
        <v>511</v>
      </c>
      <c r="G394" s="10" t="s">
        <v>72</v>
      </c>
      <c r="H394" s="15" t="str">
        <f>[14]Hoja1!A33</f>
        <v>INA-031</v>
      </c>
      <c r="I394" s="19">
        <f>[14]Hoja1!M33</f>
        <v>250</v>
      </c>
      <c r="J394" t="s">
        <v>81</v>
      </c>
    </row>
    <row r="395" spans="1:10">
      <c r="A395">
        <v>2025</v>
      </c>
      <c r="B395" s="3">
        <v>45566</v>
      </c>
      <c r="C395" s="4">
        <v>45596</v>
      </c>
      <c r="D395" t="str">
        <f>[14]Hoja1!B34</f>
        <v>SILLA DE PLASTICO COLOR BLANCO</v>
      </c>
      <c r="F395" s="15">
        <f>[14]Hoja1!C34</f>
        <v>511</v>
      </c>
      <c r="G395" s="10" t="s">
        <v>38</v>
      </c>
      <c r="H395" s="15" t="str">
        <f>[14]Hoja1!A34</f>
        <v>INA-032</v>
      </c>
      <c r="I395" s="19">
        <f>[14]Hoja1!M34</f>
        <v>250</v>
      </c>
      <c r="J395" t="s">
        <v>81</v>
      </c>
    </row>
    <row r="396" spans="1:10">
      <c r="A396">
        <v>2025</v>
      </c>
      <c r="B396" s="3">
        <v>45566</v>
      </c>
      <c r="C396" s="4">
        <v>45596</v>
      </c>
      <c r="D396" t="str">
        <f>[14]Hoja1!B35</f>
        <v>SILLA DE PLASTICO COLOR BLANCO</v>
      </c>
      <c r="F396" s="15">
        <f>[14]Hoja1!C35</f>
        <v>511</v>
      </c>
      <c r="G396" s="10" t="s">
        <v>72</v>
      </c>
      <c r="H396" s="15" t="str">
        <f>[14]Hoja1!A35</f>
        <v>INA-033</v>
      </c>
      <c r="I396" s="19">
        <f>[14]Hoja1!M35</f>
        <v>250</v>
      </c>
      <c r="J396" t="s">
        <v>81</v>
      </c>
    </row>
    <row r="397" spans="1:10">
      <c r="A397">
        <v>2025</v>
      </c>
      <c r="B397" s="3">
        <v>45566</v>
      </c>
      <c r="C397" s="4">
        <v>45596</v>
      </c>
      <c r="D397" t="str">
        <f>[14]Hoja1!B36</f>
        <v>SILLA DE PLASTICO COLOR BLANCO</v>
      </c>
      <c r="F397" s="15">
        <f>[14]Hoja1!C36</f>
        <v>511</v>
      </c>
      <c r="G397" s="10" t="s">
        <v>38</v>
      </c>
      <c r="H397" s="15" t="str">
        <f>[14]Hoja1!A36</f>
        <v>INA-034</v>
      </c>
      <c r="I397" s="19">
        <f>[14]Hoja1!M36</f>
        <v>250</v>
      </c>
      <c r="J397" t="s">
        <v>81</v>
      </c>
    </row>
    <row r="398" spans="1:10">
      <c r="A398">
        <v>2025</v>
      </c>
      <c r="B398" s="3">
        <v>45566</v>
      </c>
      <c r="C398" s="4">
        <v>45596</v>
      </c>
      <c r="D398" t="str">
        <f>[14]Hoja1!B37</f>
        <v>SILLA DE PLASTICO COLOR BLANCO</v>
      </c>
      <c r="F398" s="15">
        <f>[14]Hoja1!C37</f>
        <v>511</v>
      </c>
      <c r="G398" s="10" t="s">
        <v>72</v>
      </c>
      <c r="H398" s="15" t="str">
        <f>[14]Hoja1!A37</f>
        <v>INA-035</v>
      </c>
      <c r="I398" s="19">
        <f>[14]Hoja1!M37</f>
        <v>250</v>
      </c>
      <c r="J398" t="s">
        <v>81</v>
      </c>
    </row>
    <row r="399" spans="1:10">
      <c r="A399">
        <v>2025</v>
      </c>
      <c r="B399" s="3">
        <v>45566</v>
      </c>
      <c r="C399" s="4">
        <v>45596</v>
      </c>
      <c r="D399" t="str">
        <f>[14]Hoja1!B38</f>
        <v>SILLA DE PLASTICO COLOR BLANCO</v>
      </c>
      <c r="F399" s="15">
        <f>[14]Hoja1!C38</f>
        <v>511</v>
      </c>
      <c r="G399" s="10" t="s">
        <v>38</v>
      </c>
      <c r="H399" s="15" t="str">
        <f>[14]Hoja1!A38</f>
        <v>INA-036</v>
      </c>
      <c r="I399" s="19">
        <f>[14]Hoja1!M38</f>
        <v>250</v>
      </c>
      <c r="J399" t="s">
        <v>81</v>
      </c>
    </row>
    <row r="400" spans="1:10">
      <c r="A400">
        <v>2025</v>
      </c>
      <c r="B400" s="3">
        <v>45566</v>
      </c>
      <c r="C400" s="4">
        <v>45596</v>
      </c>
      <c r="D400" t="str">
        <f>[14]Hoja1!B39</f>
        <v>SILLA DE PLASTICO COLOR BLANCO</v>
      </c>
      <c r="F400" s="15">
        <f>[14]Hoja1!C39</f>
        <v>511</v>
      </c>
      <c r="G400" s="10" t="s">
        <v>72</v>
      </c>
      <c r="H400" s="15" t="str">
        <f>[14]Hoja1!A39</f>
        <v>INA-037</v>
      </c>
      <c r="I400" s="19">
        <f>[14]Hoja1!M39</f>
        <v>250</v>
      </c>
      <c r="J400" t="s">
        <v>81</v>
      </c>
    </row>
    <row r="401" spans="1:10">
      <c r="A401">
        <v>2025</v>
      </c>
      <c r="B401" s="3">
        <v>45566</v>
      </c>
      <c r="C401" s="4">
        <v>45596</v>
      </c>
      <c r="D401" t="str">
        <f>[14]Hoja1!B40</f>
        <v>SILLA DE PLASTICO COLOR BLANCO</v>
      </c>
      <c r="F401" s="15">
        <f>[14]Hoja1!C40</f>
        <v>511</v>
      </c>
      <c r="G401" s="10" t="s">
        <v>38</v>
      </c>
      <c r="H401" s="15" t="str">
        <f>[14]Hoja1!A40</f>
        <v>INA-038</v>
      </c>
      <c r="I401" s="19">
        <f>[14]Hoja1!M40</f>
        <v>250</v>
      </c>
      <c r="J401" t="s">
        <v>81</v>
      </c>
    </row>
    <row r="402" spans="1:10">
      <c r="A402">
        <v>2025</v>
      </c>
      <c r="B402" s="3">
        <v>45566</v>
      </c>
      <c r="C402" s="4">
        <v>45596</v>
      </c>
      <c r="D402" t="str">
        <f>[14]Hoja1!B41</f>
        <v>SILLA DE PLASTICO COLOR BLANCO</v>
      </c>
      <c r="F402" s="15">
        <f>[14]Hoja1!C41</f>
        <v>511</v>
      </c>
      <c r="G402" s="10" t="s">
        <v>72</v>
      </c>
      <c r="H402" s="15" t="str">
        <f>[14]Hoja1!A41</f>
        <v>INA-039</v>
      </c>
      <c r="I402" s="19">
        <f>[14]Hoja1!M41</f>
        <v>250</v>
      </c>
      <c r="J402" t="s">
        <v>81</v>
      </c>
    </row>
    <row r="403" spans="1:10">
      <c r="A403">
        <v>2025</v>
      </c>
      <c r="B403" s="3">
        <v>45566</v>
      </c>
      <c r="C403" s="4">
        <v>45596</v>
      </c>
      <c r="D403" t="str">
        <f>[14]Hoja1!B42</f>
        <v>SILLA DE PLASTICO COLOR BLANCO</v>
      </c>
      <c r="F403" s="15">
        <f>[14]Hoja1!C42</f>
        <v>511</v>
      </c>
      <c r="G403" s="10" t="s">
        <v>38</v>
      </c>
      <c r="H403" s="15" t="str">
        <f>[14]Hoja1!A42</f>
        <v>INA-040</v>
      </c>
      <c r="I403" s="19">
        <f>[14]Hoja1!M42</f>
        <v>250</v>
      </c>
      <c r="J403" t="s">
        <v>81</v>
      </c>
    </row>
    <row r="404" spans="1:10">
      <c r="A404">
        <v>2025</v>
      </c>
      <c r="B404" s="3">
        <v>45566</v>
      </c>
      <c r="C404" s="4">
        <v>45596</v>
      </c>
      <c r="D404" t="str">
        <f>[14]Hoja1!B43</f>
        <v>SILLA DE PLASTICO COLOR BLANCO</v>
      </c>
      <c r="F404" s="15">
        <f>[14]Hoja1!C43</f>
        <v>511</v>
      </c>
      <c r="G404" s="10" t="s">
        <v>72</v>
      </c>
      <c r="H404" s="15" t="str">
        <f>[14]Hoja1!A43</f>
        <v>INA-041</v>
      </c>
      <c r="I404" s="19">
        <f>[14]Hoja1!M43</f>
        <v>250</v>
      </c>
      <c r="J404" t="s">
        <v>81</v>
      </c>
    </row>
    <row r="405" spans="1:10">
      <c r="A405">
        <v>2025</v>
      </c>
      <c r="B405" s="3">
        <v>45566</v>
      </c>
      <c r="C405" s="4">
        <v>45596</v>
      </c>
      <c r="D405" t="str">
        <f>[14]Hoja1!B44</f>
        <v>SILLA DE PLASTICO COLOR BLANCO</v>
      </c>
      <c r="F405" s="15">
        <f>[14]Hoja1!C44</f>
        <v>511</v>
      </c>
      <c r="G405" s="10" t="s">
        <v>38</v>
      </c>
      <c r="H405" s="15" t="str">
        <f>[14]Hoja1!A44</f>
        <v>INA-042</v>
      </c>
      <c r="I405" s="19">
        <f>[14]Hoja1!M44</f>
        <v>250</v>
      </c>
      <c r="J405" t="s">
        <v>81</v>
      </c>
    </row>
    <row r="406" spans="1:10">
      <c r="A406">
        <v>2025</v>
      </c>
      <c r="B406" s="3">
        <v>45566</v>
      </c>
      <c r="C406" s="4">
        <v>45596</v>
      </c>
      <c r="D406" t="str">
        <f>[14]Hoja1!B45</f>
        <v>SILLA DE PLASTICO COLOR BLANCO</v>
      </c>
      <c r="F406" s="15">
        <f>[14]Hoja1!C45</f>
        <v>511</v>
      </c>
      <c r="G406" s="10" t="s">
        <v>72</v>
      </c>
      <c r="H406" s="15" t="str">
        <f>[14]Hoja1!A45</f>
        <v>INA-043</v>
      </c>
      <c r="I406" s="19">
        <f>[14]Hoja1!M45</f>
        <v>250</v>
      </c>
      <c r="J406" t="s">
        <v>81</v>
      </c>
    </row>
    <row r="407" spans="1:10">
      <c r="A407">
        <v>2025</v>
      </c>
      <c r="B407" s="3">
        <v>45566</v>
      </c>
      <c r="C407" s="4">
        <v>45596</v>
      </c>
      <c r="D407" t="str">
        <f>[14]Hoja1!B46</f>
        <v>SILLA DE PLASTICO COLOR BLANCO</v>
      </c>
      <c r="F407" s="15">
        <f>[14]Hoja1!C46</f>
        <v>511</v>
      </c>
      <c r="G407" s="10" t="s">
        <v>38</v>
      </c>
      <c r="H407" s="15" t="str">
        <f>[14]Hoja1!A46</f>
        <v>INA-044</v>
      </c>
      <c r="I407" s="19">
        <f>[14]Hoja1!M46</f>
        <v>250</v>
      </c>
      <c r="J407" t="s">
        <v>81</v>
      </c>
    </row>
    <row r="408" spans="1:10">
      <c r="A408">
        <v>2025</v>
      </c>
      <c r="B408" s="3">
        <v>45566</v>
      </c>
      <c r="C408" s="4">
        <v>45596</v>
      </c>
      <c r="D408" t="str">
        <f>[14]Hoja1!B47</f>
        <v>SILLA DE PLASTICO COLOR BLANCO</v>
      </c>
      <c r="F408" s="15">
        <f>[14]Hoja1!C47</f>
        <v>511</v>
      </c>
      <c r="G408" s="10" t="s">
        <v>72</v>
      </c>
      <c r="H408" s="15" t="str">
        <f>[14]Hoja1!A47</f>
        <v>INA-045</v>
      </c>
      <c r="I408" s="19">
        <f>[14]Hoja1!M47</f>
        <v>250</v>
      </c>
      <c r="J408" t="s">
        <v>81</v>
      </c>
    </row>
    <row r="409" spans="1:10">
      <c r="A409">
        <v>2025</v>
      </c>
      <c r="B409" s="3">
        <v>45566</v>
      </c>
      <c r="C409" s="4">
        <v>45596</v>
      </c>
      <c r="D409" t="str">
        <f>[14]Hoja1!B48</f>
        <v>SILLA DE PLASTICO COLOR BLANCO</v>
      </c>
      <c r="F409" s="15">
        <f>[14]Hoja1!C48</f>
        <v>511</v>
      </c>
      <c r="G409" s="10" t="s">
        <v>38</v>
      </c>
      <c r="H409" s="15" t="str">
        <f>[14]Hoja1!A48</f>
        <v>INA-046</v>
      </c>
      <c r="I409" s="19">
        <f>[14]Hoja1!M48</f>
        <v>250</v>
      </c>
      <c r="J409" t="s">
        <v>81</v>
      </c>
    </row>
    <row r="410" spans="1:10">
      <c r="A410">
        <v>2025</v>
      </c>
      <c r="B410" s="3">
        <v>45566</v>
      </c>
      <c r="C410" s="4">
        <v>45596</v>
      </c>
      <c r="D410" t="str">
        <f>[14]Hoja1!B49</f>
        <v>SILLA DE PLASTICO COLOR BLANCO</v>
      </c>
      <c r="F410" s="15">
        <f>[14]Hoja1!C49</f>
        <v>511</v>
      </c>
      <c r="G410" s="10" t="s">
        <v>72</v>
      </c>
      <c r="H410" s="15" t="str">
        <f>[14]Hoja1!A49</f>
        <v>INA-047</v>
      </c>
      <c r="I410" s="19">
        <f>[14]Hoja1!M49</f>
        <v>250</v>
      </c>
      <c r="J410" t="s">
        <v>81</v>
      </c>
    </row>
    <row r="411" spans="1:10">
      <c r="A411">
        <v>2025</v>
      </c>
      <c r="B411" s="3">
        <v>45566</v>
      </c>
      <c r="C411" s="4">
        <v>45596</v>
      </c>
      <c r="D411" t="str">
        <f>[14]Hoja1!B50</f>
        <v>SILLA DE PLASTICO COLOR BLANCO</v>
      </c>
      <c r="F411" s="15">
        <f>[14]Hoja1!C50</f>
        <v>511</v>
      </c>
      <c r="G411" s="10" t="s">
        <v>38</v>
      </c>
      <c r="H411" s="15" t="str">
        <f>[14]Hoja1!A50</f>
        <v>INA-048</v>
      </c>
      <c r="I411" s="19">
        <f>[14]Hoja1!M50</f>
        <v>250</v>
      </c>
      <c r="J411" t="s">
        <v>81</v>
      </c>
    </row>
    <row r="412" spans="1:10">
      <c r="A412">
        <v>2025</v>
      </c>
      <c r="B412" s="3">
        <v>45566</v>
      </c>
      <c r="C412" s="4">
        <v>45596</v>
      </c>
      <c r="D412" t="str">
        <f>[14]Hoja1!B51</f>
        <v>SILLA DE PLASTICO COLOR BLANCO</v>
      </c>
      <c r="F412" s="15">
        <f>[14]Hoja1!C51</f>
        <v>511</v>
      </c>
      <c r="G412" s="10" t="s">
        <v>72</v>
      </c>
      <c r="H412" s="15" t="str">
        <f>[14]Hoja1!A51</f>
        <v>INA-049</v>
      </c>
      <c r="I412" s="19">
        <f>[14]Hoja1!M51</f>
        <v>250</v>
      </c>
      <c r="J412" t="s">
        <v>81</v>
      </c>
    </row>
    <row r="413" spans="1:10">
      <c r="A413">
        <v>2025</v>
      </c>
      <c r="B413" s="3">
        <v>45566</v>
      </c>
      <c r="C413" s="4">
        <v>45596</v>
      </c>
      <c r="D413" t="str">
        <f>[14]Hoja1!B52</f>
        <v>SILLA DE PLASTICO COLOR BLANCO</v>
      </c>
      <c r="F413" s="15">
        <f>[14]Hoja1!C52</f>
        <v>511</v>
      </c>
      <c r="G413" s="10" t="s">
        <v>38</v>
      </c>
      <c r="H413" s="15" t="str">
        <f>[14]Hoja1!A52</f>
        <v>INA-050</v>
      </c>
      <c r="I413" s="19">
        <f>[14]Hoja1!M52</f>
        <v>250</v>
      </c>
      <c r="J413" t="s">
        <v>81</v>
      </c>
    </row>
    <row r="414" spans="1:10">
      <c r="A414">
        <v>2025</v>
      </c>
      <c r="B414" s="3">
        <v>45566</v>
      </c>
      <c r="C414" s="4">
        <v>45596</v>
      </c>
      <c r="D414" t="str">
        <f>[14]Hoja1!B53</f>
        <v>SILLA DE PLASTICO COLOR BLANCO</v>
      </c>
      <c r="F414" s="15">
        <f>[14]Hoja1!C53</f>
        <v>511</v>
      </c>
      <c r="G414" s="10" t="s">
        <v>72</v>
      </c>
      <c r="H414" s="15" t="str">
        <f>[14]Hoja1!A53</f>
        <v>INA-051</v>
      </c>
      <c r="I414" s="19">
        <f>[14]Hoja1!M53</f>
        <v>250</v>
      </c>
      <c r="J414" t="s">
        <v>81</v>
      </c>
    </row>
    <row r="415" spans="1:10">
      <c r="A415">
        <v>2025</v>
      </c>
      <c r="B415" s="3">
        <v>45566</v>
      </c>
      <c r="C415" s="4">
        <v>45596</v>
      </c>
      <c r="D415" t="str">
        <f>[14]Hoja1!B54</f>
        <v>SILLA DE PLASTICO COLOR BLANCO</v>
      </c>
      <c r="F415" s="15">
        <f>[14]Hoja1!C54</f>
        <v>511</v>
      </c>
      <c r="G415" s="10" t="s">
        <v>38</v>
      </c>
      <c r="H415" s="15" t="str">
        <f>[14]Hoja1!A54</f>
        <v>INA-052</v>
      </c>
      <c r="I415" s="19">
        <f>[14]Hoja1!M54</f>
        <v>250</v>
      </c>
      <c r="J415" t="s">
        <v>81</v>
      </c>
    </row>
    <row r="416" spans="1:10">
      <c r="A416">
        <v>2025</v>
      </c>
      <c r="B416" s="3">
        <v>45566</v>
      </c>
      <c r="C416" s="4">
        <v>45596</v>
      </c>
      <c r="D416" t="str">
        <f>[14]Hoja1!B55</f>
        <v>SILLA DE PLASTICO COLOR BLANCO</v>
      </c>
      <c r="F416" s="15">
        <f>[14]Hoja1!C55</f>
        <v>511</v>
      </c>
      <c r="G416" s="10" t="s">
        <v>72</v>
      </c>
      <c r="H416" s="15" t="str">
        <f>[14]Hoja1!A55</f>
        <v>INA-053</v>
      </c>
      <c r="I416" s="19">
        <f>[14]Hoja1!M55</f>
        <v>250</v>
      </c>
      <c r="J416" t="s">
        <v>81</v>
      </c>
    </row>
    <row r="417" spans="1:10">
      <c r="A417">
        <v>2025</v>
      </c>
      <c r="B417" s="3">
        <v>45566</v>
      </c>
      <c r="C417" s="4">
        <v>45596</v>
      </c>
      <c r="D417" t="str">
        <f>[14]Hoja1!B56</f>
        <v>SILLA DE PLASTICO COLOR BLANCO</v>
      </c>
      <c r="F417" s="15">
        <f>[14]Hoja1!C56</f>
        <v>511</v>
      </c>
      <c r="G417" s="10" t="s">
        <v>38</v>
      </c>
      <c r="H417" s="15" t="str">
        <f>[14]Hoja1!A56</f>
        <v>INA-054</v>
      </c>
      <c r="I417" s="19">
        <f>[14]Hoja1!M56</f>
        <v>250</v>
      </c>
      <c r="J417" t="s">
        <v>81</v>
      </c>
    </row>
    <row r="418" spans="1:10">
      <c r="A418">
        <v>2025</v>
      </c>
      <c r="B418" s="3">
        <v>45566</v>
      </c>
      <c r="C418" s="4">
        <v>45596</v>
      </c>
      <c r="D418" t="str">
        <f>[14]Hoja1!B57</f>
        <v>SILLA DE PLASTICO COLOR BLANCO</v>
      </c>
      <c r="F418" s="15">
        <f>[14]Hoja1!C57</f>
        <v>511</v>
      </c>
      <c r="G418" s="10" t="s">
        <v>72</v>
      </c>
      <c r="H418" s="15" t="str">
        <f>[14]Hoja1!A57</f>
        <v>INA-055</v>
      </c>
      <c r="I418" s="19">
        <f>[14]Hoja1!M57</f>
        <v>250</v>
      </c>
      <c r="J418" t="s">
        <v>81</v>
      </c>
    </row>
    <row r="419" spans="1:10">
      <c r="A419">
        <v>2025</v>
      </c>
      <c r="B419" s="3">
        <v>45566</v>
      </c>
      <c r="C419" s="4">
        <v>45596</v>
      </c>
      <c r="D419" t="str">
        <f>[14]Hoja1!B58</f>
        <v>SILLA DE PLASTICO COLOR BLANCO</v>
      </c>
      <c r="F419" s="15">
        <f>[14]Hoja1!C58</f>
        <v>511</v>
      </c>
      <c r="G419" s="10" t="s">
        <v>38</v>
      </c>
      <c r="H419" s="15" t="str">
        <f>[14]Hoja1!A58</f>
        <v>INA-056</v>
      </c>
      <c r="I419" s="19">
        <f>[14]Hoja1!M58</f>
        <v>250</v>
      </c>
      <c r="J419" t="s">
        <v>81</v>
      </c>
    </row>
    <row r="420" spans="1:10">
      <c r="A420">
        <v>2025</v>
      </c>
      <c r="B420" s="3">
        <v>45566</v>
      </c>
      <c r="C420" s="4">
        <v>45596</v>
      </c>
      <c r="D420" t="str">
        <f>[14]Hoja1!B59</f>
        <v>SILLA DE PLASTICO COLOR BLANCO</v>
      </c>
      <c r="F420" s="15">
        <f>[14]Hoja1!C59</f>
        <v>511</v>
      </c>
      <c r="G420" s="10" t="s">
        <v>72</v>
      </c>
      <c r="H420" s="15" t="str">
        <f>[14]Hoja1!A59</f>
        <v>INA-057</v>
      </c>
      <c r="I420" s="19">
        <f>[14]Hoja1!M59</f>
        <v>250</v>
      </c>
      <c r="J420" t="s">
        <v>81</v>
      </c>
    </row>
    <row r="421" spans="1:10">
      <c r="A421">
        <v>2025</v>
      </c>
      <c r="B421" s="3">
        <v>45566</v>
      </c>
      <c r="C421" s="4">
        <v>45596</v>
      </c>
      <c r="D421" t="str">
        <f>[14]Hoja1!B60</f>
        <v>SILLA DE PLASTICO COLOR BLANCO</v>
      </c>
      <c r="F421" s="15">
        <f>[14]Hoja1!C60</f>
        <v>511</v>
      </c>
      <c r="G421" s="10" t="s">
        <v>38</v>
      </c>
      <c r="H421" s="15" t="str">
        <f>[14]Hoja1!A60</f>
        <v>INA-058</v>
      </c>
      <c r="I421" s="19">
        <f>[14]Hoja1!M60</f>
        <v>250</v>
      </c>
      <c r="J421" t="s">
        <v>81</v>
      </c>
    </row>
    <row r="422" spans="1:10">
      <c r="A422">
        <v>2025</v>
      </c>
      <c r="B422" s="3">
        <v>45566</v>
      </c>
      <c r="C422" s="4">
        <v>45596</v>
      </c>
      <c r="D422" t="str">
        <f>[14]Hoja1!B61</f>
        <v>SILLA DE PLASTICO COLOR BLANCO</v>
      </c>
      <c r="F422" s="15">
        <f>[14]Hoja1!C61</f>
        <v>511</v>
      </c>
      <c r="G422" s="10" t="s">
        <v>72</v>
      </c>
      <c r="H422" s="15" t="str">
        <f>[14]Hoja1!A61</f>
        <v>INA-059</v>
      </c>
      <c r="I422" s="19">
        <f>[14]Hoja1!M61</f>
        <v>250</v>
      </c>
      <c r="J422" t="s">
        <v>81</v>
      </c>
    </row>
    <row r="423" spans="1:10">
      <c r="A423">
        <v>2025</v>
      </c>
      <c r="B423" s="3">
        <v>45566</v>
      </c>
      <c r="C423" s="4">
        <v>45596</v>
      </c>
      <c r="D423" t="str">
        <f>[14]Hoja1!B62</f>
        <v>SILLA DE PLASTICO COLOR BLANCO</v>
      </c>
      <c r="F423" s="15">
        <f>[14]Hoja1!C62</f>
        <v>511</v>
      </c>
      <c r="G423" s="10" t="s">
        <v>38</v>
      </c>
      <c r="H423" s="15" t="str">
        <f>[14]Hoja1!A62</f>
        <v>INA-060</v>
      </c>
      <c r="I423" s="19">
        <f>[14]Hoja1!M62</f>
        <v>250</v>
      </c>
      <c r="J423" t="s">
        <v>81</v>
      </c>
    </row>
    <row r="424" spans="1:10">
      <c r="A424">
        <v>2025</v>
      </c>
      <c r="B424" s="3">
        <v>45566</v>
      </c>
      <c r="C424" s="4">
        <v>45596</v>
      </c>
      <c r="D424" t="str">
        <f>[14]Hoja1!B63</f>
        <v>SILLA DE PLASTICO COLOR BLANCO</v>
      </c>
      <c r="F424" s="15">
        <f>[14]Hoja1!C63</f>
        <v>511</v>
      </c>
      <c r="G424" s="10" t="s">
        <v>72</v>
      </c>
      <c r="H424" s="15" t="str">
        <f>[14]Hoja1!A63</f>
        <v>INA-061</v>
      </c>
      <c r="I424" s="19">
        <f>[14]Hoja1!M63</f>
        <v>250</v>
      </c>
      <c r="J424" t="s">
        <v>81</v>
      </c>
    </row>
    <row r="425" spans="1:10">
      <c r="A425">
        <v>2025</v>
      </c>
      <c r="B425" s="3">
        <v>45566</v>
      </c>
      <c r="C425" s="4">
        <v>45596</v>
      </c>
      <c r="D425" t="str">
        <f>[14]Hoja1!B64</f>
        <v>SILLA DE PLASTICO COLOR BLANCO</v>
      </c>
      <c r="F425" s="15">
        <f>[14]Hoja1!C64</f>
        <v>511</v>
      </c>
      <c r="G425" s="10" t="s">
        <v>38</v>
      </c>
      <c r="H425" s="15" t="str">
        <f>[14]Hoja1!A64</f>
        <v>INA-062</v>
      </c>
      <c r="I425" s="19">
        <f>[14]Hoja1!M64</f>
        <v>250</v>
      </c>
      <c r="J425" t="s">
        <v>81</v>
      </c>
    </row>
    <row r="426" spans="1:10">
      <c r="A426">
        <v>2025</v>
      </c>
      <c r="B426" s="3">
        <v>45566</v>
      </c>
      <c r="C426" s="4">
        <v>45596</v>
      </c>
      <c r="D426" t="str">
        <f>[14]Hoja1!B65</f>
        <v>SILLA DE PLASTICO COLOR BLANCO</v>
      </c>
      <c r="F426" s="15">
        <f>[14]Hoja1!C65</f>
        <v>511</v>
      </c>
      <c r="G426" s="10" t="s">
        <v>72</v>
      </c>
      <c r="H426" s="15" t="str">
        <f>[14]Hoja1!A65</f>
        <v>INA-063</v>
      </c>
      <c r="I426" s="19">
        <f>[14]Hoja1!M65</f>
        <v>250</v>
      </c>
      <c r="J426" t="s">
        <v>81</v>
      </c>
    </row>
    <row r="427" spans="1:10">
      <c r="A427">
        <v>2025</v>
      </c>
      <c r="B427" s="3">
        <v>45566</v>
      </c>
      <c r="C427" s="4">
        <v>45596</v>
      </c>
      <c r="D427" t="str">
        <f>[14]Hoja1!B66</f>
        <v>SILLA DE PLASTICO COLOR BLANCO</v>
      </c>
      <c r="F427" s="15">
        <f>[14]Hoja1!C66</f>
        <v>511</v>
      </c>
      <c r="G427" s="10" t="s">
        <v>38</v>
      </c>
      <c r="H427" s="15" t="str">
        <f>[14]Hoja1!A66</f>
        <v>INA-064</v>
      </c>
      <c r="I427" s="19">
        <f>[14]Hoja1!M66</f>
        <v>250</v>
      </c>
      <c r="J427" t="s">
        <v>81</v>
      </c>
    </row>
    <row r="428" spans="1:10">
      <c r="A428">
        <v>2025</v>
      </c>
      <c r="B428" s="3">
        <v>45566</v>
      </c>
      <c r="C428" s="4">
        <v>45596</v>
      </c>
      <c r="D428" t="str">
        <f>[14]Hoja1!B67</f>
        <v>SILLA DE PLASTICO COLOR BLANCO</v>
      </c>
      <c r="F428" s="15">
        <f>[14]Hoja1!C67</f>
        <v>511</v>
      </c>
      <c r="G428" s="10" t="s">
        <v>72</v>
      </c>
      <c r="H428" s="15" t="str">
        <f>[14]Hoja1!A67</f>
        <v>INA-065</v>
      </c>
      <c r="I428" s="19">
        <f>[14]Hoja1!M67</f>
        <v>250</v>
      </c>
      <c r="J428" t="s">
        <v>81</v>
      </c>
    </row>
    <row r="429" spans="1:10">
      <c r="A429">
        <v>2025</v>
      </c>
      <c r="B429" s="3">
        <v>45566</v>
      </c>
      <c r="C429" s="4">
        <v>45596</v>
      </c>
      <c r="D429" t="str">
        <f>[14]Hoja1!B68</f>
        <v>SILLA DE PLASTICO COLOR BLANCO</v>
      </c>
      <c r="F429" s="15">
        <f>[14]Hoja1!C68</f>
        <v>511</v>
      </c>
      <c r="G429" s="10" t="s">
        <v>38</v>
      </c>
      <c r="H429" s="15" t="str">
        <f>[14]Hoja1!A68</f>
        <v>INA-066</v>
      </c>
      <c r="I429" s="19">
        <f>[14]Hoja1!M68</f>
        <v>250</v>
      </c>
      <c r="J429" t="s">
        <v>81</v>
      </c>
    </row>
    <row r="430" spans="1:10">
      <c r="A430">
        <v>2025</v>
      </c>
      <c r="B430" s="3">
        <v>45566</v>
      </c>
      <c r="C430" s="4">
        <v>45596</v>
      </c>
      <c r="D430" t="str">
        <f>[14]Hoja1!B69</f>
        <v>SILLA DE PLASTICO COLOR BLANCO</v>
      </c>
      <c r="F430" s="15">
        <f>[14]Hoja1!C69</f>
        <v>511</v>
      </c>
      <c r="G430" s="10" t="s">
        <v>72</v>
      </c>
      <c r="H430" s="15" t="str">
        <f>[14]Hoja1!A69</f>
        <v>INA-067</v>
      </c>
      <c r="I430" s="19">
        <f>[14]Hoja1!M69</f>
        <v>250</v>
      </c>
      <c r="J430" t="s">
        <v>81</v>
      </c>
    </row>
    <row r="431" spans="1:10">
      <c r="A431">
        <v>2025</v>
      </c>
      <c r="B431" s="3">
        <v>45566</v>
      </c>
      <c r="C431" s="4">
        <v>45596</v>
      </c>
      <c r="D431" t="str">
        <f>[14]Hoja1!B70</f>
        <v>SILLA DE PLASTICO COLOR BLANCO</v>
      </c>
      <c r="F431" s="15">
        <f>[14]Hoja1!C70</f>
        <v>511</v>
      </c>
      <c r="G431" s="10" t="s">
        <v>38</v>
      </c>
      <c r="H431" s="15" t="str">
        <f>[14]Hoja1!A70</f>
        <v>INA-068</v>
      </c>
      <c r="I431" s="19">
        <f>[14]Hoja1!M70</f>
        <v>250</v>
      </c>
      <c r="J431" t="s">
        <v>81</v>
      </c>
    </row>
    <row r="432" spans="1:10">
      <c r="A432">
        <v>2025</v>
      </c>
      <c r="B432" s="3">
        <v>45566</v>
      </c>
      <c r="C432" s="4">
        <v>45596</v>
      </c>
      <c r="D432" t="str">
        <f>[14]Hoja1!B71</f>
        <v>SILLA DE PLASTICO COLOR BLANCO</v>
      </c>
      <c r="F432" s="15">
        <f>[14]Hoja1!C71</f>
        <v>511</v>
      </c>
      <c r="G432" s="10" t="s">
        <v>72</v>
      </c>
      <c r="H432" s="15" t="str">
        <f>[14]Hoja1!A71</f>
        <v>INA-069</v>
      </c>
      <c r="I432" s="19">
        <f>[14]Hoja1!M71</f>
        <v>250</v>
      </c>
      <c r="J432" t="s">
        <v>81</v>
      </c>
    </row>
    <row r="433" spans="1:10">
      <c r="A433">
        <v>2025</v>
      </c>
      <c r="B433" s="3">
        <v>45566</v>
      </c>
      <c r="C433" s="4">
        <v>45596</v>
      </c>
      <c r="D433" t="str">
        <f>[14]Hoja1!B72</f>
        <v>SILLA DE PLASTICO COLOR BLANCO</v>
      </c>
      <c r="F433" s="15">
        <f>[14]Hoja1!C72</f>
        <v>511</v>
      </c>
      <c r="G433" s="10" t="s">
        <v>38</v>
      </c>
      <c r="H433" s="15" t="str">
        <f>[14]Hoja1!A72</f>
        <v>INA-070</v>
      </c>
      <c r="I433" s="19">
        <f>[14]Hoja1!M72</f>
        <v>250</v>
      </c>
      <c r="J433" t="s">
        <v>81</v>
      </c>
    </row>
    <row r="434" spans="1:10">
      <c r="A434">
        <v>2025</v>
      </c>
      <c r="B434" s="3">
        <v>45566</v>
      </c>
      <c r="C434" s="4">
        <v>45596</v>
      </c>
      <c r="D434" t="str">
        <f>[14]Hoja1!B73</f>
        <v>SILLA DE PLASTICO COLOR BLANCO</v>
      </c>
      <c r="F434" s="15">
        <f>[14]Hoja1!C73</f>
        <v>511</v>
      </c>
      <c r="G434" s="10" t="s">
        <v>72</v>
      </c>
      <c r="H434" s="15" t="str">
        <f>[14]Hoja1!A73</f>
        <v>INA-071</v>
      </c>
      <c r="I434" s="19">
        <f>[14]Hoja1!M73</f>
        <v>250</v>
      </c>
      <c r="J434" t="s">
        <v>81</v>
      </c>
    </row>
    <row r="435" spans="1:10">
      <c r="A435">
        <v>2025</v>
      </c>
      <c r="B435" s="3">
        <v>45566</v>
      </c>
      <c r="C435" s="4">
        <v>45596</v>
      </c>
      <c r="D435" t="str">
        <f>[14]Hoja1!B74</f>
        <v>SILLA DE PLASTICO COLOR BLANCO</v>
      </c>
      <c r="F435" s="15">
        <f>[14]Hoja1!C74</f>
        <v>511</v>
      </c>
      <c r="G435" s="10" t="s">
        <v>38</v>
      </c>
      <c r="H435" s="15" t="str">
        <f>[14]Hoja1!A74</f>
        <v>INA-072</v>
      </c>
      <c r="I435" s="19">
        <f>[14]Hoja1!M74</f>
        <v>250</v>
      </c>
      <c r="J435" t="s">
        <v>81</v>
      </c>
    </row>
    <row r="436" spans="1:10">
      <c r="A436">
        <v>2025</v>
      </c>
      <c r="B436" s="3">
        <v>45566</v>
      </c>
      <c r="C436" s="4">
        <v>45596</v>
      </c>
      <c r="D436" t="str">
        <f>[14]Hoja1!B75</f>
        <v>SILLA DE PLASTICO COLOR BLANCO</v>
      </c>
      <c r="F436" s="15">
        <f>[14]Hoja1!C75</f>
        <v>511</v>
      </c>
      <c r="G436" s="10" t="s">
        <v>72</v>
      </c>
      <c r="H436" s="15" t="str">
        <f>[14]Hoja1!A75</f>
        <v>INA-073</v>
      </c>
      <c r="I436" s="19">
        <f>[14]Hoja1!M75</f>
        <v>250</v>
      </c>
      <c r="J436" t="s">
        <v>81</v>
      </c>
    </row>
    <row r="437" spans="1:10">
      <c r="A437">
        <v>2025</v>
      </c>
      <c r="B437" s="3">
        <v>45566</v>
      </c>
      <c r="C437" s="4">
        <v>45596</v>
      </c>
      <c r="D437" t="str">
        <f>[14]Hoja1!B76</f>
        <v>SILLA DE PLASTICO COLOR BLANCO</v>
      </c>
      <c r="F437" s="15">
        <f>[14]Hoja1!C76</f>
        <v>511</v>
      </c>
      <c r="G437" s="10" t="s">
        <v>38</v>
      </c>
      <c r="H437" s="15" t="str">
        <f>[14]Hoja1!A76</f>
        <v>INA-074</v>
      </c>
      <c r="I437" s="19">
        <f>[14]Hoja1!M76</f>
        <v>250</v>
      </c>
      <c r="J437" t="s">
        <v>81</v>
      </c>
    </row>
    <row r="438" spans="1:10">
      <c r="A438">
        <v>2025</v>
      </c>
      <c r="B438" s="3">
        <v>45566</v>
      </c>
      <c r="C438" s="4">
        <v>45596</v>
      </c>
      <c r="D438" t="str">
        <f>[14]Hoja1!B77</f>
        <v>SILLA DE PLASTICO COLOR BLANCO</v>
      </c>
      <c r="F438" s="15">
        <f>[14]Hoja1!C77</f>
        <v>511</v>
      </c>
      <c r="G438" s="10" t="s">
        <v>72</v>
      </c>
      <c r="H438" s="15" t="str">
        <f>[14]Hoja1!A77</f>
        <v>INA-075</v>
      </c>
      <c r="I438" s="19">
        <f>[14]Hoja1!M77</f>
        <v>250</v>
      </c>
      <c r="J438" t="s">
        <v>81</v>
      </c>
    </row>
    <row r="439" spans="1:10">
      <c r="A439">
        <v>2025</v>
      </c>
      <c r="B439" s="3">
        <v>45566</v>
      </c>
      <c r="C439" s="4">
        <v>45596</v>
      </c>
      <c r="D439" t="str">
        <f>[14]Hoja1!B78</f>
        <v>SILLA DE PLASTICO COLOR BLANCO</v>
      </c>
      <c r="F439" s="15">
        <f>[14]Hoja1!C78</f>
        <v>511</v>
      </c>
      <c r="G439" s="10" t="s">
        <v>38</v>
      </c>
      <c r="H439" s="15" t="str">
        <f>[14]Hoja1!A78</f>
        <v>INA-076</v>
      </c>
      <c r="I439" s="19">
        <f>[14]Hoja1!M78</f>
        <v>250</v>
      </c>
      <c r="J439" t="s">
        <v>81</v>
      </c>
    </row>
    <row r="440" spans="1:10">
      <c r="A440">
        <v>2025</v>
      </c>
      <c r="B440" s="3">
        <v>45566</v>
      </c>
      <c r="C440" s="4">
        <v>45596</v>
      </c>
      <c r="D440" t="str">
        <f>[14]Hoja1!B79</f>
        <v>SILLA DE PLASTICO COLOR BLANCO</v>
      </c>
      <c r="F440" s="15">
        <f>[14]Hoja1!C79</f>
        <v>511</v>
      </c>
      <c r="G440" s="10" t="s">
        <v>72</v>
      </c>
      <c r="H440" s="15" t="str">
        <f>[14]Hoja1!A79</f>
        <v>INA-077</v>
      </c>
      <c r="I440" s="19">
        <f>[14]Hoja1!M79</f>
        <v>250</v>
      </c>
      <c r="J440" t="s">
        <v>81</v>
      </c>
    </row>
    <row r="441" spans="1:10">
      <c r="A441">
        <v>2025</v>
      </c>
      <c r="B441" s="3">
        <v>45566</v>
      </c>
      <c r="C441" s="4">
        <v>45596</v>
      </c>
      <c r="D441" t="str">
        <f>[14]Hoja1!B80</f>
        <v>SILLA DE PLASTICO COLOR BLANCO</v>
      </c>
      <c r="F441" s="15">
        <f>[14]Hoja1!C80</f>
        <v>511</v>
      </c>
      <c r="G441" s="10" t="s">
        <v>38</v>
      </c>
      <c r="H441" s="15" t="str">
        <f>[14]Hoja1!A80</f>
        <v>INA-078</v>
      </c>
      <c r="I441" s="19">
        <f>[14]Hoja1!M80</f>
        <v>250</v>
      </c>
      <c r="J441" t="s">
        <v>81</v>
      </c>
    </row>
    <row r="442" spans="1:10">
      <c r="A442">
        <v>2025</v>
      </c>
      <c r="B442" s="3">
        <v>45566</v>
      </c>
      <c r="C442" s="4">
        <v>45596</v>
      </c>
      <c r="D442" t="str">
        <f>[14]Hoja1!B81</f>
        <v>SILLA DE PLASTICO COLOR BLANCO</v>
      </c>
      <c r="F442" s="15">
        <f>[14]Hoja1!C81</f>
        <v>511</v>
      </c>
      <c r="G442" s="10" t="s">
        <v>72</v>
      </c>
      <c r="H442" s="15" t="str">
        <f>[14]Hoja1!A81</f>
        <v>INA-079</v>
      </c>
      <c r="I442" s="19">
        <f>[14]Hoja1!M81</f>
        <v>250</v>
      </c>
      <c r="J442" t="s">
        <v>81</v>
      </c>
    </row>
    <row r="443" spans="1:10">
      <c r="A443">
        <v>2025</v>
      </c>
      <c r="B443" s="3">
        <v>45566</v>
      </c>
      <c r="C443" s="4">
        <v>45596</v>
      </c>
      <c r="D443" t="str">
        <f>[14]Hoja1!B82</f>
        <v>SILLA DE PLASTICO COLOR BLANCO</v>
      </c>
      <c r="F443" s="15">
        <f>[14]Hoja1!C82</f>
        <v>511</v>
      </c>
      <c r="G443" s="10" t="s">
        <v>38</v>
      </c>
      <c r="H443" s="15" t="str">
        <f>[14]Hoja1!A82</f>
        <v>INA-080</v>
      </c>
      <c r="I443" s="19">
        <f>[14]Hoja1!M82</f>
        <v>250</v>
      </c>
      <c r="J443" t="s">
        <v>81</v>
      </c>
    </row>
    <row r="444" spans="1:10">
      <c r="A444">
        <v>2025</v>
      </c>
      <c r="B444" s="3">
        <v>45566</v>
      </c>
      <c r="C444" s="4">
        <v>45596</v>
      </c>
      <c r="D444" t="str">
        <f>[14]Hoja1!B83</f>
        <v>SILLA DE PLASTICO COLOR BLANCO</v>
      </c>
      <c r="F444" s="15">
        <f>[14]Hoja1!C83</f>
        <v>511</v>
      </c>
      <c r="G444" s="10" t="s">
        <v>72</v>
      </c>
      <c r="H444" s="15" t="str">
        <f>[14]Hoja1!A83</f>
        <v>INA-081</v>
      </c>
      <c r="I444" s="19">
        <f>[14]Hoja1!M83</f>
        <v>250</v>
      </c>
      <c r="J444" t="s">
        <v>81</v>
      </c>
    </row>
    <row r="445" spans="1:10">
      <c r="A445">
        <v>2025</v>
      </c>
      <c r="B445" s="3">
        <v>45566</v>
      </c>
      <c r="C445" s="4">
        <v>45596</v>
      </c>
      <c r="D445" t="str">
        <f>[14]Hoja1!B84</f>
        <v>SILLA DE PLASTICO COLOR BLANCO</v>
      </c>
      <c r="F445" s="15">
        <f>[14]Hoja1!C84</f>
        <v>511</v>
      </c>
      <c r="G445" s="10" t="s">
        <v>38</v>
      </c>
      <c r="H445" s="15" t="str">
        <f>[14]Hoja1!A84</f>
        <v>INA-082</v>
      </c>
      <c r="I445" s="19">
        <f>[14]Hoja1!M84</f>
        <v>250</v>
      </c>
      <c r="J445" t="s">
        <v>81</v>
      </c>
    </row>
    <row r="446" spans="1:10">
      <c r="A446">
        <v>2025</v>
      </c>
      <c r="B446" s="3">
        <v>45566</v>
      </c>
      <c r="C446" s="4">
        <v>45596</v>
      </c>
      <c r="D446" t="str">
        <f>[14]Hoja1!B85</f>
        <v>SILLA DE PLASTICO COLOR BLANCO</v>
      </c>
      <c r="F446" s="15">
        <f>[14]Hoja1!C85</f>
        <v>511</v>
      </c>
      <c r="G446" s="10" t="s">
        <v>72</v>
      </c>
      <c r="H446" s="15" t="str">
        <f>[14]Hoja1!A85</f>
        <v>INA-083</v>
      </c>
      <c r="I446" s="19">
        <f>[14]Hoja1!M85</f>
        <v>250</v>
      </c>
      <c r="J446" t="s">
        <v>81</v>
      </c>
    </row>
    <row r="447" spans="1:10">
      <c r="A447">
        <v>2025</v>
      </c>
      <c r="B447" s="3">
        <v>45566</v>
      </c>
      <c r="C447" s="4">
        <v>45596</v>
      </c>
      <c r="D447" t="str">
        <f>[14]Hoja1!B86</f>
        <v>SILLA DE PLASTICO COLOR BLANCO</v>
      </c>
      <c r="F447" s="15">
        <f>[14]Hoja1!C86</f>
        <v>511</v>
      </c>
      <c r="G447" s="10" t="s">
        <v>38</v>
      </c>
      <c r="H447" s="15" t="str">
        <f>[14]Hoja1!A86</f>
        <v>INA-084</v>
      </c>
      <c r="I447" s="19">
        <f>[14]Hoja1!M86</f>
        <v>250</v>
      </c>
      <c r="J447" t="s">
        <v>81</v>
      </c>
    </row>
    <row r="448" spans="1:10">
      <c r="A448">
        <v>2025</v>
      </c>
      <c r="B448" s="3">
        <v>45566</v>
      </c>
      <c r="C448" s="4">
        <v>45596</v>
      </c>
      <c r="D448" t="str">
        <f>[14]Hoja1!B87</f>
        <v>SILLA DE PLASTICO COLOR BLANCO</v>
      </c>
      <c r="F448" s="15">
        <f>[14]Hoja1!C87</f>
        <v>511</v>
      </c>
      <c r="G448" s="10" t="s">
        <v>72</v>
      </c>
      <c r="H448" s="15" t="str">
        <f>[14]Hoja1!A87</f>
        <v>INA-085</v>
      </c>
      <c r="I448" s="19">
        <f>[14]Hoja1!M87</f>
        <v>250</v>
      </c>
      <c r="J448" t="s">
        <v>81</v>
      </c>
    </row>
    <row r="449" spans="1:10">
      <c r="A449">
        <v>2025</v>
      </c>
      <c r="B449" s="3">
        <v>45566</v>
      </c>
      <c r="C449" s="4">
        <v>45596</v>
      </c>
      <c r="D449" t="str">
        <f>[14]Hoja1!B88</f>
        <v>SILLA DE PLASTICO COLOR BLANCO</v>
      </c>
      <c r="F449" s="15">
        <f>[14]Hoja1!C88</f>
        <v>511</v>
      </c>
      <c r="G449" s="10" t="s">
        <v>38</v>
      </c>
      <c r="H449" s="15" t="str">
        <f>[14]Hoja1!A88</f>
        <v>INA-086</v>
      </c>
      <c r="I449" s="19">
        <f>[14]Hoja1!M88</f>
        <v>250</v>
      </c>
      <c r="J449" t="s">
        <v>81</v>
      </c>
    </row>
    <row r="450" spans="1:10">
      <c r="A450">
        <v>2025</v>
      </c>
      <c r="B450" s="3">
        <v>45566</v>
      </c>
      <c r="C450" s="4">
        <v>45596</v>
      </c>
      <c r="D450" t="str">
        <f>[14]Hoja1!B89</f>
        <v>SILLA DE PLASTICO COLOR BLANCO</v>
      </c>
      <c r="F450" s="15">
        <f>[14]Hoja1!C89</f>
        <v>511</v>
      </c>
      <c r="G450" s="10" t="s">
        <v>72</v>
      </c>
      <c r="H450" s="15" t="str">
        <f>[14]Hoja1!A89</f>
        <v>INA-087</v>
      </c>
      <c r="I450" s="19">
        <f>[14]Hoja1!M89</f>
        <v>250</v>
      </c>
      <c r="J450" t="s">
        <v>81</v>
      </c>
    </row>
    <row r="451" spans="1:10">
      <c r="A451">
        <v>2025</v>
      </c>
      <c r="B451" s="3">
        <v>45566</v>
      </c>
      <c r="C451" s="4">
        <v>45596</v>
      </c>
      <c r="D451" t="str">
        <f>[14]Hoja1!B90</f>
        <v>SILLA DE PLASTICO COLOR BLANCO</v>
      </c>
      <c r="F451" s="15">
        <f>[14]Hoja1!C90</f>
        <v>511</v>
      </c>
      <c r="G451" s="10" t="s">
        <v>38</v>
      </c>
      <c r="H451" s="15" t="str">
        <f>[14]Hoja1!A90</f>
        <v>INA-088</v>
      </c>
      <c r="I451" s="19">
        <f>[14]Hoja1!M90</f>
        <v>250</v>
      </c>
      <c r="J451" t="s">
        <v>81</v>
      </c>
    </row>
    <row r="452" spans="1:10">
      <c r="A452">
        <v>2025</v>
      </c>
      <c r="B452" s="3">
        <v>45566</v>
      </c>
      <c r="C452" s="4">
        <v>45596</v>
      </c>
      <c r="D452" t="str">
        <f>[14]Hoja1!B91</f>
        <v>SILLA DE PLASTICO COLOR BLANCO</v>
      </c>
      <c r="F452" s="15">
        <f>[14]Hoja1!C91</f>
        <v>511</v>
      </c>
      <c r="G452" s="10" t="s">
        <v>72</v>
      </c>
      <c r="H452" s="15" t="str">
        <f>[14]Hoja1!A91</f>
        <v>INA-089</v>
      </c>
      <c r="I452" s="19">
        <f>[14]Hoja1!M91</f>
        <v>250</v>
      </c>
      <c r="J452" t="s">
        <v>81</v>
      </c>
    </row>
    <row r="453" spans="1:10">
      <c r="A453">
        <v>2025</v>
      </c>
      <c r="B453" s="3">
        <v>45566</v>
      </c>
      <c r="C453" s="4">
        <v>45596</v>
      </c>
      <c r="D453" t="str">
        <f>[14]Hoja1!B92</f>
        <v>SILLA DE PLASTICO COLOR BLANCO</v>
      </c>
      <c r="F453" s="15">
        <f>[14]Hoja1!C92</f>
        <v>511</v>
      </c>
      <c r="G453" s="10" t="s">
        <v>38</v>
      </c>
      <c r="H453" s="15" t="str">
        <f>[14]Hoja1!A92</f>
        <v>INA-090</v>
      </c>
      <c r="I453" s="19">
        <f>[14]Hoja1!M92</f>
        <v>250</v>
      </c>
      <c r="J453" t="s">
        <v>81</v>
      </c>
    </row>
    <row r="454" spans="1:10">
      <c r="A454">
        <v>2025</v>
      </c>
      <c r="B454" s="3">
        <v>45566</v>
      </c>
      <c r="C454" s="4">
        <v>45596</v>
      </c>
      <c r="D454" t="str">
        <f>[14]Hoja1!B93</f>
        <v>SILLA DE PLASTICO COLOR BLANCO</v>
      </c>
      <c r="F454" s="15">
        <f>[14]Hoja1!C93</f>
        <v>511</v>
      </c>
      <c r="G454" s="10" t="s">
        <v>72</v>
      </c>
      <c r="H454" s="15" t="str">
        <f>[14]Hoja1!A93</f>
        <v>INA-091</v>
      </c>
      <c r="I454" s="19">
        <f>[14]Hoja1!M93</f>
        <v>250</v>
      </c>
      <c r="J454" t="s">
        <v>81</v>
      </c>
    </row>
    <row r="455" spans="1:10">
      <c r="A455">
        <v>2025</v>
      </c>
      <c r="B455" s="3">
        <v>45566</v>
      </c>
      <c r="C455" s="4">
        <v>45596</v>
      </c>
      <c r="D455" t="str">
        <f>[14]Hoja1!B94</f>
        <v>SILLA DE PLASTICO COLOR BLANCO</v>
      </c>
      <c r="F455" s="15">
        <f>[14]Hoja1!C94</f>
        <v>511</v>
      </c>
      <c r="G455" s="10" t="s">
        <v>38</v>
      </c>
      <c r="H455" s="15" t="str">
        <f>[14]Hoja1!A94</f>
        <v>INA-092</v>
      </c>
      <c r="I455" s="19">
        <f>[14]Hoja1!M94</f>
        <v>250</v>
      </c>
      <c r="J455" t="s">
        <v>81</v>
      </c>
    </row>
    <row r="456" spans="1:10">
      <c r="A456">
        <v>2025</v>
      </c>
      <c r="B456" s="3">
        <v>45566</v>
      </c>
      <c r="C456" s="4">
        <v>45596</v>
      </c>
      <c r="D456" t="str">
        <f>[14]Hoja1!B95</f>
        <v>SILLA DE PLASTICO COLOR BLANCO</v>
      </c>
      <c r="F456" s="15">
        <f>[14]Hoja1!C95</f>
        <v>511</v>
      </c>
      <c r="G456" s="10" t="s">
        <v>72</v>
      </c>
      <c r="H456" s="15" t="str">
        <f>[14]Hoja1!A95</f>
        <v>INA-093</v>
      </c>
      <c r="I456" s="19">
        <f>[14]Hoja1!M95</f>
        <v>250</v>
      </c>
      <c r="J456" t="s">
        <v>81</v>
      </c>
    </row>
    <row r="457" spans="1:10">
      <c r="A457">
        <v>2025</v>
      </c>
      <c r="B457" s="3">
        <v>45566</v>
      </c>
      <c r="C457" s="4">
        <v>45596</v>
      </c>
      <c r="D457" t="str">
        <f>[14]Hoja1!B96</f>
        <v>SILLA DE PLASTICO COLOR BLANCO</v>
      </c>
      <c r="F457" s="15">
        <f>[14]Hoja1!C96</f>
        <v>511</v>
      </c>
      <c r="G457" s="10" t="s">
        <v>38</v>
      </c>
      <c r="H457" s="15" t="str">
        <f>[14]Hoja1!A96</f>
        <v>INA-094</v>
      </c>
      <c r="I457" s="19">
        <f>[14]Hoja1!M96</f>
        <v>250</v>
      </c>
      <c r="J457" t="s">
        <v>81</v>
      </c>
    </row>
    <row r="458" spans="1:10">
      <c r="A458">
        <v>2025</v>
      </c>
      <c r="B458" s="3">
        <v>45566</v>
      </c>
      <c r="C458" s="4">
        <v>45596</v>
      </c>
      <c r="D458" t="str">
        <f>[14]Hoja1!B97</f>
        <v>SILLA DE PLASTICO COLOR BLANCO</v>
      </c>
      <c r="F458" s="15">
        <f>[14]Hoja1!C97</f>
        <v>511</v>
      </c>
      <c r="G458" s="10" t="s">
        <v>72</v>
      </c>
      <c r="H458" s="15" t="str">
        <f>[14]Hoja1!A97</f>
        <v>INA-095</v>
      </c>
      <c r="I458" s="19">
        <f>[14]Hoja1!M97</f>
        <v>250</v>
      </c>
      <c r="J458" t="s">
        <v>81</v>
      </c>
    </row>
    <row r="459" spans="1:10">
      <c r="A459">
        <v>2025</v>
      </c>
      <c r="B459" s="3">
        <v>45566</v>
      </c>
      <c r="C459" s="4">
        <v>45596</v>
      </c>
      <c r="D459" t="str">
        <f>[14]Hoja1!B98</f>
        <v>SILLA DE PLASTICO COLOR BLANCO</v>
      </c>
      <c r="F459" s="15">
        <f>[14]Hoja1!C98</f>
        <v>511</v>
      </c>
      <c r="G459" s="10" t="s">
        <v>38</v>
      </c>
      <c r="H459" s="15" t="str">
        <f>[14]Hoja1!A98</f>
        <v>INA-096</v>
      </c>
      <c r="I459" s="19">
        <f>[14]Hoja1!M98</f>
        <v>250</v>
      </c>
      <c r="J459" t="s">
        <v>81</v>
      </c>
    </row>
    <row r="460" spans="1:10">
      <c r="A460">
        <v>2025</v>
      </c>
      <c r="B460" s="3">
        <v>45566</v>
      </c>
      <c r="C460" s="4">
        <v>45596</v>
      </c>
      <c r="D460" t="str">
        <f>[14]Hoja1!B99</f>
        <v>SILLA DE PLASTICO COLOR BLANCO</v>
      </c>
      <c r="F460" s="15">
        <f>[14]Hoja1!C99</f>
        <v>511</v>
      </c>
      <c r="G460" s="10" t="s">
        <v>72</v>
      </c>
      <c r="H460" s="15" t="str">
        <f>[14]Hoja1!A99</f>
        <v>INA-097</v>
      </c>
      <c r="I460" s="19">
        <f>[14]Hoja1!M99</f>
        <v>250</v>
      </c>
      <c r="J460" t="s">
        <v>81</v>
      </c>
    </row>
    <row r="461" spans="1:10">
      <c r="A461">
        <v>2025</v>
      </c>
      <c r="B461" s="3">
        <v>45566</v>
      </c>
      <c r="C461" s="4">
        <v>45596</v>
      </c>
      <c r="D461" t="str">
        <f>[14]Hoja1!B100</f>
        <v>SILLA DE PLASTICO COLOR BLANCO</v>
      </c>
      <c r="F461" s="15">
        <f>[14]Hoja1!C100</f>
        <v>511</v>
      </c>
      <c r="G461" s="10" t="s">
        <v>38</v>
      </c>
      <c r="H461" s="15" t="str">
        <f>[14]Hoja1!A100</f>
        <v>INA-098</v>
      </c>
      <c r="I461" s="19">
        <f>[14]Hoja1!M100</f>
        <v>250</v>
      </c>
      <c r="J461" t="s">
        <v>81</v>
      </c>
    </row>
    <row r="462" spans="1:10">
      <c r="A462">
        <v>2025</v>
      </c>
      <c r="B462" s="3">
        <v>45566</v>
      </c>
      <c r="C462" s="4">
        <v>45596</v>
      </c>
      <c r="D462" t="str">
        <f>[14]Hoja1!B101</f>
        <v>SILLA DE PLASTICO COLOR BLANCO</v>
      </c>
      <c r="F462" s="15">
        <f>[14]Hoja1!C101</f>
        <v>511</v>
      </c>
      <c r="G462" s="10" t="s">
        <v>72</v>
      </c>
      <c r="H462" s="15" t="str">
        <f>[14]Hoja1!A101</f>
        <v>INA-099</v>
      </c>
      <c r="I462" s="19">
        <f>[14]Hoja1!M101</f>
        <v>250</v>
      </c>
      <c r="J462" t="s">
        <v>81</v>
      </c>
    </row>
    <row r="463" spans="1:10">
      <c r="A463">
        <v>2025</v>
      </c>
      <c r="B463" s="3">
        <v>45566</v>
      </c>
      <c r="C463" s="4">
        <v>45596</v>
      </c>
      <c r="D463" t="str">
        <f>[14]Hoja1!B102</f>
        <v>SILLA DE PLASTICO COLOR BLANCO</v>
      </c>
      <c r="F463" s="15">
        <f>[14]Hoja1!C102</f>
        <v>511</v>
      </c>
      <c r="G463" s="10" t="s">
        <v>38</v>
      </c>
      <c r="H463" s="15" t="str">
        <f>[14]Hoja1!A102</f>
        <v>INA-100</v>
      </c>
      <c r="I463" s="19">
        <f>[14]Hoja1!M102</f>
        <v>250</v>
      </c>
      <c r="J463" t="s">
        <v>81</v>
      </c>
    </row>
    <row r="464" spans="1:10">
      <c r="A464">
        <v>2025</v>
      </c>
      <c r="B464" s="3">
        <v>45566</v>
      </c>
      <c r="C464" s="4">
        <v>45596</v>
      </c>
      <c r="D464" t="str">
        <f>[14]Hoja1!B103</f>
        <v>SILLA DE PLASTICO COLOR BLANCO</v>
      </c>
      <c r="F464" s="15">
        <f>[14]Hoja1!C103</f>
        <v>511</v>
      </c>
      <c r="G464" s="10" t="s">
        <v>72</v>
      </c>
      <c r="H464" s="15" t="str">
        <f>[14]Hoja1!A103</f>
        <v>INA-101</v>
      </c>
      <c r="I464" s="19">
        <f>[14]Hoja1!M103</f>
        <v>250</v>
      </c>
      <c r="J464" t="s">
        <v>81</v>
      </c>
    </row>
    <row r="465" spans="1:10">
      <c r="A465">
        <v>2025</v>
      </c>
      <c r="B465" s="3">
        <v>45566</v>
      </c>
      <c r="C465" s="4">
        <v>45596</v>
      </c>
      <c r="D465" t="str">
        <f>[14]Hoja1!B104</f>
        <v>SILLA DE PLASTICO COLOR BLANCO</v>
      </c>
      <c r="F465" s="15">
        <f>[14]Hoja1!C104</f>
        <v>511</v>
      </c>
      <c r="G465" s="10" t="s">
        <v>38</v>
      </c>
      <c r="H465" s="15" t="str">
        <f>[14]Hoja1!A104</f>
        <v>INA-102</v>
      </c>
      <c r="I465" s="19">
        <f>[14]Hoja1!M104</f>
        <v>250</v>
      </c>
      <c r="J465" t="s">
        <v>81</v>
      </c>
    </row>
    <row r="466" spans="1:10">
      <c r="A466">
        <v>2025</v>
      </c>
      <c r="B466" s="3">
        <v>45566</v>
      </c>
      <c r="C466" s="4">
        <v>45596</v>
      </c>
      <c r="D466" t="str">
        <f>[14]Hoja1!B105</f>
        <v>SILLA DE PLASTICO COLOR BLANCO</v>
      </c>
      <c r="F466" s="15">
        <f>[14]Hoja1!C105</f>
        <v>511</v>
      </c>
      <c r="G466" s="10" t="s">
        <v>72</v>
      </c>
      <c r="H466" s="15" t="str">
        <f>[14]Hoja1!A105</f>
        <v>INA-103</v>
      </c>
      <c r="I466" s="19">
        <f>[14]Hoja1!M105</f>
        <v>250</v>
      </c>
      <c r="J466" t="s">
        <v>81</v>
      </c>
    </row>
    <row r="467" spans="1:10">
      <c r="A467">
        <v>2025</v>
      </c>
      <c r="B467" s="3">
        <v>45566</v>
      </c>
      <c r="C467" s="4">
        <v>45596</v>
      </c>
      <c r="D467" t="str">
        <f>[14]Hoja1!B106</f>
        <v>SILLA DE PLASTICO COLOR BLANCO</v>
      </c>
      <c r="F467" s="15">
        <f>[14]Hoja1!C106</f>
        <v>511</v>
      </c>
      <c r="G467" s="10" t="s">
        <v>38</v>
      </c>
      <c r="H467" s="15" t="str">
        <f>[14]Hoja1!A106</f>
        <v>INA-104</v>
      </c>
      <c r="I467" s="19">
        <f>[14]Hoja1!M106</f>
        <v>250</v>
      </c>
      <c r="J467" t="s">
        <v>81</v>
      </c>
    </row>
    <row r="468" spans="1:10">
      <c r="A468">
        <v>2025</v>
      </c>
      <c r="B468" s="3">
        <v>45566</v>
      </c>
      <c r="C468" s="4">
        <v>45596</v>
      </c>
      <c r="D468" t="str">
        <f>[14]Hoja1!B107</f>
        <v>SILLA DE PLASTICO COLOR BLANCO</v>
      </c>
      <c r="F468" s="15">
        <f>[14]Hoja1!C107</f>
        <v>511</v>
      </c>
      <c r="G468" s="10" t="s">
        <v>72</v>
      </c>
      <c r="H468" s="15" t="str">
        <f>[14]Hoja1!A107</f>
        <v>INA-105</v>
      </c>
      <c r="I468" s="19">
        <f>[14]Hoja1!M107</f>
        <v>250</v>
      </c>
      <c r="J468" t="s">
        <v>81</v>
      </c>
    </row>
    <row r="469" spans="1:10">
      <c r="A469">
        <v>2025</v>
      </c>
      <c r="B469" s="3">
        <v>45566</v>
      </c>
      <c r="C469" s="4">
        <v>45596</v>
      </c>
      <c r="D469" t="str">
        <f>[14]Hoja1!B108</f>
        <v>SILLA DE PLASTICO COLOR BLANCO</v>
      </c>
      <c r="F469" s="15">
        <f>[14]Hoja1!C108</f>
        <v>511</v>
      </c>
      <c r="G469" s="10" t="s">
        <v>38</v>
      </c>
      <c r="H469" s="15" t="str">
        <f>[14]Hoja1!A108</f>
        <v>INA-106</v>
      </c>
      <c r="I469" s="19">
        <f>[14]Hoja1!M108</f>
        <v>250</v>
      </c>
      <c r="J469" t="s">
        <v>81</v>
      </c>
    </row>
    <row r="470" spans="1:10">
      <c r="A470">
        <v>2025</v>
      </c>
      <c r="B470" s="3">
        <v>45566</v>
      </c>
      <c r="C470" s="4">
        <v>45596</v>
      </c>
      <c r="D470" t="str">
        <f>[14]Hoja1!B109</f>
        <v>SILLA DE PLASTICO COLOR VERDE</v>
      </c>
      <c r="F470" s="15">
        <f>[14]Hoja1!C109</f>
        <v>511</v>
      </c>
      <c r="G470" s="10" t="s">
        <v>72</v>
      </c>
      <c r="H470" s="15" t="str">
        <f>[14]Hoja1!A109</f>
        <v>INA-107</v>
      </c>
      <c r="I470" s="19">
        <f>[14]Hoja1!M109</f>
        <v>250</v>
      </c>
      <c r="J470" t="s">
        <v>81</v>
      </c>
    </row>
    <row r="471" spans="1:10">
      <c r="A471">
        <v>2025</v>
      </c>
      <c r="B471" s="3">
        <v>45566</v>
      </c>
      <c r="C471" s="4">
        <v>45596</v>
      </c>
      <c r="D471" t="str">
        <f>[14]Hoja1!B110</f>
        <v>SILLA DE PLASTICO COLOR VERDE</v>
      </c>
      <c r="F471" s="15">
        <f>[14]Hoja1!C110</f>
        <v>511</v>
      </c>
      <c r="G471" s="10" t="s">
        <v>38</v>
      </c>
      <c r="H471" s="15" t="str">
        <f>[14]Hoja1!A110</f>
        <v>INA-108</v>
      </c>
      <c r="I471" s="19">
        <f>[14]Hoja1!M110</f>
        <v>250</v>
      </c>
      <c r="J471" t="s">
        <v>81</v>
      </c>
    </row>
    <row r="472" spans="1:10">
      <c r="A472">
        <v>2025</v>
      </c>
      <c r="B472" s="3">
        <v>45566</v>
      </c>
      <c r="C472" s="4">
        <v>45596</v>
      </c>
      <c r="D472" t="str">
        <f>[14]Hoja1!B111</f>
        <v>SILLA DE PLASTICO COLOR VERDE</v>
      </c>
      <c r="F472" s="15">
        <f>[14]Hoja1!C111</f>
        <v>511</v>
      </c>
      <c r="G472" s="10" t="s">
        <v>72</v>
      </c>
      <c r="H472" s="15" t="str">
        <f>[14]Hoja1!A111</f>
        <v>INA-109</v>
      </c>
      <c r="I472" s="19">
        <f>[14]Hoja1!M111</f>
        <v>650</v>
      </c>
      <c r="J472" t="s">
        <v>81</v>
      </c>
    </row>
    <row r="473" spans="1:10">
      <c r="A473">
        <v>2025</v>
      </c>
      <c r="B473" s="3">
        <v>45566</v>
      </c>
      <c r="C473" s="4">
        <v>45596</v>
      </c>
      <c r="D473" t="str">
        <f>[14]Hoja1!B112</f>
        <v>SILLA DE PLASTICO COLOR VERDE</v>
      </c>
      <c r="F473" s="15">
        <f>[14]Hoja1!C112</f>
        <v>511</v>
      </c>
      <c r="G473" s="10" t="s">
        <v>38</v>
      </c>
      <c r="H473" s="15" t="str">
        <f>[14]Hoja1!A112</f>
        <v>INA-110</v>
      </c>
      <c r="I473" s="19">
        <f>[14]Hoja1!M112</f>
        <v>250</v>
      </c>
      <c r="J473" t="s">
        <v>81</v>
      </c>
    </row>
    <row r="474" spans="1:10">
      <c r="A474">
        <v>2025</v>
      </c>
      <c r="B474" s="3">
        <v>45566</v>
      </c>
      <c r="C474" s="4">
        <v>45596</v>
      </c>
      <c r="D474" t="str">
        <f>[14]Hoja1!B113</f>
        <v>SILLA DE PLASTICO COLOR VERDE</v>
      </c>
      <c r="F474" s="15">
        <f>[14]Hoja1!C113</f>
        <v>511</v>
      </c>
      <c r="G474" s="10" t="s">
        <v>72</v>
      </c>
      <c r="H474" s="15" t="str">
        <f>[14]Hoja1!A113</f>
        <v>INA-111</v>
      </c>
      <c r="I474" s="19">
        <f>[14]Hoja1!M113</f>
        <v>250</v>
      </c>
      <c r="J474" t="s">
        <v>81</v>
      </c>
    </row>
    <row r="475" spans="1:10">
      <c r="A475">
        <v>2025</v>
      </c>
      <c r="B475" s="3">
        <v>45566</v>
      </c>
      <c r="C475" s="4">
        <v>45596</v>
      </c>
      <c r="D475" t="str">
        <f>[14]Hoja1!B114</f>
        <v>SILLA DE PLASTICO COLOR VERDE</v>
      </c>
      <c r="F475" s="15">
        <f>[14]Hoja1!C114</f>
        <v>511</v>
      </c>
      <c r="G475" s="10" t="s">
        <v>38</v>
      </c>
      <c r="H475" s="15" t="str">
        <f>[14]Hoja1!A114</f>
        <v>INA-112</v>
      </c>
      <c r="I475" s="19">
        <f>[14]Hoja1!M114</f>
        <v>250</v>
      </c>
      <c r="J475" t="s">
        <v>81</v>
      </c>
    </row>
    <row r="476" spans="1:10">
      <c r="A476">
        <v>2025</v>
      </c>
      <c r="B476" s="3">
        <v>45566</v>
      </c>
      <c r="C476" s="4">
        <v>45596</v>
      </c>
      <c r="D476" t="str">
        <f>[14]Hoja1!B115</f>
        <v>SILLA DE PLASTICO COLOR BEIGE</v>
      </c>
      <c r="F476" s="15">
        <f>[14]Hoja1!C115</f>
        <v>511</v>
      </c>
      <c r="G476" s="10" t="s">
        <v>72</v>
      </c>
      <c r="H476" s="15" t="str">
        <f>[14]Hoja1!A115</f>
        <v>INA-113</v>
      </c>
      <c r="I476" s="19">
        <f>[14]Hoja1!M115</f>
        <v>250</v>
      </c>
      <c r="J476" t="s">
        <v>81</v>
      </c>
    </row>
    <row r="477" spans="1:10">
      <c r="A477">
        <v>2025</v>
      </c>
      <c r="B477" s="3">
        <v>45566</v>
      </c>
      <c r="C477" s="4">
        <v>45596</v>
      </c>
      <c r="D477" t="str">
        <f>[14]Hoja1!B116</f>
        <v>SILLA DE PLASTICO COLOR BEIGE</v>
      </c>
      <c r="F477" s="15">
        <f>[14]Hoja1!C116</f>
        <v>511</v>
      </c>
      <c r="G477" s="10" t="s">
        <v>38</v>
      </c>
      <c r="H477" s="15" t="str">
        <f>[14]Hoja1!A116</f>
        <v>INA-114</v>
      </c>
      <c r="I477" s="19">
        <f>[14]Hoja1!M116</f>
        <v>250</v>
      </c>
      <c r="J477" t="s">
        <v>81</v>
      </c>
    </row>
    <row r="478" spans="1:10">
      <c r="A478">
        <v>2025</v>
      </c>
      <c r="B478" s="3">
        <v>45566</v>
      </c>
      <c r="C478" s="4">
        <v>45596</v>
      </c>
      <c r="D478" t="str">
        <f>[14]Hoja1!B117</f>
        <v>ANAQUEL DE MADERA</v>
      </c>
      <c r="F478" s="15">
        <f>[14]Hoja1!C117</f>
        <v>511</v>
      </c>
      <c r="G478" s="10" t="s">
        <v>72</v>
      </c>
      <c r="H478" s="15" t="str">
        <f>[14]Hoja1!A117</f>
        <v>INA-115</v>
      </c>
      <c r="I478" s="19">
        <f>[14]Hoja1!M117</f>
        <v>650</v>
      </c>
      <c r="J478" t="s">
        <v>81</v>
      </c>
    </row>
    <row r="479" spans="1:10">
      <c r="A479">
        <v>2025</v>
      </c>
      <c r="B479" s="3">
        <v>45566</v>
      </c>
      <c r="C479" s="4">
        <v>45596</v>
      </c>
      <c r="D479" t="str">
        <f>[14]Hoja1!B118</f>
        <v>ANAQUEL DE MADERA</v>
      </c>
      <c r="F479" s="15">
        <f>[14]Hoja1!C118</f>
        <v>511</v>
      </c>
      <c r="G479" s="10" t="s">
        <v>38</v>
      </c>
      <c r="H479" s="15" t="str">
        <f>[14]Hoja1!A118</f>
        <v>INA-116</v>
      </c>
      <c r="I479" s="19">
        <f>[14]Hoja1!M118</f>
        <v>650</v>
      </c>
      <c r="J479" t="s">
        <v>81</v>
      </c>
    </row>
    <row r="480" spans="1:10">
      <c r="A480">
        <v>2025</v>
      </c>
      <c r="B480" s="3">
        <v>45566</v>
      </c>
      <c r="C480" s="4">
        <v>45596</v>
      </c>
      <c r="D480" t="str">
        <f>[14]Hoja1!B119</f>
        <v xml:space="preserve">BANQUITOS ROJOS </v>
      </c>
      <c r="F480" s="15">
        <f>[14]Hoja1!C119</f>
        <v>511</v>
      </c>
      <c r="G480" s="10" t="s">
        <v>72</v>
      </c>
      <c r="H480" s="15" t="str">
        <f>[14]Hoja1!A119</f>
        <v>INA-117</v>
      </c>
      <c r="I480" s="19" t="str">
        <f>[14]Hoja1!M119</f>
        <v>DONACION</v>
      </c>
      <c r="J480" t="s">
        <v>81</v>
      </c>
    </row>
    <row r="481" spans="1:10">
      <c r="A481">
        <v>2025</v>
      </c>
      <c r="B481" s="3">
        <v>45566</v>
      </c>
      <c r="C481" s="4">
        <v>45596</v>
      </c>
      <c r="D481" t="str">
        <f>[14]Hoja1!B120</f>
        <v xml:space="preserve">BANQUITOS ROJOS </v>
      </c>
      <c r="F481" s="15">
        <f>[14]Hoja1!C120</f>
        <v>511</v>
      </c>
      <c r="G481" s="10" t="s">
        <v>38</v>
      </c>
      <c r="H481" s="15" t="str">
        <f>[14]Hoja1!A120</f>
        <v>INA-118</v>
      </c>
      <c r="I481" s="19" t="str">
        <f>[14]Hoja1!M120</f>
        <v>DONACION</v>
      </c>
      <c r="J481" t="s">
        <v>81</v>
      </c>
    </row>
    <row r="482" spans="1:10">
      <c r="A482">
        <v>2025</v>
      </c>
      <c r="B482" s="3">
        <v>45566</v>
      </c>
      <c r="C482" s="4">
        <v>45596</v>
      </c>
      <c r="D482" t="str">
        <f>[14]Hoja1!B121</f>
        <v xml:space="preserve">BANQUITOS ROJOS </v>
      </c>
      <c r="F482" s="15">
        <f>[14]Hoja1!C121</f>
        <v>511</v>
      </c>
      <c r="G482" s="10" t="s">
        <v>72</v>
      </c>
      <c r="H482" s="15" t="str">
        <f>[14]Hoja1!A121</f>
        <v>INA-119</v>
      </c>
      <c r="I482" s="19" t="str">
        <f>[14]Hoja1!M121</f>
        <v>DONACION</v>
      </c>
      <c r="J482" t="s">
        <v>81</v>
      </c>
    </row>
    <row r="483" spans="1:10">
      <c r="A483">
        <v>2025</v>
      </c>
      <c r="B483" s="3">
        <v>45566</v>
      </c>
      <c r="C483" s="4">
        <v>45596</v>
      </c>
      <c r="D483" t="str">
        <f>[14]Hoja1!B122</f>
        <v xml:space="preserve">BANQUITOS ROJOS </v>
      </c>
      <c r="F483" s="15">
        <f>[14]Hoja1!C122</f>
        <v>511</v>
      </c>
      <c r="G483" s="10" t="s">
        <v>38</v>
      </c>
      <c r="H483" s="15" t="str">
        <f>[14]Hoja1!A122</f>
        <v>INA-120</v>
      </c>
      <c r="I483" s="19" t="str">
        <f>[14]Hoja1!M122</f>
        <v>DONACION</v>
      </c>
      <c r="J483" t="s">
        <v>81</v>
      </c>
    </row>
    <row r="484" spans="1:10">
      <c r="A484">
        <v>2025</v>
      </c>
      <c r="B484" s="3">
        <v>45566</v>
      </c>
      <c r="C484" s="4">
        <v>45596</v>
      </c>
      <c r="D484" t="str">
        <f>[14]Hoja1!B123</f>
        <v xml:space="preserve">BANQUITOS ROJOS </v>
      </c>
      <c r="F484" s="15">
        <f>[14]Hoja1!C123</f>
        <v>511</v>
      </c>
      <c r="G484" s="10" t="s">
        <v>72</v>
      </c>
      <c r="H484" s="15" t="str">
        <f>[14]Hoja1!A123</f>
        <v>INA-121</v>
      </c>
      <c r="I484" s="19" t="str">
        <f>[14]Hoja1!M123</f>
        <v>DONACION</v>
      </c>
      <c r="J484" t="s">
        <v>81</v>
      </c>
    </row>
    <row r="485" spans="1:10">
      <c r="A485">
        <v>2025</v>
      </c>
      <c r="B485" s="3">
        <v>45566</v>
      </c>
      <c r="C485" s="4">
        <v>45596</v>
      </c>
      <c r="D485" t="str">
        <f>[14]Hoja1!B124</f>
        <v xml:space="preserve">BANQUITOS ROJOS </v>
      </c>
      <c r="F485" s="15">
        <f>[14]Hoja1!C124</f>
        <v>511</v>
      </c>
      <c r="G485" s="10" t="s">
        <v>38</v>
      </c>
      <c r="H485" s="15" t="str">
        <f>[14]Hoja1!A124</f>
        <v>INA-122</v>
      </c>
      <c r="I485" s="19" t="str">
        <f>[14]Hoja1!M124</f>
        <v>DONACION</v>
      </c>
      <c r="J485" t="s">
        <v>81</v>
      </c>
    </row>
    <row r="486" spans="1:10">
      <c r="A486">
        <v>2025</v>
      </c>
      <c r="B486" s="3">
        <v>45566</v>
      </c>
      <c r="C486" s="4">
        <v>45596</v>
      </c>
      <c r="D486" t="str">
        <f>[14]Hoja1!B125</f>
        <v xml:space="preserve">BANQUITOS VERDE BANDERA </v>
      </c>
      <c r="F486" s="15">
        <f>[14]Hoja1!C125</f>
        <v>511</v>
      </c>
      <c r="G486" s="10" t="s">
        <v>72</v>
      </c>
      <c r="H486" s="15" t="str">
        <f>[14]Hoja1!A125</f>
        <v>INA-123</v>
      </c>
      <c r="I486" s="19" t="str">
        <f>[14]Hoja1!M125</f>
        <v>DONACION</v>
      </c>
      <c r="J486" t="s">
        <v>81</v>
      </c>
    </row>
    <row r="487" spans="1:10">
      <c r="A487">
        <v>2025</v>
      </c>
      <c r="B487" s="3">
        <v>45566</v>
      </c>
      <c r="C487" s="4">
        <v>45596</v>
      </c>
      <c r="D487" t="str">
        <f>[14]Hoja1!B126</f>
        <v xml:space="preserve">BANQUITOS VERDE BANDERA </v>
      </c>
      <c r="F487" s="15">
        <f>[14]Hoja1!C126</f>
        <v>511</v>
      </c>
      <c r="G487" s="10" t="s">
        <v>38</v>
      </c>
      <c r="H487" s="15" t="str">
        <f>[14]Hoja1!A126</f>
        <v>INA-124</v>
      </c>
      <c r="I487" s="19" t="str">
        <f>[14]Hoja1!M126</f>
        <v>DONACION</v>
      </c>
      <c r="J487" t="s">
        <v>81</v>
      </c>
    </row>
    <row r="488" spans="1:10">
      <c r="A488">
        <v>2025</v>
      </c>
      <c r="B488" s="3">
        <v>45566</v>
      </c>
      <c r="C488" s="4">
        <v>45596</v>
      </c>
      <c r="D488" t="str">
        <f>[14]Hoja1!B127</f>
        <v xml:space="preserve">BANQUITOS VERDE BANDERA </v>
      </c>
      <c r="F488" s="15">
        <f>[14]Hoja1!C127</f>
        <v>511</v>
      </c>
      <c r="G488" s="10" t="s">
        <v>72</v>
      </c>
      <c r="H488" s="15" t="str">
        <f>[14]Hoja1!A127</f>
        <v>INA-125</v>
      </c>
      <c r="I488" s="19" t="str">
        <f>[14]Hoja1!M127</f>
        <v>DONACION</v>
      </c>
      <c r="J488" t="s">
        <v>81</v>
      </c>
    </row>
    <row r="489" spans="1:10">
      <c r="A489">
        <v>2025</v>
      </c>
      <c r="B489" s="3">
        <v>45566</v>
      </c>
      <c r="C489" s="4">
        <v>45596</v>
      </c>
      <c r="D489" t="str">
        <f>[14]Hoja1!B128</f>
        <v xml:space="preserve">BANQUITOS VERDE BANDERA </v>
      </c>
      <c r="F489" s="15">
        <f>[14]Hoja1!C128</f>
        <v>511</v>
      </c>
      <c r="G489" s="10" t="s">
        <v>38</v>
      </c>
      <c r="H489" s="15" t="str">
        <f>[14]Hoja1!A128</f>
        <v>INA-126</v>
      </c>
      <c r="I489" s="19" t="str">
        <f>[14]Hoja1!M128</f>
        <v>DONACION</v>
      </c>
      <c r="J489" t="s">
        <v>81</v>
      </c>
    </row>
    <row r="490" spans="1:10">
      <c r="A490">
        <v>2025</v>
      </c>
      <c r="B490" s="3">
        <v>45566</v>
      </c>
      <c r="C490" s="4">
        <v>45596</v>
      </c>
      <c r="D490" t="str">
        <f>[14]Hoja1!B129</f>
        <v xml:space="preserve">BANQUITOS VERDE BANDERA </v>
      </c>
      <c r="F490" s="15">
        <f>[14]Hoja1!C129</f>
        <v>511</v>
      </c>
      <c r="G490" s="10" t="s">
        <v>72</v>
      </c>
      <c r="H490" s="15" t="str">
        <f>[14]Hoja1!A129</f>
        <v>INA-127</v>
      </c>
      <c r="I490" s="19" t="str">
        <f>[14]Hoja1!M129</f>
        <v>DONACION</v>
      </c>
      <c r="J490" t="s">
        <v>81</v>
      </c>
    </row>
    <row r="491" spans="1:10">
      <c r="A491">
        <v>2025</v>
      </c>
      <c r="B491" s="3">
        <v>45566</v>
      </c>
      <c r="C491" s="4">
        <v>45596</v>
      </c>
      <c r="D491" t="str">
        <f>[14]Hoja1!B130</f>
        <v xml:space="preserve">BANQUITOS VERDE BANDERA </v>
      </c>
      <c r="F491" s="15">
        <f>[14]Hoja1!C130</f>
        <v>511</v>
      </c>
      <c r="G491" s="10" t="s">
        <v>38</v>
      </c>
      <c r="H491" s="15" t="str">
        <f>[14]Hoja1!A130</f>
        <v>INA-128</v>
      </c>
      <c r="I491" s="19" t="str">
        <f>[14]Hoja1!M130</f>
        <v>DONACION</v>
      </c>
      <c r="J491" t="s">
        <v>81</v>
      </c>
    </row>
    <row r="492" spans="1:10">
      <c r="A492">
        <v>2025</v>
      </c>
      <c r="B492" s="3">
        <v>45566</v>
      </c>
      <c r="C492" s="4">
        <v>45596</v>
      </c>
      <c r="D492" t="str">
        <f>[14]Hoja1!B131</f>
        <v xml:space="preserve">BANQUITOS VERDE BANDERA </v>
      </c>
      <c r="F492" s="15">
        <f>[14]Hoja1!C131</f>
        <v>511</v>
      </c>
      <c r="G492" s="10" t="s">
        <v>72</v>
      </c>
      <c r="H492" s="15" t="str">
        <f>[14]Hoja1!A131</f>
        <v>INA-129</v>
      </c>
      <c r="I492" s="19" t="str">
        <f>[14]Hoja1!M131</f>
        <v>DONACION</v>
      </c>
      <c r="J492" t="s">
        <v>81</v>
      </c>
    </row>
    <row r="493" spans="1:10">
      <c r="A493">
        <v>2025</v>
      </c>
      <c r="B493" s="3">
        <v>45566</v>
      </c>
      <c r="C493" s="4">
        <v>45596</v>
      </c>
      <c r="D493" t="str">
        <f>[14]Hoja1!B132</f>
        <v xml:space="preserve">BANQUITOS VERDE BANDERA </v>
      </c>
      <c r="F493" s="15">
        <f>[14]Hoja1!C132</f>
        <v>511</v>
      </c>
      <c r="G493" s="10" t="s">
        <v>38</v>
      </c>
      <c r="H493" s="15" t="str">
        <f>[14]Hoja1!A132</f>
        <v>INA-130</v>
      </c>
      <c r="I493" s="19" t="str">
        <f>[14]Hoja1!M132</f>
        <v>DONACION</v>
      </c>
      <c r="J493" t="s">
        <v>81</v>
      </c>
    </row>
    <row r="494" spans="1:10">
      <c r="A494">
        <v>2025</v>
      </c>
      <c r="B494" s="3">
        <v>45566</v>
      </c>
      <c r="C494" s="4">
        <v>45596</v>
      </c>
      <c r="D494" t="str">
        <f>[14]Hoja1!B133</f>
        <v xml:space="preserve">BANQUITOS VERDE BANDERA </v>
      </c>
      <c r="F494" s="15">
        <f>[14]Hoja1!C133</f>
        <v>511</v>
      </c>
      <c r="G494" s="10" t="s">
        <v>72</v>
      </c>
      <c r="H494" s="15" t="str">
        <f>[14]Hoja1!A133</f>
        <v>INA-131</v>
      </c>
      <c r="I494" s="19" t="str">
        <f>[14]Hoja1!M133</f>
        <v>DONACION</v>
      </c>
      <c r="J494" t="s">
        <v>81</v>
      </c>
    </row>
    <row r="495" spans="1:10">
      <c r="A495">
        <v>2025</v>
      </c>
      <c r="B495" s="3">
        <v>45566</v>
      </c>
      <c r="C495" s="4">
        <v>45596</v>
      </c>
      <c r="D495" t="str">
        <f>[14]Hoja1!B134</f>
        <v xml:space="preserve">BANQUITOS VERDE BANDERA </v>
      </c>
      <c r="F495" s="15">
        <f>[14]Hoja1!C134</f>
        <v>511</v>
      </c>
      <c r="G495" s="10" t="s">
        <v>38</v>
      </c>
      <c r="H495" s="15" t="str">
        <f>[14]Hoja1!A134</f>
        <v>INA-132</v>
      </c>
      <c r="I495" s="19" t="str">
        <f>[14]Hoja1!M134</f>
        <v>DONACION</v>
      </c>
      <c r="J495" t="s">
        <v>81</v>
      </c>
    </row>
    <row r="496" spans="1:10">
      <c r="A496">
        <v>2025</v>
      </c>
      <c r="B496" s="3">
        <v>45566</v>
      </c>
      <c r="C496" s="4">
        <v>45596</v>
      </c>
      <c r="D496" t="str">
        <f>[14]Hoja1!B135</f>
        <v xml:space="preserve">BANQUITOS VERDE BANDERA </v>
      </c>
      <c r="F496" s="15">
        <f>[14]Hoja1!C135</f>
        <v>511</v>
      </c>
      <c r="G496" s="10" t="s">
        <v>72</v>
      </c>
      <c r="H496" s="15" t="str">
        <f>[14]Hoja1!A135</f>
        <v>INA-133</v>
      </c>
      <c r="I496" s="19" t="str">
        <f>[14]Hoja1!M135</f>
        <v>DONACION</v>
      </c>
      <c r="J496" t="s">
        <v>81</v>
      </c>
    </row>
    <row r="497" spans="1:10">
      <c r="A497">
        <v>2025</v>
      </c>
      <c r="B497" s="3">
        <v>45566</v>
      </c>
      <c r="C497" s="4">
        <v>45596</v>
      </c>
      <c r="D497" t="str">
        <f>[14]Hoja1!B136</f>
        <v xml:space="preserve">BANQUITOS VERDE LIMON </v>
      </c>
      <c r="F497" s="15">
        <f>[14]Hoja1!C136</f>
        <v>511</v>
      </c>
      <c r="G497" s="10" t="s">
        <v>38</v>
      </c>
      <c r="H497" s="15" t="str">
        <f>[14]Hoja1!A136</f>
        <v>INA-134</v>
      </c>
      <c r="I497" s="19" t="str">
        <f>[14]Hoja1!M136</f>
        <v>DONACION</v>
      </c>
      <c r="J497" t="s">
        <v>81</v>
      </c>
    </row>
    <row r="498" spans="1:10">
      <c r="A498">
        <v>2025</v>
      </c>
      <c r="B498" s="3">
        <v>45566</v>
      </c>
      <c r="C498" s="4">
        <v>45596</v>
      </c>
      <c r="D498" t="str">
        <f>[14]Hoja1!B137</f>
        <v xml:space="preserve">BANQUITOS VERDE LIMON </v>
      </c>
      <c r="F498" s="15">
        <f>[14]Hoja1!C137</f>
        <v>511</v>
      </c>
      <c r="G498" s="10" t="s">
        <v>72</v>
      </c>
      <c r="H498" s="15" t="str">
        <f>[14]Hoja1!A137</f>
        <v>INA-135</v>
      </c>
      <c r="I498" s="19" t="str">
        <f>[14]Hoja1!M137</f>
        <v>DONACION</v>
      </c>
      <c r="J498" t="s">
        <v>81</v>
      </c>
    </row>
    <row r="499" spans="1:10">
      <c r="A499">
        <v>2025</v>
      </c>
      <c r="B499" s="3">
        <v>45566</v>
      </c>
      <c r="C499" s="4">
        <v>45596</v>
      </c>
      <c r="D499" t="str">
        <f>[14]Hoja1!B138</f>
        <v xml:space="preserve">BANQUITOS VERDE LIMON </v>
      </c>
      <c r="F499" s="15">
        <f>[14]Hoja1!C138</f>
        <v>511</v>
      </c>
      <c r="G499" s="10" t="s">
        <v>38</v>
      </c>
      <c r="H499" s="15" t="str">
        <f>[14]Hoja1!A138</f>
        <v>INA-136</v>
      </c>
      <c r="I499" s="19" t="str">
        <f>[14]Hoja1!M138</f>
        <v>DONACION</v>
      </c>
      <c r="J499" t="s">
        <v>81</v>
      </c>
    </row>
    <row r="500" spans="1:10">
      <c r="A500">
        <v>2025</v>
      </c>
      <c r="B500" s="3">
        <v>45566</v>
      </c>
      <c r="C500" s="4">
        <v>45596</v>
      </c>
      <c r="D500" t="str">
        <f>[14]Hoja1!B139</f>
        <v>VENTILADOR DE PARED</v>
      </c>
      <c r="F500" s="15">
        <f>[14]Hoja1!C139</f>
        <v>564</v>
      </c>
      <c r="G500" s="10" t="s">
        <v>72</v>
      </c>
      <c r="H500" s="15" t="str">
        <f>[14]Hoja1!A139</f>
        <v>INA-137</v>
      </c>
      <c r="I500" s="19" t="str">
        <f>[14]Hoja1!M139</f>
        <v>DONACION</v>
      </c>
      <c r="J500" t="s">
        <v>81</v>
      </c>
    </row>
    <row r="501" spans="1:10">
      <c r="A501">
        <v>2025</v>
      </c>
      <c r="B501" s="3">
        <v>45566</v>
      </c>
      <c r="C501" s="4">
        <v>45596</v>
      </c>
      <c r="D501" t="str">
        <f>[14]Hoja1!B140</f>
        <v>VENTILADOR DE PARED</v>
      </c>
      <c r="F501" s="15">
        <f>[14]Hoja1!C140</f>
        <v>564</v>
      </c>
      <c r="G501" s="10" t="s">
        <v>38</v>
      </c>
      <c r="H501" s="15" t="str">
        <f>[14]Hoja1!A140</f>
        <v>INA-138</v>
      </c>
      <c r="I501" s="19" t="str">
        <f>[14]Hoja1!M140</f>
        <v>DONACION</v>
      </c>
      <c r="J501" t="s">
        <v>81</v>
      </c>
    </row>
    <row r="502" spans="1:10">
      <c r="A502">
        <v>2025</v>
      </c>
      <c r="B502" s="3">
        <v>45566</v>
      </c>
      <c r="C502" s="4">
        <v>45596</v>
      </c>
      <c r="D502" t="str">
        <f>[14]Hoja1!B141</f>
        <v xml:space="preserve">BOCINAS </v>
      </c>
      <c r="F502" s="15">
        <f>[14]Hoja1!C141</f>
        <v>520</v>
      </c>
      <c r="G502" s="10" t="s">
        <v>72</v>
      </c>
      <c r="H502" s="15" t="str">
        <f>[14]Hoja1!A141</f>
        <v>INA-139</v>
      </c>
      <c r="I502" s="19" t="str">
        <f>[14]Hoja1!M141</f>
        <v>DONACION</v>
      </c>
      <c r="J502" t="s">
        <v>81</v>
      </c>
    </row>
    <row r="503" spans="1:10">
      <c r="A503">
        <v>2025</v>
      </c>
      <c r="B503" s="3">
        <v>45566</v>
      </c>
      <c r="C503" s="4">
        <v>45596</v>
      </c>
      <c r="D503" t="str">
        <f>[14]Hoja1!B142</f>
        <v>IMPRESORA MULTIFUNCIONAL</v>
      </c>
      <c r="E503" s="4">
        <f>[14]Hoja1!D142</f>
        <v>44624</v>
      </c>
      <c r="F503" s="15">
        <f>[14]Hoja1!C142</f>
        <v>515</v>
      </c>
      <c r="G503" s="10" t="s">
        <v>38</v>
      </c>
      <c r="H503" s="15" t="str">
        <f>[14]Hoja1!A142</f>
        <v>INA-140</v>
      </c>
      <c r="I503" s="19">
        <f>[14]Hoja1!M142</f>
        <v>4851.28</v>
      </c>
      <c r="J503" t="s">
        <v>81</v>
      </c>
    </row>
    <row r="504" spans="1:10">
      <c r="A504">
        <v>2025</v>
      </c>
      <c r="B504" s="3">
        <v>45566</v>
      </c>
      <c r="C504" s="4">
        <v>45596</v>
      </c>
      <c r="D504" t="str">
        <f>[14]Hoja1!B143</f>
        <v>REFRIGERADOR</v>
      </c>
      <c r="E504" s="4">
        <f>[14]Hoja1!D143</f>
        <v>45147</v>
      </c>
      <c r="F504" s="15">
        <f>[14]Hoja1!C143</f>
        <v>564</v>
      </c>
      <c r="G504" s="10" t="s">
        <v>72</v>
      </c>
      <c r="H504" s="15" t="str">
        <f>[14]Hoja1!A143</f>
        <v>INA-141</v>
      </c>
      <c r="I504" s="19">
        <f>[14]Hoja1!M143</f>
        <v>7750</v>
      </c>
      <c r="J504" t="s">
        <v>81</v>
      </c>
    </row>
    <row r="505" spans="1:10">
      <c r="A505">
        <v>2025</v>
      </c>
      <c r="B505" s="3">
        <v>45566</v>
      </c>
      <c r="C505" s="4">
        <v>45596</v>
      </c>
      <c r="D505" t="str">
        <f>[15]Hoja1!B4</f>
        <v xml:space="preserve">COMPUTADORA </v>
      </c>
      <c r="E505" s="3">
        <f>[15]Hoja1!D4</f>
        <v>43600</v>
      </c>
      <c r="F505" s="15">
        <f>[15]Hoja1!C4</f>
        <v>515</v>
      </c>
      <c r="G505" s="10" t="s">
        <v>38</v>
      </c>
      <c r="H505" s="15" t="str">
        <f>[15]Hoja1!A4</f>
        <v>IM-001</v>
      </c>
      <c r="I505" s="19">
        <f>[15]Hoja1!$M$4</f>
        <v>6999</v>
      </c>
      <c r="J505" t="s">
        <v>82</v>
      </c>
    </row>
    <row r="506" spans="1:10">
      <c r="A506">
        <v>2025</v>
      </c>
      <c r="B506" s="3">
        <v>45566</v>
      </c>
      <c r="C506" s="4">
        <v>45596</v>
      </c>
      <c r="D506" t="str">
        <f>[15]Hoja1!B5</f>
        <v>TECLADO</v>
      </c>
      <c r="E506" s="3">
        <f>[15]Hoja1!D5</f>
        <v>43601</v>
      </c>
      <c r="F506" s="15">
        <f>[15]Hoja1!C5</f>
        <v>515</v>
      </c>
      <c r="G506" s="10" t="s">
        <v>72</v>
      </c>
      <c r="H506" s="15" t="str">
        <f>[15]Hoja1!A5</f>
        <v>IM-002</v>
      </c>
      <c r="J506" t="s">
        <v>82</v>
      </c>
    </row>
    <row r="507" spans="1:10">
      <c r="A507">
        <v>2025</v>
      </c>
      <c r="B507" s="3">
        <v>45566</v>
      </c>
      <c r="C507" s="4">
        <v>45596</v>
      </c>
      <c r="D507" t="str">
        <f>[15]Hoja1!B6</f>
        <v xml:space="preserve">MOUSE </v>
      </c>
      <c r="E507" s="3">
        <f>[15]Hoja1!D6</f>
        <v>43602</v>
      </c>
      <c r="F507" s="15">
        <f>[15]Hoja1!C6</f>
        <v>515</v>
      </c>
      <c r="G507" s="10" t="s">
        <v>38</v>
      </c>
      <c r="H507" s="15" t="str">
        <f>[15]Hoja1!A6</f>
        <v>IM-003</v>
      </c>
      <c r="J507" t="s">
        <v>82</v>
      </c>
    </row>
    <row r="508" spans="1:10">
      <c r="A508">
        <v>2025</v>
      </c>
      <c r="B508" s="3">
        <v>45566</v>
      </c>
      <c r="C508" s="4">
        <v>45596</v>
      </c>
      <c r="D508" t="str">
        <f>[15]Hoja1!B7</f>
        <v xml:space="preserve">ESCRITORIO </v>
      </c>
      <c r="F508" s="15">
        <f>[15]Hoja1!C7</f>
        <v>511</v>
      </c>
      <c r="G508" s="10" t="s">
        <v>72</v>
      </c>
      <c r="H508" s="15" t="str">
        <f>[15]Hoja1!A7</f>
        <v>IM-004</v>
      </c>
      <c r="J508" t="s">
        <v>82</v>
      </c>
    </row>
    <row r="509" spans="1:10">
      <c r="A509">
        <v>2025</v>
      </c>
      <c r="B509" s="3">
        <v>45566</v>
      </c>
      <c r="C509" s="4">
        <v>45596</v>
      </c>
      <c r="D509" t="str">
        <f>[15]Hoja1!B8</f>
        <v xml:space="preserve">SILLA </v>
      </c>
      <c r="F509" s="15">
        <f>[15]Hoja1!C8</f>
        <v>511</v>
      </c>
      <c r="G509" s="10" t="s">
        <v>38</v>
      </c>
      <c r="H509" s="15" t="str">
        <f>[15]Hoja1!A8</f>
        <v>IM-005</v>
      </c>
      <c r="J509" t="s">
        <v>82</v>
      </c>
    </row>
    <row r="510" spans="1:10">
      <c r="A510">
        <v>2025</v>
      </c>
      <c r="B510" s="3">
        <v>45566</v>
      </c>
      <c r="C510" s="4">
        <v>45596</v>
      </c>
      <c r="D510" t="str">
        <f>[16]Hoja1!B4</f>
        <v xml:space="preserve">SILLA GIRATORIA </v>
      </c>
      <c r="F510" s="15">
        <f>[16]Hoja1!C4</f>
        <v>511</v>
      </c>
      <c r="G510" s="10" t="s">
        <v>72</v>
      </c>
      <c r="H510" s="15" t="str">
        <f>[16]Hoja1!A4</f>
        <v>OP-001</v>
      </c>
      <c r="I510" s="19">
        <f>[16]Hoja1!M4</f>
        <v>350</v>
      </c>
      <c r="J510" t="s">
        <v>83</v>
      </c>
    </row>
    <row r="511" spans="1:10">
      <c r="A511">
        <v>2025</v>
      </c>
      <c r="B511" s="3">
        <v>45566</v>
      </c>
      <c r="C511" s="4">
        <v>45596</v>
      </c>
      <c r="D511" t="str">
        <f>[16]Hoja1!B5</f>
        <v>ESCRITORIO METALICO 2 CAJONES COLOR GRIS</v>
      </c>
      <c r="F511" s="15">
        <f>[16]Hoja1!C5</f>
        <v>511</v>
      </c>
      <c r="G511" s="10" t="s">
        <v>38</v>
      </c>
      <c r="H511" s="15" t="str">
        <f>[16]Hoja1!A5</f>
        <v>OP-002</v>
      </c>
      <c r="I511" s="19">
        <f>[16]Hoja1!M5</f>
        <v>1200</v>
      </c>
      <c r="J511" t="s">
        <v>83</v>
      </c>
    </row>
    <row r="512" spans="1:10">
      <c r="A512">
        <v>2025</v>
      </c>
      <c r="B512" s="3">
        <v>45566</v>
      </c>
      <c r="C512" s="4">
        <v>45596</v>
      </c>
      <c r="D512" t="str">
        <f>[16]Hoja1!B6</f>
        <v>TECLADO</v>
      </c>
      <c r="F512" s="15">
        <f>[16]Hoja1!C6</f>
        <v>515</v>
      </c>
      <c r="G512" s="10" t="s">
        <v>72</v>
      </c>
      <c r="H512" s="15" t="str">
        <f>[16]Hoja1!A6</f>
        <v>OP-003</v>
      </c>
      <c r="I512" s="19">
        <f>[16]Hoja1!M6</f>
        <v>170</v>
      </c>
      <c r="J512" t="s">
        <v>83</v>
      </c>
    </row>
    <row r="513" spans="1:10">
      <c r="A513">
        <v>2025</v>
      </c>
      <c r="B513" s="3">
        <v>45566</v>
      </c>
      <c r="C513" s="4">
        <v>45596</v>
      </c>
      <c r="D513" t="str">
        <f>[16]Hoja1!B7</f>
        <v>MONITOR</v>
      </c>
      <c r="F513" s="15">
        <f>[16]Hoja1!C7</f>
        <v>515</v>
      </c>
      <c r="G513" s="10" t="s">
        <v>38</v>
      </c>
      <c r="H513" s="15" t="str">
        <f>[16]Hoja1!A7</f>
        <v>OP-004</v>
      </c>
      <c r="I513" s="19">
        <f>[16]Hoja1!M7</f>
        <v>4500</v>
      </c>
      <c r="J513" t="s">
        <v>83</v>
      </c>
    </row>
    <row r="514" spans="1:10">
      <c r="A514">
        <v>2025</v>
      </c>
      <c r="B514" s="3">
        <v>45566</v>
      </c>
      <c r="C514" s="4">
        <v>45596</v>
      </c>
      <c r="D514" t="str">
        <f>[16]Hoja1!B8</f>
        <v>CPU GENERICO</v>
      </c>
      <c r="F514" s="15">
        <f>[16]Hoja1!C8</f>
        <v>515</v>
      </c>
      <c r="G514" s="10" t="s">
        <v>72</v>
      </c>
      <c r="H514" s="15" t="str">
        <f>[16]Hoja1!A8</f>
        <v>OP-005</v>
      </c>
      <c r="I514" s="19">
        <f>[16]Hoja1!M8</f>
        <v>4000</v>
      </c>
      <c r="J514" t="s">
        <v>83</v>
      </c>
    </row>
    <row r="515" spans="1:10">
      <c r="A515">
        <v>2025</v>
      </c>
      <c r="B515" s="3">
        <v>45566</v>
      </c>
      <c r="C515" s="4">
        <v>45596</v>
      </c>
      <c r="D515" t="str">
        <f>[16]Hoja1!B9</f>
        <v>MOUSE</v>
      </c>
      <c r="F515" s="15">
        <f>[16]Hoja1!C9</f>
        <v>515</v>
      </c>
      <c r="G515" s="10" t="s">
        <v>38</v>
      </c>
      <c r="H515" s="15" t="str">
        <f>[16]Hoja1!A9</f>
        <v>OP-006</v>
      </c>
      <c r="I515" s="19">
        <f>[16]Hoja1!M9</f>
        <v>180</v>
      </c>
      <c r="J515" t="s">
        <v>83</v>
      </c>
    </row>
    <row r="516" spans="1:10">
      <c r="A516">
        <v>2025</v>
      </c>
      <c r="B516" s="3">
        <v>45566</v>
      </c>
      <c r="C516" s="4">
        <v>45596</v>
      </c>
      <c r="D516" t="str">
        <f>[16]Hoja1!B10</f>
        <v>2 BOCINAS PARA COMPUTADORA</v>
      </c>
      <c r="F516" s="15">
        <f>[16]Hoja1!C10</f>
        <v>520</v>
      </c>
      <c r="G516" s="10" t="s">
        <v>72</v>
      </c>
      <c r="H516" s="15" t="str">
        <f>[16]Hoja1!A10</f>
        <v>OP-007</v>
      </c>
      <c r="I516" s="19">
        <f>[16]Hoja1!M10</f>
        <v>300</v>
      </c>
      <c r="J516" t="s">
        <v>83</v>
      </c>
    </row>
    <row r="517" spans="1:10">
      <c r="A517">
        <v>2025</v>
      </c>
      <c r="B517" s="3">
        <v>45566</v>
      </c>
      <c r="C517" s="4">
        <v>45596</v>
      </c>
      <c r="D517" t="str">
        <f>[16]Hoja1!B11</f>
        <v>AIRE ACONDICIONJADO/CALEFACCION</v>
      </c>
      <c r="E517" s="3">
        <f>[16]Hoja1!D11</f>
        <v>41424</v>
      </c>
      <c r="F517" s="15">
        <f>[16]Hoja1!C11</f>
        <v>564</v>
      </c>
      <c r="G517" s="10" t="s">
        <v>38</v>
      </c>
      <c r="H517" s="15" t="str">
        <f>[16]Hoja1!A11</f>
        <v>OP-008</v>
      </c>
      <c r="I517" s="19">
        <f>[16]Hoja1!M11</f>
        <v>5000</v>
      </c>
      <c r="J517" t="s">
        <v>83</v>
      </c>
    </row>
    <row r="518" spans="1:10">
      <c r="A518">
        <v>2025</v>
      </c>
      <c r="B518" s="3">
        <v>45566</v>
      </c>
      <c r="C518" s="4">
        <v>45596</v>
      </c>
      <c r="D518" t="str">
        <f>[16]Hoja1!B12</f>
        <v>REGULADOR DE VOLTAJE</v>
      </c>
      <c r="E518" s="3"/>
      <c r="F518" s="15">
        <f>[16]Hoja1!C12</f>
        <v>566</v>
      </c>
      <c r="G518" s="10" t="s">
        <v>72</v>
      </c>
      <c r="H518" s="15" t="str">
        <f>[16]Hoja1!A12</f>
        <v>OP-009</v>
      </c>
      <c r="I518" s="19">
        <f>[16]Hoja1!M12</f>
        <v>0</v>
      </c>
      <c r="J518" t="s">
        <v>83</v>
      </c>
    </row>
    <row r="519" spans="1:10">
      <c r="A519">
        <v>2025</v>
      </c>
      <c r="B519" s="3">
        <v>45566</v>
      </c>
      <c r="C519" s="4">
        <v>45596</v>
      </c>
      <c r="D519" t="str">
        <f>[16]Hoja1!B13</f>
        <v>IMPRESORA MULTIFUNCIONAL</v>
      </c>
      <c r="E519" s="3">
        <f>[16]Hoja1!D13</f>
        <v>42383</v>
      </c>
      <c r="F519" s="15">
        <f>[16]Hoja1!C13</f>
        <v>515</v>
      </c>
      <c r="G519" s="10" t="s">
        <v>38</v>
      </c>
      <c r="H519" s="15" t="str">
        <f>[16]Hoja1!A13</f>
        <v>OP-010</v>
      </c>
      <c r="I519" s="19">
        <f>[16]Hoja1!M13</f>
        <v>6844</v>
      </c>
      <c r="J519" t="s">
        <v>83</v>
      </c>
    </row>
    <row r="520" spans="1:10">
      <c r="A520">
        <v>2025</v>
      </c>
      <c r="B520" s="3">
        <v>45566</v>
      </c>
      <c r="C520" s="4">
        <v>45596</v>
      </c>
      <c r="D520" t="str">
        <f>[16]Hoja1!B14</f>
        <v>FUENTE DE PODER (INTERNA)</v>
      </c>
      <c r="E520" s="3">
        <f>[16]Hoja1!D14</f>
        <v>42089</v>
      </c>
      <c r="F520" s="15">
        <f>[16]Hoja1!C14</f>
        <v>566</v>
      </c>
      <c r="G520" s="10" t="s">
        <v>72</v>
      </c>
      <c r="H520" s="15" t="str">
        <f>[16]Hoja1!A14</f>
        <v>OP-011</v>
      </c>
      <c r="I520" s="19">
        <f>[16]Hoja1!M14</f>
        <v>259</v>
      </c>
      <c r="J520" t="s">
        <v>83</v>
      </c>
    </row>
    <row r="521" spans="1:10">
      <c r="A521">
        <v>2025</v>
      </c>
      <c r="B521" s="3">
        <v>45566</v>
      </c>
      <c r="C521" s="4">
        <v>45596</v>
      </c>
      <c r="D521" t="str">
        <f>[16]Hoja1!B15</f>
        <v>SILLA EJECUTIVA GIRABLE</v>
      </c>
      <c r="E521" s="3"/>
      <c r="F521" s="15">
        <f>[16]Hoja1!C15</f>
        <v>511</v>
      </c>
      <c r="G521" s="10" t="s">
        <v>38</v>
      </c>
      <c r="H521" s="15" t="str">
        <f>[16]Hoja1!A15</f>
        <v>OP-012</v>
      </c>
      <c r="I521" s="19">
        <f>[16]Hoja1!M15</f>
        <v>650</v>
      </c>
      <c r="J521" t="s">
        <v>83</v>
      </c>
    </row>
    <row r="522" spans="1:10">
      <c r="A522">
        <v>2025</v>
      </c>
      <c r="B522" s="3">
        <v>45566</v>
      </c>
      <c r="C522" s="4">
        <v>45596</v>
      </c>
      <c r="D522" t="str">
        <f>[16]Hoja1!B16</f>
        <v>SILLA APILABLE COLOR GRIS</v>
      </c>
      <c r="E522" s="3"/>
      <c r="F522" s="15">
        <f>[16]Hoja1!C16</f>
        <v>511</v>
      </c>
      <c r="G522" s="10" t="s">
        <v>72</v>
      </c>
      <c r="H522" s="15" t="str">
        <f>[16]Hoja1!A16</f>
        <v>OP-013</v>
      </c>
      <c r="I522" s="19">
        <f>[16]Hoja1!M16</f>
        <v>450</v>
      </c>
      <c r="J522" t="s">
        <v>83</v>
      </c>
    </row>
    <row r="523" spans="1:10">
      <c r="A523">
        <v>2025</v>
      </c>
      <c r="B523" s="3">
        <v>45566</v>
      </c>
      <c r="C523" s="4">
        <v>45596</v>
      </c>
      <c r="D523" t="str">
        <f>[16]Hoja1!B17</f>
        <v>ARCHIVERO METALICO CON 2 CAJONES</v>
      </c>
      <c r="E523" s="3"/>
      <c r="F523" s="15">
        <f>[16]Hoja1!C17</f>
        <v>511</v>
      </c>
      <c r="G523" s="10" t="s">
        <v>38</v>
      </c>
      <c r="H523" s="15" t="str">
        <f>[16]Hoja1!A17</f>
        <v>OP-014</v>
      </c>
      <c r="I523" s="19">
        <f>[16]Hoja1!M17</f>
        <v>1350</v>
      </c>
      <c r="J523" t="s">
        <v>83</v>
      </c>
    </row>
    <row r="524" spans="1:10">
      <c r="A524">
        <v>2025</v>
      </c>
      <c r="B524" s="3">
        <v>45566</v>
      </c>
      <c r="C524" s="4">
        <v>45596</v>
      </c>
      <c r="D524" t="str">
        <f>[16]Hoja1!B18</f>
        <v>ESCRITORIO EMPRESARIAL COLOR NUEZ</v>
      </c>
      <c r="E524" s="3"/>
      <c r="F524" s="15">
        <f>[16]Hoja1!C18</f>
        <v>511</v>
      </c>
      <c r="G524" s="10" t="s">
        <v>72</v>
      </c>
      <c r="H524" s="15" t="str">
        <f>[16]Hoja1!A18</f>
        <v>OP-015</v>
      </c>
      <c r="I524" s="19">
        <f>[16]Hoja1!M18</f>
        <v>1350</v>
      </c>
      <c r="J524" t="s">
        <v>83</v>
      </c>
    </row>
    <row r="525" spans="1:10">
      <c r="A525">
        <v>2025</v>
      </c>
      <c r="B525" s="3">
        <v>45566</v>
      </c>
      <c r="C525" s="4">
        <v>45596</v>
      </c>
      <c r="D525" t="str">
        <f>[16]Hoja1!B19</f>
        <v>AIRE ACONDICIONADO/CALEFACCION</v>
      </c>
      <c r="E525" s="3"/>
      <c r="F525" s="15">
        <f>[16]Hoja1!C19</f>
        <v>564</v>
      </c>
      <c r="G525" s="10" t="s">
        <v>38</v>
      </c>
      <c r="H525" s="15" t="str">
        <f>[16]Hoja1!A19</f>
        <v>OP-016</v>
      </c>
      <c r="I525" s="19">
        <f>[16]Hoja1!M19</f>
        <v>850</v>
      </c>
      <c r="J525" t="s">
        <v>83</v>
      </c>
    </row>
    <row r="526" spans="1:10">
      <c r="A526">
        <v>2025</v>
      </c>
      <c r="B526" s="3">
        <v>45566</v>
      </c>
      <c r="C526" s="4">
        <v>45586</v>
      </c>
      <c r="D526" t="str">
        <f>[16]Hoja1!B20</f>
        <v>SILLA ESCOLAR DE TRIPLAY</v>
      </c>
      <c r="E526" s="3"/>
      <c r="F526" s="15">
        <f>[16]Hoja1!C20</f>
        <v>511</v>
      </c>
      <c r="G526" s="10" t="s">
        <v>72</v>
      </c>
      <c r="H526" s="15" t="str">
        <f>[16]Hoja1!A20</f>
        <v>OP-017</v>
      </c>
      <c r="I526" s="19">
        <f>[16]Hoja1!M20</f>
        <v>250</v>
      </c>
      <c r="J526" t="s">
        <v>83</v>
      </c>
    </row>
    <row r="527" spans="1:10">
      <c r="A527">
        <v>2025</v>
      </c>
      <c r="B527" s="3">
        <v>45566</v>
      </c>
      <c r="C527" s="4">
        <v>45596</v>
      </c>
      <c r="D527" t="str">
        <f>[16]Hoja1!B21</f>
        <v>MOUSE</v>
      </c>
      <c r="E527" s="3"/>
      <c r="F527" s="15">
        <f>[16]Hoja1!C21</f>
        <v>515</v>
      </c>
      <c r="G527" s="10" t="s">
        <v>38</v>
      </c>
      <c r="H527" s="15" t="str">
        <f>[16]Hoja1!A21</f>
        <v>OP-018</v>
      </c>
      <c r="I527" s="19">
        <f>[16]Hoja1!M21</f>
        <v>150</v>
      </c>
      <c r="J527" t="s">
        <v>83</v>
      </c>
    </row>
    <row r="528" spans="1:10">
      <c r="A528">
        <v>2025</v>
      </c>
      <c r="B528" s="3">
        <v>45566</v>
      </c>
      <c r="C528" s="4">
        <v>45596</v>
      </c>
      <c r="D528" t="str">
        <f>[16]Hoja1!B22</f>
        <v xml:space="preserve">MOTOBOMBA 3 DE SALIDA </v>
      </c>
      <c r="E528" s="3">
        <f>[16]Hoja1!D22</f>
        <v>44299</v>
      </c>
      <c r="F528" s="15">
        <f>[16]Hoja1!C22</f>
        <v>566</v>
      </c>
      <c r="G528" s="10" t="s">
        <v>72</v>
      </c>
      <c r="H528" s="15" t="str">
        <f>[16]Hoja1!A22</f>
        <v>OP-019</v>
      </c>
      <c r="I528" s="19">
        <f>[16]Hoja1!M22</f>
        <v>4450</v>
      </c>
      <c r="J528" t="s">
        <v>83</v>
      </c>
    </row>
    <row r="529" spans="1:10">
      <c r="A529">
        <v>2025</v>
      </c>
      <c r="B529" s="3">
        <v>45566</v>
      </c>
      <c r="C529" s="4">
        <v>45596</v>
      </c>
      <c r="D529" t="str">
        <f>[16]Hoja1!B23</f>
        <v>DESMALEZADORA A GASOLINA MANGO TIPO BICI 63 CC</v>
      </c>
      <c r="E529" s="3">
        <f>[16]Hoja1!D23</f>
        <v>44525</v>
      </c>
      <c r="F529" s="15">
        <f>[16]Hoja1!C23</f>
        <v>563</v>
      </c>
      <c r="G529" s="10" t="s">
        <v>38</v>
      </c>
      <c r="H529" s="15" t="str">
        <f>[16]Hoja1!A23</f>
        <v>OP-020</v>
      </c>
      <c r="I529" s="19">
        <f>[16]Hoja1!M23</f>
        <v>6950</v>
      </c>
      <c r="J529" t="s">
        <v>83</v>
      </c>
    </row>
    <row r="530" spans="1:10">
      <c r="A530">
        <v>2025</v>
      </c>
      <c r="B530" s="3">
        <v>45566</v>
      </c>
      <c r="C530" s="4">
        <v>45586</v>
      </c>
      <c r="D530" t="str">
        <f>[16]Hoja1!B24</f>
        <v>IMPRESORA MULTIFUNCIONAL</v>
      </c>
      <c r="E530" s="3">
        <f>[16]Hoja1!D24</f>
        <v>44624</v>
      </c>
      <c r="F530" s="15">
        <f>[16]Hoja1!C24</f>
        <v>515</v>
      </c>
      <c r="G530" s="10" t="s">
        <v>72</v>
      </c>
      <c r="H530" s="15" t="str">
        <f>[16]Hoja1!A24</f>
        <v>OP-021</v>
      </c>
      <c r="I530" s="19">
        <f>[16]Hoja1!M24</f>
        <v>5490</v>
      </c>
      <c r="J530" t="s">
        <v>83</v>
      </c>
    </row>
    <row r="531" spans="1:10">
      <c r="A531">
        <v>2025</v>
      </c>
      <c r="B531" s="3">
        <v>45566</v>
      </c>
      <c r="C531" s="4">
        <v>45596</v>
      </c>
      <c r="D531" t="str">
        <f>[16]Hoja1!B25</f>
        <v>BOMBA AGUA NAVIS</v>
      </c>
      <c r="E531" s="3">
        <f>[16]Hoja1!D25</f>
        <v>44600</v>
      </c>
      <c r="F531" s="15">
        <f>[16]Hoja1!C25</f>
        <v>563</v>
      </c>
      <c r="G531" s="10" t="s">
        <v>38</v>
      </c>
      <c r="H531" s="15" t="str">
        <f>[16]Hoja1!A25</f>
        <v>OP-022</v>
      </c>
      <c r="I531" s="19">
        <f>[16]Hoja1!M25</f>
        <v>2036.88</v>
      </c>
      <c r="J531" t="s">
        <v>83</v>
      </c>
    </row>
    <row r="532" spans="1:10">
      <c r="A532">
        <v>2025</v>
      </c>
      <c r="B532" s="3">
        <v>45566</v>
      </c>
      <c r="C532" s="4">
        <v>45596</v>
      </c>
      <c r="D532" t="str">
        <f>[16]Hoja1!B26</f>
        <v xml:space="preserve">MOTOBOMBA 3" DE SALIDA </v>
      </c>
      <c r="E532" s="3">
        <f>[16]Hoja1!D26</f>
        <v>44622</v>
      </c>
      <c r="F532" s="15">
        <f>[16]Hoja1!C26</f>
        <v>563</v>
      </c>
      <c r="G532" s="10" t="s">
        <v>72</v>
      </c>
      <c r="H532" s="15" t="str">
        <f>[16]Hoja1!A26</f>
        <v>OP-023</v>
      </c>
      <c r="I532" s="19">
        <f>[16]Hoja1!M26</f>
        <v>8550</v>
      </c>
      <c r="J532" t="s">
        <v>83</v>
      </c>
    </row>
    <row r="533" spans="1:10">
      <c r="A533">
        <v>2025</v>
      </c>
      <c r="B533" s="3">
        <v>45566</v>
      </c>
      <c r="C533" s="4">
        <v>45596</v>
      </c>
      <c r="D533" t="str">
        <f>[16]Hoja1!B27</f>
        <v>MONITOR</v>
      </c>
      <c r="E533" s="3"/>
      <c r="F533" s="15">
        <f>[16]Hoja1!C27</f>
        <v>515</v>
      </c>
      <c r="G533" s="10" t="s">
        <v>38</v>
      </c>
      <c r="H533" s="15" t="str">
        <f>[16]Hoja1!A27</f>
        <v>OP-024</v>
      </c>
      <c r="I533" s="19">
        <f>[16]Hoja1!M27</f>
        <v>0</v>
      </c>
      <c r="J533" t="s">
        <v>83</v>
      </c>
    </row>
    <row r="534" spans="1:10">
      <c r="A534">
        <v>2025</v>
      </c>
      <c r="B534" s="3">
        <v>45566</v>
      </c>
      <c r="C534" s="4">
        <v>45596</v>
      </c>
      <c r="D534" t="str">
        <f>[16]Hoja1!B28</f>
        <v>TECLADO</v>
      </c>
      <c r="E534" s="3"/>
      <c r="F534" s="15">
        <f>[16]Hoja1!C28</f>
        <v>515</v>
      </c>
      <c r="G534" s="10" t="s">
        <v>72</v>
      </c>
      <c r="H534" s="15" t="str">
        <f>[16]Hoja1!A28</f>
        <v>OP-025</v>
      </c>
      <c r="I534" s="19">
        <f>[16]Hoja1!M28</f>
        <v>0</v>
      </c>
      <c r="J534" t="s">
        <v>83</v>
      </c>
    </row>
    <row r="535" spans="1:10">
      <c r="A535">
        <v>2025</v>
      </c>
      <c r="B535" s="3">
        <v>45566</v>
      </c>
      <c r="C535" s="4">
        <v>45596</v>
      </c>
      <c r="D535" t="str">
        <f>[16]Hoja1!B29</f>
        <v xml:space="preserve">PERDIGA 7 SECCIONES </v>
      </c>
      <c r="E535" s="3">
        <f>[16]Hoja1!D29</f>
        <v>44603</v>
      </c>
      <c r="F535" s="15">
        <f>[16]Hoja1!C29</f>
        <v>563</v>
      </c>
      <c r="G535" s="10" t="s">
        <v>38</v>
      </c>
      <c r="H535" s="15" t="str">
        <f>[16]Hoja1!A29</f>
        <v>OP-024</v>
      </c>
      <c r="I535" s="19">
        <f>[16]Hoja1!M29</f>
        <v>13920</v>
      </c>
      <c r="J535" t="s">
        <v>83</v>
      </c>
    </row>
    <row r="536" spans="1:10">
      <c r="A536">
        <v>2025</v>
      </c>
      <c r="B536" s="3">
        <v>45566</v>
      </c>
      <c r="C536" s="4">
        <v>45596</v>
      </c>
      <c r="D536" t="str">
        <f>[16]Hoja1!B30</f>
        <v>SIERRA CIRCULAR 7-1/4 PEROFESIONAL</v>
      </c>
      <c r="E536" s="3">
        <f>[16]Hoja1!D30</f>
        <v>45208</v>
      </c>
      <c r="F536" s="15">
        <f>[16]Hoja1!C30</f>
        <v>563</v>
      </c>
      <c r="G536" s="10" t="s">
        <v>72</v>
      </c>
      <c r="H536" s="15" t="str">
        <f>[16]Hoja1!A30</f>
        <v>OP-025</v>
      </c>
      <c r="I536" s="19">
        <f>[16]Hoja1!M30</f>
        <v>1925</v>
      </c>
      <c r="J536" t="s">
        <v>83</v>
      </c>
    </row>
    <row r="537" spans="1:10">
      <c r="A537">
        <v>2025</v>
      </c>
      <c r="B537" s="3">
        <v>45566</v>
      </c>
      <c r="C537" s="4">
        <v>45596</v>
      </c>
      <c r="D537" t="str">
        <f>[16]Hoja1!B31</f>
        <v>SUMINISTRO E INSTALACION DE TRANSFORMADOR MONOFASICO</v>
      </c>
      <c r="E537" s="3">
        <f>[16]Hoja1!D31</f>
        <v>45202</v>
      </c>
      <c r="F537" s="15">
        <f>[16]Hoja1!C31</f>
        <v>299</v>
      </c>
      <c r="G537" s="10" t="s">
        <v>38</v>
      </c>
      <c r="H537" s="15" t="str">
        <f>[16]Hoja1!A31</f>
        <v>OP-026</v>
      </c>
      <c r="I537" s="19">
        <f>[16]Hoja1!M31</f>
        <v>62000</v>
      </c>
      <c r="J537" t="s">
        <v>83</v>
      </c>
    </row>
    <row r="538" spans="1:10">
      <c r="A538">
        <v>2025</v>
      </c>
      <c r="B538" s="3">
        <v>45566</v>
      </c>
      <c r="C538" s="4">
        <v>45596</v>
      </c>
      <c r="D538" t="str">
        <f>[16]Hoja1!B32</f>
        <v>VENTA, TRASLADO E INSTALACION DE TRO 30 112.5 KVA MARCA RTE</v>
      </c>
      <c r="E538" s="3">
        <f>[16]Hoja1!D32</f>
        <v>45471</v>
      </c>
      <c r="F538" s="15">
        <f>[16]Hoja1!C32</f>
        <v>299</v>
      </c>
      <c r="G538" s="10" t="s">
        <v>72</v>
      </c>
      <c r="H538" s="15" t="str">
        <f>[16]Hoja1!A32</f>
        <v>OP-027</v>
      </c>
      <c r="I538" s="19">
        <f>[16]Hoja1!M32</f>
        <v>185000</v>
      </c>
      <c r="J538" t="s">
        <v>83</v>
      </c>
    </row>
    <row r="539" spans="1:10">
      <c r="A539">
        <v>2025</v>
      </c>
      <c r="B539" s="3">
        <v>45566</v>
      </c>
      <c r="C539" s="4">
        <v>45596</v>
      </c>
      <c r="D539" t="str">
        <f>[16]Hoja1!B33</f>
        <v>EQUIPO DE COMPUTO</v>
      </c>
      <c r="E539" s="3">
        <f>[16]Hoja1!D33</f>
        <v>45376</v>
      </c>
      <c r="F539" s="15">
        <f>[16]Hoja1!C33</f>
        <v>515</v>
      </c>
      <c r="G539" s="10" t="s">
        <v>38</v>
      </c>
      <c r="H539" s="15" t="str">
        <f>[16]Hoja1!A33</f>
        <v>OP-028</v>
      </c>
      <c r="I539" s="19">
        <f>[16]Hoja1!M33</f>
        <v>8032.8</v>
      </c>
      <c r="J539" t="s">
        <v>83</v>
      </c>
    </row>
    <row r="540" spans="1:10">
      <c r="A540">
        <v>2025</v>
      </c>
      <c r="B540" s="3">
        <v>45566</v>
      </c>
      <c r="C540" s="4">
        <v>45596</v>
      </c>
      <c r="D540" t="str">
        <f>[16]Hoja1!B34</f>
        <v>BOMBA AGUA NAVISTAR</v>
      </c>
      <c r="E540" s="3">
        <f>[16]Hoja1!D34</f>
        <v>45302</v>
      </c>
      <c r="F540" s="15">
        <f>[16]Hoja1!C34</f>
        <v>599</v>
      </c>
      <c r="G540" s="10" t="s">
        <v>72</v>
      </c>
      <c r="H540" s="15" t="str">
        <f>[16]Hoja1!A34</f>
        <v>OP-029</v>
      </c>
      <c r="I540" s="19">
        <f>[16]Hoja1!M34</f>
        <v>3100</v>
      </c>
      <c r="J540" t="s">
        <v>83</v>
      </c>
    </row>
    <row r="541" spans="1:10">
      <c r="A541">
        <v>2025</v>
      </c>
      <c r="B541" s="3">
        <v>45566</v>
      </c>
      <c r="C541" s="4">
        <v>45596</v>
      </c>
      <c r="D541" t="str">
        <f>[16]Hoja1!B35</f>
        <v>BOMBA ELECTRICA CENTRIFUGA</v>
      </c>
      <c r="E541" s="3">
        <f>[16]Hoja1!D35</f>
        <v>45302</v>
      </c>
      <c r="F541" s="15">
        <f>[16]Hoja1!C35</f>
        <v>599</v>
      </c>
      <c r="G541" s="10" t="s">
        <v>38</v>
      </c>
      <c r="H541" s="15" t="str">
        <f>[16]Hoja1!A35</f>
        <v>OP-030</v>
      </c>
      <c r="I541" s="19">
        <f>[16]Hoja1!M35</f>
        <v>6063</v>
      </c>
      <c r="J541" t="s">
        <v>83</v>
      </c>
    </row>
    <row r="542" spans="1:10">
      <c r="A542">
        <v>2025</v>
      </c>
      <c r="B542" s="3">
        <v>45566</v>
      </c>
      <c r="C542" s="10" t="s">
        <v>84</v>
      </c>
      <c r="D542" t="str">
        <f>[16]Hoja1!B36</f>
        <v>MOTOBOMBA DE GASOLINA HONDA</v>
      </c>
      <c r="E542" s="3">
        <f>[16]Hoja1!D36</f>
        <v>45408</v>
      </c>
      <c r="F542" s="15">
        <v>599</v>
      </c>
      <c r="G542" s="10" t="s">
        <v>72</v>
      </c>
      <c r="H542" s="15" t="str">
        <f>[16]Hoja1!A36</f>
        <v>OP-031</v>
      </c>
      <c r="I542" s="19">
        <f>[17]Hoja1!N4</f>
        <v>1350</v>
      </c>
      <c r="J542" t="s">
        <v>85</v>
      </c>
    </row>
    <row r="543" spans="1:10">
      <c r="A543">
        <v>2025</v>
      </c>
      <c r="B543" s="3">
        <v>45566</v>
      </c>
      <c r="C543" s="4">
        <v>45596</v>
      </c>
      <c r="D543" t="str">
        <f>[17]Hoja1!B4</f>
        <v>SILLA APILABLE C/3 DIVISIONES COLOR NEGRO</v>
      </c>
      <c r="F543" s="15">
        <f>[17]Hoja1!C4</f>
        <v>511</v>
      </c>
      <c r="G543" s="10" t="s">
        <v>38</v>
      </c>
      <c r="H543" s="15" t="str">
        <f>[17]Hoja1!A4</f>
        <v>PM-001</v>
      </c>
      <c r="I543" s="19">
        <f>[17]Hoja1!N5</f>
        <v>2000</v>
      </c>
      <c r="J543" t="s">
        <v>85</v>
      </c>
    </row>
    <row r="544" spans="1:10">
      <c r="A544">
        <v>2025</v>
      </c>
      <c r="B544" s="3">
        <v>45566</v>
      </c>
      <c r="C544" s="4">
        <v>45596</v>
      </c>
      <c r="D544" t="str">
        <f>[17]Hoja1!B5</f>
        <v>VITRINA DE MADERA CON UNA PUERTA P/ BANDERA</v>
      </c>
      <c r="F544" s="15">
        <f>[17]Hoja1!C5</f>
        <v>511</v>
      </c>
      <c r="G544" s="10" t="s">
        <v>72</v>
      </c>
      <c r="H544" s="15" t="str">
        <f>[17]Hoja1!A5</f>
        <v>PM-002</v>
      </c>
      <c r="I544" s="19">
        <f>[17]Hoja1!N6</f>
        <v>15776</v>
      </c>
      <c r="J544" t="s">
        <v>85</v>
      </c>
    </row>
    <row r="545" spans="1:10">
      <c r="A545">
        <v>2025</v>
      </c>
      <c r="B545" s="3">
        <v>45566</v>
      </c>
      <c r="C545" s="4">
        <v>45596</v>
      </c>
      <c r="D545" t="str">
        <f>[17]Hoja1!B6</f>
        <v>MINISPLIT DE 2 TONELADA</v>
      </c>
      <c r="E545" s="3">
        <f>[17]Hoja1!D6</f>
        <v>41934</v>
      </c>
      <c r="F545" s="15">
        <f>[17]Hoja1!C6</f>
        <v>564</v>
      </c>
      <c r="G545" s="10" t="s">
        <v>38</v>
      </c>
      <c r="H545" s="15" t="str">
        <f>[17]Hoja1!A6</f>
        <v>PM-003</v>
      </c>
      <c r="I545" s="19">
        <f>[17]Hoja1!N7</f>
        <v>1000</v>
      </c>
      <c r="J545" t="s">
        <v>85</v>
      </c>
    </row>
    <row r="546" spans="1:10">
      <c r="A546">
        <v>2025</v>
      </c>
      <c r="B546" s="3">
        <v>45566</v>
      </c>
      <c r="C546" s="4">
        <v>45596</v>
      </c>
      <c r="D546" t="str">
        <f>[17]Hoja1!B7</f>
        <v>MUEBLE DE MADERA TIPO ALACENA 4 PUERTAS</v>
      </c>
      <c r="E546" s="3"/>
      <c r="F546" s="15">
        <f>[17]Hoja1!C7</f>
        <v>511</v>
      </c>
      <c r="G546" s="10" t="s">
        <v>72</v>
      </c>
      <c r="H546" s="15" t="str">
        <f>[17]Hoja1!A7</f>
        <v>PM-004</v>
      </c>
      <c r="I546" s="19">
        <f>[17]Hoja1!N8</f>
        <v>5625.48</v>
      </c>
      <c r="J546" t="s">
        <v>85</v>
      </c>
    </row>
    <row r="547" spans="1:10">
      <c r="A547">
        <v>2025</v>
      </c>
      <c r="B547" s="3">
        <v>45566</v>
      </c>
      <c r="C547" s="4">
        <v>45596</v>
      </c>
      <c r="D547" t="str">
        <f>[17]Hoja1!B8</f>
        <v>SILLON</v>
      </c>
      <c r="E547" s="3">
        <f>[17]Hoja1!D8</f>
        <v>43727</v>
      </c>
      <c r="F547" s="15">
        <f>[17]Hoja1!C8</f>
        <v>511</v>
      </c>
      <c r="G547" s="10" t="s">
        <v>38</v>
      </c>
      <c r="H547" s="15" t="str">
        <f>[17]Hoja1!A8</f>
        <v>PM-005</v>
      </c>
      <c r="I547" s="19">
        <f>[17]Hoja1!N9</f>
        <v>951.2</v>
      </c>
      <c r="J547" t="s">
        <v>85</v>
      </c>
    </row>
    <row r="548" spans="1:10">
      <c r="A548">
        <v>2025</v>
      </c>
      <c r="B548" s="3">
        <v>45566</v>
      </c>
      <c r="C548" s="4">
        <v>45596</v>
      </c>
      <c r="D548" t="str">
        <f>[17]Hoja1!B9</f>
        <v>PEDESTAL DE ALFOMBRA P / BANDERA</v>
      </c>
      <c r="E548" s="3">
        <f>[17]Hoja1!D9</f>
        <v>41284</v>
      </c>
      <c r="F548" s="15">
        <f>[17]Hoja1!C9</f>
        <v>511</v>
      </c>
      <c r="G548" s="10" t="s">
        <v>72</v>
      </c>
      <c r="H548" s="15" t="str">
        <f>[17]Hoja1!A9</f>
        <v>PM-006</v>
      </c>
      <c r="I548" s="19">
        <f>[17]Hoja1!N10</f>
        <v>1449</v>
      </c>
      <c r="J548" t="s">
        <v>85</v>
      </c>
    </row>
    <row r="549" spans="1:10">
      <c r="A549">
        <v>2025</v>
      </c>
      <c r="B549" s="3">
        <v>45566</v>
      </c>
      <c r="C549" s="4">
        <v>45596</v>
      </c>
      <c r="D549" t="str">
        <f>[17]Hoja1!B10</f>
        <v>GAVETA COLOR GRIS C/3 CAJONES</v>
      </c>
      <c r="E549" s="3">
        <f>[17]Hoja1!D10</f>
        <v>41206</v>
      </c>
      <c r="F549" s="15">
        <f>[17]Hoja1!C10</f>
        <v>511</v>
      </c>
      <c r="G549" s="10" t="s">
        <v>38</v>
      </c>
      <c r="H549" s="15" t="str">
        <f>[17]Hoja1!A10</f>
        <v>PM-007</v>
      </c>
      <c r="I549" s="19">
        <f>[17]Hoja1!N11</f>
        <v>2146</v>
      </c>
      <c r="J549" t="s">
        <v>85</v>
      </c>
    </row>
    <row r="550" spans="1:10">
      <c r="A550">
        <v>2025</v>
      </c>
      <c r="B550" s="3">
        <v>45566</v>
      </c>
      <c r="C550" s="4">
        <v>45596</v>
      </c>
      <c r="D550" t="str">
        <f>[17]Hoja1!B11</f>
        <v xml:space="preserve">BOMBA SUMERGIBLE 5 MSP </v>
      </c>
      <c r="E550" s="3">
        <f>[17]Hoja1!D11</f>
        <v>43747</v>
      </c>
      <c r="F550" s="15">
        <f>[17]Hoja1!C11</f>
        <v>566</v>
      </c>
      <c r="G550" s="10" t="s">
        <v>72</v>
      </c>
      <c r="H550" s="15" t="str">
        <f>[17]Hoja1!A11</f>
        <v>PM-008</v>
      </c>
      <c r="I550" s="19">
        <f>[17]Hoja1!N12</f>
        <v>2155.17</v>
      </c>
      <c r="J550" t="s">
        <v>85</v>
      </c>
    </row>
    <row r="551" spans="1:10">
      <c r="A551">
        <v>2025</v>
      </c>
      <c r="B551" s="3">
        <v>45566</v>
      </c>
      <c r="C551" s="4">
        <v>45596</v>
      </c>
      <c r="D551" t="str">
        <f>[17]Hoja1!B12</f>
        <v>BOMBA DE AGUA 1 HP C 10070</v>
      </c>
      <c r="E551" s="3">
        <f>[17]Hoja1!D12</f>
        <v>43795</v>
      </c>
      <c r="F551" s="15">
        <f>[17]Hoja1!C12</f>
        <v>566</v>
      </c>
      <c r="G551" s="10" t="s">
        <v>38</v>
      </c>
      <c r="H551" s="15" t="str">
        <f>[17]Hoja1!A12</f>
        <v>PM-009</v>
      </c>
      <c r="I551" s="19">
        <f>[17]Hoja1!N13</f>
        <v>3335</v>
      </c>
      <c r="J551" t="s">
        <v>85</v>
      </c>
    </row>
    <row r="552" spans="1:10">
      <c r="A552">
        <v>2025</v>
      </c>
      <c r="B552" s="3">
        <v>45566</v>
      </c>
      <c r="C552" s="4">
        <v>45596</v>
      </c>
      <c r="D552" t="str">
        <f>[17]Hoja1!B13</f>
        <v>CAMARA DE SEGURIDAD</v>
      </c>
      <c r="E552" s="3">
        <f>[17]Hoja1!D13</f>
        <v>43959</v>
      </c>
      <c r="F552" s="15">
        <f>[17]Hoja1!C13</f>
        <v>520</v>
      </c>
      <c r="G552" s="10" t="s">
        <v>72</v>
      </c>
      <c r="H552" s="15" t="str">
        <f>[17]Hoja1!A13</f>
        <v>PM-010</v>
      </c>
      <c r="I552" s="19">
        <f>[17]Hoja1!N14</f>
        <v>3335</v>
      </c>
      <c r="J552" t="s">
        <v>85</v>
      </c>
    </row>
    <row r="553" spans="1:10">
      <c r="A553">
        <v>2025</v>
      </c>
      <c r="B553" s="3">
        <v>45566</v>
      </c>
      <c r="C553" s="4">
        <v>45596</v>
      </c>
      <c r="D553" t="str">
        <f>[17]Hoja1!B14</f>
        <v>CAMARA DE SEGURIDAD</v>
      </c>
      <c r="E553" s="3">
        <f>[17]Hoja1!D14</f>
        <v>43959</v>
      </c>
      <c r="F553" s="15">
        <f>[17]Hoja1!C14</f>
        <v>520</v>
      </c>
      <c r="G553" s="10" t="s">
        <v>38</v>
      </c>
      <c r="H553" s="15" t="str">
        <f>[17]Hoja1!A14</f>
        <v>PM-011</v>
      </c>
      <c r="I553" s="19">
        <f>[17]Hoja1!N15</f>
        <v>3335</v>
      </c>
      <c r="J553" t="s">
        <v>85</v>
      </c>
    </row>
    <row r="554" spans="1:10">
      <c r="A554">
        <v>2025</v>
      </c>
      <c r="B554" s="3">
        <v>45566</v>
      </c>
      <c r="C554" s="4">
        <v>45596</v>
      </c>
      <c r="D554" t="str">
        <f>[17]Hoja1!B15</f>
        <v>CAMARA DE SEGURIDAD</v>
      </c>
      <c r="E554" s="3">
        <f>[17]Hoja1!D15</f>
        <v>43959</v>
      </c>
      <c r="F554" s="15">
        <f>[17]Hoja1!C15</f>
        <v>520</v>
      </c>
      <c r="G554" s="10" t="s">
        <v>72</v>
      </c>
      <c r="H554" s="15" t="str">
        <f>[17]Hoja1!A15</f>
        <v>PM-012</v>
      </c>
      <c r="I554" s="19">
        <f>[17]Hoja1!N16</f>
        <v>3335</v>
      </c>
      <c r="J554" t="s">
        <v>85</v>
      </c>
    </row>
    <row r="555" spans="1:10">
      <c r="A555">
        <v>2025</v>
      </c>
      <c r="B555" s="3">
        <v>45566</v>
      </c>
      <c r="C555" s="4">
        <v>45596</v>
      </c>
      <c r="D555" t="str">
        <f>[17]Hoja1!B16</f>
        <v>CAMARA DE SEGURIDAD</v>
      </c>
      <c r="E555" s="3">
        <f>[17]Hoja1!D16</f>
        <v>43959</v>
      </c>
      <c r="F555" s="15">
        <f>[17]Hoja1!C16</f>
        <v>520</v>
      </c>
      <c r="G555" s="10" t="s">
        <v>38</v>
      </c>
      <c r="H555" s="15" t="str">
        <f>[17]Hoja1!A16</f>
        <v>PM-013</v>
      </c>
      <c r="I555" s="19">
        <f>[17]Hoja1!N17</f>
        <v>8000</v>
      </c>
      <c r="J555" t="s">
        <v>85</v>
      </c>
    </row>
    <row r="556" spans="1:10">
      <c r="A556">
        <v>2025</v>
      </c>
      <c r="B556" s="3">
        <v>45566</v>
      </c>
      <c r="C556" s="4">
        <v>45596</v>
      </c>
      <c r="D556" t="str">
        <f>[17]Hoja1!B17</f>
        <v>RECEPCION RECTA C/CURVAS LAT MELANINA</v>
      </c>
      <c r="E556" s="3">
        <f>[17]Hoja1!D17</f>
        <v>43847</v>
      </c>
      <c r="F556" s="15">
        <f>[17]Hoja1!C17</f>
        <v>511</v>
      </c>
      <c r="G556" s="10" t="s">
        <v>72</v>
      </c>
      <c r="H556" s="15" t="str">
        <f>[17]Hoja1!A17</f>
        <v>PM-014</v>
      </c>
      <c r="I556" s="19">
        <f>[17]Hoja1!N18</f>
        <v>15600</v>
      </c>
      <c r="J556" t="s">
        <v>85</v>
      </c>
    </row>
    <row r="557" spans="1:10">
      <c r="A557">
        <v>2025</v>
      </c>
      <c r="B557" s="3">
        <v>45566</v>
      </c>
      <c r="C557" s="4">
        <v>45596</v>
      </c>
      <c r="D557" t="str">
        <f>[17]Hoja1!B18</f>
        <v>MINISPLIT DE 2 TONELADA</v>
      </c>
      <c r="E557" s="3">
        <f>[17]Hoja1!D18</f>
        <v>45427</v>
      </c>
      <c r="F557" s="15">
        <f>[17]Hoja1!C18</f>
        <v>564</v>
      </c>
      <c r="G557" s="10" t="s">
        <v>38</v>
      </c>
      <c r="H557" s="15" t="str">
        <f>[17]Hoja1!A18</f>
        <v>PM-015</v>
      </c>
      <c r="I557" s="19">
        <f>[17]Hoja1!N19</f>
        <v>1624</v>
      </c>
      <c r="J557" t="s">
        <v>85</v>
      </c>
    </row>
    <row r="558" spans="1:10">
      <c r="A558">
        <v>2025</v>
      </c>
      <c r="B558" s="3">
        <v>45566</v>
      </c>
      <c r="C558" s="4">
        <v>45596</v>
      </c>
      <c r="D558" t="str">
        <f>[17]Hoja1!B19</f>
        <v>7 SILLAS</v>
      </c>
      <c r="E558" s="3">
        <f>[17]Hoja1!D19</f>
        <v>45191</v>
      </c>
      <c r="F558" s="15">
        <f>[17]Hoja1!C19</f>
        <v>511</v>
      </c>
      <c r="G558" s="10" t="s">
        <v>72</v>
      </c>
      <c r="H558" s="15" t="str">
        <f>[17]Hoja1!A19</f>
        <v>PM-016</v>
      </c>
      <c r="I558" s="19">
        <f>[17]Hoja1!N20</f>
        <v>6063</v>
      </c>
      <c r="J558" t="s">
        <v>85</v>
      </c>
    </row>
    <row r="559" spans="1:10">
      <c r="A559">
        <v>2025</v>
      </c>
      <c r="B559" s="3">
        <v>45566</v>
      </c>
      <c r="C559" s="4">
        <v>45596</v>
      </c>
      <c r="D559" t="str">
        <f>[17]Hoja1!B20</f>
        <v>BOMBA ELECTRICA CENTRIFUGA</v>
      </c>
      <c r="E559" s="3">
        <f>[17]Hoja1!D20</f>
        <v>45441</v>
      </c>
      <c r="F559" s="15">
        <f>[17]Hoja1!C20</f>
        <v>599</v>
      </c>
      <c r="G559" s="10" t="s">
        <v>38</v>
      </c>
      <c r="H559" s="15" t="str">
        <f>[17]Hoja1!A20</f>
        <v>PM-017</v>
      </c>
      <c r="I559" s="19">
        <f>[17]Hoja1!N21</f>
        <v>185000</v>
      </c>
      <c r="J559" t="s">
        <v>85</v>
      </c>
    </row>
    <row r="560" spans="1:10">
      <c r="A560">
        <v>2025</v>
      </c>
      <c r="B560" s="3">
        <v>45566</v>
      </c>
      <c r="C560" s="4">
        <v>45596</v>
      </c>
      <c r="D560" t="str">
        <f>[17]Hoja1!B21</f>
        <v>SUMINISTRO DE TRNSFORMADOR 3F DE 112.5 KVA</v>
      </c>
      <c r="E560" s="3">
        <f>[17]Hoja1!D21</f>
        <v>45471</v>
      </c>
      <c r="F560" s="15">
        <f>[17]Hoja1!C21</f>
        <v>599</v>
      </c>
      <c r="G560" s="10" t="s">
        <v>72</v>
      </c>
      <c r="H560" s="15" t="str">
        <f>[17]Hoja1!A21</f>
        <v>PM-018</v>
      </c>
      <c r="I560" s="19"/>
      <c r="J560" t="s">
        <v>85</v>
      </c>
    </row>
    <row r="561" spans="1:10">
      <c r="A561">
        <v>2025</v>
      </c>
      <c r="B561" s="3">
        <v>45566</v>
      </c>
      <c r="C561" s="4">
        <v>45596</v>
      </c>
      <c r="D561" t="str">
        <f>[18]Hoja1!B4</f>
        <v>GABETA METALICA DE 2 PUERTAS</v>
      </c>
      <c r="F561" s="15">
        <f>[18]Hoja1!C4</f>
        <v>511</v>
      </c>
      <c r="G561" s="10" t="s">
        <v>72</v>
      </c>
      <c r="H561" s="15" t="str">
        <f>[18]Hoja1!A4</f>
        <v>PC-001</v>
      </c>
      <c r="I561" s="19">
        <f>[18]Hoja1!M4</f>
        <v>650</v>
      </c>
      <c r="J561" t="s">
        <v>86</v>
      </c>
    </row>
    <row r="562" spans="1:10">
      <c r="A562">
        <v>2025</v>
      </c>
      <c r="B562" s="3">
        <v>45566</v>
      </c>
      <c r="C562" s="4">
        <v>45596</v>
      </c>
      <c r="D562" t="str">
        <f>[18]Hoja1!B5</f>
        <v>ABANICO PARA TECHO COLOR BLANCO</v>
      </c>
      <c r="F562" s="15">
        <f>[18]Hoja1!C5</f>
        <v>564</v>
      </c>
      <c r="G562" s="10" t="s">
        <v>38</v>
      </c>
      <c r="H562" s="15" t="str">
        <f>[18]Hoja1!A5</f>
        <v>PC-002</v>
      </c>
      <c r="I562" s="19">
        <f>[18]Hoja1!M5</f>
        <v>650</v>
      </c>
      <c r="J562" t="s">
        <v>86</v>
      </c>
    </row>
    <row r="563" spans="1:10">
      <c r="A563">
        <v>2025</v>
      </c>
      <c r="B563" s="3">
        <v>45566</v>
      </c>
      <c r="C563" s="4">
        <v>45596</v>
      </c>
      <c r="D563" t="str">
        <f>[18]Hoja1!B6</f>
        <v>IMPRESORA MULTIFUNCIONAL</v>
      </c>
      <c r="E563" s="3">
        <f>[18]Hoja1!D6</f>
        <v>42383</v>
      </c>
      <c r="F563" s="15">
        <f>[18]Hoja1!C6</f>
        <v>515</v>
      </c>
      <c r="G563" s="10" t="s">
        <v>72</v>
      </c>
      <c r="H563" s="15" t="str">
        <f>[18]Hoja1!A6</f>
        <v>PC-003</v>
      </c>
      <c r="I563" s="19">
        <f>[18]Hoja1!M6</f>
        <v>6844</v>
      </c>
      <c r="J563" t="s">
        <v>86</v>
      </c>
    </row>
    <row r="564" spans="1:10">
      <c r="A564">
        <v>2025</v>
      </c>
      <c r="B564" s="3">
        <v>45566</v>
      </c>
      <c r="C564" s="4">
        <v>45596</v>
      </c>
      <c r="D564" t="str">
        <f>[18]Hoja1!B7</f>
        <v>MONITOR</v>
      </c>
      <c r="E564" s="3">
        <f>[18]Hoja1!D7</f>
        <v>42415</v>
      </c>
      <c r="F564" s="15">
        <f>[18]Hoja1!C7</f>
        <v>515</v>
      </c>
      <c r="G564" s="10" t="s">
        <v>72</v>
      </c>
      <c r="H564" s="15" t="str">
        <f>[18]Hoja1!A7</f>
        <v>PC-004</v>
      </c>
      <c r="I564" s="19">
        <f>[18]Hoja1!M7</f>
        <v>8352</v>
      </c>
      <c r="J564" t="s">
        <v>86</v>
      </c>
    </row>
    <row r="565" spans="1:10">
      <c r="A565">
        <v>2025</v>
      </c>
      <c r="B565" s="3">
        <v>45566</v>
      </c>
      <c r="C565" s="4">
        <v>45596</v>
      </c>
      <c r="D565" t="str">
        <f>[18]Hoja1!B8</f>
        <v>FUENTE DE PODER</v>
      </c>
      <c r="E565" s="3">
        <f>[18]Hoja1!D8</f>
        <v>42609</v>
      </c>
      <c r="F565" s="15">
        <f>[18]Hoja1!C8</f>
        <v>566</v>
      </c>
      <c r="G565" s="10" t="s">
        <v>38</v>
      </c>
      <c r="H565" s="15" t="str">
        <f>[18]Hoja1!A8</f>
        <v>PC-005</v>
      </c>
      <c r="I565" s="19">
        <f>[18]Hoja1!M8</f>
        <v>800</v>
      </c>
      <c r="J565" t="s">
        <v>86</v>
      </c>
    </row>
    <row r="566" spans="1:10">
      <c r="A566">
        <v>2025</v>
      </c>
      <c r="B566" s="3">
        <v>45566</v>
      </c>
      <c r="C566" s="4">
        <v>45596</v>
      </c>
      <c r="D566" t="str">
        <f>[18]Hoja1!B9</f>
        <v>CPU</v>
      </c>
      <c r="E566" s="3"/>
      <c r="F566" s="15">
        <f>[18]Hoja1!C9</f>
        <v>515</v>
      </c>
      <c r="G566" s="10" t="s">
        <v>72</v>
      </c>
      <c r="H566" s="15" t="str">
        <f>[18]Hoja1!A9</f>
        <v>PC-006</v>
      </c>
      <c r="I566" s="19">
        <f>[18]Hoja1!M9</f>
        <v>0</v>
      </c>
      <c r="J566" t="s">
        <v>86</v>
      </c>
    </row>
    <row r="567" spans="1:10">
      <c r="A567">
        <v>2025</v>
      </c>
      <c r="B567" s="3">
        <v>45566</v>
      </c>
      <c r="C567" s="4">
        <v>45596</v>
      </c>
      <c r="D567" t="str">
        <f>[18]Hoja1!B10</f>
        <v>MOUSE</v>
      </c>
      <c r="E567" s="3">
        <f>[18]Hoja1!D10</f>
        <v>42415</v>
      </c>
      <c r="F567" s="15">
        <f>[18]Hoja1!C10</f>
        <v>515</v>
      </c>
      <c r="G567" s="10" t="s">
        <v>72</v>
      </c>
      <c r="H567" s="15" t="str">
        <f>[18]Hoja1!A10</f>
        <v>PC-007</v>
      </c>
      <c r="I567" s="19">
        <f>[18]Hoja1!M10</f>
        <v>0</v>
      </c>
      <c r="J567" t="s">
        <v>86</v>
      </c>
    </row>
    <row r="568" spans="1:10">
      <c r="A568">
        <v>2025</v>
      </c>
      <c r="B568" s="3">
        <v>45566</v>
      </c>
      <c r="C568" s="4">
        <v>45596</v>
      </c>
      <c r="D568" t="str">
        <f>[18]Hoja1!B11</f>
        <v>FUENTE DE PODER INTERNA</v>
      </c>
      <c r="E568" s="3">
        <f>[18]Hoja1!D11</f>
        <v>41789</v>
      </c>
      <c r="F568" s="15">
        <f>[18]Hoja1!C11</f>
        <v>566</v>
      </c>
      <c r="G568" s="10" t="s">
        <v>38</v>
      </c>
      <c r="H568" s="15" t="str">
        <f>[18]Hoja1!A11</f>
        <v>PC-008</v>
      </c>
      <c r="I568" s="19">
        <f>[18]Hoja1!M11</f>
        <v>395</v>
      </c>
      <c r="J568" t="s">
        <v>86</v>
      </c>
    </row>
    <row r="569" spans="1:10">
      <c r="A569">
        <v>2025</v>
      </c>
      <c r="B569" s="3">
        <v>45566</v>
      </c>
      <c r="C569" s="4">
        <v>45596</v>
      </c>
      <c r="D569" t="str">
        <f>[18]Hoja1!B12</f>
        <v>MESA PARA COMPUTADORA</v>
      </c>
      <c r="E569" s="3"/>
      <c r="F569" s="15">
        <f>[18]Hoja1!C12</f>
        <v>511</v>
      </c>
      <c r="G569" s="10" t="s">
        <v>72</v>
      </c>
      <c r="H569" s="15" t="str">
        <f>[18]Hoja1!A12</f>
        <v>PC-009</v>
      </c>
      <c r="I569" s="19">
        <f>[18]Hoja1!M12</f>
        <v>500</v>
      </c>
      <c r="J569" t="s">
        <v>86</v>
      </c>
    </row>
    <row r="570" spans="1:10">
      <c r="A570">
        <v>2025</v>
      </c>
      <c r="B570" s="3">
        <v>45566</v>
      </c>
      <c r="C570" s="4">
        <v>45596</v>
      </c>
      <c r="D570" t="str">
        <f>[18]Hoja1!B13</f>
        <v>SILLA COLOR NEGRO</v>
      </c>
      <c r="E570" s="3"/>
      <c r="F570" s="15">
        <f>[18]Hoja1!C13</f>
        <v>511</v>
      </c>
      <c r="G570" s="10" t="s">
        <v>72</v>
      </c>
      <c r="H570" s="15" t="str">
        <f>[18]Hoja1!A13</f>
        <v>PC-010</v>
      </c>
      <c r="I570" s="19">
        <f>[18]Hoja1!M13</f>
        <v>350</v>
      </c>
      <c r="J570" t="s">
        <v>86</v>
      </c>
    </row>
    <row r="571" spans="1:10">
      <c r="A571">
        <v>2025</v>
      </c>
      <c r="B571" s="3">
        <v>45566</v>
      </c>
      <c r="C571" s="4">
        <v>45596</v>
      </c>
      <c r="D571" t="str">
        <f>[18]Hoja1!B14</f>
        <v>MESA MULTIUSOS COLOR BLANCA</v>
      </c>
      <c r="E571" s="3"/>
      <c r="F571" s="15">
        <f>[18]Hoja1!C14</f>
        <v>511</v>
      </c>
      <c r="G571" s="10" t="s">
        <v>38</v>
      </c>
      <c r="H571" s="15" t="str">
        <f>[18]Hoja1!A14</f>
        <v>PC-011</v>
      </c>
      <c r="I571" s="19">
        <f>[18]Hoja1!M14</f>
        <v>650</v>
      </c>
      <c r="J571" t="s">
        <v>86</v>
      </c>
    </row>
    <row r="572" spans="1:10">
      <c r="A572">
        <v>2025</v>
      </c>
      <c r="B572" s="3">
        <v>45566</v>
      </c>
      <c r="C572" s="4">
        <v>45596</v>
      </c>
      <c r="D572" t="str">
        <f>[18]Hoja1!B15</f>
        <v>ABANICO PARA TECHO COLOR BLANCO</v>
      </c>
      <c r="E572" s="3"/>
      <c r="F572" s="15">
        <f>[18]Hoja1!C15</f>
        <v>564</v>
      </c>
      <c r="G572" s="10" t="s">
        <v>72</v>
      </c>
      <c r="H572" s="15" t="str">
        <f>[18]Hoja1!A15</f>
        <v>PC-012</v>
      </c>
      <c r="I572" s="19">
        <f>[18]Hoja1!M15</f>
        <v>950</v>
      </c>
      <c r="J572" t="s">
        <v>86</v>
      </c>
    </row>
    <row r="573" spans="1:10">
      <c r="A573">
        <v>2025</v>
      </c>
      <c r="B573" s="3">
        <v>45566</v>
      </c>
      <c r="C573" s="4">
        <v>45596</v>
      </c>
      <c r="D573" t="str">
        <f>[18]Hoja1!B16</f>
        <v>BOMBA NEBULIZADORA</v>
      </c>
      <c r="E573" s="3"/>
      <c r="F573" s="15">
        <f>[18]Hoja1!C16</f>
        <v>566</v>
      </c>
      <c r="G573" s="10" t="s">
        <v>72</v>
      </c>
      <c r="H573" s="15" t="str">
        <f>[18]Hoja1!A16</f>
        <v>PC-013</v>
      </c>
      <c r="I573" s="19">
        <f>[18]Hoja1!M16</f>
        <v>4500</v>
      </c>
      <c r="J573" t="s">
        <v>86</v>
      </c>
    </row>
    <row r="574" spans="1:10">
      <c r="A574">
        <v>2025</v>
      </c>
      <c r="B574" s="3">
        <v>45566</v>
      </c>
      <c r="C574" s="4">
        <v>45596</v>
      </c>
      <c r="D574" t="str">
        <f>[18]Hoja1!B17</f>
        <v>BOMBA NEBULIZADORA</v>
      </c>
      <c r="E574" s="3"/>
      <c r="F574" s="15">
        <f>[18]Hoja1!C17</f>
        <v>566</v>
      </c>
      <c r="G574" s="10" t="s">
        <v>38</v>
      </c>
      <c r="H574" s="15" t="str">
        <f>[18]Hoja1!A17</f>
        <v>PC-014</v>
      </c>
      <c r="I574" s="19">
        <f>[18]Hoja1!M17</f>
        <v>4500</v>
      </c>
      <c r="J574" t="s">
        <v>86</v>
      </c>
    </row>
    <row r="575" spans="1:10">
      <c r="A575">
        <v>2025</v>
      </c>
      <c r="B575" s="3">
        <v>45566</v>
      </c>
      <c r="C575" s="4">
        <v>45596</v>
      </c>
      <c r="D575" t="str">
        <f>[18]Hoja1!B18</f>
        <v>BOMBA PARA AGUA 1 HP</v>
      </c>
      <c r="E575" s="3">
        <f>[18]Hoja1!D18</f>
        <v>41023</v>
      </c>
      <c r="F575" s="15">
        <f>[18]Hoja1!C18</f>
        <v>566</v>
      </c>
      <c r="G575" s="10" t="s">
        <v>72</v>
      </c>
      <c r="H575" s="15" t="str">
        <f>[18]Hoja1!A18</f>
        <v>PC-015</v>
      </c>
      <c r="I575" s="19">
        <f>[18]Hoja1!M18</f>
        <v>2048</v>
      </c>
      <c r="J575" t="s">
        <v>86</v>
      </c>
    </row>
    <row r="576" spans="1:10">
      <c r="A576">
        <v>2025</v>
      </c>
      <c r="B576" s="3">
        <v>45566</v>
      </c>
      <c r="C576" s="4">
        <v>45596</v>
      </c>
      <c r="D576" t="str">
        <f>[18]Hoja1!B19</f>
        <v>ESCALERA DE TIJERA TIPO 2 6 ESCALONES</v>
      </c>
      <c r="E576" s="3">
        <f>[18]Hoja1!D19</f>
        <v>41298</v>
      </c>
      <c r="F576" s="15">
        <f>[18]Hoja1!C19</f>
        <v>511</v>
      </c>
      <c r="G576" s="10" t="s">
        <v>72</v>
      </c>
      <c r="H576" s="15" t="str">
        <f>[18]Hoja1!A19</f>
        <v>PC-016</v>
      </c>
      <c r="I576" s="19">
        <f>[18]Hoja1!M19</f>
        <v>1559</v>
      </c>
      <c r="J576" t="s">
        <v>86</v>
      </c>
    </row>
    <row r="577" spans="1:10">
      <c r="A577">
        <v>2025</v>
      </c>
      <c r="B577" s="3">
        <v>45566</v>
      </c>
      <c r="C577" s="4">
        <v>45596</v>
      </c>
      <c r="D577" t="str">
        <f>[18]Hoja1!B20</f>
        <v>ESCALERA DE EXTENCION</v>
      </c>
      <c r="E577" s="3">
        <f>[18]Hoja1!D20</f>
        <v>41298</v>
      </c>
      <c r="F577" s="15">
        <f>[18]Hoja1!C20</f>
        <v>511</v>
      </c>
      <c r="G577" s="10" t="s">
        <v>38</v>
      </c>
      <c r="H577" s="15" t="str">
        <f>[18]Hoja1!A20</f>
        <v>PC-017</v>
      </c>
      <c r="I577" s="19">
        <f>[18]Hoja1!M20</f>
        <v>2408</v>
      </c>
      <c r="J577" t="s">
        <v>86</v>
      </c>
    </row>
    <row r="578" spans="1:10">
      <c r="A578">
        <v>2025</v>
      </c>
      <c r="B578" s="3">
        <v>45566</v>
      </c>
      <c r="C578" s="4">
        <v>45596</v>
      </c>
      <c r="D578" t="str">
        <f>[18]Hoja1!B21</f>
        <v>BARRETA DE PUNTA</v>
      </c>
      <c r="E578" s="3">
        <f>[18]Hoja1!D21</f>
        <v>41298</v>
      </c>
      <c r="F578" s="15">
        <f>[18]Hoja1!C21</f>
        <v>560</v>
      </c>
      <c r="G578" s="10" t="s">
        <v>72</v>
      </c>
      <c r="H578" s="15" t="str">
        <f>[18]Hoja1!A21</f>
        <v>PC-018</v>
      </c>
      <c r="I578" s="19">
        <f>[18]Hoja1!M21</f>
        <v>331.89</v>
      </c>
      <c r="J578" t="s">
        <v>86</v>
      </c>
    </row>
    <row r="579" spans="1:10">
      <c r="A579">
        <v>2025</v>
      </c>
      <c r="B579" s="3">
        <v>45566</v>
      </c>
      <c r="C579" s="4">
        <v>45596</v>
      </c>
      <c r="D579" t="str">
        <f>[18]Hoja1!B22</f>
        <v>CAVADOR AGRICOLA HERCULES</v>
      </c>
      <c r="E579" s="3">
        <f>[18]Hoja1!D22</f>
        <v>41298</v>
      </c>
      <c r="F579" s="15">
        <f>[18]Hoja1!C22</f>
        <v>560</v>
      </c>
      <c r="G579" s="10" t="s">
        <v>72</v>
      </c>
      <c r="H579" s="15" t="str">
        <f>[18]Hoja1!A22</f>
        <v>PC-019</v>
      </c>
      <c r="I579" s="19">
        <f>[18]Hoja1!M22</f>
        <v>369</v>
      </c>
      <c r="J579" t="s">
        <v>86</v>
      </c>
    </row>
    <row r="580" spans="1:10">
      <c r="A580">
        <v>2025</v>
      </c>
      <c r="B580" s="3">
        <v>45566</v>
      </c>
      <c r="C580" s="4">
        <v>45596</v>
      </c>
      <c r="D580" t="str">
        <f>[18]Hoja1!B23</f>
        <v>EXTENCION ELECTRICA 25 MTRS</v>
      </c>
      <c r="E580" s="3">
        <f>[18]Hoja1!D23</f>
        <v>41491</v>
      </c>
      <c r="F580" s="15">
        <f>[18]Hoja1!C23</f>
        <v>560</v>
      </c>
      <c r="G580" s="10" t="s">
        <v>38</v>
      </c>
      <c r="H580" s="15" t="str">
        <f>[18]Hoja1!A23</f>
        <v>PC-020</v>
      </c>
      <c r="I580" s="19">
        <f>[18]Hoja1!M23</f>
        <v>283.62</v>
      </c>
      <c r="J580" t="s">
        <v>86</v>
      </c>
    </row>
    <row r="581" spans="1:10">
      <c r="A581">
        <v>2025</v>
      </c>
      <c r="B581" s="3">
        <v>45566</v>
      </c>
      <c r="C581" s="4">
        <v>45596</v>
      </c>
      <c r="D581" t="str">
        <f>[18]Hoja1!B24</f>
        <v>OVEROLES DE PROTECCION</v>
      </c>
      <c r="E581" s="3">
        <f>[18]Hoja1!D24</f>
        <v>43550</v>
      </c>
      <c r="F581" s="15">
        <f>[18]Hoja1!C24</f>
        <v>560</v>
      </c>
      <c r="G581" s="10" t="s">
        <v>72</v>
      </c>
      <c r="H581" s="15" t="str">
        <f>[18]Hoja1!A24</f>
        <v>PC-021</v>
      </c>
      <c r="I581" s="19">
        <f>[18]Hoja1!M24</f>
        <v>1999.89</v>
      </c>
      <c r="J581" t="s">
        <v>86</v>
      </c>
    </row>
    <row r="582" spans="1:10">
      <c r="A582">
        <v>2025</v>
      </c>
      <c r="B582" s="3">
        <v>45566</v>
      </c>
      <c r="C582" s="4">
        <v>45596</v>
      </c>
      <c r="D582" t="str">
        <f>[18]Hoja1!B25</f>
        <v>MOTOSIERRA MS</v>
      </c>
      <c r="E582" s="3">
        <f>[18]Hoja1!D25</f>
        <v>43615</v>
      </c>
      <c r="F582" s="15">
        <f>[18]Hoja1!C25</f>
        <v>560</v>
      </c>
      <c r="G582" s="10" t="s">
        <v>72</v>
      </c>
      <c r="H582" s="15" t="str">
        <f>[18]Hoja1!A25</f>
        <v>PC-022</v>
      </c>
      <c r="I582" s="19">
        <f>[18]Hoja1!M25</f>
        <v>12213.64</v>
      </c>
      <c r="J582" t="s">
        <v>86</v>
      </c>
    </row>
    <row r="583" spans="1:10">
      <c r="A583">
        <v>2025</v>
      </c>
      <c r="B583" s="3">
        <v>45566</v>
      </c>
      <c r="C583" s="4">
        <v>45596</v>
      </c>
      <c r="D583" t="str">
        <f>[18]Hoja1!B26</f>
        <v>MOTODESMALEZADORA</v>
      </c>
      <c r="E583" s="3">
        <f>[18]Hoja1!D26</f>
        <v>44333</v>
      </c>
      <c r="F583" s="15">
        <f>[18]Hoja1!C26</f>
        <v>560</v>
      </c>
      <c r="G583" s="10" t="s">
        <v>38</v>
      </c>
      <c r="H583" s="15" t="str">
        <f>[18]Hoja1!A26</f>
        <v>PC-023</v>
      </c>
      <c r="I583" s="19">
        <f>[18]Hoja1!M26</f>
        <v>7068.97</v>
      </c>
      <c r="J583" t="s">
        <v>86</v>
      </c>
    </row>
    <row r="584" spans="1:10">
      <c r="A584">
        <v>2025</v>
      </c>
      <c r="B584" s="3">
        <v>45566</v>
      </c>
      <c r="C584" s="4">
        <v>45596</v>
      </c>
      <c r="D584" t="str">
        <f>[18]Hoja1!B27</f>
        <v>SR450 ATOMIZADOR</v>
      </c>
      <c r="E584" s="3">
        <f>[18]Hoja1!D27</f>
        <v>44333</v>
      </c>
      <c r="F584" s="15">
        <f>[18]Hoja1!C27</f>
        <v>560</v>
      </c>
      <c r="G584" s="10" t="s">
        <v>72</v>
      </c>
      <c r="H584" s="15" t="str">
        <f>[18]Hoja1!A27</f>
        <v>PC-024</v>
      </c>
      <c r="I584" s="19">
        <f>[18]Hoja1!M27</f>
        <v>11250</v>
      </c>
      <c r="J584" t="s">
        <v>86</v>
      </c>
    </row>
    <row r="585" spans="1:10">
      <c r="A585">
        <v>2025</v>
      </c>
      <c r="B585" s="3">
        <v>45566</v>
      </c>
      <c r="C585" s="4">
        <v>45596</v>
      </c>
      <c r="D585" t="str">
        <f>[18]Hoja1!B28</f>
        <v>BG 50 SOPLADOR</v>
      </c>
      <c r="E585" s="3">
        <f>[18]Hoja1!D28</f>
        <v>44333</v>
      </c>
      <c r="F585" s="15">
        <f>[18]Hoja1!C28</f>
        <v>560</v>
      </c>
      <c r="G585" s="10" t="s">
        <v>72</v>
      </c>
      <c r="H585" s="15" t="str">
        <f>[18]Hoja1!A28</f>
        <v>PC-025</v>
      </c>
      <c r="I585" s="19">
        <f>[18]Hoja1!M28</f>
        <v>3267.24</v>
      </c>
      <c r="J585" t="s">
        <v>86</v>
      </c>
    </row>
    <row r="586" spans="1:10">
      <c r="A586">
        <v>2025</v>
      </c>
      <c r="B586" s="3">
        <v>45566</v>
      </c>
      <c r="C586" s="4">
        <v>45596</v>
      </c>
      <c r="D586" t="str">
        <f>[18]Hoja1!B29</f>
        <v>CORTA PERNO</v>
      </c>
      <c r="E586" s="3">
        <f>[18]Hoja1!D29</f>
        <v>44333</v>
      </c>
      <c r="F586" s="15">
        <f>[18]Hoja1!C29</f>
        <v>560</v>
      </c>
      <c r="G586" s="10" t="s">
        <v>38</v>
      </c>
      <c r="H586" s="15" t="str">
        <f>[18]Hoja1!A29</f>
        <v>PC-026</v>
      </c>
      <c r="I586" s="19">
        <f>[18]Hoja1!M29</f>
        <v>892.24</v>
      </c>
      <c r="J586" t="s">
        <v>86</v>
      </c>
    </row>
    <row r="587" spans="1:10">
      <c r="A587">
        <v>2025</v>
      </c>
      <c r="B587" s="3">
        <v>45566</v>
      </c>
      <c r="C587" s="4">
        <v>45596</v>
      </c>
      <c r="D587" t="str">
        <f>[18]Hoja1!B30</f>
        <v>MOTOSIERRA  50 CM/2026RM</v>
      </c>
      <c r="E587" s="3">
        <f>[18]Hoja1!D30</f>
        <v>44483</v>
      </c>
      <c r="F587" s="15">
        <f>[18]Hoja1!C30</f>
        <v>560</v>
      </c>
      <c r="G587" s="10" t="s">
        <v>72</v>
      </c>
      <c r="H587" s="15" t="str">
        <f>[18]Hoja1!A30</f>
        <v>PC-027</v>
      </c>
      <c r="I587" s="19">
        <f>[18]Hoja1!M30</f>
        <v>6627</v>
      </c>
      <c r="J587" t="s">
        <v>86</v>
      </c>
    </row>
    <row r="588" spans="1:10">
      <c r="A588">
        <v>2025</v>
      </c>
      <c r="B588" s="3">
        <v>45566</v>
      </c>
      <c r="C588" s="4">
        <v>45596</v>
      </c>
      <c r="D588" t="str">
        <f>[18]Hoja1!B31</f>
        <v xml:space="preserve">MOTOSIERRA </v>
      </c>
      <c r="E588" s="3">
        <f>[18]Hoja1!D31</f>
        <v>44596</v>
      </c>
      <c r="F588" s="15">
        <f>[18]Hoja1!C31</f>
        <v>560</v>
      </c>
      <c r="G588" s="10" t="s">
        <v>72</v>
      </c>
      <c r="H588" s="15" t="str">
        <f>[18]Hoja1!A31</f>
        <v>PC-028</v>
      </c>
      <c r="I588" s="19">
        <f>[18]Hoja1!M31</f>
        <v>14427</v>
      </c>
      <c r="J588" t="s">
        <v>86</v>
      </c>
    </row>
    <row r="589" spans="1:10">
      <c r="A589">
        <v>2025</v>
      </c>
      <c r="B589" s="3">
        <v>45566</v>
      </c>
      <c r="C589" s="4">
        <v>45596</v>
      </c>
      <c r="D589" t="str">
        <f>[18]Hoja1!B32</f>
        <v>10 EXTINTORES</v>
      </c>
      <c r="E589" s="3">
        <f>[18]Hoja1!D32</f>
        <v>44718</v>
      </c>
      <c r="F589" s="15">
        <f>[18]Hoja1!C32</f>
        <v>560</v>
      </c>
      <c r="G589" s="10" t="s">
        <v>38</v>
      </c>
      <c r="H589" s="15" t="str">
        <f>[18]Hoja1!A32</f>
        <v>PC-029</v>
      </c>
      <c r="I589" s="19">
        <f>[18]Hoja1!M32</f>
        <v>9349.6</v>
      </c>
      <c r="J589" t="s">
        <v>86</v>
      </c>
    </row>
    <row r="590" spans="1:10">
      <c r="A590">
        <v>2025</v>
      </c>
      <c r="B590" s="3">
        <v>45566</v>
      </c>
      <c r="C590" s="4">
        <v>45596</v>
      </c>
      <c r="D590" t="str">
        <f>[18]Hoja1!B33</f>
        <v>MOTODESMAEZADORA</v>
      </c>
      <c r="E590" s="3">
        <f>[18]Hoja1!D33</f>
        <v>44813</v>
      </c>
      <c r="F590" s="15">
        <f>[18]Hoja1!C33</f>
        <v>560</v>
      </c>
      <c r="G590" s="10" t="s">
        <v>72</v>
      </c>
      <c r="H590" s="15" t="str">
        <f>[18]Hoja1!A33</f>
        <v>PC-030</v>
      </c>
      <c r="I590" s="19">
        <f>[18]Hoja1!M33</f>
        <v>12325</v>
      </c>
      <c r="J590" t="s">
        <v>86</v>
      </c>
    </row>
    <row r="591" spans="1:10">
      <c r="A591">
        <v>2025</v>
      </c>
      <c r="B591" s="3">
        <v>45566</v>
      </c>
      <c r="C591" s="4">
        <v>45596</v>
      </c>
      <c r="D591" t="str">
        <f>[18]Hoja1!B34</f>
        <v>ESCALERA 24 PELDAÑOS</v>
      </c>
      <c r="E591" s="3">
        <f>[18]Hoja1!D34</f>
        <v>44813</v>
      </c>
      <c r="F591" s="15">
        <f>[18]Hoja1!C34</f>
        <v>560</v>
      </c>
      <c r="G591" s="10" t="s">
        <v>72</v>
      </c>
      <c r="H591" s="15" t="str">
        <f>[18]Hoja1!A34</f>
        <v>PC-031</v>
      </c>
      <c r="I591" s="19">
        <f>[18]Hoja1!M34</f>
        <v>5950</v>
      </c>
      <c r="J591" t="s">
        <v>86</v>
      </c>
    </row>
    <row r="592" spans="1:10">
      <c r="A592">
        <v>2025</v>
      </c>
      <c r="B592" s="3">
        <v>45566</v>
      </c>
      <c r="C592" s="4">
        <v>45596</v>
      </c>
      <c r="D592" t="str">
        <f>[18]Hoja1!B35</f>
        <v>2 FUMIGADORAS</v>
      </c>
      <c r="E592" s="3">
        <f>[18]Hoja1!D35</f>
        <v>44951</v>
      </c>
      <c r="F592" s="15">
        <f>[18]Hoja1!C35</f>
        <v>560</v>
      </c>
      <c r="G592" s="10" t="s">
        <v>38</v>
      </c>
      <c r="H592" s="15" t="str">
        <f>[18]Hoja1!A35</f>
        <v>PC-032</v>
      </c>
      <c r="I592" s="19">
        <f>[18]Hoja1!M35</f>
        <v>2769.83</v>
      </c>
      <c r="J592" t="s">
        <v>86</v>
      </c>
    </row>
    <row r="593" spans="1:10">
      <c r="A593">
        <v>2025</v>
      </c>
      <c r="B593" s="3">
        <v>45566</v>
      </c>
      <c r="C593" s="4">
        <v>45596</v>
      </c>
      <c r="D593" t="str">
        <f>[18]Hoja1!B36</f>
        <v>2 FUMIGADORAS</v>
      </c>
      <c r="E593" s="3">
        <f>[18]Hoja1!D36</f>
        <v>44951</v>
      </c>
      <c r="F593" s="15">
        <f>[18]Hoja1!C36</f>
        <v>560</v>
      </c>
      <c r="G593" s="10" t="s">
        <v>72</v>
      </c>
      <c r="H593" s="15" t="str">
        <f>[18]Hoja1!A36</f>
        <v>PC-033</v>
      </c>
      <c r="I593" s="19">
        <f>[18]Hoja1!M36</f>
        <v>2774.14</v>
      </c>
      <c r="J593" t="s">
        <v>86</v>
      </c>
    </row>
    <row r="594" spans="1:10">
      <c r="A594">
        <v>2025</v>
      </c>
      <c r="B594" s="3">
        <v>45566</v>
      </c>
      <c r="C594" s="4">
        <v>45596</v>
      </c>
      <c r="D594" t="str">
        <f>[18]Hoja1!B37</f>
        <v>CORTADOR DE RAMAS ALTAS DE MANGO TELESCOPIO</v>
      </c>
      <c r="E594" s="3">
        <f>[18]Hoja1!D37</f>
        <v>45301</v>
      </c>
      <c r="F594" s="15">
        <f>[18]Hoja1!C37</f>
        <v>560</v>
      </c>
      <c r="G594" s="10" t="s">
        <v>72</v>
      </c>
      <c r="H594" s="15" t="str">
        <f>[18]Hoja1!A37</f>
        <v>PC-034</v>
      </c>
      <c r="I594" s="19">
        <f>[18]Hoja1!M37</f>
        <v>1215</v>
      </c>
      <c r="J594" t="s">
        <v>86</v>
      </c>
    </row>
    <row r="595" spans="1:10">
      <c r="A595">
        <v>2025</v>
      </c>
      <c r="B595" s="3">
        <v>45566</v>
      </c>
      <c r="C595" s="4">
        <v>45596</v>
      </c>
      <c r="D595" t="str">
        <f>[18]Hoja1!B38</f>
        <v>ESCALERA CPRUM DE EXTENSION DE ALUMINIO 494-24 N DE ALUMINIO</v>
      </c>
      <c r="E595" s="3">
        <f>[18]Hoja1!D38</f>
        <v>45478</v>
      </c>
      <c r="F595" s="15">
        <f>[18]Hoja1!C38</f>
        <v>560</v>
      </c>
      <c r="G595" s="10" t="s">
        <v>38</v>
      </c>
      <c r="H595" s="15" t="str">
        <f>[18]Hoja1!A38</f>
        <v>PC-035</v>
      </c>
      <c r="I595" s="19">
        <f>[18]Hoja1!M38</f>
        <v>5660</v>
      </c>
      <c r="J595" t="s">
        <v>86</v>
      </c>
    </row>
    <row r="596" spans="1:10">
      <c r="A596">
        <v>2025</v>
      </c>
      <c r="B596" s="3">
        <v>45566</v>
      </c>
      <c r="C596" s="4">
        <v>45596</v>
      </c>
      <c r="D596" t="str">
        <f>[18]Hoja1!B39</f>
        <v>MOTOSIERRA 50 CM/20</v>
      </c>
      <c r="E596" s="3">
        <f>[18]Hoja1!D39</f>
        <v>45351</v>
      </c>
      <c r="F596" s="15">
        <f>[18]Hoja1!C39</f>
        <v>560</v>
      </c>
      <c r="G596" s="10" t="s">
        <v>72</v>
      </c>
      <c r="H596" s="15" t="str">
        <f>[18]Hoja1!A39</f>
        <v>PC-036</v>
      </c>
      <c r="I596" s="19">
        <f>[18]Hoja1!M39</f>
        <v>7273.2</v>
      </c>
    </row>
    <row r="597" spans="1:10">
      <c r="A597">
        <v>2025</v>
      </c>
      <c r="B597" s="3">
        <v>45566</v>
      </c>
      <c r="C597" s="4">
        <v>45596</v>
      </c>
      <c r="D597" t="str">
        <f>[19]Hoja1!B4</f>
        <v>ESCRITORIO DE METAL COLOR AMARILLO C/3 CAJONES</v>
      </c>
      <c r="F597" s="15">
        <f>[19]Hoja1!C4</f>
        <v>511</v>
      </c>
      <c r="G597" s="10" t="s">
        <v>38</v>
      </c>
      <c r="H597" s="15" t="str">
        <f>[19]Hoja1!A4</f>
        <v>RC-001</v>
      </c>
      <c r="I597" s="19">
        <f>[19]Hoja1!N4</f>
        <v>1100</v>
      </c>
      <c r="J597" t="s">
        <v>87</v>
      </c>
    </row>
    <row r="598" spans="1:10">
      <c r="A598">
        <v>2025</v>
      </c>
      <c r="B598" s="3">
        <v>45566</v>
      </c>
      <c r="C598" s="4">
        <v>45596</v>
      </c>
      <c r="D598" t="str">
        <f>[19]Hoja1!B5</f>
        <v>VENTILADOR</v>
      </c>
      <c r="F598" s="15">
        <f>[19]Hoja1!C5</f>
        <v>564</v>
      </c>
      <c r="G598" s="10" t="s">
        <v>72</v>
      </c>
      <c r="H598" s="15" t="str">
        <f>[19]Hoja1!A5</f>
        <v>RC-002</v>
      </c>
      <c r="I598" s="19">
        <f>[19]Hoja1!N5</f>
        <v>750</v>
      </c>
      <c r="J598" t="s">
        <v>87</v>
      </c>
    </row>
    <row r="599" spans="1:10">
      <c r="A599">
        <v>2025</v>
      </c>
      <c r="B599" s="3">
        <v>45566</v>
      </c>
      <c r="C599" s="4">
        <v>45596</v>
      </c>
      <c r="D599" t="str">
        <f>[19]Hoja1!B6</f>
        <v>LIBRERO DE MADERA 8 DIVISIONES</v>
      </c>
      <c r="F599" s="15">
        <f>[19]Hoja1!C6</f>
        <v>511</v>
      </c>
      <c r="G599" s="10" t="s">
        <v>38</v>
      </c>
      <c r="H599" s="15" t="str">
        <f>[19]Hoja1!A6</f>
        <v>RC-003</v>
      </c>
      <c r="I599" s="19">
        <f>[19]Hoja1!N6</f>
        <v>800</v>
      </c>
      <c r="J599" t="s">
        <v>87</v>
      </c>
    </row>
    <row r="600" spans="1:10">
      <c r="A600">
        <v>2025</v>
      </c>
      <c r="B600" s="3">
        <v>45566</v>
      </c>
      <c r="C600" s="4">
        <v>45596</v>
      </c>
      <c r="D600" t="str">
        <f>[19]Hoja1!B7</f>
        <v>LIBRERO DE MADERA4 DIVISIONES</v>
      </c>
      <c r="F600" s="15">
        <f>[19]Hoja1!C7</f>
        <v>511</v>
      </c>
      <c r="G600" s="10" t="s">
        <v>72</v>
      </c>
      <c r="H600" s="15" t="str">
        <f>[19]Hoja1!A7</f>
        <v>RC-004</v>
      </c>
      <c r="I600" s="19">
        <f>[19]Hoja1!N7</f>
        <v>600</v>
      </c>
      <c r="J600" t="s">
        <v>87</v>
      </c>
    </row>
    <row r="601" spans="1:10">
      <c r="A601">
        <v>2025</v>
      </c>
      <c r="B601" s="3">
        <v>45566</v>
      </c>
      <c r="C601" s="4">
        <v>45596</v>
      </c>
      <c r="D601" t="str">
        <f>[19]Hoja1!B8</f>
        <v xml:space="preserve">ARCHIVERO METALICO DE 4 GAVETAS </v>
      </c>
      <c r="F601" s="15">
        <f>[19]Hoja1!C8</f>
        <v>511</v>
      </c>
      <c r="G601" s="10" t="s">
        <v>38</v>
      </c>
      <c r="H601" s="15" t="str">
        <f>[19]Hoja1!A8</f>
        <v>RC-005</v>
      </c>
      <c r="I601" s="19">
        <f>[19]Hoja1!N8</f>
        <v>1200</v>
      </c>
      <c r="J601" t="s">
        <v>87</v>
      </c>
    </row>
    <row r="602" spans="1:10">
      <c r="A602">
        <v>2025</v>
      </c>
      <c r="B602" s="3">
        <v>45566</v>
      </c>
      <c r="C602" s="4">
        <v>45596</v>
      </c>
      <c r="D602" t="str">
        <f>[19]Hoja1!B9</f>
        <v>SILLA OFIC CHAIRMAN EXCEL</v>
      </c>
      <c r="E602" s="3">
        <f>[19]Hoja1!D9</f>
        <v>44765</v>
      </c>
      <c r="F602" s="15">
        <f>[19]Hoja1!C9</f>
        <v>511</v>
      </c>
      <c r="G602" s="10" t="s">
        <v>72</v>
      </c>
      <c r="H602" s="15" t="str">
        <f>[19]Hoja1!A9</f>
        <v>RC-006</v>
      </c>
      <c r="I602" s="19">
        <f>[19]Hoja1!N9</f>
        <v>1723.27</v>
      </c>
      <c r="J602" t="s">
        <v>87</v>
      </c>
    </row>
    <row r="603" spans="1:10">
      <c r="A603">
        <v>2025</v>
      </c>
      <c r="B603" s="3">
        <v>45566</v>
      </c>
      <c r="C603" s="4">
        <v>45596</v>
      </c>
      <c r="D603" t="str">
        <f>[19]Hoja1!B10</f>
        <v>SILLA APILABLE COLOR VERDE</v>
      </c>
      <c r="E603" s="3">
        <f>[19]Hoja1!D10</f>
        <v>0</v>
      </c>
      <c r="F603" s="15">
        <f>[19]Hoja1!C10</f>
        <v>511</v>
      </c>
      <c r="G603" s="10" t="s">
        <v>38</v>
      </c>
      <c r="H603" s="15" t="str">
        <f>[19]Hoja1!A10</f>
        <v>RC-007</v>
      </c>
      <c r="I603" s="19">
        <f>[19]Hoja1!N10</f>
        <v>250</v>
      </c>
      <c r="J603" t="s">
        <v>87</v>
      </c>
    </row>
    <row r="604" spans="1:10">
      <c r="A604">
        <v>2025</v>
      </c>
      <c r="B604" s="3">
        <v>45566</v>
      </c>
      <c r="C604" s="4">
        <v>45596</v>
      </c>
      <c r="D604" t="str">
        <f>[19]Hoja1!B11</f>
        <v>SILLA  APILABLE COLOR NEGRO</v>
      </c>
      <c r="E604" s="3">
        <f>[19]Hoja1!D11</f>
        <v>0</v>
      </c>
      <c r="F604" s="15">
        <f>[19]Hoja1!C11</f>
        <v>511</v>
      </c>
      <c r="G604" s="10" t="s">
        <v>72</v>
      </c>
      <c r="H604" s="15" t="str">
        <f>[19]Hoja1!A11</f>
        <v>RC-008</v>
      </c>
      <c r="I604" s="19">
        <f>[19]Hoja1!N11</f>
        <v>350</v>
      </c>
      <c r="J604" t="s">
        <v>87</v>
      </c>
    </row>
    <row r="605" spans="1:10">
      <c r="A605">
        <v>2025</v>
      </c>
      <c r="B605" s="3">
        <v>45566</v>
      </c>
      <c r="C605" s="4">
        <v>45596</v>
      </c>
      <c r="D605" t="str">
        <f>[19]Hoja1!B12</f>
        <v xml:space="preserve">SILLA GIRABLE COLOR AZUL </v>
      </c>
      <c r="E605" s="3">
        <f>[19]Hoja1!D12</f>
        <v>0</v>
      </c>
      <c r="F605" s="15">
        <f>[19]Hoja1!C12</f>
        <v>511</v>
      </c>
      <c r="G605" s="10" t="s">
        <v>38</v>
      </c>
      <c r="H605" s="15" t="str">
        <f>[19]Hoja1!A12</f>
        <v>RC-009</v>
      </c>
      <c r="I605" s="19">
        <f>[19]Hoja1!N12</f>
        <v>230</v>
      </c>
      <c r="J605" t="s">
        <v>87</v>
      </c>
    </row>
    <row r="606" spans="1:10">
      <c r="A606">
        <v>2025</v>
      </c>
      <c r="B606" s="3">
        <v>45566</v>
      </c>
      <c r="C606" s="4">
        <v>45596</v>
      </c>
      <c r="D606" t="str">
        <f>[19]Hoja1!B13</f>
        <v>BOCINAS 3.5 MM CONTROL (LVSM-004)</v>
      </c>
      <c r="E606" s="3">
        <f>[19]Hoja1!D13</f>
        <v>0</v>
      </c>
      <c r="F606" s="15">
        <f>[19]Hoja1!C13</f>
        <v>521</v>
      </c>
      <c r="G606" s="10" t="s">
        <v>72</v>
      </c>
      <c r="H606" s="15" t="str">
        <f>[19]Hoja1!A13</f>
        <v>RC-010</v>
      </c>
      <c r="I606" s="19">
        <f>[19]Hoja1!N13</f>
        <v>349</v>
      </c>
      <c r="J606" t="s">
        <v>87</v>
      </c>
    </row>
    <row r="607" spans="1:10">
      <c r="A607">
        <v>2025</v>
      </c>
      <c r="B607" s="3">
        <v>45566</v>
      </c>
      <c r="C607" s="4">
        <v>45596</v>
      </c>
      <c r="D607" t="str">
        <f>[19]Hoja1!B14</f>
        <v>AIRE ACONDICIONADO</v>
      </c>
      <c r="E607" s="3">
        <f>[19]Hoja1!D14</f>
        <v>0</v>
      </c>
      <c r="F607" s="15">
        <f>[19]Hoja1!C14</f>
        <v>564</v>
      </c>
      <c r="G607" s="10" t="s">
        <v>38</v>
      </c>
      <c r="H607" s="15" t="str">
        <f>[19]Hoja1!A14</f>
        <v>RC-011</v>
      </c>
      <c r="I607" s="19">
        <f>[19]Hoja1!N14</f>
        <v>8600</v>
      </c>
      <c r="J607" t="s">
        <v>87</v>
      </c>
    </row>
    <row r="608" spans="1:10">
      <c r="A608">
        <v>2025</v>
      </c>
      <c r="B608" s="3">
        <v>45566</v>
      </c>
      <c r="C608" s="4">
        <v>45596</v>
      </c>
      <c r="D608" t="str">
        <f>[19]Hoja1!B15</f>
        <v>MONITOR</v>
      </c>
      <c r="E608" s="3">
        <f>[19]Hoja1!D15</f>
        <v>0</v>
      </c>
      <c r="F608" s="15">
        <f>[19]Hoja1!C15</f>
        <v>515</v>
      </c>
      <c r="G608" s="10" t="s">
        <v>72</v>
      </c>
      <c r="H608" s="15" t="str">
        <f>[19]Hoja1!A15</f>
        <v>RC-012</v>
      </c>
      <c r="I608" s="19">
        <f>[19]Hoja1!N15</f>
        <v>3200</v>
      </c>
      <c r="J608" t="s">
        <v>87</v>
      </c>
    </row>
    <row r="609" spans="1:10">
      <c r="A609">
        <v>2025</v>
      </c>
      <c r="B609" s="3">
        <v>45566</v>
      </c>
      <c r="C609" s="4">
        <v>45596</v>
      </c>
      <c r="D609" t="str">
        <f>[19]Hoja1!B16</f>
        <v>TECLADO</v>
      </c>
      <c r="E609" s="3">
        <f>[19]Hoja1!D16</f>
        <v>0</v>
      </c>
      <c r="F609" s="15">
        <f>[19]Hoja1!C16</f>
        <v>515</v>
      </c>
      <c r="G609" s="10" t="s">
        <v>38</v>
      </c>
      <c r="H609" s="15" t="str">
        <f>[19]Hoja1!A16</f>
        <v>RC-013</v>
      </c>
      <c r="I609" s="19">
        <f>[19]Hoja1!N16</f>
        <v>100</v>
      </c>
      <c r="J609" t="s">
        <v>87</v>
      </c>
    </row>
    <row r="610" spans="1:10">
      <c r="A610">
        <v>2025</v>
      </c>
      <c r="B610" s="3">
        <v>45566</v>
      </c>
      <c r="C610" s="4">
        <v>45596</v>
      </c>
      <c r="D610" t="str">
        <f>[19]Hoja1!B17</f>
        <v>MESA MULTIUSOS</v>
      </c>
      <c r="E610" s="3">
        <f>[19]Hoja1!D17</f>
        <v>0</v>
      </c>
      <c r="F610" s="15">
        <f>[19]Hoja1!C17</f>
        <v>511</v>
      </c>
      <c r="G610" s="10" t="s">
        <v>72</v>
      </c>
      <c r="H610" s="15" t="str">
        <f>[19]Hoja1!A17</f>
        <v>RC-014</v>
      </c>
      <c r="I610" s="19">
        <f>[19]Hoja1!N17</f>
        <v>700</v>
      </c>
      <c r="J610" t="s">
        <v>87</v>
      </c>
    </row>
    <row r="611" spans="1:10">
      <c r="A611">
        <v>2025</v>
      </c>
      <c r="B611" s="3">
        <v>45566</v>
      </c>
      <c r="C611" s="4">
        <v>45596</v>
      </c>
      <c r="D611" t="str">
        <f>[19]Hoja1!B18</f>
        <v>MAQUINA DE ESCRIBIR</v>
      </c>
      <c r="E611" s="3">
        <f>[19]Hoja1!D18</f>
        <v>40161</v>
      </c>
      <c r="F611" s="15">
        <f>[19]Hoja1!C18</f>
        <v>511</v>
      </c>
      <c r="G611" s="10" t="s">
        <v>38</v>
      </c>
      <c r="H611" s="15" t="str">
        <f>[19]Hoja1!A18</f>
        <v>RC-015</v>
      </c>
      <c r="I611" s="19">
        <f>[19]Hoja1!N18</f>
        <v>2990</v>
      </c>
      <c r="J611" t="s">
        <v>87</v>
      </c>
    </row>
    <row r="612" spans="1:10">
      <c r="A612">
        <v>2025</v>
      </c>
      <c r="B612" s="3">
        <v>45566</v>
      </c>
      <c r="C612" s="4">
        <v>45596</v>
      </c>
      <c r="D612" t="str">
        <f>[19]Hoja1!B19</f>
        <v>ESCRITORIO DE MADERA CON 2 CAJONES</v>
      </c>
      <c r="E612" s="3">
        <f>[19]Hoja1!D19</f>
        <v>0</v>
      </c>
      <c r="F612" s="15">
        <f>[19]Hoja1!C19</f>
        <v>511</v>
      </c>
      <c r="G612" s="10" t="s">
        <v>72</v>
      </c>
      <c r="H612" s="15" t="str">
        <f>[19]Hoja1!A19</f>
        <v>RC-016</v>
      </c>
      <c r="I612" s="19">
        <f>[19]Hoja1!N19</f>
        <v>1250</v>
      </c>
      <c r="J612" t="s">
        <v>87</v>
      </c>
    </row>
    <row r="613" spans="1:10">
      <c r="A613">
        <v>2025</v>
      </c>
      <c r="B613" s="3">
        <v>45566</v>
      </c>
      <c r="C613" s="4">
        <v>45596</v>
      </c>
      <c r="D613" t="str">
        <f>[19]Hoja1!B20</f>
        <v>ARCHIVERO RUSTICO C/8 DIVISIONES</v>
      </c>
      <c r="E613" s="3">
        <f>[19]Hoja1!D20</f>
        <v>0</v>
      </c>
      <c r="F613" s="15">
        <f>[19]Hoja1!C20</f>
        <v>511</v>
      </c>
      <c r="G613" s="10" t="s">
        <v>38</v>
      </c>
      <c r="H613" s="15" t="str">
        <f>[19]Hoja1!A20</f>
        <v>RC-017</v>
      </c>
      <c r="I613" s="19">
        <f>[19]Hoja1!N20</f>
        <v>500</v>
      </c>
      <c r="J613" t="s">
        <v>87</v>
      </c>
    </row>
    <row r="614" spans="1:10">
      <c r="A614">
        <v>2025</v>
      </c>
      <c r="B614" s="3">
        <v>45566</v>
      </c>
      <c r="C614" s="4">
        <v>45596</v>
      </c>
      <c r="D614" t="str">
        <f>[19]Hoja1!B21</f>
        <v>REGULADOR, SOLA BASIC MICROVOLT</v>
      </c>
      <c r="E614" s="3">
        <f>[19]Hoja1!D21</f>
        <v>42080</v>
      </c>
      <c r="F614" s="15">
        <f>[19]Hoja1!C21</f>
        <v>566</v>
      </c>
      <c r="G614" s="10" t="s">
        <v>72</v>
      </c>
      <c r="H614" s="15" t="str">
        <f>[19]Hoja1!A21</f>
        <v>RC-018</v>
      </c>
      <c r="I614" s="19">
        <f>[19]Hoja1!N21</f>
        <v>239</v>
      </c>
      <c r="J614" t="s">
        <v>87</v>
      </c>
    </row>
    <row r="615" spans="1:10">
      <c r="A615">
        <v>2025</v>
      </c>
      <c r="B615" s="3">
        <v>45566</v>
      </c>
      <c r="C615" s="4">
        <v>45596</v>
      </c>
      <c r="D615" t="str">
        <f>[19]Hoja1!B22</f>
        <v>TECLADO ACTEK</v>
      </c>
      <c r="E615" s="3">
        <f>[19]Hoja1!D22</f>
        <v>0</v>
      </c>
      <c r="F615" s="15">
        <f>[19]Hoja1!C22</f>
        <v>515</v>
      </c>
      <c r="G615" s="10" t="s">
        <v>38</v>
      </c>
      <c r="H615" s="15" t="str">
        <f>[19]Hoja1!A22</f>
        <v>RC-019</v>
      </c>
      <c r="I615" s="19">
        <f>[19]Hoja1!N22</f>
        <v>0</v>
      </c>
      <c r="J615" t="s">
        <v>87</v>
      </c>
    </row>
    <row r="616" spans="1:10">
      <c r="A616">
        <v>2025</v>
      </c>
      <c r="B616" s="3">
        <v>45566</v>
      </c>
      <c r="C616" s="4">
        <v>45596</v>
      </c>
      <c r="D616" t="str">
        <f>[19]Hoja1!B23</f>
        <v>BOCINAS COLOR NEGRO</v>
      </c>
      <c r="E616" s="3">
        <f>[19]Hoja1!D23</f>
        <v>0</v>
      </c>
      <c r="F616" s="15">
        <f>[19]Hoja1!C23</f>
        <v>520</v>
      </c>
      <c r="G616" s="10" t="s">
        <v>72</v>
      </c>
      <c r="H616" s="15" t="str">
        <f>[19]Hoja1!A23</f>
        <v>RC-020</v>
      </c>
      <c r="I616" s="19">
        <f>[19]Hoja1!N23</f>
        <v>250</v>
      </c>
      <c r="J616" t="s">
        <v>87</v>
      </c>
    </row>
    <row r="617" spans="1:10">
      <c r="A617">
        <v>2025</v>
      </c>
      <c r="B617" s="3">
        <v>45566</v>
      </c>
      <c r="C617" s="4">
        <v>45596</v>
      </c>
      <c r="D617" t="str">
        <f>[19]Hoja1!B24</f>
        <v>IMPRESORA DE TINTA CONTINUA</v>
      </c>
      <c r="E617" s="3">
        <f>[19]Hoja1!D24</f>
        <v>43223</v>
      </c>
      <c r="F617" s="15">
        <f>[19]Hoja1!C24</f>
        <v>515</v>
      </c>
      <c r="G617" s="10" t="s">
        <v>38</v>
      </c>
      <c r="H617" s="15" t="str">
        <f>[19]Hoja1!A24</f>
        <v>RC-021</v>
      </c>
      <c r="I617" s="19">
        <f>[19]Hoja1!N24</f>
        <v>3098.99</v>
      </c>
      <c r="J617" t="s">
        <v>87</v>
      </c>
    </row>
    <row r="618" spans="1:10">
      <c r="A618">
        <v>2025</v>
      </c>
      <c r="B618" s="3">
        <v>45566</v>
      </c>
      <c r="C618" s="4">
        <v>45596</v>
      </c>
      <c r="D618" t="str">
        <f>[19]Hoja1!B25</f>
        <v>CPU</v>
      </c>
      <c r="E618" s="3">
        <f>[19]Hoja1!D25</f>
        <v>0</v>
      </c>
      <c r="F618" s="15">
        <f>[19]Hoja1!C25</f>
        <v>515</v>
      </c>
      <c r="G618" s="10" t="s">
        <v>72</v>
      </c>
      <c r="H618" s="15" t="str">
        <f>[19]Hoja1!A25</f>
        <v>RC-022</v>
      </c>
      <c r="I618" s="19">
        <f>[19]Hoja1!N25</f>
        <v>750</v>
      </c>
      <c r="J618" t="s">
        <v>87</v>
      </c>
    </row>
    <row r="619" spans="1:10">
      <c r="A619">
        <v>2025</v>
      </c>
      <c r="B619" s="3">
        <v>45566</v>
      </c>
      <c r="C619" s="4">
        <v>45596</v>
      </c>
      <c r="D619" t="str">
        <f>[19]Hoja1!B26</f>
        <v>SILLA OFIC</v>
      </c>
      <c r="E619" s="3">
        <f>[19]Hoja1!D26</f>
        <v>44765</v>
      </c>
      <c r="F619" s="15">
        <f>[19]Hoja1!C26</f>
        <v>511</v>
      </c>
      <c r="G619" s="10" t="s">
        <v>38</v>
      </c>
      <c r="H619" s="15" t="str">
        <f>[19]Hoja1!A26</f>
        <v>RC-023</v>
      </c>
      <c r="I619" s="19">
        <f>[19]Hoja1!N26</f>
        <v>1723.27</v>
      </c>
      <c r="J619" t="s">
        <v>87</v>
      </c>
    </row>
    <row r="620" spans="1:10">
      <c r="A620">
        <v>2025</v>
      </c>
      <c r="B620" s="3">
        <v>45566</v>
      </c>
      <c r="C620" s="4">
        <v>45596</v>
      </c>
      <c r="D620" t="str">
        <f>[19]Hoja1!B27</f>
        <v>REGULADOR, SOLA BASIC MICROVOLT</v>
      </c>
      <c r="E620" s="3">
        <f>[19]Hoja1!D27</f>
        <v>42080</v>
      </c>
      <c r="F620" s="15">
        <f>[19]Hoja1!C27</f>
        <v>566</v>
      </c>
      <c r="G620" s="10" t="s">
        <v>72</v>
      </c>
      <c r="H620" s="15" t="str">
        <f>[19]Hoja1!A27</f>
        <v>RC-024</v>
      </c>
      <c r="I620" s="19">
        <f>[19]Hoja1!N27</f>
        <v>206.03</v>
      </c>
      <c r="J620" t="s">
        <v>87</v>
      </c>
    </row>
    <row r="621" spans="1:10">
      <c r="A621">
        <v>2025</v>
      </c>
      <c r="B621" s="3">
        <v>45566</v>
      </c>
      <c r="C621" s="4">
        <v>45596</v>
      </c>
      <c r="D621" t="str">
        <f>[19]Hoja1!B28</f>
        <v>MOUSE</v>
      </c>
      <c r="E621" s="3">
        <f>[19]Hoja1!D28</f>
        <v>0</v>
      </c>
      <c r="F621" s="15">
        <f>[19]Hoja1!C28</f>
        <v>515</v>
      </c>
      <c r="G621" s="10" t="s">
        <v>38</v>
      </c>
      <c r="H621" s="15" t="str">
        <f>[19]Hoja1!A28</f>
        <v>RC-025</v>
      </c>
      <c r="I621" s="19">
        <f>[19]Hoja1!N28</f>
        <v>160</v>
      </c>
      <c r="J621" t="s">
        <v>87</v>
      </c>
    </row>
    <row r="622" spans="1:10">
      <c r="A622">
        <v>2025</v>
      </c>
      <c r="B622" s="3">
        <v>45566</v>
      </c>
      <c r="C622" s="4">
        <v>45596</v>
      </c>
      <c r="D622" t="str">
        <f>[19]Hoja1!B29</f>
        <v>TECLADO</v>
      </c>
      <c r="E622" s="3">
        <f>[19]Hoja1!D29</f>
        <v>0</v>
      </c>
      <c r="F622" s="15">
        <f>[19]Hoja1!C29</f>
        <v>515</v>
      </c>
      <c r="G622" s="10" t="s">
        <v>72</v>
      </c>
      <c r="H622" s="15" t="str">
        <f>[19]Hoja1!A29</f>
        <v>RC-026</v>
      </c>
      <c r="I622" s="19">
        <f>[19]Hoja1!N29</f>
        <v>170</v>
      </c>
      <c r="J622" t="s">
        <v>87</v>
      </c>
    </row>
    <row r="623" spans="1:10">
      <c r="A623">
        <v>2025</v>
      </c>
      <c r="B623" s="3">
        <v>45566</v>
      </c>
      <c r="C623" s="4">
        <v>45596</v>
      </c>
      <c r="D623" t="str">
        <f>[19]Hoja1!B30</f>
        <v>MONITOR</v>
      </c>
      <c r="E623" s="3">
        <f>[19]Hoja1!D30</f>
        <v>0</v>
      </c>
      <c r="F623" s="15">
        <f>[19]Hoja1!C30</f>
        <v>515</v>
      </c>
      <c r="G623" s="10" t="s">
        <v>38</v>
      </c>
      <c r="H623" s="15" t="str">
        <f>[19]Hoja1!A30</f>
        <v>RC-027</v>
      </c>
      <c r="I623" s="19">
        <f>[19]Hoja1!N30</f>
        <v>650</v>
      </c>
      <c r="J623" t="s">
        <v>87</v>
      </c>
    </row>
    <row r="624" spans="1:10">
      <c r="A624">
        <v>2025</v>
      </c>
      <c r="B624" s="3">
        <v>45566</v>
      </c>
      <c r="C624" s="4">
        <v>45596</v>
      </c>
      <c r="D624" t="str">
        <f>[19]Hoja1!B31</f>
        <v>MESA MULTIUSOS</v>
      </c>
      <c r="E624" s="3">
        <f>[19]Hoja1!D31</f>
        <v>0</v>
      </c>
      <c r="F624" s="15">
        <f>[19]Hoja1!C31</f>
        <v>511</v>
      </c>
      <c r="G624" s="10" t="s">
        <v>72</v>
      </c>
      <c r="H624" s="15" t="str">
        <f>[19]Hoja1!A31</f>
        <v>RC-028</v>
      </c>
      <c r="I624" s="19">
        <f>[19]Hoja1!N31</f>
        <v>700</v>
      </c>
      <c r="J624" t="s">
        <v>87</v>
      </c>
    </row>
    <row r="625" spans="1:10">
      <c r="A625">
        <v>2025</v>
      </c>
      <c r="B625" s="3">
        <v>45566</v>
      </c>
      <c r="C625" s="4">
        <v>45596</v>
      </c>
      <c r="D625" t="str">
        <f>[19]Hoja1!B32</f>
        <v>SILLA COLOR CAFÉ</v>
      </c>
      <c r="E625" s="3">
        <f>[19]Hoja1!D32</f>
        <v>0</v>
      </c>
      <c r="F625" s="15">
        <f>[19]Hoja1!C32</f>
        <v>511</v>
      </c>
      <c r="G625" s="10" t="s">
        <v>38</v>
      </c>
      <c r="H625" s="15" t="str">
        <f>[19]Hoja1!A32</f>
        <v>RC-029</v>
      </c>
      <c r="I625" s="19">
        <f>[19]Hoja1!N32</f>
        <v>300</v>
      </c>
      <c r="J625" t="s">
        <v>87</v>
      </c>
    </row>
    <row r="626" spans="1:10">
      <c r="A626">
        <v>2025</v>
      </c>
      <c r="B626" s="3">
        <v>45566</v>
      </c>
      <c r="C626" s="4">
        <v>45596</v>
      </c>
      <c r="D626" t="str">
        <f>[19]Hoja1!B33</f>
        <v>CPU AMD</v>
      </c>
      <c r="E626" s="3">
        <f>[19]Hoja1!D33</f>
        <v>41688</v>
      </c>
      <c r="F626" s="15">
        <f>[19]Hoja1!C33</f>
        <v>515</v>
      </c>
      <c r="G626" s="10" t="s">
        <v>72</v>
      </c>
      <c r="H626" s="15" t="str">
        <f>[19]Hoja1!A33</f>
        <v>RC-030</v>
      </c>
      <c r="I626" s="19">
        <f>[19]Hoja1!N33</f>
        <v>3140</v>
      </c>
      <c r="J626" t="s">
        <v>87</v>
      </c>
    </row>
    <row r="627" spans="1:10">
      <c r="A627">
        <v>2025</v>
      </c>
      <c r="B627" s="3">
        <v>45566</v>
      </c>
      <c r="C627" s="4">
        <v>45596</v>
      </c>
      <c r="D627" t="str">
        <f>[19]Hoja1!B34</f>
        <v>MONITOR</v>
      </c>
      <c r="E627" s="3">
        <f>[19]Hoja1!D34</f>
        <v>0</v>
      </c>
      <c r="F627" s="15">
        <f>[19]Hoja1!C34</f>
        <v>515</v>
      </c>
      <c r="G627" s="10" t="s">
        <v>38</v>
      </c>
      <c r="H627" s="15" t="str">
        <f>[19]Hoja1!A34</f>
        <v>RC-031</v>
      </c>
      <c r="I627" s="19">
        <f>[19]Hoja1!N34</f>
        <v>650</v>
      </c>
      <c r="J627" t="s">
        <v>87</v>
      </c>
    </row>
    <row r="628" spans="1:10">
      <c r="A628">
        <v>2025</v>
      </c>
      <c r="B628" s="3">
        <v>45566</v>
      </c>
      <c r="C628" s="4">
        <v>45596</v>
      </c>
      <c r="D628" t="str">
        <f>[19]Hoja1!B35</f>
        <v xml:space="preserve">TECLADO </v>
      </c>
      <c r="E628" s="3">
        <f>[19]Hoja1!D35</f>
        <v>0</v>
      </c>
      <c r="F628" s="15">
        <f>[19]Hoja1!C35</f>
        <v>515</v>
      </c>
      <c r="G628" s="10" t="s">
        <v>72</v>
      </c>
      <c r="H628" s="15" t="str">
        <f>[19]Hoja1!A35</f>
        <v>RC-032</v>
      </c>
      <c r="I628" s="19">
        <f>[19]Hoja1!N35</f>
        <v>200</v>
      </c>
      <c r="J628" t="s">
        <v>87</v>
      </c>
    </row>
    <row r="629" spans="1:10">
      <c r="A629">
        <v>2025</v>
      </c>
      <c r="B629" s="3">
        <v>45566</v>
      </c>
      <c r="C629" s="4">
        <v>45596</v>
      </c>
      <c r="D629" t="str">
        <f>[19]Hoja1!B36</f>
        <v>IMPRESORA Y SCANER</v>
      </c>
      <c r="E629" s="3">
        <f>[19]Hoja1!D36</f>
        <v>0</v>
      </c>
      <c r="F629" s="15">
        <f>[19]Hoja1!C36</f>
        <v>515</v>
      </c>
      <c r="G629" s="10" t="s">
        <v>38</v>
      </c>
      <c r="H629" s="15" t="str">
        <f>[19]Hoja1!A36</f>
        <v>RC-033</v>
      </c>
      <c r="I629" s="19">
        <f>[19]Hoja1!N36</f>
        <v>637.57000000000005</v>
      </c>
      <c r="J629" t="s">
        <v>87</v>
      </c>
    </row>
    <row r="630" spans="1:10">
      <c r="A630">
        <v>2025</v>
      </c>
      <c r="B630" s="3">
        <v>45566</v>
      </c>
      <c r="C630" s="4">
        <v>45596</v>
      </c>
      <c r="D630" t="str">
        <f>[19]Hoja1!B37</f>
        <v>IMPRESORA MULTIFUNCIONAL C462H</v>
      </c>
      <c r="E630" s="3">
        <f>[19]Hoja1!D37</f>
        <v>0</v>
      </c>
      <c r="F630" s="15">
        <f>[19]Hoja1!C37</f>
        <v>515</v>
      </c>
      <c r="G630" s="10" t="s">
        <v>72</v>
      </c>
      <c r="H630" s="15" t="str">
        <f>[19]Hoja1!A37</f>
        <v>RC-034</v>
      </c>
      <c r="I630" s="19">
        <f>[19]Hoja1!N37</f>
        <v>0</v>
      </c>
      <c r="J630" t="s">
        <v>87</v>
      </c>
    </row>
    <row r="631" spans="1:10">
      <c r="A631">
        <v>2025</v>
      </c>
      <c r="B631" s="3">
        <v>45566</v>
      </c>
      <c r="C631" s="4">
        <v>45596</v>
      </c>
      <c r="D631" t="str">
        <f>[19]Hoja1!B38</f>
        <v>IMPRESORA LASERJET PRO M12W</v>
      </c>
      <c r="E631" s="3">
        <f>[19]Hoja1!D38</f>
        <v>42857</v>
      </c>
      <c r="F631" s="15">
        <f>[19]Hoja1!C38</f>
        <v>515</v>
      </c>
      <c r="G631" s="10" t="s">
        <v>38</v>
      </c>
      <c r="H631" s="15" t="str">
        <f>[19]Hoja1!A38</f>
        <v>RC-035</v>
      </c>
      <c r="I631" s="19">
        <f>[19]Hoja1!N38</f>
        <v>1500</v>
      </c>
      <c r="J631" t="s">
        <v>87</v>
      </c>
    </row>
    <row r="632" spans="1:10">
      <c r="A632">
        <v>2025</v>
      </c>
      <c r="B632" s="3">
        <v>45566</v>
      </c>
      <c r="C632" s="4">
        <v>45596</v>
      </c>
      <c r="D632" t="str">
        <f>[19]Hoja1!B39</f>
        <v>IMPRESORALASERJET M203 dw</v>
      </c>
      <c r="E632" s="3">
        <f>[19]Hoja1!D39</f>
        <v>43587</v>
      </c>
      <c r="F632" s="15">
        <f>[19]Hoja1!C39</f>
        <v>515</v>
      </c>
      <c r="G632" s="10" t="s">
        <v>72</v>
      </c>
      <c r="H632" s="15" t="str">
        <f>[19]Hoja1!A39</f>
        <v>RC-036</v>
      </c>
      <c r="I632" s="19">
        <f>[19]Hoja1!N39</f>
        <v>3899.92</v>
      </c>
      <c r="J632" t="s">
        <v>87</v>
      </c>
    </row>
    <row r="633" spans="1:10">
      <c r="A633">
        <v>2025</v>
      </c>
      <c r="B633" s="3">
        <v>45566</v>
      </c>
      <c r="C633" s="4">
        <v>45596</v>
      </c>
      <c r="D633" t="str">
        <f>[19]Hoja1!B40</f>
        <v>SILLA DE MADERA</v>
      </c>
      <c r="E633" s="3">
        <f>[19]Hoja1!D40</f>
        <v>0</v>
      </c>
      <c r="F633" s="15">
        <f>[19]Hoja1!C40</f>
        <v>511</v>
      </c>
      <c r="G633" s="10" t="s">
        <v>38</v>
      </c>
      <c r="H633" s="15" t="str">
        <f>[19]Hoja1!A40</f>
        <v>RC-037</v>
      </c>
      <c r="I633" s="19">
        <f>[19]Hoja1!N40</f>
        <v>250</v>
      </c>
      <c r="J633" t="s">
        <v>87</v>
      </c>
    </row>
    <row r="634" spans="1:10">
      <c r="A634">
        <v>2025</v>
      </c>
      <c r="B634" s="3">
        <v>45566</v>
      </c>
      <c r="C634" s="4">
        <v>45596</v>
      </c>
      <c r="D634" t="str">
        <f>[19]Hoja1!B41</f>
        <v>SILLA DE MADERA</v>
      </c>
      <c r="E634" s="3">
        <f>[19]Hoja1!D41</f>
        <v>0</v>
      </c>
      <c r="F634" s="15">
        <f>[19]Hoja1!C41</f>
        <v>511</v>
      </c>
      <c r="G634" s="10" t="s">
        <v>72</v>
      </c>
      <c r="H634" s="15" t="str">
        <f>[19]Hoja1!A41</f>
        <v>RC-038</v>
      </c>
      <c r="I634" s="19">
        <f>[19]Hoja1!N41</f>
        <v>250</v>
      </c>
      <c r="J634" t="s">
        <v>87</v>
      </c>
    </row>
    <row r="635" spans="1:10">
      <c r="A635">
        <v>2025</v>
      </c>
      <c r="B635" s="3">
        <v>45566</v>
      </c>
      <c r="C635" s="4">
        <v>45596</v>
      </c>
      <c r="D635" t="str">
        <f>[19]Hoja1!B42</f>
        <v>SILLA DE MADERA</v>
      </c>
      <c r="E635" s="3">
        <f>[19]Hoja1!D42</f>
        <v>0</v>
      </c>
      <c r="F635" s="15">
        <f>[19]Hoja1!C42</f>
        <v>511</v>
      </c>
      <c r="G635" s="10" t="s">
        <v>38</v>
      </c>
      <c r="H635" s="15" t="str">
        <f>[19]Hoja1!A42</f>
        <v>RC-039</v>
      </c>
      <c r="I635" s="19">
        <f>[19]Hoja1!N42</f>
        <v>250</v>
      </c>
      <c r="J635" t="s">
        <v>87</v>
      </c>
    </row>
    <row r="636" spans="1:10">
      <c r="A636">
        <v>2025</v>
      </c>
      <c r="B636" s="3">
        <v>45566</v>
      </c>
      <c r="C636" s="4">
        <v>45596</v>
      </c>
      <c r="D636" t="str">
        <f>[19]Hoja1!B43</f>
        <v>SILLA DE MADERA</v>
      </c>
      <c r="E636" s="3">
        <f>[19]Hoja1!D43</f>
        <v>0</v>
      </c>
      <c r="F636" s="15">
        <f>[19]Hoja1!C43</f>
        <v>511</v>
      </c>
      <c r="G636" s="10" t="s">
        <v>72</v>
      </c>
      <c r="H636" s="15" t="str">
        <f>[19]Hoja1!A43</f>
        <v>RC-040</v>
      </c>
      <c r="I636" s="19">
        <f>[19]Hoja1!N43</f>
        <v>250</v>
      </c>
      <c r="J636" t="s">
        <v>87</v>
      </c>
    </row>
    <row r="637" spans="1:10">
      <c r="A637">
        <v>2025</v>
      </c>
      <c r="B637" s="3">
        <v>45566</v>
      </c>
      <c r="C637" s="4">
        <v>45596</v>
      </c>
      <c r="D637" t="str">
        <f>[19]Hoja1!B44</f>
        <v>SILLA DE MADERA</v>
      </c>
      <c r="E637" s="3">
        <f>[19]Hoja1!D44</f>
        <v>0</v>
      </c>
      <c r="F637" s="15">
        <f>[19]Hoja1!C44</f>
        <v>511</v>
      </c>
      <c r="G637" s="10" t="s">
        <v>38</v>
      </c>
      <c r="H637" s="15" t="str">
        <f>[19]Hoja1!A44</f>
        <v>RC-041</v>
      </c>
      <c r="I637" s="19">
        <f>[19]Hoja1!N44</f>
        <v>250</v>
      </c>
      <c r="J637" t="s">
        <v>87</v>
      </c>
    </row>
    <row r="638" spans="1:10">
      <c r="A638">
        <v>2025</v>
      </c>
      <c r="B638" s="3">
        <v>45566</v>
      </c>
      <c r="C638" s="4">
        <v>45596</v>
      </c>
      <c r="D638" t="str">
        <f>[19]Hoja1!B45</f>
        <v>SILLA DE MADERA</v>
      </c>
      <c r="E638" s="3">
        <f>[19]Hoja1!D45</f>
        <v>0</v>
      </c>
      <c r="F638" s="15">
        <f>[19]Hoja1!C45</f>
        <v>511</v>
      </c>
      <c r="G638" s="10" t="s">
        <v>72</v>
      </c>
      <c r="H638" s="15" t="str">
        <f>[19]Hoja1!A45</f>
        <v>RC-042</v>
      </c>
      <c r="I638" s="19">
        <f>[19]Hoja1!N45</f>
        <v>250</v>
      </c>
      <c r="J638" t="s">
        <v>87</v>
      </c>
    </row>
    <row r="639" spans="1:10">
      <c r="A639">
        <v>2025</v>
      </c>
      <c r="B639" s="3">
        <v>45566</v>
      </c>
      <c r="C639" s="4">
        <v>45596</v>
      </c>
      <c r="D639" t="str">
        <f>[19]Hoja1!B46</f>
        <v>AIRE ACONDICIONADO</v>
      </c>
      <c r="E639" s="3">
        <f>[19]Hoja1!D46</f>
        <v>0</v>
      </c>
      <c r="F639" s="15">
        <f>[19]Hoja1!C46</f>
        <v>564</v>
      </c>
      <c r="G639" s="10" t="s">
        <v>38</v>
      </c>
      <c r="H639" s="15" t="str">
        <f>[19]Hoja1!A46</f>
        <v>RC-043</v>
      </c>
      <c r="I639" s="19">
        <f>[19]Hoja1!N46</f>
        <v>8600</v>
      </c>
      <c r="J639" t="s">
        <v>87</v>
      </c>
    </row>
    <row r="640" spans="1:10">
      <c r="A640">
        <v>2025</v>
      </c>
      <c r="B640" s="3">
        <v>45566</v>
      </c>
      <c r="C640" s="4">
        <v>45596</v>
      </c>
      <c r="D640" t="str">
        <f>[19]Hoja1!B47</f>
        <v xml:space="preserve">TELEFONO </v>
      </c>
      <c r="E640" s="3">
        <f>[19]Hoja1!D47</f>
        <v>41521</v>
      </c>
      <c r="F640" s="15">
        <f>[19]Hoja1!C47</f>
        <v>520</v>
      </c>
      <c r="G640" s="10" t="s">
        <v>72</v>
      </c>
      <c r="H640" s="15" t="str">
        <f>[19]Hoja1!A47</f>
        <v>RC-044</v>
      </c>
      <c r="I640" s="19">
        <f>[19]Hoja1!N47</f>
        <v>995</v>
      </c>
      <c r="J640" t="s">
        <v>87</v>
      </c>
    </row>
    <row r="641" spans="1:10">
      <c r="A641">
        <v>2025</v>
      </c>
      <c r="B641" s="3">
        <v>45566</v>
      </c>
      <c r="C641" s="4">
        <v>45596</v>
      </c>
      <c r="D641" t="str">
        <f>[19]Hoja1!B48</f>
        <v>ESCRITORIO DE TRIPLAY CON 2 CAJONES</v>
      </c>
      <c r="E641" s="3">
        <f>[19]Hoja1!D48</f>
        <v>0</v>
      </c>
      <c r="F641" s="15">
        <f>[19]Hoja1!C48</f>
        <v>511</v>
      </c>
      <c r="G641" s="10" t="s">
        <v>38</v>
      </c>
      <c r="H641" s="15" t="str">
        <f>[19]Hoja1!A48</f>
        <v>RC-045</v>
      </c>
      <c r="I641" s="19">
        <f>[19]Hoja1!N48</f>
        <v>1500</v>
      </c>
      <c r="J641" t="s">
        <v>87</v>
      </c>
    </row>
    <row r="642" spans="1:10">
      <c r="A642">
        <v>2025</v>
      </c>
      <c r="B642" s="3">
        <v>45566</v>
      </c>
      <c r="C642" s="4">
        <v>45596</v>
      </c>
      <c r="D642" t="str">
        <f>[19]Hoja1!B49</f>
        <v>ARCHIVERO DE MADER C/4 CAJONES</v>
      </c>
      <c r="E642" s="3">
        <f>[19]Hoja1!D49</f>
        <v>0</v>
      </c>
      <c r="F642" s="15">
        <f>[19]Hoja1!C49</f>
        <v>511</v>
      </c>
      <c r="G642" s="10" t="s">
        <v>72</v>
      </c>
      <c r="H642" s="15" t="str">
        <f>[19]Hoja1!A49</f>
        <v>RC-046</v>
      </c>
      <c r="I642" s="19">
        <f>[19]Hoja1!N49</f>
        <v>850</v>
      </c>
      <c r="J642" t="s">
        <v>87</v>
      </c>
    </row>
    <row r="643" spans="1:10">
      <c r="A643">
        <v>2025</v>
      </c>
      <c r="B643" s="3">
        <v>45566</v>
      </c>
      <c r="C643" s="4">
        <v>45596</v>
      </c>
      <c r="D643" t="str">
        <f>[19]Hoja1!B50</f>
        <v>IMPRESORA EPSON</v>
      </c>
      <c r="E643" s="3">
        <f>[19]Hoja1!D50</f>
        <v>0</v>
      </c>
      <c r="F643" s="15">
        <f>[19]Hoja1!C50</f>
        <v>515</v>
      </c>
      <c r="G643" s="10" t="s">
        <v>38</v>
      </c>
      <c r="H643" s="15" t="str">
        <f>[19]Hoja1!A50</f>
        <v>RC-047</v>
      </c>
      <c r="I643" s="19">
        <f>[19]Hoja1!N50</f>
        <v>0</v>
      </c>
      <c r="J643" t="s">
        <v>87</v>
      </c>
    </row>
    <row r="644" spans="1:10">
      <c r="A644">
        <v>2025</v>
      </c>
      <c r="B644" s="3">
        <v>45566</v>
      </c>
      <c r="C644" s="4">
        <v>45596</v>
      </c>
      <c r="D644" t="str">
        <f>[19]Hoja1!B51</f>
        <v>IMPRESORA LASER  MONOCROMATICA</v>
      </c>
      <c r="E644" s="3">
        <f>[19]Hoja1!D51</f>
        <v>44746</v>
      </c>
      <c r="F644" s="15">
        <f>[19]Hoja1!C51</f>
        <v>515</v>
      </c>
      <c r="G644" s="10" t="s">
        <v>72</v>
      </c>
      <c r="H644" s="15" t="str">
        <f>[19]Hoja1!A51</f>
        <v>RC-049</v>
      </c>
      <c r="I644" s="19">
        <f>[19]Hoja1!N51</f>
        <v>10299</v>
      </c>
      <c r="J644" t="s">
        <v>87</v>
      </c>
    </row>
    <row r="645" spans="1:10">
      <c r="A645">
        <v>2025</v>
      </c>
      <c r="B645" s="3">
        <v>45566</v>
      </c>
      <c r="C645" s="4">
        <v>45596</v>
      </c>
      <c r="D645" t="str">
        <f>[19]Hoja1!B52</f>
        <v>EQUIPO DE COMPUTO</v>
      </c>
      <c r="E645" s="3">
        <f>[19]Hoja1!D52</f>
        <v>44746</v>
      </c>
      <c r="F645" s="15">
        <f>[19]Hoja1!C52</f>
        <v>515</v>
      </c>
      <c r="G645" s="10" t="s">
        <v>38</v>
      </c>
      <c r="H645" s="15" t="str">
        <f>[19]Hoja1!A52</f>
        <v>RC-050</v>
      </c>
      <c r="I645" s="19">
        <f>[19]Hoja1!N52</f>
        <v>7940.99</v>
      </c>
      <c r="J645" t="s">
        <v>87</v>
      </c>
    </row>
    <row r="646" spans="1:10">
      <c r="A646">
        <v>2025</v>
      </c>
      <c r="B646" s="3">
        <v>45566</v>
      </c>
      <c r="C646" s="4">
        <v>45596</v>
      </c>
      <c r="D646" t="str">
        <f>[19]Hoja1!B53</f>
        <v>EQUIPO DE COMPUTO</v>
      </c>
      <c r="E646" s="3">
        <f>[19]Hoja1!D53</f>
        <v>44746</v>
      </c>
      <c r="F646" s="15">
        <f>[19]Hoja1!C53</f>
        <v>515</v>
      </c>
      <c r="G646" s="10" t="s">
        <v>72</v>
      </c>
      <c r="H646" s="15" t="str">
        <f>[19]Hoja1!A53</f>
        <v>RC-050</v>
      </c>
      <c r="I646" s="19">
        <f>[19]Hoja1!N53</f>
        <v>7940.99</v>
      </c>
      <c r="J646" t="s">
        <v>87</v>
      </c>
    </row>
    <row r="647" spans="1:10">
      <c r="A647">
        <v>2025</v>
      </c>
      <c r="B647" s="3">
        <v>45566</v>
      </c>
      <c r="C647" s="4">
        <v>45596</v>
      </c>
      <c r="D647" t="str">
        <f>[19]Hoja1!B54</f>
        <v>MINISPLIT 2 TON</v>
      </c>
      <c r="E647" s="3">
        <f>[19]Hoja1!D54</f>
        <v>44706</v>
      </c>
      <c r="F647" s="15">
        <f>[19]Hoja1!C54</f>
        <v>564</v>
      </c>
      <c r="G647" s="10" t="s">
        <v>38</v>
      </c>
      <c r="H647" s="15" t="str">
        <f>[19]Hoja1!A54</f>
        <v>RC-051</v>
      </c>
      <c r="I647" s="19">
        <f>[19]Hoja1!N54</f>
        <v>11492.12</v>
      </c>
      <c r="J647" t="s">
        <v>87</v>
      </c>
    </row>
    <row r="648" spans="1:10">
      <c r="A648">
        <v>2025</v>
      </c>
      <c r="B648" s="3">
        <v>45566</v>
      </c>
      <c r="C648" s="4">
        <v>45596</v>
      </c>
      <c r="D648" t="str">
        <f>[19]Hoja1!B55</f>
        <v>IMPRESORA DE SISTEMA DE TANQUE</v>
      </c>
      <c r="E648" s="3">
        <f>[19]Hoja1!D55</f>
        <v>44980</v>
      </c>
      <c r="F648" s="15">
        <f>[19]Hoja1!C55</f>
        <v>515</v>
      </c>
      <c r="G648" s="10" t="s">
        <v>72</v>
      </c>
      <c r="H648" s="15" t="str">
        <f>[19]Hoja1!A55</f>
        <v>RC-052</v>
      </c>
      <c r="I648" s="19">
        <f>[19]Hoja1!N55</f>
        <v>2889</v>
      </c>
      <c r="J648" t="s">
        <v>87</v>
      </c>
    </row>
    <row r="649" spans="1:10">
      <c r="A649">
        <v>2025</v>
      </c>
      <c r="B649" s="3">
        <v>45566</v>
      </c>
      <c r="C649" s="4">
        <v>45596</v>
      </c>
      <c r="D649" t="str">
        <f>[20]Hoja1!B4</f>
        <v>MINISPLIT SOLO FRIO</v>
      </c>
      <c r="E649" s="3">
        <f>[20]Hoja1!D4</f>
        <v>43690</v>
      </c>
      <c r="F649" s="15">
        <f>[20]Hoja1!C4</f>
        <v>564</v>
      </c>
      <c r="G649" s="10" t="s">
        <v>38</v>
      </c>
      <c r="H649" s="15" t="str">
        <f>[20]Hoja1!A4</f>
        <v>SA-001</v>
      </c>
      <c r="I649" s="19">
        <f>[20]Hoja1!M4</f>
        <v>13920</v>
      </c>
      <c r="J649" t="s">
        <v>88</v>
      </c>
    </row>
    <row r="650" spans="1:10">
      <c r="A650">
        <v>2025</v>
      </c>
      <c r="B650" s="3">
        <v>45566</v>
      </c>
      <c r="C650" s="4">
        <v>45596</v>
      </c>
      <c r="D650" t="str">
        <f>[20]Hoja1!B5</f>
        <v>MINISPLIT SOLO FRIO</v>
      </c>
      <c r="E650" s="3">
        <f>[20]Hoja1!D5</f>
        <v>43690</v>
      </c>
      <c r="F650" s="15">
        <f>[20]Hoja1!C5</f>
        <v>564</v>
      </c>
      <c r="G650" s="10" t="s">
        <v>72</v>
      </c>
      <c r="H650" s="15" t="str">
        <f>[20]Hoja1!A5</f>
        <v>SA-002</v>
      </c>
      <c r="I650" s="19">
        <f>[20]Hoja1!M5</f>
        <v>13920</v>
      </c>
      <c r="J650" t="s">
        <v>88</v>
      </c>
    </row>
    <row r="651" spans="1:10">
      <c r="A651">
        <v>2025</v>
      </c>
      <c r="B651" s="3">
        <v>45566</v>
      </c>
      <c r="C651" s="4">
        <v>45596</v>
      </c>
      <c r="D651" t="str">
        <f>[20]Hoja1!B6</f>
        <v>PIZARRON</v>
      </c>
      <c r="E651" s="3"/>
      <c r="F651" s="15">
        <f>[20]Hoja1!C6</f>
        <v>511</v>
      </c>
      <c r="G651" s="10" t="s">
        <v>38</v>
      </c>
      <c r="H651" s="15" t="str">
        <f>[20]Hoja1!A6</f>
        <v>SA-003</v>
      </c>
      <c r="I651" s="19">
        <f>[20]Hoja1!M6</f>
        <v>200</v>
      </c>
      <c r="J651" t="s">
        <v>88</v>
      </c>
    </row>
    <row r="652" spans="1:10">
      <c r="A652">
        <v>2025</v>
      </c>
      <c r="B652" s="3">
        <v>45566</v>
      </c>
      <c r="C652" s="4">
        <v>45596</v>
      </c>
      <c r="D652" t="str">
        <f>[20]Hoja1!B7</f>
        <v>9 MARCOS C/FOTOGRAFIA (EXPRESIDENTES)</v>
      </c>
      <c r="F652" s="15">
        <f>[20]Hoja1!C7</f>
        <v>511</v>
      </c>
      <c r="G652" s="10" t="s">
        <v>72</v>
      </c>
      <c r="H652" s="15" t="str">
        <f>[20]Hoja1!A7</f>
        <v>SA-004</v>
      </c>
      <c r="I652" s="19">
        <f>[20]Hoja1!M7</f>
        <v>7129</v>
      </c>
      <c r="J652" t="s">
        <v>88</v>
      </c>
    </row>
    <row r="653" spans="1:10">
      <c r="A653">
        <v>2025</v>
      </c>
      <c r="B653" s="3">
        <v>45566</v>
      </c>
      <c r="C653" s="4">
        <v>45596</v>
      </c>
      <c r="D653" t="str">
        <f>[21]Hoja1!B4</f>
        <v>ESCRITORIO METALICO C/4 CAJONES</v>
      </c>
      <c r="F653" s="15">
        <f>[21]Hoja1!C4</f>
        <v>511</v>
      </c>
      <c r="G653" s="10" t="s">
        <v>72</v>
      </c>
      <c r="H653" s="15" t="str">
        <f>[21]Hoja1!A4</f>
        <v>SG-001</v>
      </c>
      <c r="I653" s="19">
        <f>[21]Hoja1!M4</f>
        <v>1700</v>
      </c>
      <c r="J653" t="s">
        <v>89</v>
      </c>
    </row>
    <row r="654" spans="1:10">
      <c r="A654">
        <v>2025</v>
      </c>
      <c r="B654" s="3">
        <v>45566</v>
      </c>
      <c r="C654" s="4">
        <v>45596</v>
      </c>
      <c r="D654" t="str">
        <f>[21]Hoja1!B5</f>
        <v>SILLA COLOR VERDE P/4 PERSONAS</v>
      </c>
      <c r="F654" s="15">
        <f>[21]Hoja1!C5</f>
        <v>511</v>
      </c>
      <c r="G654" s="10" t="s">
        <v>38</v>
      </c>
      <c r="H654" s="15" t="str">
        <f>[21]Hoja1!A5</f>
        <v>SG-002</v>
      </c>
      <c r="I654" s="19">
        <f>[21]Hoja1!M5</f>
        <v>1600</v>
      </c>
      <c r="J654" t="s">
        <v>89</v>
      </c>
    </row>
    <row r="655" spans="1:10">
      <c r="A655">
        <v>2025</v>
      </c>
      <c r="B655" s="3">
        <v>45566</v>
      </c>
      <c r="C655" s="4">
        <v>45596</v>
      </c>
      <c r="D655" t="str">
        <f>[21]Hoja1!B6</f>
        <v>SILLA DE 4 COLOR VERDE PARA SALA DE ESPERA</v>
      </c>
      <c r="F655" s="15">
        <f>[21]Hoja1!C6</f>
        <v>511</v>
      </c>
      <c r="G655" s="10" t="s">
        <v>72</v>
      </c>
      <c r="H655" s="15" t="str">
        <f>[21]Hoja1!A6</f>
        <v>SG-003</v>
      </c>
      <c r="I655" s="19">
        <f>[21]Hoja1!M6</f>
        <v>1600</v>
      </c>
      <c r="J655" t="s">
        <v>89</v>
      </c>
    </row>
    <row r="656" spans="1:10">
      <c r="A656">
        <v>2025</v>
      </c>
      <c r="B656" s="3">
        <v>45566</v>
      </c>
      <c r="C656" s="4">
        <v>45596</v>
      </c>
      <c r="D656" t="str">
        <f>[21]Hoja1!B7</f>
        <v>LIBRERO C/2 PUERTAS RUSTICO</v>
      </c>
      <c r="F656" s="15">
        <f>[21]Hoja1!C7</f>
        <v>511</v>
      </c>
      <c r="G656" s="10" t="s">
        <v>72</v>
      </c>
      <c r="H656" s="15" t="str">
        <f>[21]Hoja1!A7</f>
        <v>SG-004</v>
      </c>
      <c r="I656" s="19">
        <f>[21]Hoja1!M7</f>
        <v>3000</v>
      </c>
      <c r="J656" t="s">
        <v>89</v>
      </c>
    </row>
    <row r="657" spans="1:10">
      <c r="A657">
        <v>2025</v>
      </c>
      <c r="B657" s="3">
        <v>45566</v>
      </c>
      <c r="C657" s="4">
        <v>45596</v>
      </c>
      <c r="D657" t="str">
        <f>[21]Hoja1!B8</f>
        <v>SILLA EJECTUVO GIRABLE COLOR CAFÉ</v>
      </c>
      <c r="F657" s="15">
        <f>[21]Hoja1!C8</f>
        <v>511</v>
      </c>
      <c r="G657" s="10" t="s">
        <v>38</v>
      </c>
      <c r="H657" s="15" t="str">
        <f>[21]Hoja1!A8</f>
        <v>SG-005</v>
      </c>
      <c r="I657" s="19">
        <f>[21]Hoja1!M8</f>
        <v>950</v>
      </c>
      <c r="J657" t="s">
        <v>89</v>
      </c>
    </row>
    <row r="658" spans="1:10">
      <c r="A658">
        <v>2025</v>
      </c>
      <c r="B658" s="3">
        <v>45566</v>
      </c>
      <c r="C658" s="4">
        <v>45596</v>
      </c>
      <c r="D658" t="str">
        <f>[21]Hoja1!B9</f>
        <v>REGULADOR DE VOLTAJE</v>
      </c>
      <c r="E658" s="3">
        <f>[21]Hoja1!D9</f>
        <v>43207</v>
      </c>
      <c r="F658" s="15">
        <f>[21]Hoja1!C9</f>
        <v>299</v>
      </c>
      <c r="G658" s="10" t="s">
        <v>72</v>
      </c>
      <c r="H658" s="15" t="str">
        <f>[21]Hoja1!A9</f>
        <v>SG-006</v>
      </c>
      <c r="I658" s="19">
        <f>[21]Hoja1!M9</f>
        <v>616.38</v>
      </c>
      <c r="J658" t="s">
        <v>89</v>
      </c>
    </row>
    <row r="659" spans="1:10">
      <c r="A659">
        <v>2025</v>
      </c>
      <c r="B659" s="3">
        <v>45566</v>
      </c>
      <c r="C659" s="4">
        <v>45596</v>
      </c>
      <c r="D659" t="str">
        <f>[21]Hoja1!B10</f>
        <v>GUILLOTINA MEDIANA</v>
      </c>
      <c r="E659" s="3"/>
      <c r="F659" s="15">
        <f>[21]Hoja1!C10</f>
        <v>511</v>
      </c>
      <c r="G659" s="10" t="s">
        <v>72</v>
      </c>
      <c r="H659" s="15" t="str">
        <f>[21]Hoja1!A10</f>
        <v>SG-007</v>
      </c>
      <c r="I659" s="19">
        <f>[21]Hoja1!M10</f>
        <v>21481.200000000001</v>
      </c>
      <c r="J659" t="s">
        <v>89</v>
      </c>
    </row>
    <row r="660" spans="1:10">
      <c r="A660">
        <v>2025</v>
      </c>
      <c r="B660" s="3">
        <v>45566</v>
      </c>
      <c r="C660" s="4">
        <v>45596</v>
      </c>
      <c r="D660" t="str">
        <f>[21]Hoja1!B11</f>
        <v>COPIADORA,IMPRESORA,SCANER</v>
      </c>
      <c r="E660" s="3">
        <f>[21]Hoja1!D11</f>
        <v>41495</v>
      </c>
      <c r="F660" s="15">
        <f>[21]Hoja1!C11</f>
        <v>515</v>
      </c>
      <c r="G660" s="10" t="s">
        <v>38</v>
      </c>
      <c r="H660" s="15" t="str">
        <f>[21]Hoja1!A11</f>
        <v>SG-008</v>
      </c>
      <c r="I660" s="19">
        <f>[21]Hoja1!M11</f>
        <v>8600</v>
      </c>
      <c r="J660" t="s">
        <v>89</v>
      </c>
    </row>
    <row r="661" spans="1:10">
      <c r="A661">
        <v>2025</v>
      </c>
      <c r="B661" s="3">
        <v>45566</v>
      </c>
      <c r="C661" s="4">
        <v>45596</v>
      </c>
      <c r="D661" t="str">
        <f>[21]Hoja1!B12</f>
        <v>AIRE ACONDICIONADO 2 TON.220 V MODELO WA3211Q.</v>
      </c>
      <c r="E661" s="3">
        <f>[21]Hoja1!D12</f>
        <v>41389</v>
      </c>
      <c r="F661" s="15">
        <f>[21]Hoja1!C12</f>
        <v>564</v>
      </c>
      <c r="G661" s="10" t="s">
        <v>72</v>
      </c>
      <c r="H661" s="15" t="str">
        <f>[21]Hoja1!A12</f>
        <v>SG-009</v>
      </c>
      <c r="I661" s="19">
        <f>[21]Hoja1!M12</f>
        <v>5220</v>
      </c>
      <c r="J661" t="s">
        <v>89</v>
      </c>
    </row>
    <row r="662" spans="1:10">
      <c r="A662">
        <v>2025</v>
      </c>
      <c r="B662" s="3">
        <v>45566</v>
      </c>
      <c r="C662" s="4">
        <v>45596</v>
      </c>
      <c r="D662" t="str">
        <f>[21]Hoja1!B13</f>
        <v>PANTALLA LED</v>
      </c>
      <c r="E662" s="3"/>
      <c r="F662" s="15">
        <f>[21]Hoja1!C13</f>
        <v>515</v>
      </c>
      <c r="G662" s="10" t="s">
        <v>72</v>
      </c>
      <c r="H662" s="15" t="str">
        <f>[21]Hoja1!A13</f>
        <v>SG-010</v>
      </c>
      <c r="I662" s="19">
        <f>[21]Hoja1!M13</f>
        <v>500</v>
      </c>
      <c r="J662" t="s">
        <v>89</v>
      </c>
    </row>
    <row r="663" spans="1:10">
      <c r="A663">
        <v>2025</v>
      </c>
      <c r="B663" s="3">
        <v>45566</v>
      </c>
      <c r="C663" s="4">
        <v>45596</v>
      </c>
      <c r="D663" t="str">
        <f>[21]Hoja1!B14</f>
        <v xml:space="preserve">MESA  P/TELEFONO </v>
      </c>
      <c r="E663" s="3"/>
      <c r="F663" s="15">
        <f>[21]Hoja1!C14</f>
        <v>511</v>
      </c>
      <c r="G663" s="10" t="s">
        <v>38</v>
      </c>
      <c r="H663" s="15" t="str">
        <f>[21]Hoja1!A14</f>
        <v>SG-011</v>
      </c>
      <c r="I663" s="19" t="str">
        <f>[21]Hoja1!M14</f>
        <v>"</v>
      </c>
      <c r="J663" t="s">
        <v>89</v>
      </c>
    </row>
    <row r="664" spans="1:10">
      <c r="A664">
        <v>2025</v>
      </c>
      <c r="B664" s="3">
        <v>45566</v>
      </c>
      <c r="C664" s="4">
        <v>45596</v>
      </c>
      <c r="D664" t="str">
        <f>[21]Hoja1!B15</f>
        <v>EQUIPO DE COMPIUTO</v>
      </c>
      <c r="E664" s="3">
        <f>[21]Hoja1!D15</f>
        <v>43503</v>
      </c>
      <c r="F664" s="15">
        <f>[21]Hoja1!C15</f>
        <v>515</v>
      </c>
      <c r="G664" s="10" t="s">
        <v>72</v>
      </c>
      <c r="H664" s="15" t="str">
        <f>[21]Hoja1!A15</f>
        <v>SG-012</v>
      </c>
      <c r="I664" s="19" t="str">
        <f>[21]Hoja1!M15</f>
        <v>"</v>
      </c>
      <c r="J664" t="s">
        <v>89</v>
      </c>
    </row>
    <row r="665" spans="1:10">
      <c r="A665">
        <v>2025</v>
      </c>
      <c r="B665" s="3">
        <v>45566</v>
      </c>
      <c r="C665" s="4">
        <v>45596</v>
      </c>
      <c r="D665" t="str">
        <f>[21]Hoja1!B16</f>
        <v>TECLADO</v>
      </c>
      <c r="E665" s="3">
        <f>[21]Hoja1!D16</f>
        <v>43503</v>
      </c>
      <c r="F665" s="15">
        <f>[21]Hoja1!C16</f>
        <v>515</v>
      </c>
      <c r="G665" s="10" t="s">
        <v>72</v>
      </c>
      <c r="H665" s="15" t="str">
        <f>[21]Hoja1!A16</f>
        <v>SG-013</v>
      </c>
      <c r="I665" s="19">
        <f>[21]Hoja1!M16</f>
        <v>300</v>
      </c>
      <c r="J665" t="s">
        <v>89</v>
      </c>
    </row>
    <row r="666" spans="1:10">
      <c r="A666">
        <v>2025</v>
      </c>
      <c r="B666" s="3">
        <v>45566</v>
      </c>
      <c r="C666" s="4">
        <v>45596</v>
      </c>
      <c r="D666" t="str">
        <f>[21]Hoja1!B17</f>
        <v>MOUSE</v>
      </c>
      <c r="E666" s="3">
        <f>[21]Hoja1!D17</f>
        <v>43503</v>
      </c>
      <c r="F666" s="15">
        <f>[21]Hoja1!C17</f>
        <v>515</v>
      </c>
      <c r="G666" s="10" t="s">
        <v>38</v>
      </c>
      <c r="H666" s="15" t="str">
        <f>[21]Hoja1!A17</f>
        <v>SG-014</v>
      </c>
      <c r="I666" s="19">
        <f>[21]Hoja1!M17</f>
        <v>550</v>
      </c>
      <c r="J666" t="s">
        <v>89</v>
      </c>
    </row>
    <row r="667" spans="1:10">
      <c r="A667">
        <v>2025</v>
      </c>
      <c r="B667" s="3">
        <v>45566</v>
      </c>
      <c r="C667" s="4">
        <v>45596</v>
      </c>
      <c r="D667" t="str">
        <f>[21]Hoja1!B18</f>
        <v>SILLA APILABLE COLOR NEGRO</v>
      </c>
      <c r="E667" s="3"/>
      <c r="F667" s="15">
        <f>[21]Hoja1!C18</f>
        <v>511</v>
      </c>
      <c r="G667" s="10" t="s">
        <v>72</v>
      </c>
      <c r="H667" s="15" t="str">
        <f>[21]Hoja1!A18</f>
        <v>SG-015</v>
      </c>
      <c r="I667" s="19">
        <f>[21]Hoja1!M18</f>
        <v>1500</v>
      </c>
      <c r="J667" t="s">
        <v>89</v>
      </c>
    </row>
    <row r="668" spans="1:10">
      <c r="A668">
        <v>2025</v>
      </c>
      <c r="B668" s="3">
        <v>45566</v>
      </c>
      <c r="C668" s="4">
        <v>45596</v>
      </c>
      <c r="D668" t="str">
        <f>[21]Hoja1!B19</f>
        <v>ESCRITORIO SECRETARIAL S/CAJONES</v>
      </c>
      <c r="E668" s="3"/>
      <c r="F668" s="15">
        <f>[21]Hoja1!C19</f>
        <v>511</v>
      </c>
      <c r="G668" s="10" t="s">
        <v>72</v>
      </c>
      <c r="H668" s="15" t="str">
        <f>[21]Hoja1!A19</f>
        <v>SG-016</v>
      </c>
      <c r="I668" s="19">
        <f>[21]Hoja1!M19</f>
        <v>8600</v>
      </c>
      <c r="J668" t="s">
        <v>89</v>
      </c>
    </row>
    <row r="669" spans="1:10">
      <c r="A669">
        <v>2025</v>
      </c>
      <c r="B669" s="3">
        <v>45566</v>
      </c>
      <c r="C669" s="4">
        <v>45596</v>
      </c>
      <c r="D669" t="str">
        <f>[21]Hoja1!B20</f>
        <v>AIRE ACONDICIONADO 2 TON. 220 V MODELO WA3211Q</v>
      </c>
      <c r="E669" s="3">
        <f>[21]Hoja1!D20</f>
        <v>41389</v>
      </c>
      <c r="F669" s="15">
        <f>[21]Hoja1!C20</f>
        <v>564</v>
      </c>
      <c r="G669" s="10" t="s">
        <v>38</v>
      </c>
      <c r="H669" s="15" t="str">
        <f>[21]Hoja1!A20</f>
        <v>SG-017</v>
      </c>
      <c r="I669" s="19">
        <f>[21]Hoja1!M20</f>
        <v>1300</v>
      </c>
      <c r="J669" t="s">
        <v>89</v>
      </c>
    </row>
    <row r="670" spans="1:10">
      <c r="A670">
        <v>2025</v>
      </c>
      <c r="B670" s="3">
        <v>45566</v>
      </c>
      <c r="C670" s="4">
        <v>45596</v>
      </c>
      <c r="D670" t="str">
        <f>[21]Hoja1!B21</f>
        <v>ESCRITORIO EJECUTIVO DE 3 PIEZAS C/2 CAJONES</v>
      </c>
      <c r="E670" s="3"/>
      <c r="F670" s="15">
        <f>[21]Hoja1!C21</f>
        <v>511</v>
      </c>
      <c r="G670" s="10" t="s">
        <v>72</v>
      </c>
      <c r="H670" s="15" t="str">
        <f>[21]Hoja1!A21</f>
        <v>SG-018</v>
      </c>
      <c r="I670" s="19">
        <f>[21]Hoja1!M21</f>
        <v>300</v>
      </c>
      <c r="J670" t="s">
        <v>89</v>
      </c>
    </row>
    <row r="671" spans="1:10">
      <c r="A671">
        <v>2025</v>
      </c>
      <c r="B671" s="3">
        <v>45566</v>
      </c>
      <c r="C671" s="4">
        <v>45596</v>
      </c>
      <c r="D671" t="str">
        <f>[21]Hoja1!B22</f>
        <v>SILLA APILABLE COLOR VERDE (2)</v>
      </c>
      <c r="E671" s="3"/>
      <c r="F671" s="15">
        <f>[21]Hoja1!C22</f>
        <v>511</v>
      </c>
      <c r="G671" s="10" t="s">
        <v>72</v>
      </c>
      <c r="H671" s="15" t="str">
        <f>[21]Hoja1!A22</f>
        <v>SG-019</v>
      </c>
      <c r="I671" s="19">
        <f>[21]Hoja1!M22</f>
        <v>2000</v>
      </c>
      <c r="J671" t="s">
        <v>89</v>
      </c>
    </row>
    <row r="672" spans="1:10">
      <c r="A672">
        <v>2025</v>
      </c>
      <c r="B672" s="3">
        <v>45566</v>
      </c>
      <c r="C672" s="4">
        <v>45596</v>
      </c>
      <c r="D672" t="str">
        <f>[21]Hoja1!B23</f>
        <v>ARCHIVERO COLOR NEGRO C/6 DIVISIONES</v>
      </c>
      <c r="E672" s="3"/>
      <c r="F672" s="15">
        <f>[21]Hoja1!C23</f>
        <v>511</v>
      </c>
      <c r="G672" s="10" t="s">
        <v>38</v>
      </c>
      <c r="H672" s="15" t="str">
        <f>[21]Hoja1!A23</f>
        <v>SG-020</v>
      </c>
      <c r="I672" s="19">
        <f>[21]Hoja1!M23</f>
        <v>450</v>
      </c>
      <c r="J672" t="s">
        <v>89</v>
      </c>
    </row>
    <row r="673" spans="1:10">
      <c r="A673">
        <v>2025</v>
      </c>
      <c r="B673" s="3">
        <v>45566</v>
      </c>
      <c r="C673" s="4">
        <v>45596</v>
      </c>
      <c r="D673" t="str">
        <f>[21]Hoja1!B24</f>
        <v xml:space="preserve">MESA CAFE </v>
      </c>
      <c r="E673" s="3"/>
      <c r="F673" s="15">
        <f>[21]Hoja1!C24</f>
        <v>511</v>
      </c>
      <c r="G673" s="10" t="s">
        <v>72</v>
      </c>
      <c r="H673" s="15" t="str">
        <f>[21]Hoja1!A24</f>
        <v>SG-021</v>
      </c>
      <c r="I673" s="19">
        <f>[21]Hoja1!M24</f>
        <v>450</v>
      </c>
      <c r="J673" t="s">
        <v>89</v>
      </c>
    </row>
    <row r="674" spans="1:10">
      <c r="A674">
        <v>2025</v>
      </c>
      <c r="B674" s="3">
        <v>45566</v>
      </c>
      <c r="C674" s="4">
        <v>45596</v>
      </c>
      <c r="D674" t="str">
        <f>[21]Hoja1!B25</f>
        <v>DOSIFICADOR DE AGUA</v>
      </c>
      <c r="E674" s="3"/>
      <c r="F674" s="15">
        <f>[21]Hoja1!C25</f>
        <v>564</v>
      </c>
      <c r="G674" s="10" t="s">
        <v>72</v>
      </c>
      <c r="H674" s="15" t="str">
        <f>[21]Hoja1!A25</f>
        <v>SG-022</v>
      </c>
      <c r="I674" s="19">
        <f>[21]Hoja1!M25</f>
        <v>249</v>
      </c>
      <c r="J674" t="s">
        <v>89</v>
      </c>
    </row>
    <row r="675" spans="1:10">
      <c r="A675">
        <v>2025</v>
      </c>
      <c r="B675" s="3">
        <v>45566</v>
      </c>
      <c r="C675" s="4">
        <v>45596</v>
      </c>
      <c r="D675" t="str">
        <f>[21]Hoja1!B26</f>
        <v>CAFETERA</v>
      </c>
      <c r="E675" s="3"/>
      <c r="F675" s="15">
        <f>[21]Hoja1!C26</f>
        <v>564</v>
      </c>
      <c r="G675" s="10" t="s">
        <v>38</v>
      </c>
      <c r="H675" s="15" t="str">
        <f>[21]Hoja1!A26</f>
        <v>SG-023</v>
      </c>
      <c r="I675" s="19">
        <f>[21]Hoja1!M26</f>
        <v>3599</v>
      </c>
      <c r="J675" t="s">
        <v>89</v>
      </c>
    </row>
    <row r="676" spans="1:10">
      <c r="A676">
        <v>2025</v>
      </c>
      <c r="B676" s="3">
        <v>45566</v>
      </c>
      <c r="C676" s="4">
        <v>45596</v>
      </c>
      <c r="D676" t="str">
        <f>[21]Hoja1!B27</f>
        <v>SILLON EJECUTIVO DE PIEL PLUS NEGRO</v>
      </c>
      <c r="E676" s="3">
        <f>[21]Hoja1!D27</f>
        <v>41206</v>
      </c>
      <c r="F676" s="15">
        <f>[21]Hoja1!C27</f>
        <v>511</v>
      </c>
      <c r="G676" s="10" t="s">
        <v>72</v>
      </c>
      <c r="H676" s="15" t="str">
        <f>[21]Hoja1!A27</f>
        <v>SG-024</v>
      </c>
      <c r="I676" s="19">
        <f>[21]Hoja1!M27</f>
        <v>478.99</v>
      </c>
      <c r="J676" t="s">
        <v>89</v>
      </c>
    </row>
    <row r="677" spans="1:10">
      <c r="A677">
        <v>2025</v>
      </c>
      <c r="B677" s="3">
        <v>45566</v>
      </c>
      <c r="C677" s="4">
        <v>45596</v>
      </c>
      <c r="D677" t="str">
        <f>[21]Hoja1!B28</f>
        <v>CAFETERA HOMETECH</v>
      </c>
      <c r="E677" s="3" t="str">
        <f>[21]Hoja1!D28</f>
        <v>12/012/2019</v>
      </c>
      <c r="F677" s="15">
        <f>[21]Hoja1!C28</f>
        <v>564</v>
      </c>
      <c r="G677" s="10" t="s">
        <v>72</v>
      </c>
      <c r="H677" s="15" t="str">
        <f>[21]Hoja1!A28</f>
        <v>SG-025</v>
      </c>
      <c r="I677" s="19">
        <f>[21]Hoja1!M28</f>
        <v>5590</v>
      </c>
      <c r="J677" t="s">
        <v>89</v>
      </c>
    </row>
    <row r="678" spans="1:10">
      <c r="A678">
        <v>2025</v>
      </c>
      <c r="B678" s="3">
        <v>45566</v>
      </c>
      <c r="C678" s="4">
        <v>45596</v>
      </c>
      <c r="D678" t="str">
        <f>[21]Hoja1!B29</f>
        <v>TELEFONO INALAMBRICO</v>
      </c>
      <c r="E678" s="3">
        <f>[21]Hoja1!D29</f>
        <v>42284</v>
      </c>
      <c r="F678" s="15">
        <f>[21]Hoja1!C29</f>
        <v>515</v>
      </c>
      <c r="G678" s="10" t="s">
        <v>38</v>
      </c>
      <c r="H678" s="15" t="str">
        <f>[21]Hoja1!A29</f>
        <v>SG-026</v>
      </c>
      <c r="I678" s="19">
        <f>[21]Hoja1!M29</f>
        <v>420</v>
      </c>
      <c r="J678" t="s">
        <v>89</v>
      </c>
    </row>
    <row r="679" spans="1:10">
      <c r="A679">
        <v>2025</v>
      </c>
      <c r="B679" s="3">
        <v>45566</v>
      </c>
      <c r="C679" s="4">
        <v>45596</v>
      </c>
      <c r="D679" t="str">
        <f>[21]Hoja1!B30</f>
        <v>RELOJ CHECADOR HUELLA 200 EMP.</v>
      </c>
      <c r="E679" s="3">
        <f>[21]Hoja1!D30</f>
        <v>42985</v>
      </c>
      <c r="F679" s="15">
        <f>[21]Hoja1!C30</f>
        <v>511</v>
      </c>
      <c r="G679" s="10" t="s">
        <v>72</v>
      </c>
      <c r="H679" s="15" t="str">
        <f>[21]Hoja1!A30</f>
        <v>SG-027</v>
      </c>
      <c r="I679" s="19">
        <f>[21]Hoja1!M30</f>
        <v>5998.99</v>
      </c>
      <c r="J679" t="s">
        <v>89</v>
      </c>
    </row>
    <row r="680" spans="1:10">
      <c r="A680">
        <v>2025</v>
      </c>
      <c r="B680" s="3">
        <v>45566</v>
      </c>
      <c r="C680" s="4">
        <v>45596</v>
      </c>
      <c r="D680" t="str">
        <f>[21]Hoja1!B31</f>
        <v xml:space="preserve">CAMPANA LED </v>
      </c>
      <c r="E680" s="3"/>
      <c r="F680" s="15">
        <f>[21]Hoja1!C31</f>
        <v>520</v>
      </c>
      <c r="G680" s="10" t="s">
        <v>72</v>
      </c>
      <c r="H680" s="15" t="str">
        <f>[21]Hoja1!A31</f>
        <v>SG-028</v>
      </c>
      <c r="I680" s="19">
        <f>[21]Hoja1!M31</f>
        <v>9280</v>
      </c>
      <c r="J680" t="s">
        <v>89</v>
      </c>
    </row>
    <row r="681" spans="1:10">
      <c r="A681">
        <v>2025</v>
      </c>
      <c r="B681" s="3">
        <v>45566</v>
      </c>
      <c r="C681" s="4">
        <v>45596</v>
      </c>
      <c r="D681" t="str">
        <f>[21]Hoja1!B32</f>
        <v>1 PANTALLA DE PROYECCION</v>
      </c>
      <c r="E681" s="3">
        <f>[21]Hoja1!D32</f>
        <v>41555</v>
      </c>
      <c r="F681" s="15">
        <f>[21]Hoja1!C32</f>
        <v>520</v>
      </c>
      <c r="G681" s="10" t="s">
        <v>38</v>
      </c>
      <c r="H681" s="15" t="str">
        <f>[21]Hoja1!A32</f>
        <v>SG-029</v>
      </c>
      <c r="I681" s="19">
        <f>[21]Hoja1!M32</f>
        <v>9278.84</v>
      </c>
      <c r="J681" t="s">
        <v>89</v>
      </c>
    </row>
    <row r="682" spans="1:10">
      <c r="A682">
        <v>2025</v>
      </c>
      <c r="B682" s="3">
        <v>45566</v>
      </c>
      <c r="C682" s="4">
        <v>45596</v>
      </c>
      <c r="D682" t="str">
        <f>[21]Hoja1!B33</f>
        <v>IMPRESORA MULTIFUNCIONAL</v>
      </c>
      <c r="E682" s="3">
        <f>[21]Hoja1!D33</f>
        <v>44620</v>
      </c>
      <c r="F682" s="15">
        <f>[21]Hoja1!C33</f>
        <v>515</v>
      </c>
      <c r="G682" s="10" t="s">
        <v>72</v>
      </c>
      <c r="H682" s="15" t="str">
        <f>[21]Hoja1!A33</f>
        <v>SG-030</v>
      </c>
      <c r="I682" s="19">
        <f>[21]Hoja1!M33</f>
        <v>7199</v>
      </c>
      <c r="J682" t="s">
        <v>89</v>
      </c>
    </row>
    <row r="683" spans="1:10">
      <c r="A683">
        <v>2025</v>
      </c>
      <c r="B683" s="3">
        <v>45566</v>
      </c>
      <c r="C683" s="4">
        <v>45596</v>
      </c>
      <c r="D683" t="str">
        <f>[21]Hoja1!B34</f>
        <v>EXTINTOR</v>
      </c>
      <c r="E683" s="3">
        <f>[21]Hoja1!D34</f>
        <v>44729</v>
      </c>
      <c r="F683" s="15">
        <f>[21]Hoja1!C34</f>
        <v>201</v>
      </c>
      <c r="G683" s="10" t="s">
        <v>72</v>
      </c>
      <c r="H683" s="15" t="str">
        <f>[21]Hoja1!A34</f>
        <v>SG-031</v>
      </c>
      <c r="I683" s="19">
        <f>[21]Hoja1!M34</f>
        <v>806</v>
      </c>
      <c r="J683" t="s">
        <v>89</v>
      </c>
    </row>
    <row r="684" spans="1:10">
      <c r="A684">
        <v>2025</v>
      </c>
      <c r="B684" s="3">
        <v>45566</v>
      </c>
      <c r="C684" s="4">
        <v>45596</v>
      </c>
      <c r="D684" t="str">
        <f>[21]Hoja1!B35</f>
        <v>EXTINTOR</v>
      </c>
      <c r="E684" s="3">
        <f>[21]Hoja1!D35</f>
        <v>44729</v>
      </c>
      <c r="F684" s="15">
        <f>[21]Hoja1!C35</f>
        <v>201</v>
      </c>
      <c r="G684" s="10" t="s">
        <v>38</v>
      </c>
      <c r="H684" s="15" t="str">
        <f>[21]Hoja1!A35</f>
        <v>SG-032</v>
      </c>
      <c r="I684" s="19">
        <f>[21]Hoja1!M35</f>
        <v>806</v>
      </c>
      <c r="J684" t="s">
        <v>89</v>
      </c>
    </row>
    <row r="685" spans="1:10">
      <c r="A685">
        <v>2025</v>
      </c>
      <c r="B685" s="3">
        <v>45566</v>
      </c>
      <c r="C685" s="4">
        <v>45596</v>
      </c>
      <c r="D685" t="str">
        <f>[21]Hoja1!B36</f>
        <v xml:space="preserve">BANCA </v>
      </c>
      <c r="E685" s="3">
        <f>[21]Hoja1!D36</f>
        <v>44762</v>
      </c>
      <c r="F685" s="15">
        <f>[21]Hoja1!C36</f>
        <v>511</v>
      </c>
      <c r="G685" s="10" t="s">
        <v>72</v>
      </c>
      <c r="H685" s="15" t="str">
        <f>[21]Hoja1!A36</f>
        <v>SG-033</v>
      </c>
      <c r="I685" s="19">
        <f>[21]Hoja1!M36</f>
        <v>10657.5</v>
      </c>
      <c r="J685" t="s">
        <v>89</v>
      </c>
    </row>
    <row r="686" spans="1:10">
      <c r="A686">
        <v>2025</v>
      </c>
      <c r="B686" s="3">
        <v>45566</v>
      </c>
      <c r="C686" s="4">
        <v>45596</v>
      </c>
      <c r="D686" t="str">
        <f>[21]Hoja1!B37</f>
        <v xml:space="preserve">BANCA </v>
      </c>
      <c r="E686" s="3">
        <f>[21]Hoja1!D37</f>
        <v>44762</v>
      </c>
      <c r="F686" s="15">
        <f>[21]Hoja1!C37</f>
        <v>511</v>
      </c>
      <c r="G686" s="10" t="s">
        <v>72</v>
      </c>
      <c r="H686" s="15" t="str">
        <f>[21]Hoja1!A37</f>
        <v>SG-034</v>
      </c>
      <c r="I686" s="19">
        <f>[21]Hoja1!M37</f>
        <v>10657.5</v>
      </c>
      <c r="J686" t="s">
        <v>89</v>
      </c>
    </row>
    <row r="687" spans="1:10">
      <c r="A687">
        <v>2025</v>
      </c>
      <c r="B687" s="3">
        <v>45566</v>
      </c>
      <c r="C687" s="4">
        <v>45596</v>
      </c>
      <c r="D687" t="str">
        <f>[21]Hoja1!B38</f>
        <v>EQUIPO DE COMPUTO</v>
      </c>
      <c r="E687" s="3">
        <f>[21]Hoja1!D38</f>
        <v>45476</v>
      </c>
      <c r="F687" s="15">
        <f>[21]Hoja1!C38</f>
        <v>515</v>
      </c>
      <c r="G687" s="10" t="s">
        <v>38</v>
      </c>
      <c r="H687" s="15" t="str">
        <f>[21]Hoja1!A38</f>
        <v>SG-035</v>
      </c>
      <c r="I687" s="19">
        <f>[21]Hoja1!M38</f>
        <v>10229.01</v>
      </c>
      <c r="J687" t="s">
        <v>89</v>
      </c>
    </row>
    <row r="688" spans="1:10">
      <c r="A688">
        <v>2025</v>
      </c>
      <c r="B688" s="3">
        <v>45566</v>
      </c>
      <c r="C688" s="4">
        <v>45596</v>
      </c>
      <c r="D688" t="str">
        <f>[22]Hoja1!B4</f>
        <v>ESCRITORIO SECRETARIAL DE CRISTAL</v>
      </c>
      <c r="E688" s="3">
        <f>[22]Hoja1!D4</f>
        <v>41198</v>
      </c>
      <c r="F688" s="15">
        <f>[22]Hoja1!C4</f>
        <v>511</v>
      </c>
      <c r="G688" s="10" t="s">
        <v>72</v>
      </c>
      <c r="H688" s="15" t="str">
        <f>[22]Hoja1!A4</f>
        <v>SP-001</v>
      </c>
      <c r="I688" s="19">
        <f>[22]Hoja1!M4</f>
        <v>3899</v>
      </c>
      <c r="J688" t="s">
        <v>90</v>
      </c>
    </row>
    <row r="689" spans="1:10">
      <c r="A689">
        <v>2025</v>
      </c>
      <c r="B689" s="3">
        <v>45566</v>
      </c>
      <c r="C689" s="4">
        <v>45596</v>
      </c>
      <c r="D689" t="str">
        <f>[22]Hoja1!B5</f>
        <v xml:space="preserve">COMPUTADORA DE ESCRITORIO </v>
      </c>
      <c r="E689" s="3">
        <f>[22]Hoja1!D5</f>
        <v>43583</v>
      </c>
      <c r="F689" s="15">
        <f>[22]Hoja1!C5</f>
        <v>515</v>
      </c>
      <c r="G689" s="10" t="s">
        <v>38</v>
      </c>
      <c r="H689" s="15" t="str">
        <f>[22]Hoja1!A5</f>
        <v>SP-002</v>
      </c>
      <c r="I689" s="19">
        <f>[22]Hoja1!M5</f>
        <v>9280</v>
      </c>
      <c r="J689" t="s">
        <v>90</v>
      </c>
    </row>
    <row r="690" spans="1:10">
      <c r="A690">
        <v>2025</v>
      </c>
      <c r="B690" s="3">
        <v>45566</v>
      </c>
      <c r="C690" s="4">
        <v>45596</v>
      </c>
      <c r="D690" t="str">
        <f>[22]Hoja1!B6</f>
        <v>RELOJ CHECADOR</v>
      </c>
      <c r="E690" s="3">
        <f>[22]Hoja1!D6</f>
        <v>44597</v>
      </c>
      <c r="F690" s="15">
        <f>[22]Hoja1!C6</f>
        <v>511</v>
      </c>
      <c r="G690" s="10" t="s">
        <v>72</v>
      </c>
      <c r="H690" s="15" t="str">
        <f>[22]Hoja1!A6</f>
        <v>SP-003</v>
      </c>
      <c r="I690" s="19">
        <f>[22]Hoja1!M6</f>
        <v>2640</v>
      </c>
      <c r="J690" t="s">
        <v>90</v>
      </c>
    </row>
    <row r="691" spans="1:10">
      <c r="A691">
        <v>2025</v>
      </c>
      <c r="B691" s="3">
        <v>45566</v>
      </c>
      <c r="C691" s="4">
        <v>45596</v>
      </c>
      <c r="D691" t="str">
        <f>[23]Hoja1!B4</f>
        <v>ESCRITORIO DE MADERA COLOR VINO</v>
      </c>
      <c r="F691" s="15">
        <f>[23]Hoja1!C4</f>
        <v>511</v>
      </c>
      <c r="G691" s="10" t="s">
        <v>72</v>
      </c>
      <c r="H691" s="15" t="str">
        <f>[23]Hoja1!A4</f>
        <v>SP-001</v>
      </c>
      <c r="I691" s="19">
        <f>[23]Hoja1!N4</f>
        <v>1150</v>
      </c>
      <c r="J691" t="s">
        <v>91</v>
      </c>
    </row>
    <row r="692" spans="1:10">
      <c r="A692">
        <v>2025</v>
      </c>
      <c r="B692" s="3">
        <v>45566</v>
      </c>
      <c r="C692" s="4">
        <v>45596</v>
      </c>
      <c r="D692" t="str">
        <f>[23]Hoja1!B5</f>
        <v>ARCHIVRO METALICO DE 4 CAJONES</v>
      </c>
      <c r="F692" s="15">
        <f>[23]Hoja1!C5</f>
        <v>511</v>
      </c>
      <c r="G692" s="10" t="s">
        <v>38</v>
      </c>
      <c r="H692" s="15" t="str">
        <f>[23]Hoja1!A5</f>
        <v>SP-002</v>
      </c>
      <c r="I692" s="19">
        <f>[23]Hoja1!N5</f>
        <v>1350</v>
      </c>
      <c r="J692" t="s">
        <v>91</v>
      </c>
    </row>
    <row r="693" spans="1:10">
      <c r="A693">
        <v>2025</v>
      </c>
      <c r="B693" s="3">
        <v>45566</v>
      </c>
      <c r="C693" s="4">
        <v>45596</v>
      </c>
      <c r="D693" t="str">
        <f>[23]Hoja1!B6</f>
        <v>ESCRITORIO METALICO DE 2 CAJONES</v>
      </c>
      <c r="F693" s="15">
        <f>[23]Hoja1!C6</f>
        <v>511</v>
      </c>
      <c r="G693" s="10" t="s">
        <v>72</v>
      </c>
      <c r="H693" s="15" t="str">
        <f>[23]Hoja1!A6</f>
        <v>SP-003</v>
      </c>
      <c r="I693" s="19">
        <f>[23]Hoja1!N6</f>
        <v>860.87</v>
      </c>
      <c r="J693" t="s">
        <v>91</v>
      </c>
    </row>
    <row r="694" spans="1:10">
      <c r="A694">
        <v>2025</v>
      </c>
      <c r="B694" s="3">
        <v>45566</v>
      </c>
      <c r="C694" s="4">
        <v>45596</v>
      </c>
      <c r="D694" t="str">
        <f>[23]Hoja1!B7</f>
        <v>ESCRITORIO DE MADERA SIN CAJONES</v>
      </c>
      <c r="F694" s="15">
        <f>[23]Hoja1!C7</f>
        <v>511</v>
      </c>
      <c r="G694" s="10" t="s">
        <v>72</v>
      </c>
      <c r="H694" s="15" t="str">
        <f>[23]Hoja1!A7</f>
        <v>SP-004</v>
      </c>
      <c r="I694" s="19">
        <f>[23]Hoja1!N7</f>
        <v>1182.5999999999999</v>
      </c>
      <c r="J694" t="s">
        <v>91</v>
      </c>
    </row>
    <row r="695" spans="1:10">
      <c r="A695">
        <v>2025</v>
      </c>
      <c r="B695" s="3">
        <v>45566</v>
      </c>
      <c r="C695" s="4">
        <v>45596</v>
      </c>
      <c r="D695" t="str">
        <f>[23]Hoja1!B8</f>
        <v>SILLA SECRETARIAL GIRATORIA</v>
      </c>
      <c r="F695" s="15">
        <f>[23]Hoja1!C8</f>
        <v>511</v>
      </c>
      <c r="G695" s="10" t="s">
        <v>38</v>
      </c>
      <c r="H695" s="15" t="str">
        <f>[23]Hoja1!A8</f>
        <v>SP-005</v>
      </c>
      <c r="I695" s="19">
        <f>[23]Hoja1!N8</f>
        <v>0</v>
      </c>
      <c r="J695" t="s">
        <v>91</v>
      </c>
    </row>
    <row r="696" spans="1:10">
      <c r="A696">
        <v>2025</v>
      </c>
      <c r="B696" s="3">
        <v>45566</v>
      </c>
      <c r="C696" s="4">
        <v>45596</v>
      </c>
      <c r="D696" t="str">
        <f>[23]Hoja1!B9</f>
        <v>RADIO BASE</v>
      </c>
      <c r="F696" s="15">
        <f>[23]Hoja1!C9</f>
        <v>520</v>
      </c>
      <c r="G696" s="10" t="s">
        <v>72</v>
      </c>
      <c r="H696" s="15" t="str">
        <f>[23]Hoja1!A9</f>
        <v>SP-006</v>
      </c>
      <c r="I696" s="19">
        <f>[23]Hoja1!N9</f>
        <v>850</v>
      </c>
      <c r="J696" t="s">
        <v>91</v>
      </c>
    </row>
    <row r="697" spans="1:10">
      <c r="A697">
        <v>2025</v>
      </c>
      <c r="B697" s="3">
        <v>45566</v>
      </c>
      <c r="C697" s="4">
        <v>45596</v>
      </c>
      <c r="D697" t="str">
        <f>[23]Hoja1!B10</f>
        <v>BANCA DE MADERA ESTRUCTURA METALICA</v>
      </c>
      <c r="F697" s="15">
        <f>[23]Hoja1!C10</f>
        <v>511</v>
      </c>
      <c r="G697" s="10" t="s">
        <v>72</v>
      </c>
      <c r="H697" s="15" t="str">
        <f>[23]Hoja1!A10</f>
        <v>SP-007</v>
      </c>
      <c r="I697" s="19">
        <f>[23]Hoja1!N10</f>
        <v>1150</v>
      </c>
      <c r="J697" t="s">
        <v>91</v>
      </c>
    </row>
    <row r="698" spans="1:10">
      <c r="A698">
        <v>2025</v>
      </c>
      <c r="B698" s="3">
        <v>45566</v>
      </c>
      <c r="C698" s="4">
        <v>45596</v>
      </c>
      <c r="D698" t="str">
        <f>[23]Hoja1!B11</f>
        <v>BANCA DE MADERA ESTRUCTURA METALICA</v>
      </c>
      <c r="F698" s="15">
        <f>[23]Hoja1!C11</f>
        <v>511</v>
      </c>
      <c r="G698" s="10" t="s">
        <v>38</v>
      </c>
      <c r="H698" s="15" t="str">
        <f>[23]Hoja1!A11</f>
        <v>SP-008</v>
      </c>
      <c r="I698" s="19">
        <f>[23]Hoja1!N11</f>
        <v>1150</v>
      </c>
      <c r="J698" t="s">
        <v>91</v>
      </c>
    </row>
    <row r="699" spans="1:10">
      <c r="A699">
        <v>2025</v>
      </c>
      <c r="B699" s="3">
        <v>45566</v>
      </c>
      <c r="C699" s="4">
        <v>45596</v>
      </c>
      <c r="D699" t="str">
        <f>[23]Hoja1!B12</f>
        <v>TECLADO</v>
      </c>
      <c r="F699" s="15">
        <f>[23]Hoja1!C12</f>
        <v>515</v>
      </c>
      <c r="G699" s="10" t="s">
        <v>72</v>
      </c>
      <c r="H699" s="15" t="str">
        <f>[23]Hoja1!A12</f>
        <v>SP-009</v>
      </c>
      <c r="I699" s="19">
        <f>[23]Hoja1!N12</f>
        <v>250</v>
      </c>
      <c r="J699" t="s">
        <v>91</v>
      </c>
    </row>
    <row r="700" spans="1:10">
      <c r="A700">
        <v>2025</v>
      </c>
      <c r="B700" s="3">
        <v>45566</v>
      </c>
      <c r="C700" s="4">
        <v>45596</v>
      </c>
      <c r="D700" t="str">
        <f>[23]Hoja1!B13</f>
        <v>CPU</v>
      </c>
      <c r="F700" s="15">
        <f>[23]Hoja1!C13</f>
        <v>515</v>
      </c>
      <c r="G700" s="10" t="s">
        <v>72</v>
      </c>
      <c r="H700" s="15" t="str">
        <f>[23]Hoja1!A13</f>
        <v>SP-010</v>
      </c>
      <c r="I700" s="19">
        <f>[23]Hoja1!N13</f>
        <v>850.3</v>
      </c>
      <c r="J700" t="s">
        <v>91</v>
      </c>
    </row>
    <row r="701" spans="1:10">
      <c r="A701">
        <v>2025</v>
      </c>
      <c r="B701" s="3">
        <v>45566</v>
      </c>
      <c r="C701" s="4">
        <v>45596</v>
      </c>
      <c r="D701" t="str">
        <f>[23]Hoja1!B14</f>
        <v>REGULADOR</v>
      </c>
      <c r="F701" s="15">
        <f>[23]Hoja1!C14</f>
        <v>566</v>
      </c>
      <c r="G701" s="10" t="s">
        <v>38</v>
      </c>
      <c r="H701" s="15" t="str">
        <f>[23]Hoja1!A14</f>
        <v>SP-011</v>
      </c>
      <c r="I701" s="19">
        <f>[23]Hoja1!N14</f>
        <v>750</v>
      </c>
      <c r="J701" t="s">
        <v>91</v>
      </c>
    </row>
    <row r="702" spans="1:10">
      <c r="A702">
        <v>2025</v>
      </c>
      <c r="B702" s="3">
        <v>45566</v>
      </c>
      <c r="C702" s="4">
        <v>45596</v>
      </c>
      <c r="D702" t="str">
        <f>[23]Hoja1!B15</f>
        <v>MONITOR ACER 20"</v>
      </c>
      <c r="F702" s="15">
        <f>[23]Hoja1!C15</f>
        <v>515</v>
      </c>
      <c r="G702" s="10" t="s">
        <v>72</v>
      </c>
      <c r="H702" s="15" t="str">
        <f>[23]Hoja1!A15</f>
        <v>SP-012</v>
      </c>
      <c r="I702" s="19">
        <f>[23]Hoja1!N15</f>
        <v>550</v>
      </c>
      <c r="J702" t="s">
        <v>91</v>
      </c>
    </row>
    <row r="703" spans="1:10">
      <c r="A703">
        <v>2025</v>
      </c>
      <c r="B703" s="3">
        <v>45566</v>
      </c>
      <c r="C703" s="4">
        <v>45596</v>
      </c>
      <c r="D703" t="str">
        <f>[23]Hoja1!B16</f>
        <v>BOCINAS</v>
      </c>
      <c r="F703" s="15">
        <f>[23]Hoja1!C16</f>
        <v>520</v>
      </c>
      <c r="G703" s="10" t="s">
        <v>72</v>
      </c>
      <c r="H703" s="15" t="str">
        <f>[23]Hoja1!A16</f>
        <v>SP-013</v>
      </c>
      <c r="I703" s="19">
        <f>[23]Hoja1!N16</f>
        <v>550</v>
      </c>
      <c r="J703" t="s">
        <v>91</v>
      </c>
    </row>
    <row r="704" spans="1:10">
      <c r="A704">
        <v>2025</v>
      </c>
      <c r="B704" s="3">
        <v>45566</v>
      </c>
      <c r="C704" s="4">
        <v>45596</v>
      </c>
      <c r="D704" t="str">
        <f>[23]Hoja1!B17</f>
        <v>IMPRESORA</v>
      </c>
      <c r="F704" s="15">
        <f>[23]Hoja1!C17</f>
        <v>515</v>
      </c>
      <c r="G704" s="10" t="s">
        <v>38</v>
      </c>
      <c r="H704" s="15" t="str">
        <f>[23]Hoja1!A17</f>
        <v>SP-014</v>
      </c>
      <c r="I704" s="19">
        <f>[23]Hoja1!N17</f>
        <v>0</v>
      </c>
      <c r="J704" t="s">
        <v>91</v>
      </c>
    </row>
    <row r="705" spans="1:10">
      <c r="A705">
        <v>2025</v>
      </c>
      <c r="B705" s="3">
        <v>45566</v>
      </c>
      <c r="C705" s="4">
        <v>45596</v>
      </c>
      <c r="D705" t="str">
        <f>[23]Hoja1!B18</f>
        <v xml:space="preserve">MINISPLIT </v>
      </c>
      <c r="F705" s="15">
        <f>[23]Hoja1!C18</f>
        <v>564</v>
      </c>
      <c r="G705" s="10" t="s">
        <v>72</v>
      </c>
      <c r="H705" s="15" t="str">
        <f>[23]Hoja1!A18</f>
        <v>SP-015</v>
      </c>
      <c r="I705" s="19">
        <f>[23]Hoja1!N18</f>
        <v>0</v>
      </c>
      <c r="J705" t="s">
        <v>91</v>
      </c>
    </row>
    <row r="706" spans="1:10">
      <c r="A706">
        <v>2025</v>
      </c>
      <c r="B706" s="3">
        <v>45566</v>
      </c>
      <c r="C706" s="4">
        <v>45596</v>
      </c>
      <c r="D706" t="str">
        <f>[23]Hoja1!B19</f>
        <v>RADIO BASE</v>
      </c>
      <c r="F706" s="15">
        <f>[23]Hoja1!C19</f>
        <v>520</v>
      </c>
      <c r="G706" s="10" t="s">
        <v>72</v>
      </c>
      <c r="H706" s="15" t="str">
        <f>[23]Hoja1!A19</f>
        <v>SP-016</v>
      </c>
      <c r="I706" s="19">
        <f>[23]Hoja1!N19</f>
        <v>78532</v>
      </c>
      <c r="J706" t="s">
        <v>91</v>
      </c>
    </row>
    <row r="707" spans="1:10">
      <c r="A707">
        <v>2025</v>
      </c>
      <c r="B707" s="3">
        <v>45566</v>
      </c>
      <c r="C707" s="4">
        <v>45596</v>
      </c>
      <c r="D707" t="str">
        <f>[23]Hoja1!B20</f>
        <v>RADIO BASE</v>
      </c>
      <c r="F707" s="15">
        <f>[23]Hoja1!C20</f>
        <v>520</v>
      </c>
      <c r="G707" s="10" t="s">
        <v>38</v>
      </c>
      <c r="H707" s="15" t="str">
        <f>[23]Hoja1!A20</f>
        <v>SP-017</v>
      </c>
      <c r="I707" s="19">
        <f>[23]Hoja1!N20</f>
        <v>450</v>
      </c>
      <c r="J707" t="s">
        <v>91</v>
      </c>
    </row>
    <row r="708" spans="1:10">
      <c r="A708">
        <v>2025</v>
      </c>
      <c r="B708" s="3">
        <v>45566</v>
      </c>
      <c r="C708" s="4">
        <v>45596</v>
      </c>
      <c r="D708" t="str">
        <f>[23]Hoja1!B21</f>
        <v>RADIO PORTATIL (PILA Y ANTENA)</v>
      </c>
      <c r="E708" s="3">
        <f>[23]Hoja1!D21</f>
        <v>40969</v>
      </c>
      <c r="F708" s="15">
        <f>[23]Hoja1!C21</f>
        <v>520</v>
      </c>
      <c r="G708" s="10" t="s">
        <v>72</v>
      </c>
      <c r="H708" s="15" t="str">
        <f>[23]Hoja1!A21</f>
        <v>SP-018</v>
      </c>
      <c r="I708" s="19">
        <f>[23]Hoja1!N21</f>
        <v>0</v>
      </c>
      <c r="J708" t="s">
        <v>91</v>
      </c>
    </row>
    <row r="709" spans="1:10">
      <c r="A709">
        <v>2025</v>
      </c>
      <c r="B709" s="3">
        <v>45566</v>
      </c>
      <c r="C709" s="4">
        <v>45596</v>
      </c>
      <c r="D709" t="str">
        <f>[23]Hoja1!B22</f>
        <v>RADIO PORTATIL (PILA Y ANTENA)</v>
      </c>
      <c r="E709" s="3">
        <f>[23]Hoja1!D22</f>
        <v>40969</v>
      </c>
      <c r="F709" s="15">
        <f>[23]Hoja1!C22</f>
        <v>520</v>
      </c>
      <c r="G709" s="10" t="s">
        <v>72</v>
      </c>
      <c r="H709" s="15" t="str">
        <f>[23]Hoja1!A22</f>
        <v>SP-019</v>
      </c>
      <c r="I709" s="19">
        <f>[23]Hoja1!N22</f>
        <v>0</v>
      </c>
      <c r="J709" t="s">
        <v>91</v>
      </c>
    </row>
    <row r="710" spans="1:10">
      <c r="A710">
        <v>2025</v>
      </c>
      <c r="B710" s="3">
        <v>45566</v>
      </c>
      <c r="C710" s="4">
        <v>45596</v>
      </c>
      <c r="D710" t="str">
        <f>[23]Hoja1!B23</f>
        <v>RADIO PORTATIL (PILA Y ANTENA)</v>
      </c>
      <c r="E710" s="3">
        <f>[23]Hoja1!D23</f>
        <v>40969</v>
      </c>
      <c r="F710" s="15">
        <f>[23]Hoja1!C23</f>
        <v>520</v>
      </c>
      <c r="G710" s="10" t="s">
        <v>38</v>
      </c>
      <c r="H710" s="15" t="str">
        <f>[23]Hoja1!A23</f>
        <v>SP-020</v>
      </c>
      <c r="I710" s="19">
        <f>[23]Hoja1!N23</f>
        <v>0</v>
      </c>
      <c r="J710" t="s">
        <v>91</v>
      </c>
    </row>
    <row r="711" spans="1:10">
      <c r="A711">
        <v>2025</v>
      </c>
      <c r="B711" s="3">
        <v>45566</v>
      </c>
      <c r="C711" s="4">
        <v>45596</v>
      </c>
      <c r="D711" t="str">
        <f>[23]Hoja1!B24</f>
        <v>ESCOPETA CALIBRE 12 S/P866769</v>
      </c>
      <c r="E711" s="3"/>
      <c r="F711" s="15">
        <f>[23]Hoja1!C24</f>
        <v>551</v>
      </c>
      <c r="G711" s="10" t="s">
        <v>72</v>
      </c>
      <c r="H711" s="15" t="str">
        <f>[23]Hoja1!A24</f>
        <v>SP-021</v>
      </c>
      <c r="I711" s="19">
        <f>[23]Hoja1!N24</f>
        <v>3000</v>
      </c>
      <c r="J711" t="s">
        <v>91</v>
      </c>
    </row>
    <row r="712" spans="1:10">
      <c r="A712">
        <v>2025</v>
      </c>
      <c r="B712" s="3">
        <v>45566</v>
      </c>
      <c r="C712" s="4">
        <v>45596</v>
      </c>
      <c r="D712" t="str">
        <f>[23]Hoja1!B25</f>
        <v>ESCOPETA CALIBRE 12 S/P866767</v>
      </c>
      <c r="E712" s="3"/>
      <c r="F712" s="15">
        <f>[23]Hoja1!C25</f>
        <v>551</v>
      </c>
      <c r="G712" s="10" t="s">
        <v>72</v>
      </c>
      <c r="H712" s="15" t="str">
        <f>[23]Hoja1!A25</f>
        <v>SP-022</v>
      </c>
      <c r="I712" s="19">
        <f>[23]Hoja1!N25</f>
        <v>3000</v>
      </c>
      <c r="J712" t="s">
        <v>91</v>
      </c>
    </row>
    <row r="713" spans="1:10">
      <c r="A713">
        <v>2025</v>
      </c>
      <c r="B713" s="3">
        <v>45566</v>
      </c>
      <c r="C713" s="4">
        <v>45596</v>
      </c>
      <c r="D713" t="str">
        <f>[23]Hoja1!B26</f>
        <v>ESCOPETA CALIBRE 12 S/P866774 8GATILLO Y SEGURO DAÑADO)</v>
      </c>
      <c r="E713" s="3"/>
      <c r="F713" s="15">
        <f>[23]Hoja1!C26</f>
        <v>551</v>
      </c>
      <c r="G713" s="10" t="s">
        <v>38</v>
      </c>
      <c r="H713" s="15" t="str">
        <f>[23]Hoja1!A26</f>
        <v>SP-023</v>
      </c>
      <c r="I713" s="19">
        <f>[23]Hoja1!N26</f>
        <v>3000</v>
      </c>
      <c r="J713" t="s">
        <v>91</v>
      </c>
    </row>
    <row r="714" spans="1:10">
      <c r="A714">
        <v>2025</v>
      </c>
      <c r="B714" s="3">
        <v>45566</v>
      </c>
      <c r="C714" s="4">
        <v>45596</v>
      </c>
      <c r="D714" t="str">
        <f>[23]Hoja1!B27</f>
        <v>CASCO BALISTICOS</v>
      </c>
      <c r="E714" s="3"/>
      <c r="F714" s="15">
        <f>[23]Hoja1!C27</f>
        <v>551</v>
      </c>
      <c r="G714" s="10" t="s">
        <v>72</v>
      </c>
      <c r="H714" s="15" t="str">
        <f>[23]Hoja1!A27</f>
        <v>SP-024</v>
      </c>
      <c r="I714" s="19">
        <f>[23]Hoja1!N27</f>
        <v>550</v>
      </c>
      <c r="J714" t="s">
        <v>91</v>
      </c>
    </row>
    <row r="715" spans="1:10">
      <c r="A715">
        <v>2025</v>
      </c>
      <c r="B715" s="3">
        <v>45566</v>
      </c>
      <c r="C715" s="4">
        <v>45596</v>
      </c>
      <c r="D715" t="str">
        <f>[23]Hoja1!B28</f>
        <v>CASCO BALISTICOS</v>
      </c>
      <c r="E715" s="3"/>
      <c r="F715" s="15">
        <f>[23]Hoja1!C28</f>
        <v>551</v>
      </c>
      <c r="G715" s="10" t="s">
        <v>72</v>
      </c>
      <c r="H715" s="15" t="str">
        <f>[23]Hoja1!A28</f>
        <v>SP-025</v>
      </c>
      <c r="I715" s="19">
        <f>[23]Hoja1!N28</f>
        <v>550</v>
      </c>
      <c r="J715" t="s">
        <v>91</v>
      </c>
    </row>
    <row r="716" spans="1:10">
      <c r="A716">
        <v>2025</v>
      </c>
      <c r="B716" s="3">
        <v>45566</v>
      </c>
      <c r="C716" s="4">
        <v>45596</v>
      </c>
      <c r="D716" t="str">
        <f>[23]Hoja1!B29</f>
        <v>CASCO BALISTICOS</v>
      </c>
      <c r="E716" s="3"/>
      <c r="F716" s="15">
        <f>[23]Hoja1!C29</f>
        <v>551</v>
      </c>
      <c r="G716" s="10" t="s">
        <v>38</v>
      </c>
      <c r="H716" s="15" t="str">
        <f>[23]Hoja1!A29</f>
        <v>SP-026</v>
      </c>
      <c r="I716" s="19">
        <f>[23]Hoja1!N29</f>
        <v>0</v>
      </c>
      <c r="J716" t="s">
        <v>91</v>
      </c>
    </row>
    <row r="717" spans="1:10">
      <c r="A717">
        <v>2025</v>
      </c>
      <c r="B717" s="3">
        <v>45566</v>
      </c>
      <c r="C717" s="4">
        <v>45596</v>
      </c>
      <c r="D717" t="str">
        <f>[23]Hoja1!B30</f>
        <v>CASCO BALISTICOS</v>
      </c>
      <c r="E717" s="3"/>
      <c r="F717" s="15">
        <f>[23]Hoja1!C30</f>
        <v>551</v>
      </c>
      <c r="G717" s="10" t="s">
        <v>72</v>
      </c>
      <c r="H717" s="15" t="str">
        <f>[23]Hoja1!A30</f>
        <v>SP-027</v>
      </c>
      <c r="I717" s="19">
        <f>[23]Hoja1!N30</f>
        <v>550</v>
      </c>
      <c r="J717" t="s">
        <v>91</v>
      </c>
    </row>
    <row r="718" spans="1:10">
      <c r="A718">
        <v>2025</v>
      </c>
      <c r="B718" s="3">
        <v>45566</v>
      </c>
      <c r="C718" s="4">
        <v>45596</v>
      </c>
      <c r="D718" t="str">
        <f>[23]Hoja1!B31</f>
        <v>ESCUDO</v>
      </c>
      <c r="E718" s="3"/>
      <c r="F718" s="15">
        <f>[23]Hoja1!C31</f>
        <v>551</v>
      </c>
      <c r="G718" s="10" t="s">
        <v>72</v>
      </c>
      <c r="H718" s="15" t="str">
        <f>[23]Hoja1!A31</f>
        <v>SP-028</v>
      </c>
      <c r="I718" s="19">
        <f>[23]Hoja1!N31</f>
        <v>550</v>
      </c>
      <c r="J718" t="s">
        <v>91</v>
      </c>
    </row>
    <row r="719" spans="1:10">
      <c r="A719">
        <v>2025</v>
      </c>
      <c r="B719" s="3">
        <v>45566</v>
      </c>
      <c r="C719" s="4">
        <v>45596</v>
      </c>
      <c r="D719" t="str">
        <f>[23]Hoja1!B32</f>
        <v>ESCUDO</v>
      </c>
      <c r="E719" s="3"/>
      <c r="F719" s="15">
        <f>[23]Hoja1!C32</f>
        <v>551</v>
      </c>
      <c r="G719" s="10" t="s">
        <v>38</v>
      </c>
      <c r="H719" s="15" t="str">
        <f>[23]Hoja1!A32</f>
        <v>SP-029</v>
      </c>
      <c r="I719" s="19">
        <f>[23]Hoja1!N32</f>
        <v>550</v>
      </c>
      <c r="J719" t="s">
        <v>91</v>
      </c>
    </row>
    <row r="720" spans="1:10">
      <c r="A720">
        <v>2025</v>
      </c>
      <c r="B720" s="3">
        <v>45566</v>
      </c>
      <c r="C720" s="4">
        <v>45596</v>
      </c>
      <c r="D720" t="str">
        <f>[23]Hoja1!B33</f>
        <v>ESCUDO</v>
      </c>
      <c r="E720" s="3"/>
      <c r="F720" s="15">
        <f>[23]Hoja1!C33</f>
        <v>551</v>
      </c>
      <c r="G720" s="10" t="s">
        <v>72</v>
      </c>
      <c r="H720" s="15" t="str">
        <f>[23]Hoja1!A33</f>
        <v>SP-030</v>
      </c>
      <c r="I720" s="19">
        <f>[23]Hoja1!N33</f>
        <v>550</v>
      </c>
      <c r="J720" t="s">
        <v>91</v>
      </c>
    </row>
    <row r="721" spans="1:10">
      <c r="A721">
        <v>2025</v>
      </c>
      <c r="B721" s="3">
        <v>45566</v>
      </c>
      <c r="C721" s="4">
        <v>45596</v>
      </c>
      <c r="D721" t="str">
        <f>[23]Hoja1!B34</f>
        <v>ESCUDO</v>
      </c>
      <c r="E721" s="3"/>
      <c r="F721" s="15">
        <f>[23]Hoja1!C34</f>
        <v>551</v>
      </c>
      <c r="G721" s="10" t="s">
        <v>72</v>
      </c>
      <c r="H721" s="15" t="str">
        <f>[23]Hoja1!A34</f>
        <v>SP-031</v>
      </c>
      <c r="I721" s="19">
        <f>[23]Hoja1!N34</f>
        <v>550</v>
      </c>
      <c r="J721" t="s">
        <v>91</v>
      </c>
    </row>
    <row r="722" spans="1:10">
      <c r="A722">
        <v>2025</v>
      </c>
      <c r="B722" s="3">
        <v>45566</v>
      </c>
      <c r="C722" s="4">
        <v>45596</v>
      </c>
      <c r="D722" t="str">
        <f>[23]Hoja1!B35</f>
        <v>ESCUDO</v>
      </c>
      <c r="E722" s="3"/>
      <c r="F722" s="15">
        <f>[23]Hoja1!C35</f>
        <v>551</v>
      </c>
      <c r="G722" s="10" t="s">
        <v>38</v>
      </c>
      <c r="H722" s="15" t="str">
        <f>[23]Hoja1!A35</f>
        <v>SP-032</v>
      </c>
      <c r="I722" s="19">
        <f>[23]Hoja1!N35</f>
        <v>550</v>
      </c>
      <c r="J722" t="s">
        <v>91</v>
      </c>
    </row>
    <row r="723" spans="1:10">
      <c r="A723">
        <v>2025</v>
      </c>
      <c r="B723" s="3">
        <v>45566</v>
      </c>
      <c r="C723" s="4">
        <v>45596</v>
      </c>
      <c r="D723" t="str">
        <f>[23]Hoja1!B36</f>
        <v>PR-24</v>
      </c>
      <c r="E723" s="3"/>
      <c r="F723" s="15">
        <f>[23]Hoja1!C36</f>
        <v>551</v>
      </c>
      <c r="G723" s="10" t="s">
        <v>72</v>
      </c>
      <c r="H723" s="15" t="str">
        <f>[23]Hoja1!A36</f>
        <v>SP-033</v>
      </c>
      <c r="I723" s="19">
        <f>[23]Hoja1!N36</f>
        <v>200</v>
      </c>
      <c r="J723" t="s">
        <v>91</v>
      </c>
    </row>
    <row r="724" spans="1:10">
      <c r="A724">
        <v>2025</v>
      </c>
      <c r="B724" s="3">
        <v>45566</v>
      </c>
      <c r="C724" s="4">
        <v>45596</v>
      </c>
      <c r="D724" t="str">
        <f>[23]Hoja1!B37</f>
        <v>PR-24</v>
      </c>
      <c r="E724" s="3"/>
      <c r="F724" s="15">
        <f>[23]Hoja1!C37</f>
        <v>551</v>
      </c>
      <c r="G724" s="10" t="s">
        <v>72</v>
      </c>
      <c r="H724" s="15" t="str">
        <f>[23]Hoja1!A37</f>
        <v>SP-034</v>
      </c>
      <c r="I724" s="19">
        <f>[23]Hoja1!N37</f>
        <v>200</v>
      </c>
      <c r="J724" t="s">
        <v>91</v>
      </c>
    </row>
    <row r="725" spans="1:10">
      <c r="A725">
        <v>2025</v>
      </c>
      <c r="B725" s="3">
        <v>45566</v>
      </c>
      <c r="C725" s="4">
        <v>45596</v>
      </c>
      <c r="D725" t="str">
        <f>[23]Hoja1!B38</f>
        <v>PR-24</v>
      </c>
      <c r="E725" s="3"/>
      <c r="F725" s="15">
        <f>[23]Hoja1!C38</f>
        <v>551</v>
      </c>
      <c r="G725" s="10" t="s">
        <v>38</v>
      </c>
      <c r="H725" s="15" t="str">
        <f>[23]Hoja1!A38</f>
        <v>SP-035</v>
      </c>
      <c r="I725" s="19">
        <f>[23]Hoja1!N38</f>
        <v>200</v>
      </c>
      <c r="J725" t="s">
        <v>91</v>
      </c>
    </row>
    <row r="726" spans="1:10">
      <c r="A726">
        <v>2025</v>
      </c>
      <c r="B726" s="3">
        <v>45566</v>
      </c>
      <c r="C726" s="4">
        <v>45596</v>
      </c>
      <c r="D726" t="str">
        <f>[23]Hoja1!B39</f>
        <v>PR-24</v>
      </c>
      <c r="E726" s="3"/>
      <c r="F726" s="15">
        <f>[23]Hoja1!C39</f>
        <v>551</v>
      </c>
      <c r="G726" s="10" t="s">
        <v>72</v>
      </c>
      <c r="H726" s="15" t="str">
        <f>[23]Hoja1!A39</f>
        <v>SP-036</v>
      </c>
      <c r="I726" s="19">
        <f>[23]Hoja1!N39</f>
        <v>200</v>
      </c>
      <c r="J726" t="s">
        <v>91</v>
      </c>
    </row>
    <row r="727" spans="1:10">
      <c r="A727">
        <v>2025</v>
      </c>
      <c r="B727" s="3">
        <v>45566</v>
      </c>
      <c r="C727" s="4">
        <v>45596</v>
      </c>
      <c r="D727" t="str">
        <f>[23]Hoja1!B40</f>
        <v>PR-24</v>
      </c>
      <c r="E727" s="3"/>
      <c r="F727" s="15">
        <f>[23]Hoja1!C40</f>
        <v>551</v>
      </c>
      <c r="G727" s="10" t="s">
        <v>72</v>
      </c>
      <c r="H727" s="15" t="str">
        <f>[23]Hoja1!A40</f>
        <v>SP-037</v>
      </c>
      <c r="I727" s="19">
        <f>[23]Hoja1!N40</f>
        <v>200</v>
      </c>
      <c r="J727" t="s">
        <v>91</v>
      </c>
    </row>
    <row r="728" spans="1:10">
      <c r="A728">
        <v>2025</v>
      </c>
      <c r="B728" s="3">
        <v>45566</v>
      </c>
      <c r="C728" s="4">
        <v>45596</v>
      </c>
      <c r="D728" t="str">
        <f>[23]Hoja1!B41</f>
        <v>PR-24</v>
      </c>
      <c r="E728" s="3"/>
      <c r="F728" s="15">
        <f>[23]Hoja1!C41</f>
        <v>551</v>
      </c>
      <c r="G728" s="10" t="s">
        <v>38</v>
      </c>
      <c r="H728" s="15" t="str">
        <f>[23]Hoja1!A41</f>
        <v>SP-038</v>
      </c>
      <c r="I728" s="19">
        <f>[23]Hoja1!N41</f>
        <v>200</v>
      </c>
      <c r="J728" t="s">
        <v>91</v>
      </c>
    </row>
    <row r="729" spans="1:10">
      <c r="A729">
        <v>2025</v>
      </c>
      <c r="B729" s="3">
        <v>45566</v>
      </c>
      <c r="C729" s="4">
        <v>45596</v>
      </c>
      <c r="D729" t="str">
        <f>[23]Hoja1!B42</f>
        <v>CASCOS ANTIMOTIN NIVEL III-A</v>
      </c>
      <c r="E729" s="3"/>
      <c r="F729" s="15">
        <f>[23]Hoja1!C42</f>
        <v>551</v>
      </c>
      <c r="G729" s="10" t="s">
        <v>72</v>
      </c>
      <c r="H729" s="15" t="str">
        <f>[23]Hoja1!A42</f>
        <v>SP-039</v>
      </c>
      <c r="I729" s="19">
        <f>[23]Hoja1!N42</f>
        <v>1700</v>
      </c>
      <c r="J729" t="s">
        <v>91</v>
      </c>
    </row>
    <row r="730" spans="1:10">
      <c r="A730">
        <v>2025</v>
      </c>
      <c r="B730" s="3">
        <v>45566</v>
      </c>
      <c r="C730" s="4">
        <v>45596</v>
      </c>
      <c r="D730" t="str">
        <f>[23]Hoja1!B43</f>
        <v>CASCOS ANTIMOTIN NIVEL III-A</v>
      </c>
      <c r="E730" s="3"/>
      <c r="F730" s="15">
        <f>[23]Hoja1!C43</f>
        <v>551</v>
      </c>
      <c r="G730" s="10" t="s">
        <v>72</v>
      </c>
      <c r="H730" s="15" t="str">
        <f>[23]Hoja1!A43</f>
        <v>SP-040</v>
      </c>
      <c r="I730" s="19">
        <f>[23]Hoja1!N43</f>
        <v>0</v>
      </c>
      <c r="J730" t="s">
        <v>91</v>
      </c>
    </row>
    <row r="731" spans="1:10">
      <c r="A731">
        <v>2025</v>
      </c>
      <c r="B731" s="3">
        <v>45566</v>
      </c>
      <c r="C731" s="4">
        <v>45596</v>
      </c>
      <c r="D731" t="str">
        <f>[23]Hoja1!B44</f>
        <v>CASCOS ANTIMOTIN NIVEL III-A</v>
      </c>
      <c r="E731" s="3"/>
      <c r="F731" s="15">
        <f>[23]Hoja1!C44</f>
        <v>551</v>
      </c>
      <c r="G731" s="10" t="s">
        <v>38</v>
      </c>
      <c r="H731" s="15" t="str">
        <f>[23]Hoja1!A44</f>
        <v>SP-041</v>
      </c>
      <c r="I731" s="19">
        <f>[23]Hoja1!N44</f>
        <v>0</v>
      </c>
      <c r="J731" t="s">
        <v>91</v>
      </c>
    </row>
    <row r="732" spans="1:10">
      <c r="A732">
        <v>2025</v>
      </c>
      <c r="B732" s="3">
        <v>45566</v>
      </c>
      <c r="C732" s="4">
        <v>45596</v>
      </c>
      <c r="D732" t="str">
        <f>[23]Hoja1!B45</f>
        <v>CASCOS ANTIMOTIN NIVEL III-A</v>
      </c>
      <c r="E732" s="3"/>
      <c r="F732" s="15">
        <f>[23]Hoja1!C45</f>
        <v>551</v>
      </c>
      <c r="G732" s="10" t="s">
        <v>72</v>
      </c>
      <c r="H732" s="15" t="str">
        <f>[23]Hoja1!A45</f>
        <v>SP-042</v>
      </c>
      <c r="I732" s="19">
        <f>[23]Hoja1!N45</f>
        <v>0</v>
      </c>
      <c r="J732" t="s">
        <v>91</v>
      </c>
    </row>
    <row r="733" spans="1:10">
      <c r="A733">
        <v>2025</v>
      </c>
      <c r="B733" s="3">
        <v>45566</v>
      </c>
      <c r="C733" s="4">
        <v>45596</v>
      </c>
      <c r="D733" t="str">
        <f>[23]Hoja1!B46</f>
        <v>CASCOS ANTIMOTIN NIVEL III-A</v>
      </c>
      <c r="E733" s="3"/>
      <c r="F733" s="15">
        <f>[23]Hoja1!C46</f>
        <v>551</v>
      </c>
      <c r="G733" s="10" t="s">
        <v>72</v>
      </c>
      <c r="H733" s="15" t="str">
        <f>[23]Hoja1!A46</f>
        <v>SP-043</v>
      </c>
      <c r="I733" s="19">
        <f>[23]Hoja1!N46</f>
        <v>0</v>
      </c>
      <c r="J733" t="s">
        <v>91</v>
      </c>
    </row>
    <row r="734" spans="1:10">
      <c r="A734">
        <v>2025</v>
      </c>
      <c r="B734" s="3">
        <v>45566</v>
      </c>
      <c r="C734" s="4">
        <v>45596</v>
      </c>
      <c r="D734" t="str">
        <f>[23]Hoja1!B47</f>
        <v>ESCUDO ANTIMOTIN</v>
      </c>
      <c r="E734" s="3"/>
      <c r="F734" s="15">
        <f>[23]Hoja1!C47</f>
        <v>551</v>
      </c>
      <c r="G734" s="10" t="s">
        <v>38</v>
      </c>
      <c r="H734" s="15" t="str">
        <f>[23]Hoja1!A47</f>
        <v>SP-044</v>
      </c>
      <c r="I734" s="19">
        <f>[23]Hoja1!N47</f>
        <v>319</v>
      </c>
      <c r="J734" t="s">
        <v>91</v>
      </c>
    </row>
    <row r="735" spans="1:10">
      <c r="A735">
        <v>2025</v>
      </c>
      <c r="B735" s="3">
        <v>45566</v>
      </c>
      <c r="C735" s="4">
        <v>45596</v>
      </c>
      <c r="D735" t="str">
        <f>[23]Hoja1!B48</f>
        <v>ESCUDO ANTIMOTIN</v>
      </c>
      <c r="E735" s="3"/>
      <c r="F735" s="15">
        <f>[23]Hoja1!C48</f>
        <v>551</v>
      </c>
      <c r="G735" s="10" t="s">
        <v>72</v>
      </c>
      <c r="H735" s="15" t="str">
        <f>[23]Hoja1!A48</f>
        <v>SP-045</v>
      </c>
      <c r="I735" s="19">
        <f>[23]Hoja1!N48</f>
        <v>319</v>
      </c>
      <c r="J735" t="s">
        <v>91</v>
      </c>
    </row>
    <row r="736" spans="1:10">
      <c r="A736">
        <v>2025</v>
      </c>
      <c r="B736" s="3">
        <v>45566</v>
      </c>
      <c r="C736" s="4">
        <v>45596</v>
      </c>
      <c r="D736" t="str">
        <f>[23]Hoja1!B49</f>
        <v>TONFA PR-24 DE POLICARBONATO</v>
      </c>
      <c r="E736" s="3"/>
      <c r="F736" s="15">
        <f>[23]Hoja1!C49</f>
        <v>551</v>
      </c>
      <c r="G736" s="10" t="s">
        <v>72</v>
      </c>
      <c r="H736" s="15" t="str">
        <f>[23]Hoja1!A49</f>
        <v>SP-046</v>
      </c>
      <c r="I736" s="19">
        <f>[23]Hoja1!N49</f>
        <v>120</v>
      </c>
      <c r="J736" t="s">
        <v>91</v>
      </c>
    </row>
    <row r="737" spans="1:10">
      <c r="A737">
        <v>2025</v>
      </c>
      <c r="B737" s="3">
        <v>45566</v>
      </c>
      <c r="C737" s="4">
        <v>45596</v>
      </c>
      <c r="D737" t="str">
        <f>[23]Hoja1!B50</f>
        <v>TONFA PR-24 DE POLICARBONATO</v>
      </c>
      <c r="E737" s="3"/>
      <c r="F737" s="15">
        <f>[23]Hoja1!C50</f>
        <v>551</v>
      </c>
      <c r="G737" s="10" t="s">
        <v>38</v>
      </c>
      <c r="H737" s="15" t="str">
        <f>[23]Hoja1!A50</f>
        <v>SP-047</v>
      </c>
      <c r="I737" s="19">
        <f>[23]Hoja1!N50</f>
        <v>120</v>
      </c>
      <c r="J737" t="s">
        <v>91</v>
      </c>
    </row>
    <row r="738" spans="1:10">
      <c r="A738">
        <v>2025</v>
      </c>
      <c r="B738" s="3">
        <v>45566</v>
      </c>
      <c r="C738" s="4">
        <v>45596</v>
      </c>
      <c r="D738" t="str">
        <f>[23]Hoja1!B51</f>
        <v>TONFA PR-24 DE POLICARBONATO</v>
      </c>
      <c r="E738" s="3"/>
      <c r="F738" s="15">
        <f>[23]Hoja1!C51</f>
        <v>551</v>
      </c>
      <c r="G738" s="10" t="s">
        <v>72</v>
      </c>
      <c r="H738" s="15" t="str">
        <f>[23]Hoja1!A51</f>
        <v>SP-048</v>
      </c>
      <c r="I738" s="19">
        <f>[23]Hoja1!N51</f>
        <v>120</v>
      </c>
      <c r="J738" t="s">
        <v>91</v>
      </c>
    </row>
    <row r="739" spans="1:10">
      <c r="A739">
        <v>2025</v>
      </c>
      <c r="B739" s="3">
        <v>45566</v>
      </c>
      <c r="C739" s="4">
        <v>45596</v>
      </c>
      <c r="D739" t="str">
        <f>[23]Hoja1!B52</f>
        <v>TONFA PR-24 DE POLICARBONATO</v>
      </c>
      <c r="E739" s="3"/>
      <c r="F739" s="15">
        <f>[23]Hoja1!C52</f>
        <v>551</v>
      </c>
      <c r="G739" s="10" t="s">
        <v>72</v>
      </c>
      <c r="H739" s="15" t="str">
        <f>[23]Hoja1!A52</f>
        <v>SP-049</v>
      </c>
      <c r="I739" s="19">
        <f>[23]Hoja1!N52</f>
        <v>120</v>
      </c>
      <c r="J739" t="s">
        <v>91</v>
      </c>
    </row>
    <row r="740" spans="1:10">
      <c r="A740">
        <v>2025</v>
      </c>
      <c r="B740" s="3">
        <v>45566</v>
      </c>
      <c r="C740" s="4">
        <v>45596</v>
      </c>
      <c r="D740" t="str">
        <f>[23]Hoja1!B53</f>
        <v>TONFA PR-24 DE POLICARBONATO</v>
      </c>
      <c r="E740" s="3"/>
      <c r="F740" s="15">
        <f>[23]Hoja1!C53</f>
        <v>551</v>
      </c>
      <c r="G740" s="10" t="s">
        <v>38</v>
      </c>
      <c r="H740" s="15" t="str">
        <f>[23]Hoja1!A53</f>
        <v>SP-050</v>
      </c>
      <c r="I740" s="19">
        <f>[23]Hoja1!N53</f>
        <v>120</v>
      </c>
      <c r="J740" t="s">
        <v>91</v>
      </c>
    </row>
    <row r="741" spans="1:10">
      <c r="A741">
        <v>2025</v>
      </c>
      <c r="B741" s="3">
        <v>45566</v>
      </c>
      <c r="C741" s="4">
        <v>45596</v>
      </c>
      <c r="D741" t="str">
        <f>[23]Hoja1!B54</f>
        <v>TONFA PR-24 DE POLICARBONATO</v>
      </c>
      <c r="E741" s="3"/>
      <c r="F741" s="15">
        <f>[23]Hoja1!C54</f>
        <v>551</v>
      </c>
      <c r="G741" s="10" t="s">
        <v>72</v>
      </c>
      <c r="H741" s="15" t="str">
        <f>[23]Hoja1!A54</f>
        <v>SP-051</v>
      </c>
      <c r="I741" s="19">
        <f>[23]Hoja1!N54</f>
        <v>120</v>
      </c>
      <c r="J741" t="s">
        <v>91</v>
      </c>
    </row>
    <row r="742" spans="1:10">
      <c r="A742">
        <v>2025</v>
      </c>
      <c r="B742" s="3">
        <v>45566</v>
      </c>
      <c r="C742" s="4">
        <v>45596</v>
      </c>
      <c r="D742" t="str">
        <f>[23]Hoja1!B55</f>
        <v>TONFA PR-24 DE POLICARBONATO</v>
      </c>
      <c r="E742" s="3"/>
      <c r="F742" s="15">
        <f>[23]Hoja1!C55</f>
        <v>551</v>
      </c>
      <c r="G742" s="10" t="s">
        <v>72</v>
      </c>
      <c r="H742" s="15" t="str">
        <f>[23]Hoja1!A55</f>
        <v>SP-052</v>
      </c>
      <c r="I742" s="19">
        <f>[23]Hoja1!N55</f>
        <v>120</v>
      </c>
      <c r="J742" t="s">
        <v>91</v>
      </c>
    </row>
    <row r="743" spans="1:10">
      <c r="A743">
        <v>2025</v>
      </c>
      <c r="B743" s="3">
        <v>45566</v>
      </c>
      <c r="C743" s="4">
        <v>45596</v>
      </c>
      <c r="D743" t="str">
        <f>[23]Hoja1!B56</f>
        <v>TONFA PR-24 DE POLICARBONATO</v>
      </c>
      <c r="E743" s="3"/>
      <c r="F743" s="15">
        <f>[23]Hoja1!C56</f>
        <v>551</v>
      </c>
      <c r="G743" s="10" t="s">
        <v>38</v>
      </c>
      <c r="H743" s="15" t="str">
        <f>[23]Hoja1!A56</f>
        <v>SP-053</v>
      </c>
      <c r="I743" s="19">
        <f>[23]Hoja1!N56</f>
        <v>120</v>
      </c>
      <c r="J743" t="s">
        <v>91</v>
      </c>
    </row>
    <row r="744" spans="1:10">
      <c r="A744">
        <v>2025</v>
      </c>
      <c r="B744" s="3">
        <v>45566</v>
      </c>
      <c r="C744" s="4">
        <v>45596</v>
      </c>
      <c r="D744" t="str">
        <f>[23]Hoja1!B57</f>
        <v>FUSIL SEMIAUTICO CAL.5.56X45 MM</v>
      </c>
      <c r="E744" s="3"/>
      <c r="F744" s="15">
        <f>[23]Hoja1!C57</f>
        <v>551</v>
      </c>
      <c r="G744" s="10" t="s">
        <v>72</v>
      </c>
      <c r="H744" s="15" t="str">
        <f>[23]Hoja1!A57</f>
        <v>SP-054</v>
      </c>
      <c r="I744" s="19">
        <f>[23]Hoja1!N57</f>
        <v>31700</v>
      </c>
      <c r="J744" t="s">
        <v>91</v>
      </c>
    </row>
    <row r="745" spans="1:10">
      <c r="A745">
        <v>2025</v>
      </c>
      <c r="B745" s="3">
        <v>45566</v>
      </c>
      <c r="C745" s="4">
        <v>45596</v>
      </c>
      <c r="D745" t="str">
        <f>[23]Hoja1!B58</f>
        <v>FUSIL SEMIAUTICO CAL.5.56X45 MM</v>
      </c>
      <c r="E745" s="3"/>
      <c r="F745" s="15">
        <f>[23]Hoja1!C58</f>
        <v>551</v>
      </c>
      <c r="G745" s="10" t="s">
        <v>72</v>
      </c>
      <c r="H745" s="15" t="str">
        <f>[23]Hoja1!A58</f>
        <v>SP-055</v>
      </c>
      <c r="I745" s="19">
        <f>[23]Hoja1!N58</f>
        <v>31700</v>
      </c>
      <c r="J745" t="s">
        <v>91</v>
      </c>
    </row>
    <row r="746" spans="1:10">
      <c r="A746">
        <v>2025</v>
      </c>
      <c r="B746" s="3">
        <v>45566</v>
      </c>
      <c r="C746" s="4">
        <v>45596</v>
      </c>
      <c r="D746" t="str">
        <f>[23]Hoja1!B59</f>
        <v>FUSIL SEMIAUTICO CAL.5.56X45 MM</v>
      </c>
      <c r="E746" s="3"/>
      <c r="F746" s="15">
        <f>[23]Hoja1!C59</f>
        <v>551</v>
      </c>
      <c r="G746" s="10" t="s">
        <v>38</v>
      </c>
      <c r="H746" s="15" t="str">
        <f>[23]Hoja1!A59</f>
        <v>SP-056</v>
      </c>
      <c r="I746" s="19">
        <f>[23]Hoja1!N59</f>
        <v>31700</v>
      </c>
      <c r="J746" t="s">
        <v>91</v>
      </c>
    </row>
    <row r="747" spans="1:10">
      <c r="A747">
        <v>2025</v>
      </c>
      <c r="B747" s="3">
        <v>45566</v>
      </c>
      <c r="C747" s="4">
        <v>45596</v>
      </c>
      <c r="D747" t="str">
        <f>[23]Hoja1!B60</f>
        <v>FUSIL SEMIAUTICO CAL.5.56X45 MM</v>
      </c>
      <c r="E747" s="3"/>
      <c r="F747" s="15">
        <f>[23]Hoja1!C60</f>
        <v>551</v>
      </c>
      <c r="G747" s="10" t="s">
        <v>72</v>
      </c>
      <c r="H747" s="15" t="str">
        <f>[23]Hoja1!A60</f>
        <v>SP-057</v>
      </c>
      <c r="I747" s="19">
        <f>[23]Hoja1!N60</f>
        <v>31700</v>
      </c>
      <c r="J747" t="s">
        <v>91</v>
      </c>
    </row>
    <row r="748" spans="1:10">
      <c r="A748">
        <v>2025</v>
      </c>
      <c r="B748" s="3">
        <v>45566</v>
      </c>
      <c r="C748" s="4">
        <v>45596</v>
      </c>
      <c r="D748" t="str">
        <f>[23]Hoja1!B61</f>
        <v>FUSIL SEMIAUTICO CAL.5.56X45 MM</v>
      </c>
      <c r="E748" s="3"/>
      <c r="F748" s="15">
        <f>[23]Hoja1!C61</f>
        <v>551</v>
      </c>
      <c r="G748" s="10" t="s">
        <v>72</v>
      </c>
      <c r="H748" s="15" t="str">
        <f>[23]Hoja1!A61</f>
        <v>SP-058</v>
      </c>
      <c r="I748" s="19">
        <f>[23]Hoja1!N61</f>
        <v>31700</v>
      </c>
      <c r="J748" t="s">
        <v>91</v>
      </c>
    </row>
    <row r="749" spans="1:10">
      <c r="A749">
        <v>2025</v>
      </c>
      <c r="B749" s="3">
        <v>45566</v>
      </c>
      <c r="C749" s="4">
        <v>45596</v>
      </c>
      <c r="D749" t="str">
        <f>[23]Hoja1!B62</f>
        <v>771  CARTUCHOS 5.56X45 MM</v>
      </c>
      <c r="E749" s="3"/>
      <c r="F749" s="15">
        <f>[23]Hoja1!C62</f>
        <v>551</v>
      </c>
      <c r="G749" s="10" t="s">
        <v>38</v>
      </c>
      <c r="H749" s="15" t="str">
        <f>[23]Hoja1!A62</f>
        <v>SP-059</v>
      </c>
      <c r="I749" s="19">
        <f>[23]Hoja1!N62</f>
        <v>5014.84</v>
      </c>
      <c r="J749" t="s">
        <v>91</v>
      </c>
    </row>
    <row r="750" spans="1:10">
      <c r="A750">
        <v>2025</v>
      </c>
      <c r="B750" s="3">
        <v>45566</v>
      </c>
      <c r="C750" s="4">
        <v>45596</v>
      </c>
      <c r="D750" t="str">
        <f>[23]Hoja1!B63</f>
        <v>RADIO PARA PATRULLA</v>
      </c>
      <c r="E750" s="3">
        <f>[23]Hoja1!D63</f>
        <v>43661</v>
      </c>
      <c r="F750" s="15">
        <f>[23]Hoja1!C63</f>
        <v>551</v>
      </c>
      <c r="G750" s="10" t="s">
        <v>72</v>
      </c>
      <c r="H750" s="15" t="str">
        <f>[23]Hoja1!A63</f>
        <v>SP-060</v>
      </c>
      <c r="I750" s="19">
        <f>[23]Hoja1!N63</f>
        <v>10208</v>
      </c>
      <c r="J750" t="s">
        <v>91</v>
      </c>
    </row>
    <row r="751" spans="1:10">
      <c r="A751">
        <v>2025</v>
      </c>
      <c r="B751" s="3">
        <v>45566</v>
      </c>
      <c r="C751" s="4">
        <v>45596</v>
      </c>
      <c r="D751" t="str">
        <f>[23]Hoja1!B64</f>
        <v>CARABINA SEMIAUTOMATICA CALIBRE 0.223</v>
      </c>
      <c r="E751" s="3">
        <f>[23]Hoja1!D64</f>
        <v>43773</v>
      </c>
      <c r="F751" s="15">
        <f>[23]Hoja1!C64</f>
        <v>551</v>
      </c>
      <c r="G751" s="10" t="s">
        <v>72</v>
      </c>
      <c r="H751" s="15" t="str">
        <f>[23]Hoja1!A64</f>
        <v>SP-061</v>
      </c>
      <c r="I751" s="19">
        <f>[23]Hoja1!N64</f>
        <v>41172.92</v>
      </c>
      <c r="J751" t="s">
        <v>91</v>
      </c>
    </row>
    <row r="752" spans="1:10">
      <c r="A752">
        <v>2025</v>
      </c>
      <c r="B752" s="3">
        <v>45566</v>
      </c>
      <c r="C752" s="4">
        <v>45596</v>
      </c>
      <c r="D752" t="str">
        <f>[23]Hoja1!B65</f>
        <v>CARABINA SEMIAUTOMATICA CALIBRE 0.223</v>
      </c>
      <c r="E752" s="3">
        <f>[23]Hoja1!D65</f>
        <v>43773</v>
      </c>
      <c r="F752" s="15">
        <f>[23]Hoja1!C65</f>
        <v>551</v>
      </c>
      <c r="G752" s="10" t="s">
        <v>38</v>
      </c>
      <c r="H752" s="15" t="str">
        <f>[23]Hoja1!A65</f>
        <v>SP-062</v>
      </c>
      <c r="I752" s="19">
        <f>[23]Hoja1!N65</f>
        <v>41172.92</v>
      </c>
      <c r="J752" t="s">
        <v>91</v>
      </c>
    </row>
    <row r="753" spans="1:10">
      <c r="A753">
        <v>2025</v>
      </c>
      <c r="B753" s="3">
        <v>45566</v>
      </c>
      <c r="C753" s="4">
        <v>45596</v>
      </c>
      <c r="D753" t="str">
        <f>[23]Hoja1!B66</f>
        <v>PISTOLA SEMIAUTOMATICA CALIBRE 9X 19 MM</v>
      </c>
      <c r="E753" s="3">
        <f>[23]Hoja1!D66</f>
        <v>43829</v>
      </c>
      <c r="F753" s="15">
        <f>[23]Hoja1!C66</f>
        <v>551</v>
      </c>
      <c r="G753" s="10" t="s">
        <v>72</v>
      </c>
      <c r="H753" s="15" t="str">
        <f>[23]Hoja1!A66</f>
        <v>SP-063</v>
      </c>
      <c r="I753" s="19">
        <f>[23]Hoja1!N66</f>
        <v>8716</v>
      </c>
      <c r="J753" t="s">
        <v>91</v>
      </c>
    </row>
    <row r="754" spans="1:10">
      <c r="A754">
        <v>2025</v>
      </c>
      <c r="B754" s="3">
        <v>45566</v>
      </c>
      <c r="C754" s="4">
        <v>45596</v>
      </c>
      <c r="D754" t="str">
        <f>[23]Hoja1!B67</f>
        <v>PISTOLA SEMIAUTOMATICA CALIBRE 9X 19 MM</v>
      </c>
      <c r="E754" s="3">
        <f>[23]Hoja1!D67</f>
        <v>43829</v>
      </c>
      <c r="F754" s="15">
        <f>[23]Hoja1!C67</f>
        <v>551</v>
      </c>
      <c r="G754" s="10" t="s">
        <v>72</v>
      </c>
      <c r="H754" s="15" t="str">
        <f>[23]Hoja1!A67</f>
        <v>SP-064</v>
      </c>
      <c r="I754" s="19">
        <f>[23]Hoja1!N67</f>
        <v>8716</v>
      </c>
      <c r="J754" t="s">
        <v>91</v>
      </c>
    </row>
    <row r="755" spans="1:10">
      <c r="A755">
        <v>2025</v>
      </c>
      <c r="B755" s="3">
        <v>45566</v>
      </c>
      <c r="C755" s="4">
        <v>45596</v>
      </c>
      <c r="D755" t="str">
        <f>[23]Hoja1!B68</f>
        <v>PISTOLA SEMIAUTOMATICA CALIBRE 9X 19 MM</v>
      </c>
      <c r="E755" s="3">
        <f>[23]Hoja1!D68</f>
        <v>43829</v>
      </c>
      <c r="F755" s="15">
        <f>[23]Hoja1!C68</f>
        <v>551</v>
      </c>
      <c r="G755" s="10" t="s">
        <v>38</v>
      </c>
      <c r="H755" s="15" t="str">
        <f>[23]Hoja1!A68</f>
        <v>SP-065</v>
      </c>
      <c r="I755" s="19">
        <f>[23]Hoja1!N68</f>
        <v>8716</v>
      </c>
      <c r="J755" t="s">
        <v>91</v>
      </c>
    </row>
    <row r="756" spans="1:10">
      <c r="A756">
        <v>2025</v>
      </c>
      <c r="B756" s="3">
        <v>45566</v>
      </c>
      <c r="C756" s="4">
        <v>45596</v>
      </c>
      <c r="D756" t="str">
        <f>[23]Hoja1!B69</f>
        <v>PISTOLA SEMIAUTOMATICA CALIBRE 9X 19 MM</v>
      </c>
      <c r="E756" s="3">
        <f>[23]Hoja1!D69</f>
        <v>43829</v>
      </c>
      <c r="F756" s="15">
        <f>[23]Hoja1!C69</f>
        <v>551</v>
      </c>
      <c r="G756" s="10" t="s">
        <v>72</v>
      </c>
      <c r="H756" s="15" t="str">
        <f>[23]Hoja1!A69</f>
        <v>SP-066</v>
      </c>
      <c r="I756" s="19">
        <f>[23]Hoja1!N69</f>
        <v>8716</v>
      </c>
      <c r="J756" t="s">
        <v>91</v>
      </c>
    </row>
    <row r="757" spans="1:10">
      <c r="A757">
        <v>2025</v>
      </c>
      <c r="B757" s="3">
        <v>45566</v>
      </c>
      <c r="C757" s="4">
        <v>45596</v>
      </c>
      <c r="D757" t="str">
        <f>[23]Hoja1!B70</f>
        <v>SIRENA CON BOCINA DE 100 WATTAY ACCESORIOS</v>
      </c>
      <c r="E757" s="3">
        <f>[23]Hoja1!D70</f>
        <v>43932</v>
      </c>
      <c r="F757" s="15">
        <f>[23]Hoja1!C70</f>
        <v>551</v>
      </c>
      <c r="G757" s="10" t="s">
        <v>72</v>
      </c>
      <c r="H757" s="15" t="str">
        <f>[23]Hoja1!A70</f>
        <v>SP-067</v>
      </c>
      <c r="I757" s="19">
        <f>[23]Hoja1!N70</f>
        <v>1740</v>
      </c>
      <c r="J757" t="s">
        <v>91</v>
      </c>
    </row>
    <row r="758" spans="1:10">
      <c r="A758">
        <v>2025</v>
      </c>
      <c r="B758" s="3">
        <v>45566</v>
      </c>
      <c r="C758" s="4">
        <v>45596</v>
      </c>
      <c r="D758" t="str">
        <f>[23]Hoja1!B71</f>
        <v>TORRETA</v>
      </c>
      <c r="E758" s="3">
        <f>[23]Hoja1!D71</f>
        <v>43932</v>
      </c>
      <c r="F758" s="15">
        <f>[23]Hoja1!C71</f>
        <v>551</v>
      </c>
      <c r="G758" s="10" t="s">
        <v>38</v>
      </c>
      <c r="H758" s="15" t="str">
        <f>[23]Hoja1!A71</f>
        <v>SP-068</v>
      </c>
      <c r="I758" s="19">
        <f>[23]Hoja1!N71</f>
        <v>13920</v>
      </c>
      <c r="J758" t="s">
        <v>91</v>
      </c>
    </row>
    <row r="759" spans="1:10">
      <c r="A759">
        <v>2025</v>
      </c>
      <c r="B759" s="3">
        <v>45566</v>
      </c>
      <c r="C759" s="4">
        <v>45596</v>
      </c>
      <c r="D759" t="str">
        <f>[23]Hoja1!B72</f>
        <v xml:space="preserve">RADIO PORTATIL </v>
      </c>
      <c r="E759" s="3">
        <f>[23]Hoja1!D72</f>
        <v>43851</v>
      </c>
      <c r="F759" s="15">
        <f>[23]Hoja1!C72</f>
        <v>520</v>
      </c>
      <c r="G759" s="10" t="s">
        <v>72</v>
      </c>
      <c r="H759" s="15" t="str">
        <f>[23]Hoja1!A72</f>
        <v>SP-069</v>
      </c>
      <c r="I759" s="19">
        <f>[23]Hoja1!N72</f>
        <v>11252</v>
      </c>
      <c r="J759" t="s">
        <v>91</v>
      </c>
    </row>
    <row r="760" spans="1:10">
      <c r="A760">
        <v>2025</v>
      </c>
      <c r="B760" s="3">
        <v>45566</v>
      </c>
      <c r="C760" s="4">
        <v>45596</v>
      </c>
      <c r="D760" t="str">
        <f>[23]Hoja1!B73</f>
        <v xml:space="preserve">MINISPLIT </v>
      </c>
      <c r="E760" s="3">
        <f>[23]Hoja1!D73</f>
        <v>43978</v>
      </c>
      <c r="F760" s="15">
        <f>[23]Hoja1!C73</f>
        <v>564</v>
      </c>
      <c r="G760" s="10" t="s">
        <v>72</v>
      </c>
      <c r="H760" s="15" t="str">
        <f>[23]Hoja1!A73</f>
        <v>SP-070</v>
      </c>
      <c r="I760" s="19">
        <f>[23]Hoja1!N73</f>
        <v>7540</v>
      </c>
      <c r="J760" t="s">
        <v>91</v>
      </c>
    </row>
    <row r="761" spans="1:10">
      <c r="A761">
        <v>2025</v>
      </c>
      <c r="B761" s="3">
        <v>45566</v>
      </c>
      <c r="C761" s="4">
        <v>45596</v>
      </c>
      <c r="D761" t="str">
        <f>[23]Hoja1!B74</f>
        <v xml:space="preserve">MINISPLIT </v>
      </c>
      <c r="E761" s="3"/>
      <c r="F761" s="15">
        <f>[23]Hoja1!C74</f>
        <v>564</v>
      </c>
      <c r="G761" s="10" t="s">
        <v>38</v>
      </c>
      <c r="H761" s="15" t="str">
        <f>[23]Hoja1!A74</f>
        <v>SP-071</v>
      </c>
      <c r="I761" s="19">
        <f>[23]Hoja1!N74</f>
        <v>7540</v>
      </c>
      <c r="J761" t="s">
        <v>91</v>
      </c>
    </row>
    <row r="762" spans="1:10">
      <c r="A762">
        <v>2025</v>
      </c>
      <c r="B762" s="3">
        <v>45566</v>
      </c>
      <c r="C762" s="4">
        <v>45596</v>
      </c>
      <c r="D762" t="str">
        <f>[23]Hoja1!B75</f>
        <v>MONITOR</v>
      </c>
      <c r="E762" s="3"/>
      <c r="F762" s="15">
        <f>[23]Hoja1!C75</f>
        <v>515</v>
      </c>
      <c r="G762" s="10" t="s">
        <v>72</v>
      </c>
      <c r="H762" s="15" t="str">
        <f>[23]Hoja1!A75</f>
        <v>SP-072</v>
      </c>
      <c r="I762" s="19">
        <f>[23]Hoja1!N75</f>
        <v>0</v>
      </c>
      <c r="J762" t="s">
        <v>91</v>
      </c>
    </row>
    <row r="763" spans="1:10">
      <c r="A763">
        <v>2025</v>
      </c>
      <c r="B763" s="3">
        <v>45566</v>
      </c>
      <c r="C763" s="4">
        <v>45596</v>
      </c>
      <c r="D763" t="str">
        <f>[23]Hoja1!B76</f>
        <v>CPU</v>
      </c>
      <c r="E763" s="3"/>
      <c r="F763" s="15">
        <f>[23]Hoja1!C76</f>
        <v>515</v>
      </c>
      <c r="G763" s="10" t="s">
        <v>72</v>
      </c>
      <c r="H763" s="15" t="str">
        <f>[23]Hoja1!A76</f>
        <v>SP-073</v>
      </c>
      <c r="I763" s="19">
        <f>[23]Hoja1!N76</f>
        <v>0</v>
      </c>
      <c r="J763" t="s">
        <v>91</v>
      </c>
    </row>
    <row r="764" spans="1:10">
      <c r="A764">
        <v>2025</v>
      </c>
      <c r="B764" s="3">
        <v>45566</v>
      </c>
      <c r="C764" s="4">
        <v>45596</v>
      </c>
      <c r="D764" t="str">
        <f>[23]Hoja1!B77</f>
        <v>TECLADO</v>
      </c>
      <c r="E764" s="3"/>
      <c r="F764" s="15">
        <f>[23]Hoja1!C77</f>
        <v>515</v>
      </c>
      <c r="G764" s="10" t="s">
        <v>38</v>
      </c>
      <c r="H764" s="15" t="str">
        <f>[23]Hoja1!A77</f>
        <v>SP-074</v>
      </c>
      <c r="I764" s="19">
        <f>[23]Hoja1!N77</f>
        <v>0</v>
      </c>
      <c r="J764" t="s">
        <v>91</v>
      </c>
    </row>
    <row r="765" spans="1:10">
      <c r="A765">
        <v>2025</v>
      </c>
      <c r="B765" s="3">
        <v>45566</v>
      </c>
      <c r="C765" s="4">
        <v>45596</v>
      </c>
      <c r="D765" t="str">
        <f>[23]Hoja1!B78</f>
        <v>COMPUTADORA ALL IN ONE INTEL</v>
      </c>
      <c r="E765" s="3">
        <f>[23]Hoja1!D78</f>
        <v>44683</v>
      </c>
      <c r="F765" s="15">
        <f>[23]Hoja1!C78</f>
        <v>515</v>
      </c>
      <c r="G765" s="10" t="s">
        <v>72</v>
      </c>
      <c r="H765" s="15" t="str">
        <f>[23]Hoja1!A78</f>
        <v>SP-075</v>
      </c>
      <c r="I765" s="19">
        <f>[23]Hoja1!N78</f>
        <v>8998.99</v>
      </c>
      <c r="J765" t="s">
        <v>91</v>
      </c>
    </row>
    <row r="766" spans="1:10">
      <c r="A766">
        <v>2025</v>
      </c>
      <c r="B766" s="3">
        <v>45566</v>
      </c>
      <c r="C766" s="4">
        <v>45596</v>
      </c>
      <c r="D766" t="str">
        <f>[23]Hoja1!B79</f>
        <v>1 EQUIPO REPETIDOR</v>
      </c>
      <c r="E766" s="3">
        <f>[23]Hoja1!D79</f>
        <v>44674</v>
      </c>
      <c r="F766" s="15">
        <f>[23]Hoja1!C79</f>
        <v>520</v>
      </c>
      <c r="G766" s="10" t="s">
        <v>72</v>
      </c>
      <c r="H766" s="15" t="str">
        <f>[23]Hoja1!A79</f>
        <v>SP-076</v>
      </c>
      <c r="I766" s="19">
        <f>[23]Hoja1!N79</f>
        <v>92816.24</v>
      </c>
      <c r="J766" t="s">
        <v>91</v>
      </c>
    </row>
    <row r="767" spans="1:10">
      <c r="A767">
        <v>2025</v>
      </c>
      <c r="B767" s="3">
        <v>45566</v>
      </c>
      <c r="C767" s="4">
        <v>45596</v>
      </c>
      <c r="D767" t="str">
        <f>[23]Hoja1!B80</f>
        <v>6 RADIOS PORTATIL COMPLETO</v>
      </c>
      <c r="E767" s="3">
        <f>[23]Hoja1!D80</f>
        <v>44674</v>
      </c>
      <c r="F767" s="15">
        <f>[23]Hoja1!C80</f>
        <v>0</v>
      </c>
      <c r="G767" s="10" t="s">
        <v>38</v>
      </c>
      <c r="H767" s="15" t="str">
        <f>[23]Hoja1!A80</f>
        <v>SP-077</v>
      </c>
      <c r="I767" s="19">
        <f>[23]Hoja1!N80</f>
        <v>0</v>
      </c>
      <c r="J767" t="s">
        <v>91</v>
      </c>
    </row>
    <row r="768" spans="1:10">
      <c r="A768">
        <v>2025</v>
      </c>
      <c r="B768" s="3">
        <v>45566</v>
      </c>
      <c r="C768" s="4">
        <v>45596</v>
      </c>
      <c r="D768" t="str">
        <f>[23]Hoja1!B81</f>
        <v>FUENTE DE PODER</v>
      </c>
      <c r="E768" s="3">
        <f>[23]Hoja1!D81</f>
        <v>44674</v>
      </c>
      <c r="F768" s="15">
        <f>[23]Hoja1!C81</f>
        <v>0</v>
      </c>
      <c r="G768" s="10" t="s">
        <v>72</v>
      </c>
      <c r="H768" s="15" t="str">
        <f>[23]Hoja1!A81</f>
        <v>SP-078</v>
      </c>
      <c r="I768" s="19">
        <f>[23]Hoja1!N81</f>
        <v>0</v>
      </c>
      <c r="J768" t="s">
        <v>91</v>
      </c>
    </row>
    <row r="769" spans="1:10">
      <c r="A769">
        <v>2025</v>
      </c>
      <c r="B769" s="3">
        <v>45566</v>
      </c>
      <c r="C769" s="4">
        <v>45596</v>
      </c>
      <c r="D769" t="str">
        <f>[23]Hoja1!B82</f>
        <v>1 DUPLEXER DE 6 CAVIDADES</v>
      </c>
      <c r="E769" s="3">
        <f>[23]Hoja1!D82</f>
        <v>44674</v>
      </c>
      <c r="F769" s="15">
        <f>[23]Hoja1!C82</f>
        <v>0</v>
      </c>
      <c r="G769" s="10" t="s">
        <v>72</v>
      </c>
      <c r="H769" s="15" t="str">
        <f>[23]Hoja1!A82</f>
        <v>SP-079</v>
      </c>
      <c r="I769" s="19">
        <f>[23]Hoja1!N82</f>
        <v>0</v>
      </c>
      <c r="J769" t="s">
        <v>91</v>
      </c>
    </row>
    <row r="770" spans="1:10">
      <c r="A770">
        <v>2025</v>
      </c>
      <c r="B770" s="3">
        <v>45566</v>
      </c>
      <c r="C770" s="4">
        <v>45596</v>
      </c>
      <c r="D770" t="str">
        <f>[23]Hoja1!B83</f>
        <v>1 CONFIGURACION</v>
      </c>
      <c r="E770" s="3">
        <f>[23]Hoja1!D83</f>
        <v>44674</v>
      </c>
      <c r="F770" s="15">
        <f>[23]Hoja1!C83</f>
        <v>0</v>
      </c>
      <c r="G770" s="10" t="s">
        <v>38</v>
      </c>
      <c r="H770" s="15" t="str">
        <f>[23]Hoja1!A83</f>
        <v>SP-080</v>
      </c>
      <c r="I770" s="19">
        <f>[23]Hoja1!N83</f>
        <v>0</v>
      </c>
      <c r="J770" t="s">
        <v>91</v>
      </c>
    </row>
    <row r="771" spans="1:10">
      <c r="A771">
        <v>2025</v>
      </c>
      <c r="B771" s="3">
        <v>45566</v>
      </c>
      <c r="C771" s="4">
        <v>45596</v>
      </c>
      <c r="D771" t="str">
        <f>[23]Hoja1!B84</f>
        <v>COLCHON CONFORT PEDIC</v>
      </c>
      <c r="E771" s="3">
        <f>[23]Hoja1!D84</f>
        <v>44887</v>
      </c>
      <c r="F771" s="15">
        <f>[23]Hoja1!C84</f>
        <v>511</v>
      </c>
      <c r="G771" s="10" t="s">
        <v>72</v>
      </c>
      <c r="H771" s="15" t="str">
        <f>[23]Hoja1!A84</f>
        <v>SP-081</v>
      </c>
      <c r="I771" s="19">
        <f>[23]Hoja1!N84</f>
        <v>4815</v>
      </c>
      <c r="J771" t="s">
        <v>91</v>
      </c>
    </row>
    <row r="772" spans="1:10">
      <c r="A772">
        <v>2025</v>
      </c>
      <c r="B772" s="3">
        <v>45566</v>
      </c>
      <c r="C772" s="4">
        <v>45596</v>
      </c>
      <c r="D772" t="str">
        <f>[23]Hoja1!B85</f>
        <v>6 CAMARAS DE SEGURIDAD</v>
      </c>
      <c r="E772" s="3">
        <f>[23]Hoja1!D85</f>
        <v>44740</v>
      </c>
      <c r="F772" s="15">
        <f>[23]Hoja1!C85</f>
        <v>511</v>
      </c>
      <c r="G772" s="10" t="s">
        <v>72</v>
      </c>
      <c r="H772" s="15" t="str">
        <f>[23]Hoja1!A85</f>
        <v>SP-082</v>
      </c>
      <c r="I772" s="19">
        <f>[23]Hoja1!N85</f>
        <v>356403.05</v>
      </c>
      <c r="J772" t="s">
        <v>91</v>
      </c>
    </row>
    <row r="773" spans="1:10">
      <c r="A773">
        <v>2025</v>
      </c>
      <c r="B773" s="3">
        <v>45566</v>
      </c>
      <c r="C773" s="4">
        <v>45596</v>
      </c>
      <c r="D773" t="str">
        <f>[23]Hoja1!B86</f>
        <v>18 PLACAS BALISTICAS NIVEL IV</v>
      </c>
      <c r="E773" s="3">
        <f>[23]Hoja1!D86</f>
        <v>44776</v>
      </c>
      <c r="F773" s="15">
        <f>[23]Hoja1!C86</f>
        <v>511</v>
      </c>
      <c r="G773" s="10" t="s">
        <v>38</v>
      </c>
      <c r="H773" s="15" t="str">
        <f>[23]Hoja1!A86</f>
        <v>SP-083</v>
      </c>
      <c r="I773" s="19">
        <f>[23]Hoja1!N86</f>
        <v>84348</v>
      </c>
      <c r="J773" t="s">
        <v>91</v>
      </c>
    </row>
    <row r="774" spans="1:10">
      <c r="A774">
        <v>2025</v>
      </c>
      <c r="B774" s="3">
        <v>45566</v>
      </c>
      <c r="C774" s="4">
        <v>45596</v>
      </c>
      <c r="D774" t="str">
        <f>[23]Hoja1!B87</f>
        <v>6 CASCOS</v>
      </c>
      <c r="E774" s="3">
        <f>[23]Hoja1!D87</f>
        <v>44776</v>
      </c>
      <c r="F774" s="15">
        <f>[23]Hoja1!C87</f>
        <v>511</v>
      </c>
      <c r="G774" s="10" t="s">
        <v>72</v>
      </c>
      <c r="H774" s="15" t="str">
        <f>[23]Hoja1!A87</f>
        <v>SP-084</v>
      </c>
      <c r="I774" s="19">
        <f>[23]Hoja1!N87</f>
        <v>0</v>
      </c>
      <c r="J774" t="s">
        <v>91</v>
      </c>
    </row>
    <row r="775" spans="1:10">
      <c r="A775">
        <v>2025</v>
      </c>
      <c r="B775" s="3">
        <v>45566</v>
      </c>
      <c r="C775" s="4">
        <v>45596</v>
      </c>
      <c r="D775" t="str">
        <f>[23]Hoja1!B88</f>
        <v>9 CHALECOS</v>
      </c>
      <c r="E775" s="3"/>
      <c r="F775" s="15">
        <f>[23]Hoja1!C88</f>
        <v>0</v>
      </c>
      <c r="G775" s="10" t="s">
        <v>72</v>
      </c>
      <c r="H775" s="15" t="str">
        <f>[23]Hoja1!A88</f>
        <v>SP-085</v>
      </c>
      <c r="I775" s="19">
        <f>[23]Hoja1!N88</f>
        <v>0</v>
      </c>
      <c r="J775" t="s">
        <v>91</v>
      </c>
    </row>
    <row r="776" spans="1:10">
      <c r="A776">
        <v>2025</v>
      </c>
      <c r="B776" s="3">
        <v>45566</v>
      </c>
      <c r="C776" s="4">
        <v>45596</v>
      </c>
      <c r="D776" t="str">
        <f>[23]Hoja1!B89</f>
        <v>6 CAMARAS DE SEGURIDAD</v>
      </c>
      <c r="E776" s="3"/>
      <c r="F776" s="15">
        <f>[23]Hoja1!C89</f>
        <v>0</v>
      </c>
      <c r="G776" s="10" t="s">
        <v>38</v>
      </c>
      <c r="H776" s="15" t="str">
        <f>[23]Hoja1!A89</f>
        <v>SP-086</v>
      </c>
      <c r="I776" s="19">
        <f>[23]Hoja1!N89</f>
        <v>0</v>
      </c>
      <c r="J776" t="s">
        <v>91</v>
      </c>
    </row>
    <row r="777" spans="1:10">
      <c r="A777">
        <v>2025</v>
      </c>
      <c r="B777" s="3">
        <v>45566</v>
      </c>
      <c r="C777" s="4">
        <v>45596</v>
      </c>
      <c r="D777" t="str">
        <f>[23]Hoja1!B90</f>
        <v xml:space="preserve">SILLA MESH GERENTE </v>
      </c>
      <c r="E777" s="3">
        <f>[23]Hoja1!D90</f>
        <v>45602</v>
      </c>
      <c r="F777" s="15">
        <f>[23]Hoja1!C90</f>
        <v>511</v>
      </c>
      <c r="G777" s="10" t="s">
        <v>72</v>
      </c>
      <c r="H777" s="15" t="str">
        <f>[23]Hoja1!A90</f>
        <v>SP-087</v>
      </c>
      <c r="I777" s="19">
        <f>[23]Hoja1!N90</f>
        <v>1032</v>
      </c>
      <c r="J777" t="s">
        <v>91</v>
      </c>
    </row>
    <row r="778" spans="1:10">
      <c r="A778">
        <v>2025</v>
      </c>
      <c r="B778" s="3">
        <v>45566</v>
      </c>
      <c r="C778" s="4">
        <v>45596</v>
      </c>
      <c r="D778" t="str">
        <f>[23]Hoja1!B91</f>
        <v xml:space="preserve">SILLA MESH GERENTE </v>
      </c>
      <c r="E778" s="3">
        <f>[23]Hoja1!D91</f>
        <v>45603</v>
      </c>
      <c r="F778" s="15">
        <f>[23]Hoja1!C91</f>
        <v>511</v>
      </c>
      <c r="G778" s="10" t="s">
        <v>72</v>
      </c>
      <c r="H778" s="15" t="str">
        <f>[23]Hoja1!A91</f>
        <v>SP-088</v>
      </c>
      <c r="I778" s="19">
        <f>[23]Hoja1!N91</f>
        <v>1032</v>
      </c>
      <c r="J778" t="s">
        <v>91</v>
      </c>
    </row>
    <row r="779" spans="1:10">
      <c r="A779">
        <v>2025</v>
      </c>
      <c r="B779" s="3">
        <v>45566</v>
      </c>
      <c r="C779" s="4">
        <v>45596</v>
      </c>
      <c r="D779" t="str">
        <f>[23]Hoja1!B92</f>
        <v xml:space="preserve">SILLA MESH GERENTE </v>
      </c>
      <c r="E779" s="3">
        <f>[23]Hoja1!D92</f>
        <v>45604</v>
      </c>
      <c r="F779" s="15">
        <f>[23]Hoja1!C92</f>
        <v>511</v>
      </c>
      <c r="G779" s="10" t="s">
        <v>38</v>
      </c>
      <c r="H779" s="15" t="str">
        <f>[23]Hoja1!A92</f>
        <v>SP-089</v>
      </c>
      <c r="I779" s="19">
        <f>[23]Hoja1!N92</f>
        <v>1032</v>
      </c>
      <c r="J779" t="s">
        <v>91</v>
      </c>
    </row>
    <row r="780" spans="1:10">
      <c r="A780">
        <v>2025</v>
      </c>
      <c r="B780" s="3">
        <v>45566</v>
      </c>
      <c r="C780" s="4">
        <v>45596</v>
      </c>
      <c r="D780" t="str">
        <f>[23]Hoja1!B93</f>
        <v xml:space="preserve">ESCRITORIO OFIC </v>
      </c>
      <c r="E780" s="3">
        <f>[23]Hoja1!D93</f>
        <v>45605</v>
      </c>
      <c r="F780" s="15">
        <f>[23]Hoja1!C93</f>
        <v>511</v>
      </c>
      <c r="G780" s="10" t="s">
        <v>72</v>
      </c>
      <c r="H780" s="15" t="str">
        <f>[23]Hoja1!A93</f>
        <v>SP-090</v>
      </c>
      <c r="I780" s="19">
        <f>[23]Hoja1!N93</f>
        <v>1899</v>
      </c>
      <c r="J780" t="s">
        <v>91</v>
      </c>
    </row>
    <row r="781" spans="1:10">
      <c r="A781">
        <v>2025</v>
      </c>
      <c r="B781" s="3">
        <v>45566</v>
      </c>
      <c r="C781" s="4">
        <v>45596</v>
      </c>
      <c r="D781" t="str">
        <f>[23]Hoja1!B94</f>
        <v xml:space="preserve">ESCRITORIO OFIC </v>
      </c>
      <c r="E781" s="3">
        <f>[23]Hoja1!D94</f>
        <v>45606</v>
      </c>
      <c r="F781" s="15">
        <f>[23]Hoja1!C94</f>
        <v>512</v>
      </c>
      <c r="G781" s="10" t="s">
        <v>72</v>
      </c>
      <c r="H781" s="15" t="str">
        <f>[23]Hoja1!A94</f>
        <v>SP-091</v>
      </c>
      <c r="I781" s="19">
        <f>[23]Hoja1!N94</f>
        <v>1899</v>
      </c>
      <c r="J781" t="s">
        <v>91</v>
      </c>
    </row>
    <row r="782" spans="1:10">
      <c r="A782">
        <v>2025</v>
      </c>
      <c r="B782" s="3">
        <v>45566</v>
      </c>
      <c r="C782" s="4">
        <v>45596</v>
      </c>
      <c r="D782" t="str">
        <f>[23]Hoja1!B95</f>
        <v xml:space="preserve">ESCRITORIO OFIC </v>
      </c>
      <c r="F782" s="15">
        <f>[23]Hoja1!C95</f>
        <v>513</v>
      </c>
      <c r="G782" s="10" t="s">
        <v>38</v>
      </c>
      <c r="H782" s="15" t="str">
        <f>[23]Hoja1!A95</f>
        <v>SP-092</v>
      </c>
      <c r="I782" s="19">
        <f>[23]Hoja1!N95</f>
        <v>1899</v>
      </c>
      <c r="J782" t="s">
        <v>91</v>
      </c>
    </row>
    <row r="783" spans="1:10">
      <c r="A783">
        <v>2025</v>
      </c>
      <c r="B783" s="3">
        <v>45566</v>
      </c>
      <c r="C783" s="4">
        <v>45596</v>
      </c>
      <c r="D783" t="str">
        <f>[23]Hoja1!B96</f>
        <v>IMPRESORA MULTIFUNCIONAL</v>
      </c>
      <c r="F783" s="15">
        <f>[23]Hoja1!C96</f>
        <v>515</v>
      </c>
      <c r="G783" s="10" t="s">
        <v>72</v>
      </c>
      <c r="H783" s="15" t="str">
        <f>[23]Hoja1!A96</f>
        <v>SP-093</v>
      </c>
      <c r="I783" s="19">
        <f>[23]Hoja1!N96</f>
        <v>0</v>
      </c>
      <c r="J783" t="s">
        <v>91</v>
      </c>
    </row>
    <row r="784" spans="1:10">
      <c r="A784">
        <v>2025</v>
      </c>
      <c r="B784" s="3">
        <v>45566</v>
      </c>
      <c r="C784" s="4">
        <v>45596</v>
      </c>
      <c r="D784" t="str">
        <f>[23]Hoja1!B97</f>
        <v>PC DE ESCRITORIO</v>
      </c>
      <c r="F784" s="15">
        <f>[23]Hoja1!C97</f>
        <v>515</v>
      </c>
      <c r="G784" s="10" t="s">
        <v>72</v>
      </c>
      <c r="H784" s="15" t="str">
        <f>[23]Hoja1!A97</f>
        <v>SP-094</v>
      </c>
      <c r="I784" s="19">
        <f>[23]Hoja1!N97</f>
        <v>0</v>
      </c>
      <c r="J784" t="s">
        <v>91</v>
      </c>
    </row>
    <row r="785" spans="1:10">
      <c r="A785">
        <v>2025</v>
      </c>
      <c r="B785" s="3">
        <v>45566</v>
      </c>
      <c r="C785" s="4">
        <v>45596</v>
      </c>
      <c r="D785" t="str">
        <f>[23]Hoja1!B98</f>
        <v>PC DE ESCRITORIO</v>
      </c>
      <c r="F785" s="15">
        <f>[23]Hoja1!C98</f>
        <v>515</v>
      </c>
      <c r="G785" s="10" t="s">
        <v>38</v>
      </c>
      <c r="H785" s="15" t="str">
        <f>[23]Hoja1!A98</f>
        <v>SP-095</v>
      </c>
      <c r="I785" s="19">
        <f>[23]Hoja1!N98</f>
        <v>0</v>
      </c>
      <c r="J785" t="s">
        <v>91</v>
      </c>
    </row>
    <row r="786" spans="1:10">
      <c r="A786">
        <v>2025</v>
      </c>
      <c r="B786" s="3">
        <v>45566</v>
      </c>
      <c r="C786" s="4">
        <v>45596</v>
      </c>
      <c r="D786" t="str">
        <f>[24]Hoja1!B4</f>
        <v>ESCRITORIO METALICO C/2 CAJONES DE METAL</v>
      </c>
      <c r="F786" s="15">
        <f>[24]Hoja1!C4</f>
        <v>511</v>
      </c>
      <c r="G786" s="10" t="s">
        <v>72</v>
      </c>
      <c r="H786" s="15" t="str">
        <f>[24]Hoja1!A4</f>
        <v>CME-001</v>
      </c>
      <c r="J786" t="s">
        <v>92</v>
      </c>
    </row>
    <row r="787" spans="1:10">
      <c r="A787">
        <v>2025</v>
      </c>
      <c r="B787" s="3">
        <v>45566</v>
      </c>
      <c r="C787" s="4">
        <v>45596</v>
      </c>
      <c r="D787" t="str">
        <f>[24]Hoja1!B5</f>
        <v>SILLA GIRABLE</v>
      </c>
      <c r="F787" s="15">
        <f>[24]Hoja1!C5</f>
        <v>511</v>
      </c>
      <c r="G787" s="10" t="s">
        <v>72</v>
      </c>
      <c r="H787" s="15" t="str">
        <f>[24]Hoja1!A5</f>
        <v>CME.003</v>
      </c>
      <c r="J787" t="s">
        <v>92</v>
      </c>
    </row>
    <row r="788" spans="1:10">
      <c r="A788">
        <v>2025</v>
      </c>
      <c r="B788" s="3">
        <v>45566</v>
      </c>
      <c r="C788" s="4">
        <v>45596</v>
      </c>
      <c r="D788" t="str">
        <f>[24]Hoja1!B6</f>
        <v>CARRO CAMILLA TIJERA REXPONER</v>
      </c>
      <c r="E788" s="3">
        <f>[24]Hoja1!$D$6</f>
        <v>44994</v>
      </c>
      <c r="F788" s="15">
        <f>[24]Hoja1!C6</f>
        <v>511</v>
      </c>
      <c r="G788" s="10" t="s">
        <v>72</v>
      </c>
      <c r="H788" s="15" t="str">
        <f>[24]Hoja1!A6</f>
        <v>CME-004</v>
      </c>
      <c r="I788" s="19">
        <f>[24]Hoja1!$N$6</f>
        <v>12368.24</v>
      </c>
      <c r="J788" t="s">
        <v>92</v>
      </c>
    </row>
    <row r="789" spans="1:10">
      <c r="A789">
        <v>2025</v>
      </c>
      <c r="B789" s="3">
        <v>45566</v>
      </c>
      <c r="C789" s="4">
        <v>45596</v>
      </c>
      <c r="D789" t="str">
        <f>[25]Hoja1!B4</f>
        <v xml:space="preserve">MONITOR </v>
      </c>
      <c r="E789" s="3">
        <f>[25]Hoja1!D4</f>
        <v>40953</v>
      </c>
      <c r="F789" s="15">
        <f>[25]Hoja1!C4</f>
        <v>515</v>
      </c>
      <c r="G789" s="10" t="s">
        <v>72</v>
      </c>
      <c r="H789" s="15" t="str">
        <f>[25]Hoja1!A4</f>
        <v>SM-001</v>
      </c>
      <c r="I789" s="19">
        <f>[25]Hoja1!M4</f>
        <v>8700</v>
      </c>
      <c r="J789" t="s">
        <v>93</v>
      </c>
    </row>
    <row r="790" spans="1:10">
      <c r="A790">
        <v>2025</v>
      </c>
      <c r="B790" s="3">
        <v>45566</v>
      </c>
      <c r="C790" s="4">
        <v>45596</v>
      </c>
      <c r="D790" t="str">
        <f>[25]Hoja1!B5</f>
        <v>TECLADO</v>
      </c>
      <c r="E790" s="3"/>
      <c r="F790" s="15">
        <f>[25]Hoja1!C5</f>
        <v>515</v>
      </c>
      <c r="G790" s="10" t="s">
        <v>72</v>
      </c>
      <c r="H790" s="15" t="str">
        <f>[25]Hoja1!A5</f>
        <v>SM-002</v>
      </c>
      <c r="I790" s="19">
        <f>[25]Hoja1!M5</f>
        <v>207</v>
      </c>
      <c r="J790" t="s">
        <v>93</v>
      </c>
    </row>
    <row r="791" spans="1:10">
      <c r="A791">
        <v>2025</v>
      </c>
      <c r="B791" s="3">
        <v>45566</v>
      </c>
      <c r="C791" s="4">
        <v>45596</v>
      </c>
      <c r="D791" t="str">
        <f>[25]Hoja1!B6</f>
        <v>CPU</v>
      </c>
      <c r="E791" s="3"/>
      <c r="F791" s="15">
        <f>[25]Hoja1!C6</f>
        <v>515</v>
      </c>
      <c r="G791" s="10" t="s">
        <v>72</v>
      </c>
      <c r="H791" s="15" t="str">
        <f>[25]Hoja1!A6</f>
        <v>SM-003</v>
      </c>
      <c r="I791" s="19">
        <f>[25]Hoja1!M6</f>
        <v>3000</v>
      </c>
      <c r="J791" t="s">
        <v>93</v>
      </c>
    </row>
    <row r="792" spans="1:10">
      <c r="A792">
        <v>2025</v>
      </c>
      <c r="B792" s="3">
        <v>45566</v>
      </c>
      <c r="C792" s="4">
        <v>45596</v>
      </c>
      <c r="D792" t="str">
        <f>[25]Hoja1!B7</f>
        <v>REGULADOR</v>
      </c>
      <c r="E792" s="3">
        <f>[25]Hoja1!D7</f>
        <v>40295</v>
      </c>
      <c r="F792" s="15">
        <f>[25]Hoja1!C7</f>
        <v>566</v>
      </c>
      <c r="G792" s="10" t="s">
        <v>72</v>
      </c>
      <c r="H792" s="15" t="str">
        <f>[25]Hoja1!A7</f>
        <v>SM-004</v>
      </c>
      <c r="I792" s="19">
        <f>[25]Hoja1!M7</f>
        <v>200</v>
      </c>
      <c r="J792" t="s">
        <v>93</v>
      </c>
    </row>
    <row r="793" spans="1:10">
      <c r="A793">
        <v>2025</v>
      </c>
      <c r="B793" s="3">
        <v>45566</v>
      </c>
      <c r="C793" s="4">
        <v>45596</v>
      </c>
      <c r="D793" t="str">
        <f>[25]Hoja1!B8</f>
        <v>ESCRITORIO METALICO DE 4 CAJONES</v>
      </c>
      <c r="E793" s="3"/>
      <c r="F793" s="15">
        <f>[25]Hoja1!C8</f>
        <v>511</v>
      </c>
      <c r="G793" s="10" t="s">
        <v>72</v>
      </c>
      <c r="H793" s="15" t="str">
        <f>[25]Hoja1!A8</f>
        <v>SM-005</v>
      </c>
      <c r="I793" s="19">
        <f>[25]Hoja1!M8</f>
        <v>1400</v>
      </c>
      <c r="J793" t="s">
        <v>93</v>
      </c>
    </row>
    <row r="794" spans="1:10">
      <c r="A794">
        <v>2025</v>
      </c>
      <c r="B794" s="3">
        <v>45566</v>
      </c>
      <c r="C794" s="4">
        <v>45596</v>
      </c>
      <c r="D794" t="str">
        <f>[25]Hoja1!B9</f>
        <v>MESA DE  MADERA DE 2 DIVISIONES</v>
      </c>
      <c r="E794" s="3"/>
      <c r="F794" s="15">
        <f>[25]Hoja1!C9</f>
        <v>511</v>
      </c>
      <c r="G794" s="10" t="s">
        <v>72</v>
      </c>
      <c r="H794" s="15" t="str">
        <f>[25]Hoja1!A9</f>
        <v>SM-006</v>
      </c>
      <c r="I794" s="19">
        <f>[25]Hoja1!M9</f>
        <v>500</v>
      </c>
      <c r="J794" t="s">
        <v>93</v>
      </c>
    </row>
    <row r="795" spans="1:10">
      <c r="A795">
        <v>2025</v>
      </c>
      <c r="B795" s="3">
        <v>45566</v>
      </c>
      <c r="C795" s="4">
        <v>45596</v>
      </c>
      <c r="D795" t="str">
        <f>[25]Hoja1!B10</f>
        <v>SILLA SECRETARIAL GIRABLE COLOR NEGRO</v>
      </c>
      <c r="E795" s="3"/>
      <c r="F795" s="15">
        <f>[25]Hoja1!C10</f>
        <v>511</v>
      </c>
      <c r="G795" s="10" t="s">
        <v>72</v>
      </c>
      <c r="H795" s="15" t="str">
        <f>[25]Hoja1!A10</f>
        <v>SM-007</v>
      </c>
      <c r="I795" s="19">
        <f>[25]Hoja1!M10</f>
        <v>800</v>
      </c>
      <c r="J795" t="s">
        <v>93</v>
      </c>
    </row>
    <row r="796" spans="1:10">
      <c r="A796">
        <v>2025</v>
      </c>
      <c r="B796" s="3">
        <v>45566</v>
      </c>
      <c r="C796" s="4">
        <v>45596</v>
      </c>
      <c r="D796" t="str">
        <f>[25]Hoja1!B11</f>
        <v>FUENTE DE PODER</v>
      </c>
      <c r="E796" s="3">
        <f>[25]Hoja1!D11</f>
        <v>42579</v>
      </c>
      <c r="F796" s="15">
        <f>[25]Hoja1!C11</f>
        <v>566</v>
      </c>
      <c r="G796" s="10" t="s">
        <v>72</v>
      </c>
      <c r="H796" s="15" t="str">
        <f>[25]Hoja1!A11</f>
        <v>SM-008</v>
      </c>
      <c r="I796" s="19">
        <f>[25]Hoja1!M11</f>
        <v>500</v>
      </c>
      <c r="J796" t="s">
        <v>93</v>
      </c>
    </row>
    <row r="797" spans="1:10">
      <c r="A797">
        <v>2025</v>
      </c>
      <c r="B797" s="3">
        <v>45566</v>
      </c>
      <c r="C797" s="4">
        <v>45596</v>
      </c>
      <c r="D797" t="str">
        <f>[25]Hoja1!B12</f>
        <v>BOCINA LOGITECH</v>
      </c>
      <c r="E797" s="3"/>
      <c r="F797" s="15">
        <f>[25]Hoja1!C12</f>
        <v>520</v>
      </c>
      <c r="G797" s="10" t="s">
        <v>72</v>
      </c>
      <c r="H797" s="15" t="str">
        <f>[25]Hoja1!A12</f>
        <v>SM-010</v>
      </c>
      <c r="I797" s="19">
        <f>[25]Hoja1!M12</f>
        <v>0</v>
      </c>
      <c r="J797" t="s">
        <v>93</v>
      </c>
    </row>
    <row r="798" spans="1:10">
      <c r="A798">
        <v>2025</v>
      </c>
      <c r="B798" s="3">
        <v>45566</v>
      </c>
      <c r="C798" s="4">
        <v>45596</v>
      </c>
      <c r="D798" t="str">
        <f>[25]Hoja1!B13</f>
        <v>ARCHIVERO DE TRIPLAY DE 4 CAJONES</v>
      </c>
      <c r="E798" s="3"/>
      <c r="F798" s="15">
        <f>[25]Hoja1!C13</f>
        <v>511</v>
      </c>
      <c r="G798" s="10" t="s">
        <v>72</v>
      </c>
      <c r="H798" s="15" t="str">
        <f>[25]Hoja1!A13</f>
        <v>SM-011</v>
      </c>
      <c r="I798" s="19">
        <f>[25]Hoja1!M13</f>
        <v>1200</v>
      </c>
      <c r="J798" t="s">
        <v>93</v>
      </c>
    </row>
    <row r="799" spans="1:10">
      <c r="A799">
        <v>2025</v>
      </c>
      <c r="B799" s="3">
        <v>45566</v>
      </c>
      <c r="C799" s="4">
        <v>45596</v>
      </c>
      <c r="D799" t="str">
        <f>[25]Hoja1!B14</f>
        <v>AIRE ACONDICIONADO TIPO MINISPLIT</v>
      </c>
      <c r="E799" s="3">
        <f>[25]Hoja1!D14</f>
        <v>41263</v>
      </c>
      <c r="F799" s="15">
        <f>[25]Hoja1!C14</f>
        <v>564</v>
      </c>
      <c r="G799" s="10" t="s">
        <v>72</v>
      </c>
      <c r="H799" s="15" t="str">
        <f>[25]Hoja1!A14</f>
        <v>SM-012</v>
      </c>
      <c r="I799" s="19">
        <f>[25]Hoja1!M14</f>
        <v>6960</v>
      </c>
      <c r="J799" t="s">
        <v>93</v>
      </c>
    </row>
    <row r="800" spans="1:10">
      <c r="A800">
        <v>2025</v>
      </c>
      <c r="B800" s="3">
        <v>45566</v>
      </c>
      <c r="C800" s="4">
        <v>45596</v>
      </c>
      <c r="D800" t="str">
        <f>[25]Hoja1!B15</f>
        <v>ESCRITORIO EJECUTIVO COLOR VERDE</v>
      </c>
      <c r="E800" s="3"/>
      <c r="F800" s="15">
        <f>[25]Hoja1!C15</f>
        <v>511</v>
      </c>
      <c r="G800" s="10" t="s">
        <v>72</v>
      </c>
      <c r="H800" s="15" t="str">
        <f>[25]Hoja1!A15</f>
        <v>SM-013</v>
      </c>
      <c r="I800" s="19">
        <f>[25]Hoja1!M15</f>
        <v>1200</v>
      </c>
      <c r="J800" t="s">
        <v>93</v>
      </c>
    </row>
    <row r="801" spans="1:10">
      <c r="A801">
        <v>2025</v>
      </c>
      <c r="B801" s="3">
        <v>45566</v>
      </c>
      <c r="C801" s="4">
        <v>45596</v>
      </c>
      <c r="D801" t="str">
        <f>[25]Hoja1!B16</f>
        <v>ARCHIVERO 2 GAV OF</v>
      </c>
      <c r="E801" s="3">
        <f>[25]Hoja1!D16</f>
        <v>41306</v>
      </c>
      <c r="F801" s="15">
        <f>[25]Hoja1!C16</f>
        <v>511</v>
      </c>
      <c r="G801" s="10" t="s">
        <v>72</v>
      </c>
      <c r="H801" s="15" t="str">
        <f>[25]Hoja1!A16</f>
        <v>SM-014</v>
      </c>
      <c r="I801" s="19">
        <f>[25]Hoja1!M16</f>
        <v>2099</v>
      </c>
      <c r="J801" t="s">
        <v>93</v>
      </c>
    </row>
    <row r="802" spans="1:10">
      <c r="A802">
        <v>2025</v>
      </c>
      <c r="B802" s="3">
        <v>45566</v>
      </c>
      <c r="C802" s="4">
        <v>45596</v>
      </c>
      <c r="D802" t="str">
        <f>[25]Hoja1!B17</f>
        <v xml:space="preserve">ARCHIVERO RUSTICO </v>
      </c>
      <c r="E802" s="3"/>
      <c r="F802" s="15">
        <f>[25]Hoja1!C17</f>
        <v>511</v>
      </c>
      <c r="G802" s="10" t="s">
        <v>72</v>
      </c>
      <c r="H802" s="15" t="str">
        <f>[25]Hoja1!A17</f>
        <v>SM-015</v>
      </c>
      <c r="I802" s="19">
        <f>[25]Hoja1!M17</f>
        <v>1000</v>
      </c>
      <c r="J802" t="s">
        <v>93</v>
      </c>
    </row>
    <row r="803" spans="1:10">
      <c r="A803">
        <v>2025</v>
      </c>
      <c r="B803" s="3">
        <v>45566</v>
      </c>
      <c r="C803" s="4">
        <v>45596</v>
      </c>
      <c r="D803" t="str">
        <f>[25]Hoja1!B18</f>
        <v>MONITOR</v>
      </c>
      <c r="E803" s="3">
        <f>[25]Hoja1!D18</f>
        <v>42415</v>
      </c>
      <c r="F803" s="15">
        <f>[25]Hoja1!C18</f>
        <v>515</v>
      </c>
      <c r="G803" s="10" t="s">
        <v>72</v>
      </c>
      <c r="H803" s="15" t="str">
        <f>[25]Hoja1!A18</f>
        <v>SM-016</v>
      </c>
      <c r="I803" s="19">
        <f>[25]Hoja1!M18</f>
        <v>8352</v>
      </c>
      <c r="J803" t="s">
        <v>93</v>
      </c>
    </row>
    <row r="804" spans="1:10">
      <c r="A804">
        <v>2025</v>
      </c>
      <c r="B804" s="3">
        <v>45566</v>
      </c>
      <c r="C804" s="4">
        <v>45596</v>
      </c>
      <c r="D804" t="str">
        <f>[25]Hoja1!B19</f>
        <v>REGULADOR</v>
      </c>
      <c r="E804" s="3">
        <f>[25]Hoja1!D19</f>
        <v>42415</v>
      </c>
      <c r="F804" s="15">
        <f>[25]Hoja1!C19</f>
        <v>566</v>
      </c>
      <c r="G804" s="10" t="s">
        <v>72</v>
      </c>
      <c r="H804" s="15" t="str">
        <f>[25]Hoja1!A19</f>
        <v>SM-017</v>
      </c>
      <c r="I804" s="19">
        <f>[25]Hoja1!M19</f>
        <v>0</v>
      </c>
      <c r="J804" t="s">
        <v>93</v>
      </c>
    </row>
    <row r="805" spans="1:10">
      <c r="A805">
        <v>2025</v>
      </c>
      <c r="B805" s="3">
        <v>45566</v>
      </c>
      <c r="C805" s="4">
        <v>45596</v>
      </c>
      <c r="D805" t="str">
        <f>[25]Hoja1!B20</f>
        <v>TECLADO</v>
      </c>
      <c r="E805" s="3"/>
      <c r="F805" s="15">
        <f>[25]Hoja1!C20</f>
        <v>515</v>
      </c>
      <c r="G805" s="10" t="s">
        <v>72</v>
      </c>
      <c r="H805" s="15" t="str">
        <f>[25]Hoja1!A20</f>
        <v>SM-018</v>
      </c>
      <c r="I805" s="19">
        <f>[25]Hoja1!M20</f>
        <v>0</v>
      </c>
      <c r="J805" t="s">
        <v>93</v>
      </c>
    </row>
    <row r="806" spans="1:10">
      <c r="A806">
        <v>2025</v>
      </c>
      <c r="B806" s="3">
        <v>45566</v>
      </c>
      <c r="C806" s="4">
        <v>45596</v>
      </c>
      <c r="D806" t="str">
        <f>[25]Hoja1!B21</f>
        <v>CPU</v>
      </c>
      <c r="E806" s="3"/>
      <c r="F806" s="15">
        <f>[25]Hoja1!C21</f>
        <v>515</v>
      </c>
      <c r="G806" s="10" t="s">
        <v>72</v>
      </c>
      <c r="H806" s="15" t="str">
        <f>[25]Hoja1!A21</f>
        <v>SM-019</v>
      </c>
      <c r="I806" s="19">
        <f>[25]Hoja1!M21</f>
        <v>0</v>
      </c>
      <c r="J806" t="s">
        <v>93</v>
      </c>
    </row>
    <row r="807" spans="1:10">
      <c r="A807">
        <v>2025</v>
      </c>
      <c r="B807" s="3">
        <v>45566</v>
      </c>
      <c r="C807" s="4">
        <v>45596</v>
      </c>
      <c r="D807" t="str">
        <f>[25]Hoja1!B22</f>
        <v>MOUSE</v>
      </c>
      <c r="E807" s="3"/>
      <c r="F807" s="15">
        <f>[25]Hoja1!C22</f>
        <v>515</v>
      </c>
      <c r="G807" s="10" t="s">
        <v>72</v>
      </c>
      <c r="H807" s="15" t="str">
        <f>[25]Hoja1!A22</f>
        <v xml:space="preserve"> </v>
      </c>
      <c r="I807" s="19">
        <f>[25]Hoja1!M22</f>
        <v>0</v>
      </c>
      <c r="J807" t="s">
        <v>93</v>
      </c>
    </row>
    <row r="808" spans="1:10">
      <c r="A808">
        <v>2025</v>
      </c>
      <c r="B808" s="3">
        <v>45566</v>
      </c>
      <c r="C808" s="4">
        <v>45596</v>
      </c>
      <c r="D808" t="str">
        <f>[25]Hoja1!B23</f>
        <v>SILLA APILABLE COLOR BLANCO</v>
      </c>
      <c r="E808" s="3"/>
      <c r="F808" s="15">
        <f>[25]Hoja1!C23</f>
        <v>511</v>
      </c>
      <c r="G808" s="10" t="s">
        <v>72</v>
      </c>
      <c r="H808" s="15" t="str">
        <f>[25]Hoja1!A23</f>
        <v>SM-021</v>
      </c>
      <c r="I808" s="19">
        <f>[25]Hoja1!M23</f>
        <v>200</v>
      </c>
      <c r="J808" t="s">
        <v>93</v>
      </c>
    </row>
    <row r="809" spans="1:10">
      <c r="A809">
        <v>2025</v>
      </c>
      <c r="B809" s="3">
        <v>45566</v>
      </c>
      <c r="C809" s="4">
        <v>45596</v>
      </c>
      <c r="D809" t="str">
        <f>[25]Hoja1!B24</f>
        <v>MESA PLEGABLE</v>
      </c>
      <c r="E809" s="3">
        <f>[25]Hoja1!D24</f>
        <v>43815</v>
      </c>
      <c r="F809" s="15">
        <f>[25]Hoja1!C24</f>
        <v>511</v>
      </c>
      <c r="G809" s="10" t="s">
        <v>72</v>
      </c>
      <c r="H809" s="15" t="str">
        <f>[25]Hoja1!A24</f>
        <v>SM-023</v>
      </c>
      <c r="I809" s="19">
        <f>[25]Hoja1!M24</f>
        <v>1099</v>
      </c>
      <c r="J809" t="s">
        <v>93</v>
      </c>
    </row>
    <row r="810" spans="1:10">
      <c r="A810">
        <v>2025</v>
      </c>
      <c r="B810" s="3">
        <v>45566</v>
      </c>
      <c r="C810" s="4">
        <v>45596</v>
      </c>
      <c r="D810" t="str">
        <f>[25]Hoja1!B25</f>
        <v>MESA PLEGABLE</v>
      </c>
      <c r="E810" s="3">
        <f>[25]Hoja1!D25</f>
        <v>43816</v>
      </c>
      <c r="F810" s="15">
        <f>[25]Hoja1!C25</f>
        <v>511</v>
      </c>
      <c r="G810" s="10" t="s">
        <v>72</v>
      </c>
      <c r="H810" s="15" t="str">
        <f>[25]Hoja1!A25</f>
        <v>SM-024</v>
      </c>
      <c r="I810" s="19">
        <f>[25]Hoja1!M25</f>
        <v>1099</v>
      </c>
      <c r="J810" t="s">
        <v>93</v>
      </c>
    </row>
    <row r="811" spans="1:10">
      <c r="A811">
        <v>2025</v>
      </c>
      <c r="B811" s="3">
        <v>45566</v>
      </c>
      <c r="C811" s="4">
        <v>45596</v>
      </c>
      <c r="D811" t="str">
        <f>[25]Hoja1!B26</f>
        <v>MESA PLEGABLE</v>
      </c>
      <c r="E811" s="3">
        <f>[25]Hoja1!D26</f>
        <v>43817</v>
      </c>
      <c r="F811" s="15">
        <f>[25]Hoja1!C26</f>
        <v>511</v>
      </c>
      <c r="G811" s="10" t="s">
        <v>72</v>
      </c>
      <c r="H811" s="15" t="str">
        <f>[25]Hoja1!A26</f>
        <v>SM-025</v>
      </c>
      <c r="I811" s="19">
        <f>[25]Hoja1!M26</f>
        <v>1099</v>
      </c>
      <c r="J811" t="s">
        <v>93</v>
      </c>
    </row>
    <row r="812" spans="1:10">
      <c r="A812">
        <v>2025</v>
      </c>
      <c r="B812" s="3">
        <v>45566</v>
      </c>
      <c r="C812" s="4">
        <v>45596</v>
      </c>
      <c r="D812" t="str">
        <f>[25]Hoja1!B27</f>
        <v>MESA PLEGABLE</v>
      </c>
      <c r="E812" s="3">
        <f>[25]Hoja1!D27</f>
        <v>43818</v>
      </c>
      <c r="F812" s="15">
        <f>[25]Hoja1!C27</f>
        <v>511</v>
      </c>
      <c r="G812" s="10" t="s">
        <v>72</v>
      </c>
      <c r="H812" s="15" t="str">
        <f>[25]Hoja1!A27</f>
        <v>SM-026</v>
      </c>
      <c r="I812" s="19">
        <f>[25]Hoja1!M27</f>
        <v>1099</v>
      </c>
      <c r="J812" t="s">
        <v>93</v>
      </c>
    </row>
    <row r="813" spans="1:10">
      <c r="A813">
        <v>2025</v>
      </c>
      <c r="B813" s="3">
        <v>45566</v>
      </c>
      <c r="C813" s="4">
        <v>45596</v>
      </c>
      <c r="D813" t="str">
        <f>[25]Hoja1!B28</f>
        <v>MESA PLEGABLE</v>
      </c>
      <c r="E813" s="3">
        <f>[25]Hoja1!D28</f>
        <v>43819</v>
      </c>
      <c r="F813" s="15">
        <f>[25]Hoja1!C28</f>
        <v>511</v>
      </c>
      <c r="G813" s="10" t="s">
        <v>72</v>
      </c>
      <c r="H813" s="15" t="str">
        <f>[25]Hoja1!A28</f>
        <v>SM-027</v>
      </c>
      <c r="I813" s="19">
        <f>[25]Hoja1!M28</f>
        <v>1099</v>
      </c>
      <c r="J813" t="s">
        <v>93</v>
      </c>
    </row>
    <row r="814" spans="1:10">
      <c r="A814">
        <v>2025</v>
      </c>
      <c r="B814" s="3">
        <v>45566</v>
      </c>
      <c r="C814" s="4">
        <v>45596</v>
      </c>
      <c r="D814" t="str">
        <f>[25]Hoja1!B29</f>
        <v xml:space="preserve">DISPENSADOR DE AGUA </v>
      </c>
      <c r="E814" s="3">
        <f>[25]Hoja1!D29</f>
        <v>44720</v>
      </c>
      <c r="F814" s="15">
        <f>[25]Hoja1!C29</f>
        <v>564</v>
      </c>
      <c r="G814" s="10" t="s">
        <v>72</v>
      </c>
      <c r="H814" s="15" t="str">
        <f>[25]Hoja1!A29</f>
        <v>SM-028</v>
      </c>
      <c r="I814" s="19">
        <f>[25]Hoja1!M29</f>
        <v>3999</v>
      </c>
      <c r="J814" t="s">
        <v>93</v>
      </c>
    </row>
    <row r="815" spans="1:10">
      <c r="A815">
        <v>2025</v>
      </c>
      <c r="B815" s="3">
        <v>45566</v>
      </c>
      <c r="C815" s="4">
        <v>45596</v>
      </c>
      <c r="D815" t="str">
        <f>[25]Hoja1!B30</f>
        <v>MINISPLIT 2 TON</v>
      </c>
      <c r="E815" s="3">
        <f>[25]Hoja1!D30</f>
        <v>44727</v>
      </c>
      <c r="F815" s="15">
        <f>[25]Hoja1!C30</f>
        <v>564</v>
      </c>
      <c r="G815" s="10" t="s">
        <v>72</v>
      </c>
      <c r="H815" s="15" t="str">
        <f>[25]Hoja1!A30</f>
        <v>SM-029</v>
      </c>
      <c r="I815" s="19">
        <f>[25]Hoja1!M30</f>
        <v>16820</v>
      </c>
      <c r="J815" t="s">
        <v>93</v>
      </c>
    </row>
    <row r="816" spans="1:10">
      <c r="A816">
        <v>2025</v>
      </c>
      <c r="B816" s="3">
        <v>45566</v>
      </c>
      <c r="C816" s="4">
        <v>45596</v>
      </c>
      <c r="D816" t="str">
        <f>[25]Hoja1!B31</f>
        <v>IMPRESORA MULTIFUNCIONAL</v>
      </c>
      <c r="E816" s="3">
        <f>[25]Hoja1!D31</f>
        <v>45314</v>
      </c>
      <c r="F816" s="15">
        <f>[25]Hoja1!C31</f>
        <v>515</v>
      </c>
      <c r="G816" s="10" t="s">
        <v>72</v>
      </c>
      <c r="H816" s="15" t="str">
        <f>[25]Hoja1!A31</f>
        <v>SM-030</v>
      </c>
      <c r="I816" s="19">
        <f>[25]Hoja1!M31</f>
        <v>4239</v>
      </c>
      <c r="J816" t="s">
        <v>93</v>
      </c>
    </row>
    <row r="817" spans="1:10">
      <c r="A817">
        <v>2025</v>
      </c>
      <c r="B817" s="3">
        <v>45566</v>
      </c>
      <c r="C817" s="4">
        <v>45596</v>
      </c>
      <c r="D817" t="str">
        <f>[26]Hoja1!B4</f>
        <v>MINISPLIT DE 1 TON. 220 LINEA TITANIUM 2</v>
      </c>
      <c r="E817" s="3">
        <f>[26]Hoja1!D4</f>
        <v>42473</v>
      </c>
      <c r="F817" s="15">
        <f>[26]Hoja1!C4</f>
        <v>564</v>
      </c>
      <c r="G817" s="10" t="s">
        <v>72</v>
      </c>
      <c r="H817" s="15" t="str">
        <f>[26]Hoja1!A4</f>
        <v>001-TEC</v>
      </c>
      <c r="I817" s="19">
        <f>[26]Hoja1!M4</f>
        <v>4999.99</v>
      </c>
      <c r="J817" t="s">
        <v>94</v>
      </c>
    </row>
    <row r="818" spans="1:10">
      <c r="A818">
        <v>2025</v>
      </c>
      <c r="B818" s="3">
        <v>45566</v>
      </c>
      <c r="C818" s="4">
        <v>45596</v>
      </c>
      <c r="D818" t="str">
        <f>[26]Hoja1!B5</f>
        <v>VIDEOPROYECTOR MS524</v>
      </c>
      <c r="E818" s="3">
        <f>[26]Hoja1!D5</f>
        <v>42521</v>
      </c>
      <c r="F818" s="15">
        <f>[26]Hoja1!C5</f>
        <v>520</v>
      </c>
      <c r="G818" s="10" t="s">
        <v>72</v>
      </c>
      <c r="H818" s="15" t="str">
        <f>[26]Hoja1!A5</f>
        <v>002-TEC</v>
      </c>
      <c r="I818" s="19">
        <f>[26]Hoja1!M5</f>
        <v>7699</v>
      </c>
      <c r="J818" t="s">
        <v>94</v>
      </c>
    </row>
    <row r="819" spans="1:10">
      <c r="A819">
        <v>2025</v>
      </c>
      <c r="B819" s="3">
        <v>45566</v>
      </c>
      <c r="C819" s="4">
        <v>45596</v>
      </c>
      <c r="D819" t="str">
        <f>[26]Hoja1!B6</f>
        <v>SILLON EJECUTIVO COLOR NEGRO</v>
      </c>
      <c r="E819" s="3"/>
      <c r="F819" s="15">
        <f>[26]Hoja1!C6</f>
        <v>511</v>
      </c>
      <c r="G819" s="10" t="s">
        <v>72</v>
      </c>
      <c r="H819" s="15" t="str">
        <f>[26]Hoja1!A6</f>
        <v>003-TEC</v>
      </c>
      <c r="I819" s="19">
        <f>[26]Hoja1!M6</f>
        <v>0</v>
      </c>
      <c r="J819" t="s">
        <v>94</v>
      </c>
    </row>
    <row r="820" spans="1:10">
      <c r="A820">
        <v>2025</v>
      </c>
      <c r="B820" s="3">
        <v>45566</v>
      </c>
      <c r="C820" s="4">
        <v>45596</v>
      </c>
      <c r="D820" t="str">
        <f>[26]Hoja1!B7</f>
        <v>ADAPTADOR (20)</v>
      </c>
      <c r="E820" s="3">
        <f>[26]Hoja1!D7</f>
        <v>44937</v>
      </c>
      <c r="F820" s="15">
        <f>[26]Hoja1!C7</f>
        <v>511</v>
      </c>
      <c r="G820" s="10" t="s">
        <v>72</v>
      </c>
      <c r="H820" s="15" t="str">
        <f>[26]Hoja1!A7</f>
        <v>004-TEC</v>
      </c>
      <c r="I820" s="19">
        <f>[26]Hoja1!M7</f>
        <v>2580</v>
      </c>
      <c r="J820" t="s">
        <v>94</v>
      </c>
    </row>
    <row r="821" spans="1:10">
      <c r="A821">
        <v>2025</v>
      </c>
      <c r="B821" s="3">
        <v>45566</v>
      </c>
      <c r="C821" s="4">
        <v>45596</v>
      </c>
      <c r="D821" t="str">
        <f>[27]Hoja1!B4</f>
        <v>ESCRITORIO METALICO DE 1.52 X 0.75 X .74 CM C/4 CAJONES</v>
      </c>
      <c r="E821" s="3">
        <f>[27]Hoja1!D4</f>
        <v>36157</v>
      </c>
      <c r="F821" s="15">
        <f>[27]Hoja1!C4</f>
        <v>511</v>
      </c>
      <c r="G821" s="10" t="s">
        <v>72</v>
      </c>
      <c r="H821" s="15" t="str">
        <f>[27]Hoja1!A4</f>
        <v>TM-001</v>
      </c>
      <c r="I821" s="19">
        <f>[27]Hoja1!N4</f>
        <v>2002.15</v>
      </c>
      <c r="J821" t="s">
        <v>95</v>
      </c>
    </row>
    <row r="822" spans="1:10">
      <c r="A822">
        <v>2025</v>
      </c>
      <c r="B822" s="3">
        <v>45566</v>
      </c>
      <c r="C822" s="4">
        <v>45596</v>
      </c>
      <c r="D822" t="str">
        <f>[27]Hoja1!B5</f>
        <v>ESCRITORIO INDIVIDUAL</v>
      </c>
      <c r="E822" s="3">
        <f>[27]Hoja1!D5</f>
        <v>42548</v>
      </c>
      <c r="F822" s="15">
        <f>[27]Hoja1!C5</f>
        <v>511</v>
      </c>
      <c r="G822" s="10" t="s">
        <v>72</v>
      </c>
      <c r="H822" s="15" t="str">
        <f>[27]Hoja1!A5</f>
        <v>TM-002</v>
      </c>
      <c r="I822" s="19">
        <f>[27]Hoja1!N5</f>
        <v>5800</v>
      </c>
      <c r="J822" t="s">
        <v>95</v>
      </c>
    </row>
    <row r="823" spans="1:10">
      <c r="A823">
        <v>2025</v>
      </c>
      <c r="B823" s="3">
        <v>45566</v>
      </c>
      <c r="C823" s="4">
        <v>45596</v>
      </c>
      <c r="D823" t="str">
        <f>[27]Hoja1!B6</f>
        <v>MONITOR</v>
      </c>
      <c r="E823" s="3">
        <f>[27]Hoja1!D6</f>
        <v>40953</v>
      </c>
      <c r="F823" s="15">
        <f>[27]Hoja1!C6</f>
        <v>515</v>
      </c>
      <c r="G823" s="10" t="s">
        <v>72</v>
      </c>
      <c r="H823" s="15" t="str">
        <f>[27]Hoja1!A6</f>
        <v>TM-003</v>
      </c>
      <c r="I823" s="19">
        <f>[27]Hoja1!N6</f>
        <v>1300</v>
      </c>
      <c r="J823" t="s">
        <v>95</v>
      </c>
    </row>
    <row r="824" spans="1:10">
      <c r="A824">
        <v>2025</v>
      </c>
      <c r="B824" s="3">
        <v>45566</v>
      </c>
      <c r="C824" s="4">
        <v>45596</v>
      </c>
      <c r="D824" t="str">
        <f>[27]Hoja1!B7</f>
        <v>MAQUINA DE ESCRIBIR ELECTRONICA</v>
      </c>
      <c r="E824" s="3">
        <f>[27]Hoja1!D7</f>
        <v>43845</v>
      </c>
      <c r="F824" s="15">
        <f>[27]Hoja1!C7</f>
        <v>515</v>
      </c>
      <c r="G824" s="10" t="s">
        <v>72</v>
      </c>
      <c r="H824" s="15" t="str">
        <f>[27]Hoja1!A7</f>
        <v>TM-004</v>
      </c>
      <c r="I824" s="19">
        <f>[27]Hoja1!N7</f>
        <v>2200</v>
      </c>
      <c r="J824" t="s">
        <v>95</v>
      </c>
    </row>
    <row r="825" spans="1:10">
      <c r="A825">
        <v>2025</v>
      </c>
      <c r="B825" s="3">
        <v>45566</v>
      </c>
      <c r="C825" s="4">
        <v>45596</v>
      </c>
      <c r="D825" t="str">
        <f>[27]Hoja1!B8</f>
        <v>CPU DE ESCRITORIO</v>
      </c>
      <c r="E825" s="3">
        <f>[27]Hoja1!D8</f>
        <v>39588</v>
      </c>
      <c r="F825" s="15">
        <f>[27]Hoja1!C8</f>
        <v>515</v>
      </c>
      <c r="G825" s="10" t="s">
        <v>72</v>
      </c>
      <c r="H825" s="15" t="str">
        <f>[27]Hoja1!A8</f>
        <v>TM-005</v>
      </c>
      <c r="I825" s="19">
        <f>[27]Hoja1!N8</f>
        <v>2800</v>
      </c>
      <c r="J825" t="s">
        <v>95</v>
      </c>
    </row>
    <row r="826" spans="1:10">
      <c r="A826">
        <v>2025</v>
      </c>
      <c r="B826" s="3">
        <v>45566</v>
      </c>
      <c r="C826" s="4">
        <v>45596</v>
      </c>
      <c r="D826" t="str">
        <f>[27]Hoja1!B9</f>
        <v>BOCINAS</v>
      </c>
      <c r="E826" s="3">
        <f>[27]Hoja1!D9</f>
        <v>39588</v>
      </c>
      <c r="F826" s="15">
        <f>[27]Hoja1!C9</f>
        <v>521</v>
      </c>
      <c r="G826" s="10" t="s">
        <v>72</v>
      </c>
      <c r="H826" s="15" t="str">
        <f>[27]Hoja1!A9</f>
        <v>TM-006</v>
      </c>
      <c r="I826" s="19">
        <f>[27]Hoja1!N9</f>
        <v>550</v>
      </c>
      <c r="J826" t="s">
        <v>95</v>
      </c>
    </row>
    <row r="827" spans="1:10">
      <c r="A827">
        <v>2025</v>
      </c>
      <c r="B827" s="3">
        <v>45566</v>
      </c>
      <c r="C827" s="4">
        <v>45596</v>
      </c>
      <c r="D827" t="str">
        <f>[27]Hoja1!B10</f>
        <v>SILLA AUSTRALIA</v>
      </c>
      <c r="E827" s="3">
        <f>[27]Hoja1!D10</f>
        <v>42774</v>
      </c>
      <c r="F827" s="15">
        <f>[27]Hoja1!C10</f>
        <v>511</v>
      </c>
      <c r="G827" s="10" t="s">
        <v>72</v>
      </c>
      <c r="H827" s="15" t="str">
        <f>[27]Hoja1!A10</f>
        <v>TM-007</v>
      </c>
      <c r="I827" s="19">
        <f>[27]Hoja1!N10</f>
        <v>1482.07</v>
      </c>
      <c r="J827" t="s">
        <v>95</v>
      </c>
    </row>
    <row r="828" spans="1:10">
      <c r="A828">
        <v>2025</v>
      </c>
      <c r="B828" s="3">
        <v>45566</v>
      </c>
      <c r="C828" s="4">
        <v>45596</v>
      </c>
      <c r="D828" t="str">
        <f>[27]Hoja1!B11</f>
        <v>IMPRESORA CANNON</v>
      </c>
      <c r="E828" s="3"/>
      <c r="F828" s="15">
        <f>[27]Hoja1!C11</f>
        <v>515</v>
      </c>
      <c r="G828" s="10" t="s">
        <v>72</v>
      </c>
      <c r="H828" s="15" t="str">
        <f>[27]Hoja1!A11</f>
        <v>TM-008</v>
      </c>
      <c r="I828" s="19">
        <f>[27]Hoja1!N11</f>
        <v>0</v>
      </c>
      <c r="J828" t="s">
        <v>95</v>
      </c>
    </row>
    <row r="829" spans="1:10">
      <c r="A829">
        <v>2025</v>
      </c>
      <c r="B829" s="3">
        <v>45566</v>
      </c>
      <c r="C829" s="4">
        <v>45596</v>
      </c>
      <c r="D829" t="str">
        <f>[27]Hoja1!B12</f>
        <v>TECLADO</v>
      </c>
      <c r="E829" s="3"/>
      <c r="F829" s="15">
        <f>[27]Hoja1!C12</f>
        <v>515</v>
      </c>
      <c r="G829" s="10" t="s">
        <v>72</v>
      </c>
      <c r="H829" s="15" t="str">
        <f>[27]Hoja1!A12</f>
        <v>TM-009</v>
      </c>
      <c r="I829" s="19">
        <f>[27]Hoja1!N12</f>
        <v>250</v>
      </c>
      <c r="J829" t="s">
        <v>95</v>
      </c>
    </row>
    <row r="830" spans="1:10">
      <c r="A830">
        <v>2025</v>
      </c>
      <c r="B830" s="3">
        <v>45566</v>
      </c>
      <c r="C830" s="4">
        <v>45596</v>
      </c>
      <c r="D830" t="str">
        <f>[27]Hoja1!B13</f>
        <v>ARCHIVERO DE 3 CAJONES COLOR NEGRO DE MADERA</v>
      </c>
      <c r="E830" s="3"/>
      <c r="F830" s="15">
        <f>[27]Hoja1!C13</f>
        <v>511</v>
      </c>
      <c r="G830" s="10" t="s">
        <v>72</v>
      </c>
      <c r="H830" s="15" t="str">
        <f>[27]Hoja1!A13</f>
        <v>TM-010</v>
      </c>
      <c r="I830" s="19">
        <f>[27]Hoja1!N13</f>
        <v>950</v>
      </c>
      <c r="J830" t="s">
        <v>95</v>
      </c>
    </row>
    <row r="831" spans="1:10">
      <c r="A831">
        <v>2025</v>
      </c>
      <c r="B831" s="3">
        <v>45566</v>
      </c>
      <c r="C831" s="4">
        <v>45596</v>
      </c>
      <c r="D831" t="str">
        <f>[27]Hoja1!B14</f>
        <v>CPU CON QUEMADOR LG</v>
      </c>
      <c r="E831" s="3">
        <f>[27]Hoja1!D14</f>
        <v>41516</v>
      </c>
      <c r="F831" s="15">
        <f>[27]Hoja1!C14</f>
        <v>515</v>
      </c>
      <c r="G831" s="10" t="s">
        <v>72</v>
      </c>
      <c r="H831" s="15" t="str">
        <f>[27]Hoja1!A14</f>
        <v>TM-011</v>
      </c>
      <c r="I831" s="19">
        <f>[27]Hoja1!N14</f>
        <v>5120</v>
      </c>
      <c r="J831" t="s">
        <v>95</v>
      </c>
    </row>
    <row r="832" spans="1:10">
      <c r="A832">
        <v>2025</v>
      </c>
      <c r="B832" s="3">
        <v>45566</v>
      </c>
      <c r="C832" s="4">
        <v>45596</v>
      </c>
      <c r="D832" t="str">
        <f>[27]Hoja1!B15</f>
        <v>MONITOR</v>
      </c>
      <c r="E832" s="3">
        <f>[27]Hoja1!D15</f>
        <v>41516</v>
      </c>
      <c r="F832" s="15">
        <f>[27]Hoja1!C15</f>
        <v>515</v>
      </c>
      <c r="G832" s="10" t="s">
        <v>72</v>
      </c>
      <c r="H832" s="15" t="str">
        <f>[27]Hoja1!A15</f>
        <v>TM-012</v>
      </c>
      <c r="I832" s="19" t="str">
        <f>[27]Hoja1!N15</f>
        <v>"</v>
      </c>
      <c r="J832" t="s">
        <v>95</v>
      </c>
    </row>
    <row r="833" spans="1:10">
      <c r="A833">
        <v>2025</v>
      </c>
      <c r="B833" s="3">
        <v>45566</v>
      </c>
      <c r="C833" s="4">
        <v>45596</v>
      </c>
      <c r="D833" t="str">
        <f>[27]Hoja1!B16</f>
        <v>TECLADO</v>
      </c>
      <c r="E833" s="3">
        <f>[27]Hoja1!D16</f>
        <v>41516</v>
      </c>
      <c r="F833" s="15">
        <f>[27]Hoja1!C16</f>
        <v>515</v>
      </c>
      <c r="G833" s="10" t="s">
        <v>72</v>
      </c>
      <c r="H833" s="15" t="str">
        <f>[27]Hoja1!A16</f>
        <v>TM-013</v>
      </c>
      <c r="I833" s="19" t="str">
        <f>[27]Hoja1!N16</f>
        <v>"</v>
      </c>
      <c r="J833" t="s">
        <v>95</v>
      </c>
    </row>
    <row r="834" spans="1:10">
      <c r="A834">
        <v>2025</v>
      </c>
      <c r="B834" s="3">
        <v>45566</v>
      </c>
      <c r="C834" s="4">
        <v>45596</v>
      </c>
      <c r="D834" t="str">
        <f>[27]Hoja1!B17</f>
        <v>MOUSE</v>
      </c>
      <c r="E834" s="3">
        <f>[27]Hoja1!D17</f>
        <v>41516</v>
      </c>
      <c r="F834" s="15">
        <f>[27]Hoja1!C17</f>
        <v>515</v>
      </c>
      <c r="G834" s="10" t="s">
        <v>72</v>
      </c>
      <c r="H834" s="15" t="str">
        <f>[27]Hoja1!A17</f>
        <v>TM-014</v>
      </c>
      <c r="I834" s="19" t="str">
        <f>[27]Hoja1!N17</f>
        <v>"</v>
      </c>
      <c r="J834" t="s">
        <v>95</v>
      </c>
    </row>
    <row r="835" spans="1:10">
      <c r="A835">
        <v>2025</v>
      </c>
      <c r="B835" s="3">
        <v>45566</v>
      </c>
      <c r="C835" s="4">
        <v>45596</v>
      </c>
      <c r="D835" t="str">
        <f>[27]Hoja1!B18</f>
        <v>BOCINAS</v>
      </c>
      <c r="E835" s="3"/>
      <c r="F835" s="15">
        <f>[27]Hoja1!C18</f>
        <v>521</v>
      </c>
      <c r="G835" s="10" t="s">
        <v>72</v>
      </c>
      <c r="H835" s="15" t="str">
        <f>[27]Hoja1!A18</f>
        <v>TM-015</v>
      </c>
      <c r="I835" s="19">
        <f>[27]Hoja1!N18</f>
        <v>0</v>
      </c>
      <c r="J835" t="s">
        <v>95</v>
      </c>
    </row>
    <row r="836" spans="1:10">
      <c r="A836">
        <v>2025</v>
      </c>
      <c r="B836" s="3">
        <v>45566</v>
      </c>
      <c r="C836" s="4">
        <v>45596</v>
      </c>
      <c r="D836" t="str">
        <f>[27]Hoja1!B19</f>
        <v>REGULADOR ELETRICO DE VOLTAJE</v>
      </c>
      <c r="E836" s="3">
        <f>[27]Hoja1!D19</f>
        <v>41516</v>
      </c>
      <c r="F836" s="15">
        <f>[27]Hoja1!C19</f>
        <v>566</v>
      </c>
      <c r="G836" s="10" t="s">
        <v>72</v>
      </c>
      <c r="H836" s="15" t="str">
        <f>[27]Hoja1!A19</f>
        <v>TM-016</v>
      </c>
      <c r="I836" s="19">
        <f>[27]Hoja1!N19</f>
        <v>0</v>
      </c>
      <c r="J836" t="s">
        <v>95</v>
      </c>
    </row>
    <row r="837" spans="1:10">
      <c r="A837">
        <v>2025</v>
      </c>
      <c r="B837" s="3">
        <v>45566</v>
      </c>
      <c r="C837" s="4">
        <v>45596</v>
      </c>
      <c r="D837" t="str">
        <f>[27]Hoja1!B20</f>
        <v>IMPRESORA MULTIFUNCIONAL</v>
      </c>
      <c r="E837" s="3">
        <f>[27]Hoja1!D20</f>
        <v>41784</v>
      </c>
      <c r="F837" s="15">
        <f>[27]Hoja1!C20</f>
        <v>515</v>
      </c>
      <c r="G837" s="10" t="s">
        <v>72</v>
      </c>
      <c r="H837" s="15" t="str">
        <f>[27]Hoja1!A20</f>
        <v>TM-017</v>
      </c>
      <c r="I837" s="19">
        <f>[27]Hoja1!N20</f>
        <v>3377</v>
      </c>
      <c r="J837" t="s">
        <v>95</v>
      </c>
    </row>
    <row r="838" spans="1:10">
      <c r="A838">
        <v>2025</v>
      </c>
      <c r="B838" s="3">
        <v>45566</v>
      </c>
      <c r="C838" s="4">
        <v>45596</v>
      </c>
      <c r="D838" t="str">
        <f>[27]Hoja1!B21</f>
        <v>IMPRESORA MULTIFUNCIONAL</v>
      </c>
      <c r="E838" s="3">
        <f>[27]Hoja1!D21</f>
        <v>43672</v>
      </c>
      <c r="F838" s="15">
        <f>[27]Hoja1!C21</f>
        <v>515</v>
      </c>
      <c r="G838" s="10" t="s">
        <v>72</v>
      </c>
      <c r="H838" s="15" t="str">
        <f>[27]Hoja1!A21</f>
        <v>TM-018</v>
      </c>
      <c r="I838" s="19">
        <f>[27]Hoja1!N21</f>
        <v>7888</v>
      </c>
      <c r="J838" t="s">
        <v>95</v>
      </c>
    </row>
    <row r="839" spans="1:10">
      <c r="A839">
        <v>2025</v>
      </c>
      <c r="B839" s="3">
        <v>45566</v>
      </c>
      <c r="C839" s="4">
        <v>45596</v>
      </c>
      <c r="D839" t="str">
        <f>[27]Hoja1!B22</f>
        <v>MODULO P/COMPUTADORA</v>
      </c>
      <c r="E839" s="3">
        <f>[27]Hoja1!D22</f>
        <v>35612</v>
      </c>
      <c r="F839" s="15">
        <f>[27]Hoja1!C22</f>
        <v>511</v>
      </c>
      <c r="G839" s="10" t="s">
        <v>72</v>
      </c>
      <c r="H839" s="15" t="str">
        <f>[27]Hoja1!A22</f>
        <v>TM-019</v>
      </c>
      <c r="I839" s="19">
        <f>[27]Hoja1!N22</f>
        <v>826.51</v>
      </c>
      <c r="J839" t="s">
        <v>95</v>
      </c>
    </row>
    <row r="840" spans="1:10">
      <c r="A840">
        <v>2025</v>
      </c>
      <c r="B840" s="3">
        <v>45566</v>
      </c>
      <c r="C840" s="4">
        <v>45596</v>
      </c>
      <c r="D840" t="str">
        <f>[27]Hoja1!B23</f>
        <v xml:space="preserve">SILLA OFIC </v>
      </c>
      <c r="E840" s="3">
        <f>[27]Hoja1!D23</f>
        <v>44765</v>
      </c>
      <c r="F840" s="15">
        <f>[27]Hoja1!C23</f>
        <v>511</v>
      </c>
      <c r="G840" s="10" t="s">
        <v>72</v>
      </c>
      <c r="H840" s="15" t="str">
        <f>[27]Hoja1!A23</f>
        <v>TM-0120</v>
      </c>
      <c r="I840" s="19">
        <f>[27]Hoja1!N23</f>
        <v>1723.27</v>
      </c>
      <c r="J840" t="s">
        <v>95</v>
      </c>
    </row>
    <row r="841" spans="1:10">
      <c r="A841">
        <v>2025</v>
      </c>
      <c r="B841" s="3">
        <v>45566</v>
      </c>
      <c r="C841" s="4">
        <v>45596</v>
      </c>
      <c r="D841" t="str">
        <f>[27]Hoja1!B24</f>
        <v>MONITOR</v>
      </c>
      <c r="E841" s="3"/>
      <c r="F841" s="15">
        <f>[27]Hoja1!C24</f>
        <v>515</v>
      </c>
      <c r="G841" s="10" t="s">
        <v>72</v>
      </c>
      <c r="H841" s="15" t="str">
        <f>[27]Hoja1!A24</f>
        <v>TM-020</v>
      </c>
      <c r="I841" s="19">
        <f>[27]Hoja1!N24</f>
        <v>750</v>
      </c>
      <c r="J841" t="s">
        <v>95</v>
      </c>
    </row>
    <row r="842" spans="1:10">
      <c r="A842">
        <v>2025</v>
      </c>
      <c r="B842" s="3">
        <v>45566</v>
      </c>
      <c r="C842" s="4">
        <v>45596</v>
      </c>
      <c r="D842" t="str">
        <f>[27]Hoja1!B25</f>
        <v>TECLADO</v>
      </c>
      <c r="E842" s="3">
        <f>[27]Hoja1!D25</f>
        <v>39651</v>
      </c>
      <c r="F842" s="15">
        <f>[27]Hoja1!C25</f>
        <v>515</v>
      </c>
      <c r="G842" s="10" t="s">
        <v>72</v>
      </c>
      <c r="H842" s="15" t="str">
        <f>[27]Hoja1!A25</f>
        <v>TM-021</v>
      </c>
      <c r="I842" s="19">
        <f>[27]Hoja1!N25</f>
        <v>150</v>
      </c>
      <c r="J842" t="s">
        <v>95</v>
      </c>
    </row>
    <row r="843" spans="1:10">
      <c r="A843">
        <v>2025</v>
      </c>
      <c r="B843" s="3">
        <v>45566</v>
      </c>
      <c r="C843" s="4">
        <v>45596</v>
      </c>
      <c r="D843" t="str">
        <f>[27]Hoja1!B26</f>
        <v>SILLON BASYX PIEL NEGRO</v>
      </c>
      <c r="E843" s="3">
        <f>[27]Hoja1!D26</f>
        <v>39904</v>
      </c>
      <c r="F843" s="15">
        <f>[27]Hoja1!C26</f>
        <v>511</v>
      </c>
      <c r="G843" s="10" t="s">
        <v>72</v>
      </c>
      <c r="H843" s="15" t="str">
        <f>[27]Hoja1!A26</f>
        <v>TM-022</v>
      </c>
      <c r="I843" s="19">
        <f>[27]Hoja1!N26</f>
        <v>6440</v>
      </c>
      <c r="J843" t="s">
        <v>95</v>
      </c>
    </row>
    <row r="844" spans="1:10">
      <c r="A844">
        <v>2025</v>
      </c>
      <c r="B844" s="3">
        <v>45566</v>
      </c>
      <c r="C844" s="4">
        <v>45596</v>
      </c>
      <c r="D844" t="str">
        <f>[27]Hoja1!B27</f>
        <v>CPU MINITORRE (COR I3 PROCESADOR, RAM, 8 GB,WINDOWS 7, LECTOR, MEMORIAS,QUEMADOR,HDD,250 GB</v>
      </c>
      <c r="E844" s="3">
        <f>[27]Hoja1!D27</f>
        <v>41811</v>
      </c>
      <c r="F844" s="15">
        <f>[27]Hoja1!C27</f>
        <v>515</v>
      </c>
      <c r="G844" s="10" t="s">
        <v>72</v>
      </c>
      <c r="H844" s="15" t="str">
        <f>[27]Hoja1!A27</f>
        <v>TM-023</v>
      </c>
      <c r="I844" s="19">
        <f>[27]Hoja1!N27</f>
        <v>5600</v>
      </c>
      <c r="J844" t="s">
        <v>95</v>
      </c>
    </row>
    <row r="845" spans="1:10">
      <c r="A845">
        <v>2025</v>
      </c>
      <c r="B845" s="3">
        <v>45566</v>
      </c>
      <c r="C845" s="4">
        <v>45596</v>
      </c>
      <c r="D845" t="str">
        <f>[27]Hoja1!B28</f>
        <v>MOUSE</v>
      </c>
      <c r="E845" s="3"/>
      <c r="F845" s="15">
        <f>[27]Hoja1!C28</f>
        <v>515</v>
      </c>
      <c r="G845" s="10" t="s">
        <v>72</v>
      </c>
      <c r="H845" s="15" t="str">
        <f>[27]Hoja1!A28</f>
        <v>TM-024</v>
      </c>
      <c r="I845" s="19">
        <f>[27]Hoja1!N28</f>
        <v>200</v>
      </c>
      <c r="J845" t="s">
        <v>95</v>
      </c>
    </row>
    <row r="846" spans="1:10">
      <c r="A846">
        <v>2025</v>
      </c>
      <c r="B846" s="3">
        <v>45566</v>
      </c>
      <c r="C846" s="4">
        <v>45596</v>
      </c>
      <c r="D846" t="str">
        <f>[27]Hoja1!B29</f>
        <v>IMPRESORA/SCANER/COPIADORA/MULTIFUNCIONAL</v>
      </c>
      <c r="E846" s="3">
        <f>[27]Hoja1!D29</f>
        <v>42519</v>
      </c>
      <c r="F846" s="15">
        <f>[27]Hoja1!C29</f>
        <v>515</v>
      </c>
      <c r="G846" s="10" t="s">
        <v>72</v>
      </c>
      <c r="H846" s="15" t="str">
        <f>[27]Hoja1!A29</f>
        <v>TM-025</v>
      </c>
      <c r="I846" s="19">
        <f>[27]Hoja1!N29</f>
        <v>38280</v>
      </c>
      <c r="J846" t="s">
        <v>95</v>
      </c>
    </row>
    <row r="847" spans="1:10">
      <c r="A847">
        <v>2025</v>
      </c>
      <c r="B847" s="3">
        <v>45566</v>
      </c>
      <c r="C847" s="4">
        <v>45596</v>
      </c>
      <c r="D847" t="str">
        <f>[27]Hoja1!B30</f>
        <v>MONITOR</v>
      </c>
      <c r="E847" s="3">
        <f>[27]Hoja1!D30</f>
        <v>42548</v>
      </c>
      <c r="F847" s="15">
        <f>[27]Hoja1!C30</f>
        <v>515</v>
      </c>
      <c r="G847" s="10" t="s">
        <v>72</v>
      </c>
      <c r="H847" s="15" t="str">
        <f>[27]Hoja1!A30</f>
        <v>TM-026</v>
      </c>
      <c r="I847" s="19">
        <f>[27]Hoja1!N30</f>
        <v>11600</v>
      </c>
      <c r="J847" t="s">
        <v>95</v>
      </c>
    </row>
    <row r="848" spans="1:10">
      <c r="A848">
        <v>2025</v>
      </c>
      <c r="B848" s="3">
        <v>45566</v>
      </c>
      <c r="C848" s="4">
        <v>45596</v>
      </c>
      <c r="D848" t="str">
        <f>[27]Hoja1!B31</f>
        <v>CPU</v>
      </c>
      <c r="E848" s="3">
        <f>[27]Hoja1!D31</f>
        <v>42548</v>
      </c>
      <c r="F848" s="15">
        <f>[27]Hoja1!C31</f>
        <v>515</v>
      </c>
      <c r="G848" s="10" t="s">
        <v>72</v>
      </c>
      <c r="H848" s="15" t="str">
        <f>[27]Hoja1!A31</f>
        <v>TM-027</v>
      </c>
      <c r="I848" s="19">
        <f>[27]Hoja1!N31</f>
        <v>0</v>
      </c>
      <c r="J848" t="s">
        <v>95</v>
      </c>
    </row>
    <row r="849" spans="1:10">
      <c r="A849">
        <v>2025</v>
      </c>
      <c r="B849" s="3">
        <v>45566</v>
      </c>
      <c r="C849" s="4">
        <v>45596</v>
      </c>
      <c r="D849" t="str">
        <f>[27]Hoja1!B32</f>
        <v>ESCRITORIO DE TRIPAY C/1 CAJON</v>
      </c>
      <c r="E849" s="3">
        <f>[27]Hoja1!D32</f>
        <v>0</v>
      </c>
      <c r="F849" s="15">
        <f>[27]Hoja1!C32</f>
        <v>511</v>
      </c>
      <c r="G849" s="10" t="s">
        <v>72</v>
      </c>
      <c r="H849" s="15" t="str">
        <f>[27]Hoja1!A32</f>
        <v>TM-028</v>
      </c>
      <c r="I849" s="19">
        <f>[27]Hoja1!N32</f>
        <v>900</v>
      </c>
      <c r="J849" t="s">
        <v>95</v>
      </c>
    </row>
    <row r="850" spans="1:10">
      <c r="A850">
        <v>2025</v>
      </c>
      <c r="B850" s="3">
        <v>45566</v>
      </c>
      <c r="C850" s="4">
        <v>45596</v>
      </c>
      <c r="D850" t="str">
        <f>[27]Hoja1!B33</f>
        <v>MOUSE</v>
      </c>
      <c r="E850" s="3">
        <f>[27]Hoja1!D33</f>
        <v>42548</v>
      </c>
      <c r="F850" s="15">
        <f>[27]Hoja1!C33</f>
        <v>515</v>
      </c>
      <c r="G850" s="10" t="s">
        <v>72</v>
      </c>
      <c r="H850" s="15" t="str">
        <f>[27]Hoja1!A33</f>
        <v>TM-029</v>
      </c>
      <c r="I850" s="19">
        <f>[27]Hoja1!N33</f>
        <v>0</v>
      </c>
      <c r="J850" t="s">
        <v>95</v>
      </c>
    </row>
    <row r="851" spans="1:10">
      <c r="A851">
        <v>2025</v>
      </c>
      <c r="B851" s="3">
        <v>45566</v>
      </c>
      <c r="C851" s="4">
        <v>45596</v>
      </c>
      <c r="D851" t="str">
        <f>[27]Hoja1!B34</f>
        <v>TECLADO</v>
      </c>
      <c r="E851" s="3"/>
      <c r="F851" s="15">
        <f>[27]Hoja1!C34</f>
        <v>515</v>
      </c>
      <c r="G851" s="10" t="s">
        <v>72</v>
      </c>
      <c r="H851" s="15" t="str">
        <f>[27]Hoja1!A34</f>
        <v>TM-030</v>
      </c>
      <c r="I851" s="19">
        <f>[27]Hoja1!N34</f>
        <v>250</v>
      </c>
      <c r="J851" t="s">
        <v>95</v>
      </c>
    </row>
    <row r="852" spans="1:10">
      <c r="A852">
        <v>2025</v>
      </c>
      <c r="B852" s="3">
        <v>45566</v>
      </c>
      <c r="C852" s="4">
        <v>45596</v>
      </c>
      <c r="D852" t="str">
        <f>[27]Hoja1!B35</f>
        <v>IMPRESORA DE MATRIZ DE PUNTOS</v>
      </c>
      <c r="E852" s="3">
        <f>[27]Hoja1!D35</f>
        <v>40759</v>
      </c>
      <c r="F852" s="15">
        <f>[27]Hoja1!C35</f>
        <v>515</v>
      </c>
      <c r="G852" s="10" t="s">
        <v>72</v>
      </c>
      <c r="H852" s="15" t="str">
        <f>[27]Hoja1!A35</f>
        <v>TM-031</v>
      </c>
      <c r="I852" s="19">
        <f>[27]Hoja1!N35</f>
        <v>3596</v>
      </c>
      <c r="J852" t="s">
        <v>95</v>
      </c>
    </row>
    <row r="853" spans="1:10">
      <c r="A853">
        <v>2025</v>
      </c>
      <c r="B853" s="3">
        <v>45566</v>
      </c>
      <c r="C853" s="4">
        <v>45596</v>
      </c>
      <c r="D853" t="str">
        <f>[27]Hoja1!B36</f>
        <v>ESCRITORIO DE METAL C/2 CAJONES</v>
      </c>
      <c r="E853" s="3">
        <f>[27]Hoja1!D36</f>
        <v>40994</v>
      </c>
      <c r="F853" s="15">
        <f>[27]Hoja1!C36</f>
        <v>511</v>
      </c>
      <c r="G853" s="10" t="s">
        <v>72</v>
      </c>
      <c r="H853" s="15" t="str">
        <f>[27]Hoja1!A36</f>
        <v>TM-032</v>
      </c>
      <c r="I853" s="19">
        <f>[27]Hoja1!N36</f>
        <v>2600</v>
      </c>
      <c r="J853" t="s">
        <v>95</v>
      </c>
    </row>
    <row r="854" spans="1:10">
      <c r="A854">
        <v>2025</v>
      </c>
      <c r="B854" s="3">
        <v>45566</v>
      </c>
      <c r="C854" s="4">
        <v>45596</v>
      </c>
      <c r="D854" t="str">
        <f>[27]Hoja1!B37</f>
        <v xml:space="preserve">CPU </v>
      </c>
      <c r="E854" s="3">
        <f>[27]Hoja1!D37</f>
        <v>41116</v>
      </c>
      <c r="F854" s="15">
        <f>[27]Hoja1!C37</f>
        <v>515</v>
      </c>
      <c r="G854" s="10" t="s">
        <v>72</v>
      </c>
      <c r="H854" s="15" t="str">
        <f>[27]Hoja1!A37</f>
        <v>TM-033</v>
      </c>
      <c r="I854" s="19">
        <f>[27]Hoja1!N37</f>
        <v>7200</v>
      </c>
      <c r="J854" t="s">
        <v>95</v>
      </c>
    </row>
    <row r="855" spans="1:10">
      <c r="A855">
        <v>2025</v>
      </c>
      <c r="B855" s="3">
        <v>45566</v>
      </c>
      <c r="C855" s="4">
        <v>45596</v>
      </c>
      <c r="D855" t="str">
        <f>[27]Hoja1!B38</f>
        <v>DETECTOR DE BILLETES Y CALCULADORA</v>
      </c>
      <c r="E855" s="3">
        <f>[27]Hoja1!D38</f>
        <v>41377</v>
      </c>
      <c r="F855" s="15">
        <f>[27]Hoja1!C38</f>
        <v>511</v>
      </c>
      <c r="G855" s="10" t="s">
        <v>72</v>
      </c>
      <c r="H855" s="15" t="str">
        <f>[27]Hoja1!A38</f>
        <v>TM-034</v>
      </c>
      <c r="I855" s="19">
        <f>[27]Hoja1!N38</f>
        <v>378</v>
      </c>
      <c r="J855" t="s">
        <v>95</v>
      </c>
    </row>
    <row r="856" spans="1:10">
      <c r="A856">
        <v>2025</v>
      </c>
      <c r="B856" s="3">
        <v>45566</v>
      </c>
      <c r="C856" s="4">
        <v>45596</v>
      </c>
      <c r="D856" t="str">
        <f>[27]Hoja1!B39</f>
        <v>IMPRESORA MULTIFUNCIONAL</v>
      </c>
      <c r="E856" s="3">
        <f>[27]Hoja1!D39</f>
        <v>41737</v>
      </c>
      <c r="F856" s="15">
        <f>[27]Hoja1!C39</f>
        <v>515</v>
      </c>
      <c r="G856" s="10" t="s">
        <v>72</v>
      </c>
      <c r="H856" s="15" t="str">
        <f>[27]Hoja1!A39</f>
        <v>TM-035</v>
      </c>
      <c r="I856" s="19">
        <f>[27]Hoja1!N39</f>
        <v>6820.01</v>
      </c>
      <c r="J856" t="s">
        <v>95</v>
      </c>
    </row>
    <row r="857" spans="1:10">
      <c r="A857">
        <v>2025</v>
      </c>
      <c r="B857" s="3">
        <v>45566</v>
      </c>
      <c r="C857" s="4">
        <v>45596</v>
      </c>
      <c r="D857" t="str">
        <f>[27]Hoja1!B40</f>
        <v>MONITOR VA 1938 WA LED</v>
      </c>
      <c r="E857" s="3"/>
      <c r="F857" s="15">
        <f>[27]Hoja1!C40</f>
        <v>515</v>
      </c>
      <c r="G857" s="10" t="s">
        <v>72</v>
      </c>
      <c r="H857" s="15" t="str">
        <f>[27]Hoja1!A40</f>
        <v>TM-036</v>
      </c>
      <c r="I857" s="19">
        <f>[27]Hoja1!N40</f>
        <v>1200</v>
      </c>
      <c r="J857" t="s">
        <v>95</v>
      </c>
    </row>
    <row r="858" spans="1:10">
      <c r="A858">
        <v>2025</v>
      </c>
      <c r="B858" s="3">
        <v>45566</v>
      </c>
      <c r="C858" s="4">
        <v>45596</v>
      </c>
      <c r="D858" t="str">
        <f>[27]Hoja1!B41</f>
        <v>MUEBLE DE MADERA DE 2 ESTANTES</v>
      </c>
      <c r="E858" s="3"/>
      <c r="F858" s="15">
        <f>[27]Hoja1!C41</f>
        <v>511</v>
      </c>
      <c r="G858" s="10" t="s">
        <v>72</v>
      </c>
      <c r="H858" s="15" t="str">
        <f>[27]Hoja1!A41</f>
        <v>TM-037</v>
      </c>
      <c r="I858" s="19">
        <f>[27]Hoja1!N41</f>
        <v>300</v>
      </c>
      <c r="J858" t="s">
        <v>95</v>
      </c>
    </row>
    <row r="859" spans="1:10">
      <c r="A859">
        <v>2025</v>
      </c>
      <c r="B859" s="3">
        <v>45566</v>
      </c>
      <c r="C859" s="4">
        <v>45596</v>
      </c>
      <c r="D859" t="str">
        <f>[27]Hoja1!B42</f>
        <v>MUEBLE P/ARCHIVERO 4 POSTES C/6 ENTREPAÑOS DE METAL</v>
      </c>
      <c r="E859" s="3">
        <f>[27]Hoja1!D42</f>
        <v>40699</v>
      </c>
      <c r="F859" s="15">
        <f>[27]Hoja1!C42</f>
        <v>511</v>
      </c>
      <c r="G859" s="10" t="s">
        <v>72</v>
      </c>
      <c r="H859" s="15" t="str">
        <f>[27]Hoja1!A42</f>
        <v>TM-038</v>
      </c>
      <c r="I859" s="19">
        <f>[27]Hoja1!N42</f>
        <v>1200</v>
      </c>
      <c r="J859" t="s">
        <v>95</v>
      </c>
    </row>
    <row r="860" spans="1:10">
      <c r="A860">
        <v>2025</v>
      </c>
      <c r="B860" s="3">
        <v>45566</v>
      </c>
      <c r="C860" s="4">
        <v>45596</v>
      </c>
      <c r="D860" t="str">
        <f>[27]Hoja1!B43</f>
        <v>MUEBLE P/ARCHIVERO 4 POSTES C/6 ENTREPAÑOS DE METAL</v>
      </c>
      <c r="E860" s="3"/>
      <c r="F860" s="15">
        <f>[27]Hoja1!C43</f>
        <v>511</v>
      </c>
      <c r="G860" s="10" t="s">
        <v>72</v>
      </c>
      <c r="H860" s="15" t="str">
        <f>[27]Hoja1!A43</f>
        <v>TM-039</v>
      </c>
      <c r="I860" s="19">
        <f>[27]Hoja1!N43</f>
        <v>1200</v>
      </c>
      <c r="J860" t="s">
        <v>95</v>
      </c>
    </row>
    <row r="861" spans="1:10">
      <c r="A861">
        <v>2025</v>
      </c>
      <c r="B861" s="3">
        <v>45566</v>
      </c>
      <c r="C861" s="4">
        <v>45596</v>
      </c>
      <c r="D861" t="str">
        <f>[27]Hoja1!B44</f>
        <v>MUEBLE P/ARCHIVERO 4 POSTES C/6 ENTREPAÑOS DE METAL</v>
      </c>
      <c r="E861" s="3"/>
      <c r="F861" s="15">
        <f>[27]Hoja1!C44</f>
        <v>511</v>
      </c>
      <c r="G861" s="10" t="s">
        <v>72</v>
      </c>
      <c r="H861" s="15" t="str">
        <f>[27]Hoja1!A44</f>
        <v>TM-040</v>
      </c>
      <c r="I861" s="19">
        <f>[27]Hoja1!N44</f>
        <v>1200</v>
      </c>
      <c r="J861" t="s">
        <v>95</v>
      </c>
    </row>
    <row r="862" spans="1:10">
      <c r="A862">
        <v>2025</v>
      </c>
      <c r="B862" s="3">
        <v>45566</v>
      </c>
      <c r="C862" s="4">
        <v>45596</v>
      </c>
      <c r="D862" t="str">
        <f>[27]Hoja1!B45</f>
        <v>MUEBLE P/ARCHIVERO 4 POSTES C/6 ENTREPAÑOS DE METAL</v>
      </c>
      <c r="E862" s="3"/>
      <c r="F862" s="15">
        <f>[27]Hoja1!C45</f>
        <v>511</v>
      </c>
      <c r="G862" s="10" t="s">
        <v>72</v>
      </c>
      <c r="H862" s="15" t="str">
        <f>[27]Hoja1!A45</f>
        <v>TM-041</v>
      </c>
      <c r="I862" s="19">
        <f>[27]Hoja1!N45</f>
        <v>1200</v>
      </c>
      <c r="J862" t="s">
        <v>95</v>
      </c>
    </row>
    <row r="863" spans="1:10">
      <c r="A863">
        <v>2025</v>
      </c>
      <c r="B863" s="3">
        <v>45566</v>
      </c>
      <c r="C863" s="4">
        <v>45596</v>
      </c>
      <c r="D863" t="str">
        <f>[27]Hoja1!B46</f>
        <v xml:space="preserve">ARCHIVERO METALICO 2 CAJONES C/CAJA FUERTE </v>
      </c>
      <c r="E863" s="3"/>
      <c r="F863" s="15">
        <f>[27]Hoja1!C46</f>
        <v>511</v>
      </c>
      <c r="G863" s="10" t="s">
        <v>72</v>
      </c>
      <c r="H863" s="15" t="str">
        <f>[27]Hoja1!A46</f>
        <v>TM-042</v>
      </c>
      <c r="I863" s="19">
        <f>[27]Hoja1!N46</f>
        <v>4394.41</v>
      </c>
      <c r="J863" t="s">
        <v>95</v>
      </c>
    </row>
    <row r="864" spans="1:10">
      <c r="A864">
        <v>2025</v>
      </c>
      <c r="B864" s="3">
        <v>45566</v>
      </c>
      <c r="C864" s="4">
        <v>45596</v>
      </c>
      <c r="D864" t="str">
        <f>[27]Hoja1!B47</f>
        <v>MUEBLE P/ARCHIVERO 4 POSTES C/6 ENTREPAÑOS DE METAL</v>
      </c>
      <c r="E864" s="3"/>
      <c r="F864" s="15">
        <f>[27]Hoja1!C47</f>
        <v>511</v>
      </c>
      <c r="G864" s="10" t="s">
        <v>72</v>
      </c>
      <c r="H864" s="15" t="str">
        <f>[27]Hoja1!A47</f>
        <v>TM-043</v>
      </c>
      <c r="I864" s="19">
        <f>[27]Hoja1!N47</f>
        <v>1200</v>
      </c>
      <c r="J864" t="s">
        <v>95</v>
      </c>
    </row>
    <row r="865" spans="1:10">
      <c r="A865">
        <v>2025</v>
      </c>
      <c r="B865" s="3">
        <v>45566</v>
      </c>
      <c r="C865" s="4">
        <v>45596</v>
      </c>
      <c r="D865" t="str">
        <f>[27]Hoja1!B48</f>
        <v>IMPRESORA LASER JET COLOR CP 1515</v>
      </c>
      <c r="E865" s="3">
        <f>[27]Hoja1!D48</f>
        <v>39743</v>
      </c>
      <c r="F865" s="15">
        <f>[27]Hoja1!C48</f>
        <v>515</v>
      </c>
      <c r="G865" s="10" t="s">
        <v>72</v>
      </c>
      <c r="H865" s="15" t="str">
        <f>[27]Hoja1!A48</f>
        <v>TM-044</v>
      </c>
      <c r="I865" s="19">
        <f>[27]Hoja1!N48</f>
        <v>5150</v>
      </c>
      <c r="J865" t="s">
        <v>95</v>
      </c>
    </row>
    <row r="866" spans="1:10">
      <c r="A866">
        <v>2025</v>
      </c>
      <c r="B866" s="3">
        <v>45566</v>
      </c>
      <c r="C866" s="4">
        <v>45596</v>
      </c>
      <c r="D866" t="str">
        <f>[27]Hoja1!B49</f>
        <v>IMPRESORA MULTIFUNCIONAL</v>
      </c>
      <c r="E866" s="3">
        <f>[27]Hoja1!D49</f>
        <v>41727</v>
      </c>
      <c r="F866" s="15">
        <f>[27]Hoja1!C49</f>
        <v>515</v>
      </c>
      <c r="G866" s="10" t="s">
        <v>72</v>
      </c>
      <c r="H866" s="15" t="str">
        <f>[27]Hoja1!A49</f>
        <v>TM-045</v>
      </c>
      <c r="I866" s="19">
        <f>[27]Hoja1!N49</f>
        <v>673</v>
      </c>
      <c r="J866" t="s">
        <v>95</v>
      </c>
    </row>
    <row r="867" spans="1:10">
      <c r="A867">
        <v>2025</v>
      </c>
      <c r="B867" s="3">
        <v>45566</v>
      </c>
      <c r="C867" s="4">
        <v>45596</v>
      </c>
      <c r="D867" t="str">
        <f>[27]Hoja1!B50</f>
        <v>MUEBLE P/ARCHIVERO 4 POSTES C/6 ENTREPAÑOS DE METAL</v>
      </c>
      <c r="E867" s="3"/>
      <c r="F867" s="15">
        <f>[27]Hoja1!C50</f>
        <v>511</v>
      </c>
      <c r="G867" s="10" t="s">
        <v>72</v>
      </c>
      <c r="H867" s="15" t="str">
        <f>[27]Hoja1!A50</f>
        <v>TM-046</v>
      </c>
      <c r="I867" s="19">
        <f>[27]Hoja1!N50</f>
        <v>1200</v>
      </c>
      <c r="J867" t="s">
        <v>95</v>
      </c>
    </row>
    <row r="868" spans="1:10">
      <c r="A868">
        <v>2025</v>
      </c>
      <c r="B868" s="3">
        <v>45566</v>
      </c>
      <c r="C868" s="4">
        <v>45596</v>
      </c>
      <c r="D868" t="str">
        <f>[27]Hoja1!B51</f>
        <v>MUEBLE P/ARCHIVERO 4 POSTES C/6 ENTREPAÑOS DE METAL</v>
      </c>
      <c r="E868" s="3"/>
      <c r="F868" s="15">
        <f>[27]Hoja1!C51</f>
        <v>511</v>
      </c>
      <c r="G868" s="10" t="s">
        <v>72</v>
      </c>
      <c r="H868" s="15" t="str">
        <f>[27]Hoja1!A51</f>
        <v>TM-047</v>
      </c>
      <c r="I868" s="19">
        <f>[27]Hoja1!N51</f>
        <v>1200</v>
      </c>
      <c r="J868" t="s">
        <v>95</v>
      </c>
    </row>
    <row r="869" spans="1:10">
      <c r="A869">
        <v>2025</v>
      </c>
      <c r="B869" s="3">
        <v>45566</v>
      </c>
      <c r="C869" s="4">
        <v>45596</v>
      </c>
      <c r="D869" t="str">
        <f>[27]Hoja1!B52</f>
        <v>IMPRESORA MULTIFUNCIONAL</v>
      </c>
      <c r="E869" s="3">
        <f>[27]Hoja1!D52</f>
        <v>42548</v>
      </c>
      <c r="F869" s="15">
        <f>[27]Hoja1!C52</f>
        <v>515</v>
      </c>
      <c r="G869" s="10" t="s">
        <v>72</v>
      </c>
      <c r="H869" s="15" t="str">
        <f>[27]Hoja1!A52</f>
        <v>TM-048</v>
      </c>
      <c r="I869" s="19">
        <f>[27]Hoja1!N52</f>
        <v>4408</v>
      </c>
      <c r="J869" t="s">
        <v>95</v>
      </c>
    </row>
    <row r="870" spans="1:10">
      <c r="A870">
        <v>2025</v>
      </c>
      <c r="B870" s="3">
        <v>45566</v>
      </c>
      <c r="C870" s="4">
        <v>45596</v>
      </c>
      <c r="D870" t="str">
        <f>[27]Hoja1!B53</f>
        <v>MUEBLE P/ARCHIVERO 4 POSTES C/6 ENTREPAÑOS DE METAL</v>
      </c>
      <c r="E870" s="3"/>
      <c r="F870" s="15">
        <f>[27]Hoja1!C53</f>
        <v>511</v>
      </c>
      <c r="G870" s="10" t="s">
        <v>72</v>
      </c>
      <c r="H870" s="15" t="str">
        <f>[27]Hoja1!A53</f>
        <v>TM-049</v>
      </c>
      <c r="I870" s="19">
        <f>[27]Hoja1!N53</f>
        <v>1200</v>
      </c>
      <c r="J870" t="s">
        <v>95</v>
      </c>
    </row>
    <row r="871" spans="1:10">
      <c r="A871">
        <v>2025</v>
      </c>
      <c r="B871" s="3">
        <v>45566</v>
      </c>
      <c r="C871" s="4">
        <v>45596</v>
      </c>
      <c r="D871" t="str">
        <f>[27]Hoja1!B54</f>
        <v>IMPRESORA MULTIFUNCIONAL</v>
      </c>
      <c r="E871" s="3">
        <f>[27]Hoja1!D54</f>
        <v>40590</v>
      </c>
      <c r="F871" s="15">
        <f>[27]Hoja1!C54</f>
        <v>515</v>
      </c>
      <c r="G871" s="10" t="s">
        <v>72</v>
      </c>
      <c r="H871" s="15" t="str">
        <f>[27]Hoja1!A54</f>
        <v>TM-050</v>
      </c>
      <c r="I871" s="19">
        <f>[27]Hoja1!N54</f>
        <v>4524</v>
      </c>
      <c r="J871" t="s">
        <v>95</v>
      </c>
    </row>
    <row r="872" spans="1:10">
      <c r="A872">
        <v>2025</v>
      </c>
      <c r="B872" s="3">
        <v>45566</v>
      </c>
      <c r="C872" s="4">
        <v>45596</v>
      </c>
      <c r="D872" t="str">
        <f>[27]Hoja1!B55</f>
        <v>ESCRITORIO DE TRIPLAY 2 MTS</v>
      </c>
      <c r="E872" s="3"/>
      <c r="F872" s="15">
        <f>[27]Hoja1!C55</f>
        <v>511</v>
      </c>
      <c r="G872" s="10" t="s">
        <v>72</v>
      </c>
      <c r="H872" s="15" t="str">
        <f>[27]Hoja1!A55</f>
        <v>TM-051</v>
      </c>
      <c r="I872" s="19">
        <f>[27]Hoja1!N55</f>
        <v>1000</v>
      </c>
      <c r="J872" t="s">
        <v>95</v>
      </c>
    </row>
    <row r="873" spans="1:10">
      <c r="A873">
        <v>2025</v>
      </c>
      <c r="B873" s="3">
        <v>45566</v>
      </c>
      <c r="C873" s="4">
        <v>45596</v>
      </c>
      <c r="D873" t="str">
        <f>[27]Hoja1!B56</f>
        <v xml:space="preserve">SILLA OFIC </v>
      </c>
      <c r="E873" s="3">
        <f>[27]Hoja1!D56</f>
        <v>44765</v>
      </c>
      <c r="F873" s="15">
        <f>[27]Hoja1!C56</f>
        <v>511</v>
      </c>
      <c r="G873" s="10" t="s">
        <v>72</v>
      </c>
      <c r="H873" s="15" t="str">
        <f>[27]Hoja1!A56</f>
        <v>TM-052</v>
      </c>
      <c r="I873" s="19">
        <f>[27]Hoja1!N56</f>
        <v>0</v>
      </c>
      <c r="J873" t="s">
        <v>95</v>
      </c>
    </row>
    <row r="874" spans="1:10">
      <c r="A874">
        <v>2025</v>
      </c>
      <c r="B874" s="3">
        <v>45566</v>
      </c>
      <c r="C874" s="4">
        <v>45596</v>
      </c>
      <c r="D874" t="str">
        <f>[27]Hoja1!B57</f>
        <v>CAMARA NIKON</v>
      </c>
      <c r="E874" s="3">
        <f>[27]Hoja1!D57</f>
        <v>43108</v>
      </c>
      <c r="F874" s="15">
        <f>[27]Hoja1!C57</f>
        <v>520</v>
      </c>
      <c r="G874" s="10" t="s">
        <v>72</v>
      </c>
      <c r="H874" s="15" t="str">
        <f>[27]Hoja1!A57</f>
        <v>TM-052</v>
      </c>
      <c r="I874" s="19">
        <f>[27]Hoja1!N57</f>
        <v>8165.24</v>
      </c>
      <c r="J874" t="s">
        <v>95</v>
      </c>
    </row>
    <row r="875" spans="1:10">
      <c r="A875">
        <v>2025</v>
      </c>
      <c r="B875" s="3">
        <v>45566</v>
      </c>
      <c r="C875" s="4">
        <v>45596</v>
      </c>
      <c r="D875" t="str">
        <f>[27]Hoja1!B58</f>
        <v>ESCRITORIO INDIVIDUAL</v>
      </c>
      <c r="E875" s="3">
        <f>[27]Hoja1!D58</f>
        <v>42548</v>
      </c>
      <c r="F875" s="15">
        <f>[27]Hoja1!C58</f>
        <v>511</v>
      </c>
      <c r="G875" s="10" t="s">
        <v>72</v>
      </c>
      <c r="H875" s="15" t="str">
        <f>[27]Hoja1!A58</f>
        <v>TM-053</v>
      </c>
      <c r="I875" s="19">
        <f>[27]Hoja1!N58</f>
        <v>5800</v>
      </c>
      <c r="J875" t="s">
        <v>95</v>
      </c>
    </row>
    <row r="876" spans="1:10">
      <c r="A876">
        <v>2025</v>
      </c>
      <c r="B876" s="3">
        <v>45566</v>
      </c>
      <c r="C876" s="4">
        <v>45596</v>
      </c>
      <c r="D876" t="str">
        <f>[27]Hoja1!B59</f>
        <v>SILLA P/VISITA  COLOR NEGRO</v>
      </c>
      <c r="E876" s="3"/>
      <c r="F876" s="15">
        <f>[27]Hoja1!C59</f>
        <v>511</v>
      </c>
      <c r="G876" s="10" t="s">
        <v>72</v>
      </c>
      <c r="H876" s="15" t="str">
        <f>[27]Hoja1!A59</f>
        <v>TM-054</v>
      </c>
      <c r="I876" s="19">
        <f>[27]Hoja1!N59</f>
        <v>600</v>
      </c>
      <c r="J876" t="s">
        <v>95</v>
      </c>
    </row>
    <row r="877" spans="1:10">
      <c r="A877">
        <v>2025</v>
      </c>
      <c r="B877" s="3">
        <v>45566</v>
      </c>
      <c r="C877" s="4">
        <v>45596</v>
      </c>
      <c r="D877" t="str">
        <f>[27]Hoja1!B60</f>
        <v>MINISPLIT 2 TONELADAS</v>
      </c>
      <c r="E877" s="3">
        <f>[27]Hoja1!D60</f>
        <v>42790</v>
      </c>
      <c r="F877" s="15">
        <f>[27]Hoja1!C60</f>
        <v>564</v>
      </c>
      <c r="G877" s="10" t="s">
        <v>72</v>
      </c>
      <c r="H877" s="15" t="str">
        <f>[27]Hoja1!A60</f>
        <v>TM-055</v>
      </c>
      <c r="I877" s="19">
        <f>[27]Hoja1!N60</f>
        <v>14500</v>
      </c>
      <c r="J877" t="s">
        <v>95</v>
      </c>
    </row>
    <row r="878" spans="1:10">
      <c r="A878">
        <v>2025</v>
      </c>
      <c r="B878" s="3">
        <v>45566</v>
      </c>
      <c r="C878" s="4">
        <v>45596</v>
      </c>
      <c r="D878" t="str">
        <f>[27]Hoja1!B61</f>
        <v>ENGARGOLADORA</v>
      </c>
      <c r="E878" s="3"/>
      <c r="F878" s="15">
        <f>[27]Hoja1!C61</f>
        <v>511</v>
      </c>
      <c r="G878" s="10" t="s">
        <v>72</v>
      </c>
      <c r="H878" s="15" t="str">
        <f>[27]Hoja1!A61</f>
        <v>TM-056</v>
      </c>
      <c r="I878" s="19">
        <f>[27]Hoja1!N61</f>
        <v>1500</v>
      </c>
      <c r="J878" t="s">
        <v>95</v>
      </c>
    </row>
    <row r="879" spans="1:10">
      <c r="A879">
        <v>2025</v>
      </c>
      <c r="B879" s="3">
        <v>45566</v>
      </c>
      <c r="C879" s="4">
        <v>45596</v>
      </c>
      <c r="D879" t="str">
        <f>[27]Hoja1!B62</f>
        <v>LIBRERO RUSTICO C/4 DIVISIONES CON LLANTAS</v>
      </c>
      <c r="E879" s="3"/>
      <c r="F879" s="15">
        <f>[27]Hoja1!C62</f>
        <v>511</v>
      </c>
      <c r="G879" s="10" t="s">
        <v>72</v>
      </c>
      <c r="H879" s="15" t="str">
        <f>[27]Hoja1!A62</f>
        <v>TM-057</v>
      </c>
      <c r="I879" s="19">
        <f>[27]Hoja1!N62</f>
        <v>800</v>
      </c>
      <c r="J879" t="s">
        <v>95</v>
      </c>
    </row>
    <row r="880" spans="1:10">
      <c r="A880">
        <v>2025</v>
      </c>
      <c r="B880" s="3">
        <v>45566</v>
      </c>
      <c r="C880" s="4">
        <v>45596</v>
      </c>
      <c r="D880" t="str">
        <f>[27]Hoja1!B63</f>
        <v>LIBRERO RUSTICOC/4 4 DIVISIONES CON LLANTAS</v>
      </c>
      <c r="E880" s="3"/>
      <c r="F880" s="15">
        <f>[27]Hoja1!C63</f>
        <v>511</v>
      </c>
      <c r="G880" s="10" t="s">
        <v>72</v>
      </c>
      <c r="H880" s="15" t="str">
        <f>[27]Hoja1!A63</f>
        <v>TM-058</v>
      </c>
      <c r="I880" s="19">
        <f>[27]Hoja1!N63</f>
        <v>800</v>
      </c>
      <c r="J880" t="s">
        <v>95</v>
      </c>
    </row>
    <row r="881" spans="1:10">
      <c r="A881">
        <v>2025</v>
      </c>
      <c r="B881" s="3">
        <v>45566</v>
      </c>
      <c r="C881" s="4">
        <v>45596</v>
      </c>
      <c r="D881" t="str">
        <f>[27]Hoja1!B64</f>
        <v>REGULADOR</v>
      </c>
      <c r="E881" s="3"/>
      <c r="F881" s="15">
        <f>[27]Hoja1!C64</f>
        <v>566</v>
      </c>
      <c r="G881" s="10" t="s">
        <v>72</v>
      </c>
      <c r="H881" s="15" t="str">
        <f>[27]Hoja1!A64</f>
        <v>TM-059</v>
      </c>
      <c r="I881" s="19">
        <f>[27]Hoja1!N64</f>
        <v>800</v>
      </c>
      <c r="J881" t="s">
        <v>95</v>
      </c>
    </row>
    <row r="882" spans="1:10">
      <c r="A882">
        <v>2025</v>
      </c>
      <c r="B882" s="3">
        <v>45566</v>
      </c>
      <c r="C882" s="4">
        <v>45596</v>
      </c>
      <c r="D882" t="str">
        <f>[27]Hoja1!B65</f>
        <v>LAMPARA DETECTOR DE BILLETES</v>
      </c>
      <c r="E882" s="3">
        <f>[27]Hoja1!D65</f>
        <v>41983</v>
      </c>
      <c r="F882" s="15">
        <f>[27]Hoja1!C65</f>
        <v>511</v>
      </c>
      <c r="G882" s="10" t="s">
        <v>72</v>
      </c>
      <c r="H882" s="15" t="str">
        <f>[27]Hoja1!A65</f>
        <v>TM-060</v>
      </c>
      <c r="I882" s="19">
        <f>[27]Hoja1!N65</f>
        <v>352.02</v>
      </c>
      <c r="J882" t="s">
        <v>95</v>
      </c>
    </row>
    <row r="883" spans="1:10">
      <c r="A883">
        <v>2025</v>
      </c>
      <c r="B883" s="3">
        <v>45566</v>
      </c>
      <c r="C883" s="4">
        <v>45596</v>
      </c>
      <c r="D883" t="str">
        <f>[27]Hoja1!B66</f>
        <v>MESA PLEGABLE</v>
      </c>
      <c r="E883" s="3">
        <f>[27]Hoja1!D66</f>
        <v>42525</v>
      </c>
      <c r="F883" s="15">
        <f>[27]Hoja1!C66</f>
        <v>511</v>
      </c>
      <c r="G883" s="10" t="s">
        <v>72</v>
      </c>
      <c r="H883" s="15" t="str">
        <f>[27]Hoja1!A66</f>
        <v>TM-061</v>
      </c>
      <c r="I883" s="19">
        <f>[27]Hoja1!N66</f>
        <v>817.37</v>
      </c>
      <c r="J883" t="s">
        <v>95</v>
      </c>
    </row>
    <row r="884" spans="1:10">
      <c r="A884">
        <v>2025</v>
      </c>
      <c r="B884" s="3">
        <v>45566</v>
      </c>
      <c r="C884" s="4">
        <v>45596</v>
      </c>
      <c r="D884" t="str">
        <f>[27]Hoja1!B67</f>
        <v>MINISPLIT 1 TONELADA</v>
      </c>
      <c r="E884" s="3">
        <f>[27]Hoja1!D67</f>
        <v>42874</v>
      </c>
      <c r="F884" s="15">
        <f>[27]Hoja1!C67</f>
        <v>564</v>
      </c>
      <c r="G884" s="10" t="s">
        <v>72</v>
      </c>
      <c r="H884" s="15" t="str">
        <f>[27]Hoja1!A67</f>
        <v>TM-062</v>
      </c>
      <c r="I884" s="19">
        <f>[27]Hoja1!N67</f>
        <v>6500</v>
      </c>
      <c r="J884" t="s">
        <v>95</v>
      </c>
    </row>
    <row r="885" spans="1:10">
      <c r="A885">
        <v>2025</v>
      </c>
      <c r="B885" s="3">
        <v>45566</v>
      </c>
      <c r="C885" s="4">
        <v>45596</v>
      </c>
      <c r="D885" t="str">
        <f>[27]Hoja1!B68</f>
        <v>CPU SERVIDOR</v>
      </c>
      <c r="E885" s="3"/>
      <c r="F885" s="15">
        <f>[27]Hoja1!C68</f>
        <v>515</v>
      </c>
      <c r="G885" s="10" t="s">
        <v>72</v>
      </c>
      <c r="H885" s="15" t="str">
        <f>[27]Hoja1!A68</f>
        <v>TM-063</v>
      </c>
      <c r="I885" s="19">
        <f>[27]Hoja1!N68</f>
        <v>0</v>
      </c>
      <c r="J885" t="s">
        <v>95</v>
      </c>
    </row>
    <row r="886" spans="1:10">
      <c r="A886">
        <v>2025</v>
      </c>
      <c r="B886" s="3">
        <v>45566</v>
      </c>
      <c r="C886" s="4">
        <v>45596</v>
      </c>
      <c r="D886" t="str">
        <f>[27]Hoja1!B69</f>
        <v>SILLA PARA 3 PERSONAS COLOR NEGRO ACOJINABLE</v>
      </c>
      <c r="E886" s="3"/>
      <c r="F886" s="15">
        <f>[27]Hoja1!C69</f>
        <v>511</v>
      </c>
      <c r="G886" s="10" t="s">
        <v>72</v>
      </c>
      <c r="H886" s="15" t="str">
        <f>[27]Hoja1!A69</f>
        <v>TM-064</v>
      </c>
      <c r="I886" s="19">
        <f>[27]Hoja1!N69</f>
        <v>1800</v>
      </c>
      <c r="J886" t="s">
        <v>95</v>
      </c>
    </row>
    <row r="887" spans="1:10">
      <c r="A887">
        <v>2025</v>
      </c>
      <c r="B887" s="3">
        <v>45566</v>
      </c>
      <c r="C887" s="4">
        <v>45596</v>
      </c>
      <c r="D887" t="str">
        <f>[27]Hoja1!B70</f>
        <v>COMPUTADORA SERVIDOR HP GENERICO 8 INTELL XEON</v>
      </c>
      <c r="E887" s="3">
        <f>[27]Hoja1!D70</f>
        <v>41558</v>
      </c>
      <c r="F887" s="15">
        <f>[27]Hoja1!C70</f>
        <v>515</v>
      </c>
      <c r="G887" s="10" t="s">
        <v>72</v>
      </c>
      <c r="H887" s="15" t="str">
        <f>[27]Hoja1!A70</f>
        <v>TM-065</v>
      </c>
      <c r="I887" s="19">
        <f>[27]Hoja1!N70</f>
        <v>23200</v>
      </c>
      <c r="J887" t="s">
        <v>95</v>
      </c>
    </row>
    <row r="888" spans="1:10">
      <c r="A888">
        <v>2025</v>
      </c>
      <c r="B888" s="3">
        <v>45566</v>
      </c>
      <c r="C888" s="4">
        <v>45596</v>
      </c>
      <c r="D888" t="str">
        <f>[27]Hoja1!B71</f>
        <v>MODEM DEL SERVIDOR</v>
      </c>
      <c r="E888" s="3"/>
      <c r="F888" s="15">
        <f>[27]Hoja1!C71</f>
        <v>515</v>
      </c>
      <c r="G888" s="10" t="s">
        <v>72</v>
      </c>
      <c r="H888" s="15" t="str">
        <f>[27]Hoja1!A71</f>
        <v>TM-066</v>
      </c>
      <c r="I888" s="19">
        <f>[27]Hoja1!N71</f>
        <v>0</v>
      </c>
      <c r="J888" t="s">
        <v>95</v>
      </c>
    </row>
    <row r="889" spans="1:10">
      <c r="A889">
        <v>2025</v>
      </c>
      <c r="B889" s="3">
        <v>45566</v>
      </c>
      <c r="C889" s="4">
        <v>45596</v>
      </c>
      <c r="D889" t="str">
        <f>[27]Hoja1!B72</f>
        <v>TECLADO DEL SERVIDOR</v>
      </c>
      <c r="E889" s="3"/>
      <c r="F889" s="15">
        <f>[27]Hoja1!C72</f>
        <v>515</v>
      </c>
      <c r="G889" s="10" t="s">
        <v>72</v>
      </c>
      <c r="H889" s="15" t="str">
        <f>[27]Hoja1!A72</f>
        <v>TM-067</v>
      </c>
      <c r="I889" s="19">
        <f>[27]Hoja1!N72</f>
        <v>0</v>
      </c>
      <c r="J889" t="s">
        <v>95</v>
      </c>
    </row>
    <row r="890" spans="1:10">
      <c r="A890">
        <v>2025</v>
      </c>
      <c r="B890" s="3">
        <v>45566</v>
      </c>
      <c r="C890" s="4">
        <v>45596</v>
      </c>
      <c r="D890" t="str">
        <f>[27]Hoja1!B73</f>
        <v>MOUSE DEL SERVIDOR</v>
      </c>
      <c r="E890" s="3"/>
      <c r="F890" s="15">
        <f>[27]Hoja1!C73</f>
        <v>515</v>
      </c>
      <c r="G890" s="10" t="s">
        <v>72</v>
      </c>
      <c r="H890" s="15" t="str">
        <f>[27]Hoja1!A73</f>
        <v>TM-068</v>
      </c>
      <c r="I890" s="19">
        <f>[27]Hoja1!N73</f>
        <v>0</v>
      </c>
      <c r="J890" t="s">
        <v>95</v>
      </c>
    </row>
    <row r="891" spans="1:10">
      <c r="A891">
        <v>2025</v>
      </c>
      <c r="B891" s="3">
        <v>45566</v>
      </c>
      <c r="C891" s="4">
        <v>45596</v>
      </c>
      <c r="D891" t="str">
        <f>[27]Hoja1!B74</f>
        <v>ESCRITORIO EMPRESARIAL</v>
      </c>
      <c r="E891" s="3"/>
      <c r="F891" s="15">
        <f>[27]Hoja1!C74</f>
        <v>511</v>
      </c>
      <c r="G891" s="10" t="s">
        <v>72</v>
      </c>
      <c r="H891" s="15" t="str">
        <f>[27]Hoja1!A74</f>
        <v>TM-069</v>
      </c>
      <c r="I891" s="19">
        <f>[27]Hoja1!N74</f>
        <v>2492.92</v>
      </c>
      <c r="J891" t="s">
        <v>95</v>
      </c>
    </row>
    <row r="892" spans="1:10">
      <c r="A892">
        <v>2025</v>
      </c>
      <c r="B892" s="3">
        <v>45566</v>
      </c>
      <c r="C892" s="4">
        <v>45596</v>
      </c>
      <c r="D892" t="str">
        <f>[27]Hoja1!B75</f>
        <v>IMPRESORA MULTIFUNCIONAL</v>
      </c>
      <c r="E892" s="3">
        <f>[27]Hoja1!D75</f>
        <v>43748</v>
      </c>
      <c r="F892" s="15">
        <f>[27]Hoja1!C75</f>
        <v>515</v>
      </c>
      <c r="G892" s="10" t="s">
        <v>72</v>
      </c>
      <c r="H892" s="15" t="str">
        <f>[27]Hoja1!A75</f>
        <v>TM-070</v>
      </c>
      <c r="I892" s="19">
        <f>[27]Hoja1!N75</f>
        <v>7888</v>
      </c>
      <c r="J892" t="s">
        <v>95</v>
      </c>
    </row>
    <row r="893" spans="1:10">
      <c r="A893">
        <v>2025</v>
      </c>
      <c r="B893" s="3">
        <v>45566</v>
      </c>
      <c r="C893" s="4">
        <v>45596</v>
      </c>
      <c r="D893" t="str">
        <f>[27]Hoja1!B76</f>
        <v>2 ESTANTES DE MADERA 4 DIVISIONES CADA UNO</v>
      </c>
      <c r="E893" s="3"/>
      <c r="F893" s="15">
        <f>[27]Hoja1!C76</f>
        <v>511</v>
      </c>
      <c r="G893" s="10" t="s">
        <v>72</v>
      </c>
      <c r="H893" s="15" t="str">
        <f>[27]Hoja1!A76</f>
        <v>TM-071</v>
      </c>
      <c r="I893" s="19">
        <f>[27]Hoja1!N76</f>
        <v>700</v>
      </c>
      <c r="J893" t="s">
        <v>95</v>
      </c>
    </row>
    <row r="894" spans="1:10">
      <c r="A894">
        <v>2025</v>
      </c>
      <c r="B894" s="3">
        <v>45566</v>
      </c>
      <c r="C894" s="4">
        <v>45596</v>
      </c>
      <c r="D894" t="str">
        <f>[27]Hoja1!B77</f>
        <v>MOUSE</v>
      </c>
      <c r="E894" s="3">
        <f>[27]Hoja1!D77</f>
        <v>44456</v>
      </c>
      <c r="F894" s="15">
        <f>[27]Hoja1!C77</f>
        <v>515</v>
      </c>
      <c r="G894" s="10" t="s">
        <v>72</v>
      </c>
      <c r="H894" s="15" t="str">
        <f>[27]Hoja1!A77</f>
        <v>TM-072</v>
      </c>
      <c r="I894" s="19">
        <f>[27]Hoja1!N77</f>
        <v>174</v>
      </c>
      <c r="J894" t="s">
        <v>95</v>
      </c>
    </row>
    <row r="895" spans="1:10">
      <c r="A895">
        <v>2025</v>
      </c>
      <c r="B895" s="3">
        <v>45566</v>
      </c>
      <c r="C895" s="4">
        <v>45596</v>
      </c>
      <c r="D895" t="str">
        <f>[27]Hoja1!B78</f>
        <v>TECLADO</v>
      </c>
      <c r="E895" s="3">
        <f>[27]Hoja1!D78</f>
        <v>44456</v>
      </c>
      <c r="F895" s="15">
        <f>[27]Hoja1!C78</f>
        <v>511</v>
      </c>
      <c r="G895" s="10" t="s">
        <v>72</v>
      </c>
      <c r="H895" s="15" t="str">
        <f>[27]Hoja1!A78</f>
        <v>TM-073</v>
      </c>
      <c r="I895" s="19">
        <f>[27]Hoja1!N78</f>
        <v>174</v>
      </c>
      <c r="J895" t="s">
        <v>95</v>
      </c>
    </row>
    <row r="896" spans="1:10">
      <c r="A896">
        <v>2025</v>
      </c>
      <c r="B896" s="3">
        <v>45566</v>
      </c>
      <c r="C896" s="4">
        <v>45596</v>
      </c>
      <c r="D896" t="str">
        <f>[27]Hoja1!B79</f>
        <v>CPU Y MONITOR</v>
      </c>
      <c r="E896" s="3">
        <f>[27]Hoja1!D79</f>
        <v>44456</v>
      </c>
      <c r="F896" s="15">
        <f>[27]Hoja1!C79</f>
        <v>515</v>
      </c>
      <c r="G896" s="10" t="s">
        <v>72</v>
      </c>
      <c r="H896" s="15" t="str">
        <f>[27]Hoja1!A79</f>
        <v>TM-074</v>
      </c>
      <c r="I896" s="19">
        <f>[27]Hoja1!N79</f>
        <v>16569.439999999999</v>
      </c>
      <c r="J896" t="s">
        <v>95</v>
      </c>
    </row>
    <row r="897" spans="1:10">
      <c r="A897">
        <v>2025</v>
      </c>
      <c r="B897" s="3">
        <v>45566</v>
      </c>
      <c r="C897" s="4">
        <v>45596</v>
      </c>
      <c r="D897" t="str">
        <f>[27]Hoja1!B80</f>
        <v xml:space="preserve">MOUSE </v>
      </c>
      <c r="E897" s="3"/>
      <c r="F897" s="15">
        <f>[27]Hoja1!C80</f>
        <v>515</v>
      </c>
      <c r="G897" s="10" t="s">
        <v>72</v>
      </c>
      <c r="H897" s="15" t="str">
        <f>[27]Hoja1!A80</f>
        <v>TM-075</v>
      </c>
      <c r="I897" s="19">
        <f>[27]Hoja1!N80</f>
        <v>0</v>
      </c>
      <c r="J897" t="s">
        <v>95</v>
      </c>
    </row>
    <row r="898" spans="1:10">
      <c r="A898">
        <v>2025</v>
      </c>
      <c r="B898" s="3">
        <v>45566</v>
      </c>
      <c r="C898" s="4">
        <v>45596</v>
      </c>
      <c r="D898" t="str">
        <f>[27]Hoja1!B81</f>
        <v>MOUSE</v>
      </c>
      <c r="E898" s="3"/>
      <c r="F898" s="15">
        <f>[27]Hoja1!C81</f>
        <v>515</v>
      </c>
      <c r="G898" s="10" t="s">
        <v>72</v>
      </c>
      <c r="H898" s="15" t="str">
        <f>[27]Hoja1!A81</f>
        <v>TM-076</v>
      </c>
      <c r="I898" s="19">
        <f>[27]Hoja1!N81</f>
        <v>0</v>
      </c>
      <c r="J898" t="s">
        <v>95</v>
      </c>
    </row>
    <row r="899" spans="1:10">
      <c r="A899">
        <v>2025</v>
      </c>
      <c r="B899" s="3">
        <v>45566</v>
      </c>
      <c r="C899" s="4">
        <v>45596</v>
      </c>
      <c r="D899" t="str">
        <f>[27]Hoja1!B82</f>
        <v>UNA SILLA</v>
      </c>
      <c r="E899" s="3"/>
      <c r="F899" s="15">
        <f>[27]Hoja1!C82</f>
        <v>515</v>
      </c>
      <c r="G899" s="10" t="s">
        <v>72</v>
      </c>
      <c r="H899" s="15" t="str">
        <f>[27]Hoja1!A82</f>
        <v>TM-077</v>
      </c>
      <c r="I899" s="19">
        <f>[27]Hoja1!N82</f>
        <v>0</v>
      </c>
      <c r="J899" t="s">
        <v>95</v>
      </c>
    </row>
    <row r="900" spans="1:10">
      <c r="A900">
        <v>2025</v>
      </c>
      <c r="B900" s="3">
        <v>45566</v>
      </c>
      <c r="C900" s="4">
        <v>45596</v>
      </c>
      <c r="D900" t="str">
        <f>[27]Hoja1!B83</f>
        <v>MOUSE</v>
      </c>
      <c r="E900" s="3"/>
      <c r="F900" s="15">
        <f>[27]Hoja1!C83</f>
        <v>515</v>
      </c>
      <c r="G900" s="10" t="s">
        <v>72</v>
      </c>
      <c r="H900" s="15" t="str">
        <f>[27]Hoja1!A83</f>
        <v>TM-078</v>
      </c>
      <c r="I900" s="19">
        <f>[27]Hoja1!N83</f>
        <v>0</v>
      </c>
      <c r="J900" t="s">
        <v>95</v>
      </c>
    </row>
    <row r="901" spans="1:10">
      <c r="A901">
        <v>2025</v>
      </c>
      <c r="B901" s="3">
        <v>45566</v>
      </c>
      <c r="C901" s="4">
        <v>45596</v>
      </c>
      <c r="D901" t="str">
        <f>[27]Hoja1!B84</f>
        <v>TECLADO</v>
      </c>
      <c r="E901" s="3"/>
      <c r="F901" s="15">
        <f>[27]Hoja1!C84</f>
        <v>515</v>
      </c>
      <c r="G901" s="10" t="s">
        <v>72</v>
      </c>
      <c r="H901" s="15" t="str">
        <f>[27]Hoja1!A84</f>
        <v>TM-079</v>
      </c>
      <c r="I901" s="19">
        <f>[27]Hoja1!N84</f>
        <v>0</v>
      </c>
      <c r="J901" t="s">
        <v>95</v>
      </c>
    </row>
    <row r="902" spans="1:10">
      <c r="A902">
        <v>2025</v>
      </c>
      <c r="B902" s="3">
        <v>45566</v>
      </c>
      <c r="C902" s="4">
        <v>45596</v>
      </c>
      <c r="D902" t="str">
        <f>[27]Hoja1!B85</f>
        <v>IMPRESORA</v>
      </c>
      <c r="E902" s="3"/>
      <c r="F902" s="15">
        <f>[27]Hoja1!C85</f>
        <v>515</v>
      </c>
      <c r="G902" s="10" t="s">
        <v>72</v>
      </c>
      <c r="H902" s="15" t="str">
        <f>[27]Hoja1!A85</f>
        <v>TM-080</v>
      </c>
      <c r="I902" s="19">
        <f>[27]Hoja1!N85</f>
        <v>0</v>
      </c>
      <c r="J902" t="s">
        <v>95</v>
      </c>
    </row>
    <row r="903" spans="1:10">
      <c r="A903">
        <v>2025</v>
      </c>
      <c r="B903" s="3">
        <v>45566</v>
      </c>
      <c r="C903" s="4">
        <v>45596</v>
      </c>
      <c r="D903" t="str">
        <f>[27]Hoja1!B86</f>
        <v>ESCRITORIO METALICO 5 CAJONES</v>
      </c>
      <c r="E903" s="3"/>
      <c r="F903" s="15">
        <f>[27]Hoja1!C86</f>
        <v>511</v>
      </c>
      <c r="G903" s="10" t="s">
        <v>72</v>
      </c>
      <c r="H903" s="15" t="str">
        <f>[27]Hoja1!A86</f>
        <v>TM-081</v>
      </c>
      <c r="I903" s="19">
        <f>[27]Hoja1!N86</f>
        <v>0</v>
      </c>
      <c r="J903" t="s">
        <v>95</v>
      </c>
    </row>
    <row r="904" spans="1:10">
      <c r="A904">
        <v>2025</v>
      </c>
      <c r="B904" s="3">
        <v>45566</v>
      </c>
      <c r="C904" s="4">
        <v>45596</v>
      </c>
      <c r="D904" t="str">
        <f>[27]Hoja1!B87</f>
        <v>LICENCIA ANUAL  SISTEMA CONTPAQ COMERCIAL STAR MONOESPRESA</v>
      </c>
      <c r="E904" s="3">
        <f>[27]Hoja1!D87</f>
        <v>44240</v>
      </c>
      <c r="F904" s="15">
        <f>[27]Hoja1!C87</f>
        <v>515</v>
      </c>
      <c r="G904" s="10" t="s">
        <v>72</v>
      </c>
      <c r="H904" s="15" t="str">
        <f>[27]Hoja1!A87</f>
        <v>TM-082</v>
      </c>
      <c r="I904" s="19">
        <f>[27]Hoja1!N87</f>
        <v>2192.4</v>
      </c>
      <c r="J904" t="s">
        <v>95</v>
      </c>
    </row>
    <row r="905" spans="1:10">
      <c r="A905">
        <v>2025</v>
      </c>
      <c r="B905" s="3">
        <v>45566</v>
      </c>
      <c r="C905" s="4">
        <v>45596</v>
      </c>
      <c r="D905" t="str">
        <f>[27]Hoja1!B88</f>
        <v>NO BREAK 15007</v>
      </c>
      <c r="E905" s="3">
        <f>[27]Hoja1!D88</f>
        <v>44634</v>
      </c>
      <c r="F905" s="15">
        <f>[27]Hoja1!C88</f>
        <v>515</v>
      </c>
      <c r="G905" s="10" t="s">
        <v>72</v>
      </c>
      <c r="H905" s="15" t="str">
        <f>[27]Hoja1!A88</f>
        <v>TM-083</v>
      </c>
      <c r="I905" s="19">
        <f>[27]Hoja1!N88</f>
        <v>5354.15</v>
      </c>
      <c r="J905" t="s">
        <v>95</v>
      </c>
    </row>
    <row r="906" spans="1:10">
      <c r="A906">
        <v>2025</v>
      </c>
      <c r="B906" s="3">
        <v>45566</v>
      </c>
      <c r="C906" s="4">
        <v>45596</v>
      </c>
      <c r="D906" t="str">
        <f>[27]Hoja1!B89</f>
        <v>MONITOR</v>
      </c>
      <c r="E906" s="3">
        <f>[27]Hoja1!D89</f>
        <v>44636</v>
      </c>
      <c r="F906" s="15">
        <f>[27]Hoja1!C89</f>
        <v>515</v>
      </c>
      <c r="G906" s="10" t="s">
        <v>72</v>
      </c>
      <c r="H906" s="15" t="str">
        <f>[27]Hoja1!A89</f>
        <v>TM-084</v>
      </c>
      <c r="I906" s="19">
        <f>[27]Hoja1!N89</f>
        <v>5949.14</v>
      </c>
      <c r="J906" t="s">
        <v>95</v>
      </c>
    </row>
    <row r="907" spans="1:10">
      <c r="A907">
        <v>2025</v>
      </c>
      <c r="B907" s="3">
        <v>45566</v>
      </c>
      <c r="C907" s="4">
        <v>45596</v>
      </c>
      <c r="D907" t="str">
        <f>[27]Hoja1!B90</f>
        <v>IMPRESORA MULTIFUNCIONAL</v>
      </c>
      <c r="E907" s="3">
        <f>[27]Hoja1!D90</f>
        <v>44636</v>
      </c>
      <c r="F907" s="15">
        <f>[27]Hoja1!C90</f>
        <v>515</v>
      </c>
      <c r="G907" s="10" t="s">
        <v>72</v>
      </c>
      <c r="H907" s="15" t="str">
        <f>[27]Hoja1!A90</f>
        <v>TM-085</v>
      </c>
      <c r="I907" s="19">
        <f>[27]Hoja1!N90</f>
        <v>4199</v>
      </c>
      <c r="J907" t="s">
        <v>95</v>
      </c>
    </row>
    <row r="908" spans="1:10">
      <c r="A908">
        <v>2025</v>
      </c>
      <c r="B908" s="3">
        <v>45566</v>
      </c>
      <c r="C908" s="4">
        <v>45596</v>
      </c>
      <c r="D908" t="str">
        <f>[27]Hoja1!B91</f>
        <v xml:space="preserve">CAFETERA </v>
      </c>
      <c r="E908" s="3">
        <f>[27]Hoja1!D91</f>
        <v>44720</v>
      </c>
      <c r="F908" s="15">
        <f>[27]Hoja1!C91</f>
        <v>564</v>
      </c>
      <c r="G908" s="10" t="s">
        <v>72</v>
      </c>
      <c r="H908" s="15" t="str">
        <f>[27]Hoja1!A91</f>
        <v>TM-086</v>
      </c>
      <c r="I908" s="19">
        <f>[27]Hoja1!N91</f>
        <v>1399</v>
      </c>
      <c r="J908" t="s">
        <v>95</v>
      </c>
    </row>
    <row r="909" spans="1:10">
      <c r="A909">
        <v>2025</v>
      </c>
      <c r="B909" s="3">
        <v>45566</v>
      </c>
      <c r="C909" s="4">
        <v>45596</v>
      </c>
      <c r="D909" t="str">
        <f>[27]Hoja1!B92</f>
        <v>CPU</v>
      </c>
      <c r="E909" s="3">
        <f>[27]Hoja1!D92</f>
        <v>44732</v>
      </c>
      <c r="F909" s="15">
        <f>[27]Hoja1!C92</f>
        <v>515</v>
      </c>
      <c r="G909" s="10" t="s">
        <v>72</v>
      </c>
      <c r="H909" s="15" t="str">
        <f>[27]Hoja1!A92</f>
        <v>TM-087</v>
      </c>
      <c r="I909" s="19">
        <f>[27]Hoja1!N92</f>
        <v>4255.01</v>
      </c>
      <c r="J909" t="s">
        <v>95</v>
      </c>
    </row>
    <row r="910" spans="1:10">
      <c r="A910">
        <v>2025</v>
      </c>
      <c r="B910" s="3">
        <v>45566</v>
      </c>
      <c r="C910" s="4">
        <v>45596</v>
      </c>
      <c r="D910" t="str">
        <f>[27]Hoja1!B93</f>
        <v>EXTINTOR</v>
      </c>
      <c r="E910" s="3"/>
      <c r="F910" s="15">
        <f>[27]Hoja1!C93</f>
        <v>0</v>
      </c>
      <c r="G910" s="10" t="s">
        <v>72</v>
      </c>
      <c r="H910" s="15" t="str">
        <f>[27]Hoja1!A93</f>
        <v>TM-088</v>
      </c>
      <c r="I910" s="19">
        <f>[27]Hoja1!N93</f>
        <v>0</v>
      </c>
      <c r="J910" t="s">
        <v>95</v>
      </c>
    </row>
    <row r="911" spans="1:10">
      <c r="A911">
        <v>2025</v>
      </c>
      <c r="B911" s="3">
        <v>45566</v>
      </c>
      <c r="C911" s="4">
        <v>45596</v>
      </c>
      <c r="D911" t="str">
        <f>[27]Hoja1!B94</f>
        <v xml:space="preserve">NO BREAK </v>
      </c>
      <c r="E911" s="3">
        <f>[27]Hoja1!D94</f>
        <v>44940</v>
      </c>
      <c r="F911" s="15">
        <f>[27]Hoja1!C94</f>
        <v>566</v>
      </c>
      <c r="G911" s="10" t="s">
        <v>72</v>
      </c>
      <c r="H911" s="15" t="str">
        <f>[27]Hoja1!A94</f>
        <v>TM- 089</v>
      </c>
      <c r="I911" s="19">
        <f>[27]Hoja1!N94</f>
        <v>2849.99</v>
      </c>
      <c r="J911" t="s">
        <v>95</v>
      </c>
    </row>
    <row r="912" spans="1:10">
      <c r="A912">
        <v>2025</v>
      </c>
      <c r="B912" s="3">
        <v>45566</v>
      </c>
      <c r="C912" s="4">
        <v>45596</v>
      </c>
      <c r="D912" t="str">
        <f>[27]Hoja1!B95</f>
        <v>SILLA SECRETARIAL  CS203 MC</v>
      </c>
      <c r="E912" s="3"/>
      <c r="F912" s="15">
        <f>[27]Hoja1!C95</f>
        <v>511</v>
      </c>
      <c r="G912" s="10" t="s">
        <v>72</v>
      </c>
      <c r="H912" s="15" t="str">
        <f>[27]Hoja1!A95</f>
        <v>TM-090</v>
      </c>
      <c r="I912" s="19">
        <f>[27]Hoja1!N95</f>
        <v>1599.6</v>
      </c>
      <c r="J912" t="s">
        <v>95</v>
      </c>
    </row>
    <row r="913" spans="1:10">
      <c r="A913">
        <v>2025</v>
      </c>
      <c r="B913" s="3">
        <v>45566</v>
      </c>
      <c r="C913" s="4">
        <v>45596</v>
      </c>
      <c r="D913" t="str">
        <f>[27]Hoja1!B96</f>
        <v>EQUIPO DE COMPUITO</v>
      </c>
      <c r="E913" s="3">
        <f>[27]Hoja1!D96</f>
        <v>44978</v>
      </c>
      <c r="F913" s="15">
        <f>[27]Hoja1!C96</f>
        <v>515</v>
      </c>
      <c r="G913" s="10" t="s">
        <v>72</v>
      </c>
      <c r="H913" s="15" t="str">
        <f>[27]Hoja1!A96</f>
        <v>TM-091</v>
      </c>
      <c r="I913" s="19">
        <f>[27]Hoja1!N96</f>
        <v>7757.97</v>
      </c>
      <c r="J913" t="s">
        <v>95</v>
      </c>
    </row>
    <row r="914" spans="1:10">
      <c r="A914">
        <v>2025</v>
      </c>
      <c r="B914" s="3">
        <v>45566</v>
      </c>
      <c r="C914" s="4">
        <v>45596</v>
      </c>
      <c r="D914" t="str">
        <f>[27]Hoja1!B97</f>
        <v>EQUIPO DE COMPUITO</v>
      </c>
      <c r="E914" s="3">
        <f>[27]Hoja1!D97</f>
        <v>44978</v>
      </c>
      <c r="F914" s="15">
        <f>[27]Hoja1!C97</f>
        <v>515</v>
      </c>
      <c r="G914" s="10" t="s">
        <v>72</v>
      </c>
      <c r="H914" s="15" t="str">
        <f>[27]Hoja1!A97</f>
        <v>TM-092</v>
      </c>
      <c r="I914" s="19">
        <f>[27]Hoja1!N97</f>
        <v>7757.97</v>
      </c>
      <c r="J914" t="s">
        <v>95</v>
      </c>
    </row>
    <row r="915" spans="1:10">
      <c r="A915">
        <v>2025</v>
      </c>
      <c r="B915" s="3">
        <v>45566</v>
      </c>
      <c r="C915" s="4">
        <v>45596</v>
      </c>
      <c r="D915" t="str">
        <f>[27]Hoja1!B98</f>
        <v>EQUIPO DE COPIADO C 2004</v>
      </c>
      <c r="E915" s="3">
        <f>[27]Hoja1!D98</f>
        <v>44937</v>
      </c>
      <c r="F915" s="15">
        <f>[27]Hoja1!C98</f>
        <v>515</v>
      </c>
      <c r="G915" s="10" t="s">
        <v>72</v>
      </c>
      <c r="H915" s="15" t="str">
        <f>[27]Hoja1!A98</f>
        <v>TM-093</v>
      </c>
      <c r="I915" s="19">
        <f>[27]Hoja1!N98</f>
        <v>75299</v>
      </c>
      <c r="J915" t="s">
        <v>95</v>
      </c>
    </row>
    <row r="916" spans="1:10">
      <c r="A916">
        <v>2025</v>
      </c>
      <c r="B916" s="3">
        <v>45566</v>
      </c>
      <c r="C916" s="4">
        <v>45596</v>
      </c>
      <c r="D916" t="str">
        <f>[27]Hoja1!B99</f>
        <v>NO BREAK CYBERPOWER</v>
      </c>
      <c r="E916" s="3">
        <f>[27]Hoja1!D99</f>
        <v>44940</v>
      </c>
      <c r="F916" s="15">
        <f>[27]Hoja1!C99</f>
        <v>599</v>
      </c>
      <c r="G916" s="10" t="s">
        <v>72</v>
      </c>
      <c r="H916" s="15" t="str">
        <f>[27]Hoja1!A99</f>
        <v>TM-094</v>
      </c>
      <c r="I916" s="19">
        <f>[27]Hoja1!N99</f>
        <v>2848.99</v>
      </c>
      <c r="J916" t="s">
        <v>95</v>
      </c>
    </row>
    <row r="917" spans="1:10">
      <c r="A917">
        <v>2025</v>
      </c>
      <c r="B917" s="3">
        <v>45566</v>
      </c>
      <c r="C917" s="4">
        <v>45596</v>
      </c>
      <c r="D917" t="str">
        <f>[27]Hoja1!B100</f>
        <v xml:space="preserve">DISPENSADOR DE AGUA </v>
      </c>
      <c r="E917" s="3">
        <f>[27]Hoja1!D100</f>
        <v>45222</v>
      </c>
      <c r="F917" s="15">
        <f>[27]Hoja1!C100</f>
        <v>564</v>
      </c>
      <c r="G917" s="10" t="s">
        <v>72</v>
      </c>
      <c r="H917" s="15" t="str">
        <f>[27]Hoja1!A100</f>
        <v>TM-095</v>
      </c>
      <c r="I917" s="19">
        <f>[27]Hoja1!N100</f>
        <v>3795</v>
      </c>
      <c r="J917" t="s">
        <v>95</v>
      </c>
    </row>
    <row r="918" spans="1:10">
      <c r="A918">
        <v>2025</v>
      </c>
      <c r="B918" s="3">
        <v>45566</v>
      </c>
      <c r="C918" s="4">
        <v>45596</v>
      </c>
      <c r="D918" t="str">
        <f>[27]Hoja1!B101</f>
        <v>MESA PLEGABLE</v>
      </c>
      <c r="E918" s="3">
        <f>[27]Hoja1!D101</f>
        <v>45206</v>
      </c>
      <c r="F918" s="15">
        <f>[27]Hoja1!C101</f>
        <v>511</v>
      </c>
      <c r="G918" s="10" t="s">
        <v>72</v>
      </c>
      <c r="H918" s="15" t="str">
        <f>[27]Hoja1!A101</f>
        <v>TM-096</v>
      </c>
      <c r="I918" s="19">
        <f>[27]Hoja1!N101</f>
        <v>1125.2</v>
      </c>
      <c r="J918" t="s">
        <v>95</v>
      </c>
    </row>
    <row r="919" spans="1:10">
      <c r="A919">
        <v>2025</v>
      </c>
      <c r="B919" s="3">
        <v>45566</v>
      </c>
      <c r="C919" s="4">
        <v>45596</v>
      </c>
      <c r="D919" t="str">
        <f>[27]Hoja1!B102</f>
        <v>COMPUTADORA DE ESRITORIO</v>
      </c>
      <c r="E919" s="3">
        <f>[27]Hoja1!D102</f>
        <v>45223</v>
      </c>
      <c r="F919" s="15">
        <f>[27]Hoja1!C102</f>
        <v>515</v>
      </c>
      <c r="G919" s="10" t="s">
        <v>72</v>
      </c>
      <c r="H919" s="15" t="str">
        <f>[27]Hoja1!A102</f>
        <v>TM-097</v>
      </c>
      <c r="I919" s="19">
        <f>[27]Hoja1!N102</f>
        <v>7162.85</v>
      </c>
      <c r="J919" t="s">
        <v>95</v>
      </c>
    </row>
    <row r="920" spans="1:10">
      <c r="A920">
        <v>2025</v>
      </c>
      <c r="B920" s="3">
        <v>45566</v>
      </c>
      <c r="C920" s="4">
        <v>45596</v>
      </c>
      <c r="D920" t="str">
        <f>[27]Hoja1!B103</f>
        <v xml:space="preserve">MINISPLIT DE 2 TON </v>
      </c>
      <c r="E920" s="3">
        <f>[27]Hoja1!D103</f>
        <v>45099</v>
      </c>
      <c r="F920" s="15">
        <f>[27]Hoja1!C103</f>
        <v>564</v>
      </c>
      <c r="G920" s="10" t="s">
        <v>72</v>
      </c>
      <c r="H920" s="15" t="str">
        <f>[27]Hoja1!A103</f>
        <v>TM-098</v>
      </c>
      <c r="I920" s="19">
        <f>[27]Hoja1!N103</f>
        <v>14900</v>
      </c>
      <c r="J920" t="s">
        <v>95</v>
      </c>
    </row>
    <row r="921" spans="1:10">
      <c r="A921">
        <v>2025</v>
      </c>
      <c r="B921" s="3">
        <v>45566</v>
      </c>
      <c r="C921" s="4">
        <v>45596</v>
      </c>
      <c r="D921" t="str">
        <f>[27]Hoja1!B104</f>
        <v>SILLA SECRETARIAL  CS203 MC</v>
      </c>
      <c r="E921" s="3">
        <f>[27]Hoja1!D104</f>
        <v>45394</v>
      </c>
      <c r="F921" s="15">
        <f>[27]Hoja1!C104</f>
        <v>511</v>
      </c>
      <c r="G921" s="10" t="s">
        <v>72</v>
      </c>
      <c r="H921" s="15" t="str">
        <f>[27]Hoja1!A104</f>
        <v>TM-099</v>
      </c>
      <c r="I921" s="19">
        <f>[27]Hoja1!N104</f>
        <v>1715</v>
      </c>
      <c r="J921" t="s">
        <v>95</v>
      </c>
    </row>
    <row r="922" spans="1:10">
      <c r="A922">
        <v>2025</v>
      </c>
      <c r="B922" s="3">
        <v>45566</v>
      </c>
      <c r="C922" s="4">
        <v>45596</v>
      </c>
      <c r="D922" t="str">
        <f>[27]Hoja1!B105</f>
        <v>SILLA SECRETARIAL  CS203 MC</v>
      </c>
      <c r="E922" s="3">
        <f>[27]Hoja1!D105</f>
        <v>45395</v>
      </c>
      <c r="F922" s="15">
        <f>[27]Hoja1!C105</f>
        <v>511</v>
      </c>
      <c r="G922" s="10" t="s">
        <v>72</v>
      </c>
      <c r="H922" s="15" t="str">
        <f>[27]Hoja1!A105</f>
        <v>TM-100</v>
      </c>
      <c r="I922" s="19">
        <f>[27]Hoja1!N105</f>
        <v>1715</v>
      </c>
      <c r="J922" t="s">
        <v>95</v>
      </c>
    </row>
    <row r="923" spans="1:10">
      <c r="A923">
        <v>2025</v>
      </c>
      <c r="B923" s="3">
        <v>45566</v>
      </c>
      <c r="C923" s="4">
        <v>45596</v>
      </c>
      <c r="D923" t="str">
        <f>[27]Hoja1!B106</f>
        <v>SILLA SECRETARIAL  CS203 MC</v>
      </c>
      <c r="E923" s="3">
        <f>[27]Hoja1!D106</f>
        <v>45395</v>
      </c>
      <c r="F923" s="15">
        <f>[27]Hoja1!C106</f>
        <v>511</v>
      </c>
      <c r="G923" s="10" t="s">
        <v>72</v>
      </c>
      <c r="H923" s="15" t="str">
        <f>[27]Hoja1!$A$106</f>
        <v>TM-101</v>
      </c>
      <c r="I923" s="19">
        <f>[27]Hoja1!N106</f>
        <v>1716</v>
      </c>
      <c r="J923" t="s">
        <v>95</v>
      </c>
    </row>
    <row r="924" spans="1:10">
      <c r="A924">
        <v>2025</v>
      </c>
      <c r="B924" s="3">
        <v>45566</v>
      </c>
      <c r="C924" s="4">
        <v>45596</v>
      </c>
      <c r="D924" t="str">
        <f>[28]Hoja1!B4</f>
        <v>ESCRITORIO METALICO C/CAJONES</v>
      </c>
      <c r="F924" s="15">
        <f>[28]Hoja1!C4</f>
        <v>511</v>
      </c>
      <c r="G924" s="10" t="s">
        <v>72</v>
      </c>
      <c r="H924" s="15" t="str">
        <f>[28]Hoja1!A4</f>
        <v>UBR-001</v>
      </c>
      <c r="I924" s="19">
        <f>[28]Hoja1!M4</f>
        <v>1500</v>
      </c>
      <c r="J924" t="s">
        <v>96</v>
      </c>
    </row>
    <row r="925" spans="1:10">
      <c r="A925">
        <v>2025</v>
      </c>
      <c r="B925" s="3">
        <v>45566</v>
      </c>
      <c r="C925" s="4">
        <v>45596</v>
      </c>
      <c r="D925" t="str">
        <f>[28]Hoja1!B5</f>
        <v>LAVADORA  16 KG</v>
      </c>
      <c r="F925" s="15">
        <f>[28]Hoja1!C5</f>
        <v>511</v>
      </c>
      <c r="G925" s="10" t="s">
        <v>72</v>
      </c>
      <c r="H925" s="15" t="str">
        <f>[28]Hoja1!A5</f>
        <v>UBR-002</v>
      </c>
      <c r="I925" s="19">
        <f>[28]Hoja1!M5</f>
        <v>9000</v>
      </c>
      <c r="J925" t="s">
        <v>96</v>
      </c>
    </row>
    <row r="926" spans="1:10">
      <c r="A926">
        <v>2025</v>
      </c>
      <c r="B926" s="3">
        <v>45566</v>
      </c>
      <c r="C926" s="4">
        <v>45596</v>
      </c>
      <c r="D926" t="str">
        <f>[28]Hoja1!B6</f>
        <v>DETECTOR DE HUMO</v>
      </c>
      <c r="E926" s="3">
        <f>[28]Hoja1!D6</f>
        <v>41141</v>
      </c>
      <c r="F926" s="15">
        <f>[28]Hoja1!C6</f>
        <v>519</v>
      </c>
      <c r="G926" s="10" t="s">
        <v>72</v>
      </c>
      <c r="H926" s="15" t="str">
        <f>[28]Hoja1!A6</f>
        <v>UBR-003</v>
      </c>
      <c r="I926" s="19">
        <f>[28]Hoja1!M6</f>
        <v>1560</v>
      </c>
      <c r="J926" t="s">
        <v>96</v>
      </c>
    </row>
    <row r="927" spans="1:10">
      <c r="A927">
        <v>2025</v>
      </c>
      <c r="B927" s="3">
        <v>45566</v>
      </c>
      <c r="C927" s="4">
        <v>45596</v>
      </c>
      <c r="D927" t="str">
        <f>[28]Hoja1!B7</f>
        <v>DETECTOR DE HUMO</v>
      </c>
      <c r="E927" s="3">
        <f>[28]Hoja1!D7</f>
        <v>41141</v>
      </c>
      <c r="F927" s="15">
        <f>[28]Hoja1!C7</f>
        <v>519</v>
      </c>
      <c r="G927" s="10" t="s">
        <v>72</v>
      </c>
      <c r="H927" s="15" t="str">
        <f>[28]Hoja1!A7</f>
        <v>UBR-004</v>
      </c>
      <c r="I927" s="19">
        <f>[28]Hoja1!M7</f>
        <v>1560</v>
      </c>
      <c r="J927" t="s">
        <v>96</v>
      </c>
    </row>
    <row r="928" spans="1:10">
      <c r="A928">
        <v>2025</v>
      </c>
      <c r="B928" s="3">
        <v>45566</v>
      </c>
      <c r="C928" s="4">
        <v>45596</v>
      </c>
      <c r="D928" t="str">
        <f>[28]Hoja1!B8</f>
        <v>SILLA DE MADERA</v>
      </c>
      <c r="E928" s="3"/>
      <c r="F928" s="15">
        <f>[28]Hoja1!C8</f>
        <v>511</v>
      </c>
      <c r="G928" s="10" t="s">
        <v>72</v>
      </c>
      <c r="H928" s="15" t="str">
        <f>[28]Hoja1!A8</f>
        <v>UBR-005</v>
      </c>
      <c r="I928" s="19">
        <f>[28]Hoja1!M8</f>
        <v>700</v>
      </c>
      <c r="J928" t="s">
        <v>96</v>
      </c>
    </row>
    <row r="929" spans="1:10">
      <c r="A929">
        <v>2025</v>
      </c>
      <c r="B929" s="3">
        <v>45566</v>
      </c>
      <c r="C929" s="4">
        <v>45596</v>
      </c>
      <c r="D929" t="str">
        <f>[28]Hoja1!B9</f>
        <v>CALENTADOR DE AGUA G.E. 20 GALONES</v>
      </c>
      <c r="E929" s="20" t="str">
        <f>[28]Hoja1!D9</f>
        <v>31/02/2012</v>
      </c>
      <c r="F929" s="15">
        <f>[28]Hoja1!C9</f>
        <v>564</v>
      </c>
      <c r="G929" s="10" t="s">
        <v>72</v>
      </c>
      <c r="H929" s="15" t="str">
        <f>[28]Hoja1!A9</f>
        <v>UBR-006</v>
      </c>
      <c r="I929" s="19">
        <f>[28]Hoja1!M9</f>
        <v>3250</v>
      </c>
      <c r="J929" t="s">
        <v>96</v>
      </c>
    </row>
    <row r="930" spans="1:10">
      <c r="A930">
        <v>2025</v>
      </c>
      <c r="B930" s="3">
        <v>45566</v>
      </c>
      <c r="C930" s="4">
        <v>45596</v>
      </c>
      <c r="D930" t="str">
        <f>[28]Hoja1!B10</f>
        <v>TANQUE P/GAS DE 30 KG</v>
      </c>
      <c r="E930" s="3"/>
      <c r="F930" s="15">
        <f>[28]Hoja1!C10</f>
        <v>511</v>
      </c>
      <c r="G930" s="10" t="s">
        <v>72</v>
      </c>
      <c r="H930" s="15" t="str">
        <f>[28]Hoja1!A10</f>
        <v>UBR-007</v>
      </c>
      <c r="I930" s="19">
        <f>[28]Hoja1!M10</f>
        <v>600</v>
      </c>
      <c r="J930" t="s">
        <v>96</v>
      </c>
    </row>
    <row r="931" spans="1:10">
      <c r="A931">
        <v>2025</v>
      </c>
      <c r="B931" s="3">
        <v>45566</v>
      </c>
      <c r="C931" s="4">
        <v>45596</v>
      </c>
      <c r="D931" t="str">
        <f>[28]Hoja1!B11</f>
        <v>BASE DE MADERA P/COLCHON</v>
      </c>
      <c r="E931" s="3"/>
      <c r="F931" s="15">
        <f>[28]Hoja1!C11</f>
        <v>511</v>
      </c>
      <c r="G931" s="10" t="s">
        <v>72</v>
      </c>
      <c r="H931" s="15" t="str">
        <f>[28]Hoja1!A11</f>
        <v>UBR-008</v>
      </c>
      <c r="I931" s="19">
        <f>[28]Hoja1!M11</f>
        <v>800</v>
      </c>
      <c r="J931" t="s">
        <v>96</v>
      </c>
    </row>
    <row r="932" spans="1:10">
      <c r="A932">
        <v>2025</v>
      </c>
      <c r="B932" s="3">
        <v>45566</v>
      </c>
      <c r="C932" s="4">
        <v>45596</v>
      </c>
      <c r="D932" t="str">
        <f>[28]Hoja1!B12</f>
        <v>BASE DE MADERA P/COLCHON</v>
      </c>
      <c r="E932" s="3"/>
      <c r="F932" s="15">
        <f>[28]Hoja1!C12</f>
        <v>511</v>
      </c>
      <c r="G932" s="10" t="s">
        <v>72</v>
      </c>
      <c r="H932" s="15" t="str">
        <f>[28]Hoja1!A12</f>
        <v>UBR-009</v>
      </c>
      <c r="I932" s="19">
        <f>[28]Hoja1!M12</f>
        <v>800</v>
      </c>
      <c r="J932" t="s">
        <v>96</v>
      </c>
    </row>
    <row r="933" spans="1:10">
      <c r="A933">
        <v>2025</v>
      </c>
      <c r="B933" s="3">
        <v>45566</v>
      </c>
      <c r="C933" s="4">
        <v>45596</v>
      </c>
      <c r="D933" t="str">
        <f>[28]Hoja1!B13</f>
        <v>MESA DE MADERA C/2 DIVISIONES</v>
      </c>
      <c r="E933" s="3"/>
      <c r="F933" s="15">
        <f>[28]Hoja1!C13</f>
        <v>511</v>
      </c>
      <c r="G933" s="10" t="s">
        <v>72</v>
      </c>
      <c r="H933" s="15" t="str">
        <f>[28]Hoja1!A13</f>
        <v>UBR-010</v>
      </c>
      <c r="I933" s="19">
        <f>[28]Hoja1!M13</f>
        <v>600</v>
      </c>
      <c r="J933" t="s">
        <v>96</v>
      </c>
    </row>
    <row r="934" spans="1:10">
      <c r="A934">
        <v>2025</v>
      </c>
      <c r="B934" s="3">
        <v>45566</v>
      </c>
      <c r="C934" s="4">
        <v>45596</v>
      </c>
      <c r="D934" t="str">
        <f>[28]Hoja1!B14</f>
        <v>MESA DE MADERA Y METAL</v>
      </c>
      <c r="E934" s="3"/>
      <c r="F934" s="15">
        <f>[28]Hoja1!C14</f>
        <v>511</v>
      </c>
      <c r="G934" s="10" t="s">
        <v>72</v>
      </c>
      <c r="H934" s="15" t="str">
        <f>[28]Hoja1!A14</f>
        <v>UBR-011</v>
      </c>
      <c r="I934" s="19">
        <f>[28]Hoja1!M14</f>
        <v>900</v>
      </c>
      <c r="J934" t="s">
        <v>96</v>
      </c>
    </row>
    <row r="935" spans="1:10">
      <c r="A935">
        <v>2025</v>
      </c>
      <c r="B935" s="3">
        <v>45566</v>
      </c>
      <c r="C935" s="4">
        <v>45596</v>
      </c>
      <c r="D935" t="str">
        <f>[28]Hoja1!B15</f>
        <v xml:space="preserve">ABANICO DE TECHO </v>
      </c>
      <c r="E935" s="3"/>
      <c r="F935" s="15">
        <f>[28]Hoja1!C15</f>
        <v>564</v>
      </c>
      <c r="G935" s="10" t="s">
        <v>72</v>
      </c>
      <c r="H935" s="15" t="str">
        <f>[28]Hoja1!A15</f>
        <v>UBR-012</v>
      </c>
      <c r="I935" s="19">
        <f>[28]Hoja1!M15</f>
        <v>500</v>
      </c>
      <c r="J935" t="s">
        <v>96</v>
      </c>
    </row>
    <row r="936" spans="1:10">
      <c r="A936">
        <v>2025</v>
      </c>
      <c r="B936" s="3">
        <v>45566</v>
      </c>
      <c r="C936" s="4">
        <v>45596</v>
      </c>
      <c r="D936" t="str">
        <f>[28]Hoja1!B16</f>
        <v>SILLA DE PLASTICO</v>
      </c>
      <c r="E936" s="3"/>
      <c r="F936" s="15">
        <f>[28]Hoja1!C16</f>
        <v>511</v>
      </c>
      <c r="G936" s="10" t="s">
        <v>72</v>
      </c>
      <c r="H936" s="15" t="str">
        <f>[28]Hoja1!A16</f>
        <v>UBR-013</v>
      </c>
      <c r="I936" s="19">
        <f>[28]Hoja1!M16</f>
        <v>500</v>
      </c>
      <c r="J936" t="s">
        <v>96</v>
      </c>
    </row>
    <row r="937" spans="1:10">
      <c r="A937">
        <v>2025</v>
      </c>
      <c r="B937" s="3">
        <v>45566</v>
      </c>
      <c r="C937" s="4">
        <v>45596</v>
      </c>
      <c r="D937" t="str">
        <f>[28]Hoja1!B17</f>
        <v>REGULADOR DE VOLTAJE</v>
      </c>
      <c r="E937" s="3"/>
      <c r="F937" s="15">
        <f>[28]Hoja1!C17</f>
        <v>566</v>
      </c>
      <c r="G937" s="10" t="s">
        <v>72</v>
      </c>
      <c r="H937" s="15" t="str">
        <f>[28]Hoja1!A17</f>
        <v>UBR-014</v>
      </c>
      <c r="I937" s="19">
        <f>[28]Hoja1!M17</f>
        <v>800</v>
      </c>
      <c r="J937" t="s">
        <v>96</v>
      </c>
    </row>
    <row r="938" spans="1:10">
      <c r="A938">
        <v>2025</v>
      </c>
      <c r="B938" s="3">
        <v>45566</v>
      </c>
      <c r="C938" s="4">
        <v>45596</v>
      </c>
      <c r="D938" t="str">
        <f>[28]Hoja1!B18</f>
        <v>SONOPUSE III DE 1.0 Y 3.0 MHZ</v>
      </c>
      <c r="E938" s="3">
        <f>[28]Hoja1!D18</f>
        <v>41486</v>
      </c>
      <c r="F938" s="15">
        <f>[28]Hoja1!C18</f>
        <v>531</v>
      </c>
      <c r="G938" s="10" t="s">
        <v>72</v>
      </c>
      <c r="H938" s="15" t="str">
        <f>[28]Hoja1!A18</f>
        <v>UBR-015</v>
      </c>
      <c r="I938" s="19">
        <f>[28]Hoja1!M18</f>
        <v>19442</v>
      </c>
      <c r="J938" t="s">
        <v>96</v>
      </c>
    </row>
    <row r="939" spans="1:10">
      <c r="A939">
        <v>2025</v>
      </c>
      <c r="B939" s="3">
        <v>45566</v>
      </c>
      <c r="C939" s="4">
        <v>45596</v>
      </c>
      <c r="D939" t="str">
        <f>[28]Hoja1!B19</f>
        <v>MESA DE MADERA C/2 DIVISIONES</v>
      </c>
      <c r="E939" s="3"/>
      <c r="F939" s="15">
        <f>[28]Hoja1!C19</f>
        <v>511</v>
      </c>
      <c r="G939" s="10" t="s">
        <v>72</v>
      </c>
      <c r="H939" s="15" t="str">
        <f>[28]Hoja1!A19</f>
        <v>UBR-016</v>
      </c>
      <c r="I939" s="19">
        <f>[28]Hoja1!M19</f>
        <v>600</v>
      </c>
      <c r="J939" t="s">
        <v>96</v>
      </c>
    </row>
    <row r="940" spans="1:10">
      <c r="A940">
        <v>2025</v>
      </c>
      <c r="B940" s="3">
        <v>45566</v>
      </c>
      <c r="C940" s="4">
        <v>45596</v>
      </c>
      <c r="D940" t="str">
        <f>[28]Hoja1!B20</f>
        <v>BASE ESCALON</v>
      </c>
      <c r="E940" s="3"/>
      <c r="F940" s="15">
        <f>[28]Hoja1!C20</f>
        <v>511</v>
      </c>
      <c r="G940" s="10" t="s">
        <v>72</v>
      </c>
      <c r="H940" s="15" t="str">
        <f>[28]Hoja1!A20</f>
        <v>UBR-017</v>
      </c>
      <c r="I940" s="19">
        <f>[28]Hoja1!M20</f>
        <v>400</v>
      </c>
      <c r="J940" t="s">
        <v>96</v>
      </c>
    </row>
    <row r="941" spans="1:10">
      <c r="A941">
        <v>2025</v>
      </c>
      <c r="B941" s="3">
        <v>45566</v>
      </c>
      <c r="C941" s="4">
        <v>45596</v>
      </c>
      <c r="D941" t="str">
        <f>[28]Hoja1!B21</f>
        <v xml:space="preserve">BASTON MEDIANO </v>
      </c>
      <c r="E941" s="3"/>
      <c r="F941" s="15">
        <f>[28]Hoja1!C21</f>
        <v>511</v>
      </c>
      <c r="G941" s="10" t="s">
        <v>72</v>
      </c>
      <c r="H941" s="15" t="str">
        <f>[28]Hoja1!A21</f>
        <v>UBR-018</v>
      </c>
      <c r="I941" s="19">
        <f>[28]Hoja1!M21</f>
        <v>400</v>
      </c>
      <c r="J941" t="s">
        <v>96</v>
      </c>
    </row>
    <row r="942" spans="1:10">
      <c r="A942">
        <v>2025</v>
      </c>
      <c r="B942" s="3">
        <v>45566</v>
      </c>
      <c r="C942" s="4">
        <v>45596</v>
      </c>
      <c r="D942" t="str">
        <f>[28]Hoja1!B22</f>
        <v>BASTON CHICO</v>
      </c>
      <c r="E942" s="3"/>
      <c r="F942" s="15">
        <f>[28]Hoja1!C22</f>
        <v>511</v>
      </c>
      <c r="G942" s="10" t="s">
        <v>72</v>
      </c>
      <c r="H942" s="15" t="str">
        <f>[28]Hoja1!A22</f>
        <v>UBR-019</v>
      </c>
      <c r="I942" s="19">
        <f>[28]Hoja1!M22</f>
        <v>200</v>
      </c>
      <c r="J942" t="s">
        <v>96</v>
      </c>
    </row>
    <row r="943" spans="1:10">
      <c r="A943">
        <v>2025</v>
      </c>
      <c r="B943" s="3">
        <v>45566</v>
      </c>
      <c r="C943" s="4">
        <v>45596</v>
      </c>
      <c r="D943" t="str">
        <f>[28]Hoja1!B23</f>
        <v>BASTON DOBLADERO</v>
      </c>
      <c r="E943" s="3"/>
      <c r="F943" s="15">
        <f>[28]Hoja1!C23</f>
        <v>511</v>
      </c>
      <c r="G943" s="10" t="s">
        <v>72</v>
      </c>
      <c r="H943" s="15" t="str">
        <f>[28]Hoja1!A23</f>
        <v>UBR-020</v>
      </c>
      <c r="I943" s="19">
        <f>[28]Hoja1!M23</f>
        <v>450</v>
      </c>
      <c r="J943" t="s">
        <v>96</v>
      </c>
    </row>
    <row r="944" spans="1:10">
      <c r="A944">
        <v>2025</v>
      </c>
      <c r="B944" s="3">
        <v>45566</v>
      </c>
      <c r="C944" s="4">
        <v>45596</v>
      </c>
      <c r="D944" t="str">
        <f>[28]Hoja1!B24</f>
        <v>MULETA C/ ABRAZADERA</v>
      </c>
      <c r="E944" s="3"/>
      <c r="F944" s="15">
        <f>[28]Hoja1!C24</f>
        <v>511</v>
      </c>
      <c r="G944" s="10" t="s">
        <v>72</v>
      </c>
      <c r="H944" s="15" t="str">
        <f>[28]Hoja1!A24</f>
        <v>UBR-021</v>
      </c>
      <c r="I944" s="19">
        <f>[28]Hoja1!M24</f>
        <v>60</v>
      </c>
      <c r="J944" t="s">
        <v>96</v>
      </c>
    </row>
    <row r="945" spans="1:10">
      <c r="A945">
        <v>2025</v>
      </c>
      <c r="B945" s="3">
        <v>45566</v>
      </c>
      <c r="C945" s="4">
        <v>45596</v>
      </c>
      <c r="D945" t="str">
        <f>[28]Hoja1!B25</f>
        <v>MULETA C/ ABRAZADERA</v>
      </c>
      <c r="E945" s="3"/>
      <c r="F945" s="15">
        <f>[28]Hoja1!C25</f>
        <v>511</v>
      </c>
      <c r="G945" s="10" t="s">
        <v>72</v>
      </c>
      <c r="H945" s="15" t="str">
        <f>[28]Hoja1!A25</f>
        <v>UBR-022</v>
      </c>
      <c r="I945" s="19">
        <f>[28]Hoja1!M25</f>
        <v>600</v>
      </c>
      <c r="J945" t="s">
        <v>96</v>
      </c>
    </row>
    <row r="946" spans="1:10">
      <c r="A946">
        <v>2025</v>
      </c>
      <c r="B946" s="3">
        <v>45566</v>
      </c>
      <c r="C946" s="4">
        <v>45596</v>
      </c>
      <c r="D946" t="str">
        <f>[28]Hoja1!B26</f>
        <v>ANDADERA METALICA CHICA</v>
      </c>
      <c r="E946" s="3"/>
      <c r="F946" s="15">
        <f>[28]Hoja1!C26</f>
        <v>511</v>
      </c>
      <c r="G946" s="10" t="s">
        <v>72</v>
      </c>
      <c r="H946" s="15" t="str">
        <f>[28]Hoja1!A26</f>
        <v>UBR-023</v>
      </c>
      <c r="I946" s="19">
        <f>[28]Hoja1!M26</f>
        <v>1500</v>
      </c>
      <c r="J946" t="s">
        <v>96</v>
      </c>
    </row>
    <row r="947" spans="1:10">
      <c r="A947">
        <v>2025</v>
      </c>
      <c r="B947" s="3">
        <v>45566</v>
      </c>
      <c r="C947" s="4">
        <v>45596</v>
      </c>
      <c r="D947" t="str">
        <f>[28]Hoja1!B27</f>
        <v>ANDADERA METALICA CHICA</v>
      </c>
      <c r="E947" s="3"/>
      <c r="F947" s="15">
        <f>[28]Hoja1!C27</f>
        <v>511</v>
      </c>
      <c r="G947" s="10" t="s">
        <v>72</v>
      </c>
      <c r="H947" s="15" t="str">
        <f>[28]Hoja1!A27</f>
        <v>UBR-024</v>
      </c>
      <c r="I947" s="19">
        <f>[28]Hoja1!M27</f>
        <v>1500</v>
      </c>
      <c r="J947" t="s">
        <v>96</v>
      </c>
    </row>
    <row r="948" spans="1:10">
      <c r="A948">
        <v>2025</v>
      </c>
      <c r="B948" s="3">
        <v>45566</v>
      </c>
      <c r="C948" s="4">
        <v>45596</v>
      </c>
      <c r="D948" t="str">
        <f>[28]Hoja1!B28</f>
        <v>CAJON DE TERAPIA</v>
      </c>
      <c r="E948" s="3"/>
      <c r="F948" s="15">
        <f>[28]Hoja1!C28</f>
        <v>511</v>
      </c>
      <c r="G948" s="10" t="s">
        <v>72</v>
      </c>
      <c r="H948" s="15" t="str">
        <f>[28]Hoja1!A28</f>
        <v>UBR-025</v>
      </c>
      <c r="I948" s="19">
        <f>[28]Hoja1!M28</f>
        <v>600</v>
      </c>
      <c r="J948" t="s">
        <v>96</v>
      </c>
    </row>
    <row r="949" spans="1:10">
      <c r="A949">
        <v>2025</v>
      </c>
      <c r="B949" s="3">
        <v>45566</v>
      </c>
      <c r="C949" s="4">
        <v>45596</v>
      </c>
      <c r="D949" t="str">
        <f>[28]Hoja1!B29</f>
        <v>BANCO METALICO</v>
      </c>
      <c r="E949" s="3"/>
      <c r="F949" s="15">
        <f>[28]Hoja1!C29</f>
        <v>511</v>
      </c>
      <c r="G949" s="10" t="s">
        <v>72</v>
      </c>
      <c r="H949" s="15" t="str">
        <f>[28]Hoja1!A29</f>
        <v>UBR-026</v>
      </c>
      <c r="I949" s="19">
        <f>[28]Hoja1!M29</f>
        <v>500</v>
      </c>
      <c r="J949" t="s">
        <v>96</v>
      </c>
    </row>
    <row r="950" spans="1:10">
      <c r="A950">
        <v>2025</v>
      </c>
      <c r="B950" s="3">
        <v>45566</v>
      </c>
      <c r="C950" s="4">
        <v>45596</v>
      </c>
      <c r="D950" t="str">
        <f>[28]Hoja1!B30</f>
        <v>SILLA METALICA</v>
      </c>
      <c r="E950" s="3"/>
      <c r="F950" s="15">
        <f>[28]Hoja1!C30</f>
        <v>511</v>
      </c>
      <c r="G950" s="10" t="s">
        <v>72</v>
      </c>
      <c r="H950" s="15" t="str">
        <f>[28]Hoja1!A30</f>
        <v>UBR-027</v>
      </c>
      <c r="I950" s="19">
        <f>[28]Hoja1!M30</f>
        <v>500</v>
      </c>
      <c r="J950" t="s">
        <v>96</v>
      </c>
    </row>
    <row r="951" spans="1:10">
      <c r="A951">
        <v>2025</v>
      </c>
      <c r="B951" s="3">
        <v>45566</v>
      </c>
      <c r="C951" s="4">
        <v>45596</v>
      </c>
      <c r="D951" t="str">
        <f>[28]Hoja1!B31</f>
        <v>RODILLO CHICO</v>
      </c>
      <c r="E951" s="3"/>
      <c r="F951" s="15">
        <f>[28]Hoja1!C31</f>
        <v>511</v>
      </c>
      <c r="G951" s="10" t="s">
        <v>72</v>
      </c>
      <c r="H951" s="15" t="str">
        <f>[28]Hoja1!A31</f>
        <v>UBR-028</v>
      </c>
      <c r="I951" s="19">
        <f>[28]Hoja1!M31</f>
        <v>400</v>
      </c>
      <c r="J951" t="s">
        <v>96</v>
      </c>
    </row>
    <row r="952" spans="1:10">
      <c r="A952">
        <v>2025</v>
      </c>
      <c r="B952" s="3">
        <v>45566</v>
      </c>
      <c r="C952" s="4">
        <v>45596</v>
      </c>
      <c r="D952" t="str">
        <f>[28]Hoja1!B32</f>
        <v xml:space="preserve">ABANICO DE TECHO </v>
      </c>
      <c r="E952" s="3"/>
      <c r="F952" s="15">
        <f>[28]Hoja1!C32</f>
        <v>564</v>
      </c>
      <c r="G952" s="10" t="s">
        <v>72</v>
      </c>
      <c r="H952" s="15" t="str">
        <f>[28]Hoja1!A32</f>
        <v>UBR-029</v>
      </c>
      <c r="I952" s="19">
        <f>[28]Hoja1!M32</f>
        <v>500</v>
      </c>
      <c r="J952" t="s">
        <v>96</v>
      </c>
    </row>
    <row r="953" spans="1:10">
      <c r="A953">
        <v>2025</v>
      </c>
      <c r="B953" s="3">
        <v>45566</v>
      </c>
      <c r="C953" s="4">
        <v>45596</v>
      </c>
      <c r="D953" t="str">
        <f>[28]Hoja1!B33</f>
        <v>EXTINTOR</v>
      </c>
      <c r="E953" s="3"/>
      <c r="F953" s="15">
        <f>[28]Hoja1!C33</f>
        <v>519</v>
      </c>
      <c r="G953" s="10" t="s">
        <v>72</v>
      </c>
      <c r="H953" s="15" t="str">
        <f>[28]Hoja1!A33</f>
        <v>UBR-030</v>
      </c>
      <c r="I953" s="19">
        <f>[28]Hoja1!M33</f>
        <v>700</v>
      </c>
      <c r="J953" t="s">
        <v>96</v>
      </c>
    </row>
    <row r="954" spans="1:10">
      <c r="A954">
        <v>2025</v>
      </c>
      <c r="B954" s="3">
        <v>45566</v>
      </c>
      <c r="C954" s="4">
        <v>45596</v>
      </c>
      <c r="D954" t="str">
        <f>[28]Hoja1!B34</f>
        <v>MESA METALICA</v>
      </c>
      <c r="E954" s="3"/>
      <c r="F954" s="15">
        <f>[28]Hoja1!C34</f>
        <v>511</v>
      </c>
      <c r="G954" s="10" t="s">
        <v>72</v>
      </c>
      <c r="H954" s="15" t="str">
        <f>[28]Hoja1!A34</f>
        <v>UBR-031</v>
      </c>
      <c r="I954" s="19">
        <f>[28]Hoja1!M34</f>
        <v>400</v>
      </c>
      <c r="J954" t="s">
        <v>96</v>
      </c>
    </row>
    <row r="955" spans="1:10">
      <c r="A955">
        <v>2025</v>
      </c>
      <c r="B955" s="3">
        <v>45566</v>
      </c>
      <c r="C955" s="4">
        <v>45596</v>
      </c>
      <c r="D955" t="str">
        <f>[28]Hoja1!B35</f>
        <v>COLCHON C/BASE</v>
      </c>
      <c r="E955" s="3"/>
      <c r="F955" s="15">
        <f>[28]Hoja1!C35</f>
        <v>511</v>
      </c>
      <c r="G955" s="10" t="s">
        <v>72</v>
      </c>
      <c r="H955" s="15" t="str">
        <f>[28]Hoja1!A35</f>
        <v>UBR-032</v>
      </c>
      <c r="I955" s="19">
        <f>[28]Hoja1!M35</f>
        <v>500</v>
      </c>
      <c r="J955" t="s">
        <v>96</v>
      </c>
    </row>
    <row r="956" spans="1:10">
      <c r="A956">
        <v>2025</v>
      </c>
      <c r="B956" s="3">
        <v>45566</v>
      </c>
      <c r="C956" s="4">
        <v>45596</v>
      </c>
      <c r="D956" t="str">
        <f>[28]Hoja1!B36</f>
        <v>AIRE ACONDICIONADO</v>
      </c>
      <c r="E956" s="3">
        <f>[28]Hoja1!D36</f>
        <v>41415</v>
      </c>
      <c r="F956" s="15">
        <f>[28]Hoja1!C36</f>
        <v>564</v>
      </c>
      <c r="G956" s="10" t="s">
        <v>72</v>
      </c>
      <c r="H956" s="15" t="str">
        <f>[28]Hoja1!A36</f>
        <v>UBR-033</v>
      </c>
      <c r="I956" s="19">
        <f>[28]Hoja1!M36</f>
        <v>5000</v>
      </c>
      <c r="J956" t="s">
        <v>96</v>
      </c>
    </row>
    <row r="957" spans="1:10">
      <c r="A957">
        <v>2025</v>
      </c>
      <c r="B957" s="3">
        <v>45566</v>
      </c>
      <c r="C957" s="4">
        <v>45596</v>
      </c>
      <c r="D957" t="str">
        <f>[28]Hoja1!B37</f>
        <v>DETECTOR DE HUMO</v>
      </c>
      <c r="E957" s="3">
        <f>[28]Hoja1!D37</f>
        <v>41049</v>
      </c>
      <c r="F957" s="15">
        <f>[28]Hoja1!C37</f>
        <v>519</v>
      </c>
      <c r="G957" s="10" t="s">
        <v>72</v>
      </c>
      <c r="H957" s="15" t="str">
        <f>[28]Hoja1!A37</f>
        <v>UBR-034</v>
      </c>
      <c r="I957" s="19">
        <f>[28]Hoja1!M37</f>
        <v>1560</v>
      </c>
      <c r="J957" t="s">
        <v>96</v>
      </c>
    </row>
    <row r="958" spans="1:10">
      <c r="A958">
        <v>2025</v>
      </c>
      <c r="B958" s="3">
        <v>45566</v>
      </c>
      <c r="C958" s="4">
        <v>45596</v>
      </c>
      <c r="D958" t="str">
        <f>[28]Hoja1!B38</f>
        <v>EXTINTOR</v>
      </c>
      <c r="E958" s="3"/>
      <c r="F958" s="15">
        <f>[28]Hoja1!C38</f>
        <v>511</v>
      </c>
      <c r="G958" s="10" t="s">
        <v>72</v>
      </c>
      <c r="H958" s="15" t="str">
        <f>[28]Hoja1!A38</f>
        <v>UBR-035</v>
      </c>
      <c r="I958" s="19">
        <f>[28]Hoja1!M38</f>
        <v>0</v>
      </c>
      <c r="J958" t="s">
        <v>96</v>
      </c>
    </row>
    <row r="959" spans="1:10">
      <c r="A959">
        <v>2025</v>
      </c>
      <c r="B959" s="3">
        <v>45566</v>
      </c>
      <c r="C959" s="4">
        <v>45596</v>
      </c>
      <c r="D959" t="str">
        <f>[28]Hoja1!B39</f>
        <v xml:space="preserve">VENTILADOR </v>
      </c>
      <c r="E959" s="3">
        <f>[28]Hoja1!D39</f>
        <v>44683</v>
      </c>
      <c r="F959" s="15">
        <f>[28]Hoja1!C39</f>
        <v>564</v>
      </c>
      <c r="G959" s="10" t="s">
        <v>72</v>
      </c>
      <c r="H959" s="15" t="str">
        <f>[28]Hoja1!A39</f>
        <v>UBR-036</v>
      </c>
      <c r="I959" s="19">
        <f>[28]Hoja1!M39</f>
        <v>449</v>
      </c>
      <c r="J959" t="s">
        <v>96</v>
      </c>
    </row>
    <row r="960" spans="1:10">
      <c r="A960">
        <v>2025</v>
      </c>
      <c r="B960" s="3">
        <v>45566</v>
      </c>
      <c r="C960" s="4">
        <v>45596</v>
      </c>
      <c r="D960" t="str">
        <f>[28]Hoja1!B40</f>
        <v>LAVADORA  13 KG</v>
      </c>
      <c r="E960" s="3">
        <f>[28]Hoja1!D40</f>
        <v>44683</v>
      </c>
      <c r="F960" s="15">
        <f>[28]Hoja1!C40</f>
        <v>511</v>
      </c>
      <c r="G960" s="10" t="s">
        <v>72</v>
      </c>
      <c r="H960" s="15" t="str">
        <f>[28]Hoja1!A40</f>
        <v>UBR-037</v>
      </c>
      <c r="I960" s="19">
        <f>[28]Hoja1!M40</f>
        <v>6375</v>
      </c>
      <c r="J960" t="s">
        <v>96</v>
      </c>
    </row>
    <row r="961" spans="1:10">
      <c r="A961">
        <v>2025</v>
      </c>
      <c r="B961" s="3">
        <v>45566</v>
      </c>
      <c r="C961" s="4">
        <v>45596</v>
      </c>
      <c r="D961" t="str">
        <f>[28]Hoja1!B41</f>
        <v>EQUIPO DE ELECTROESTIMULACION</v>
      </c>
      <c r="E961" s="3">
        <f>[28]Hoja1!D41</f>
        <v>44956</v>
      </c>
      <c r="F961" s="15">
        <f>[28]Hoja1!C41</f>
        <v>519</v>
      </c>
      <c r="G961" s="10" t="s">
        <v>72</v>
      </c>
      <c r="H961" s="15" t="str">
        <f>[28]Hoja1!A41</f>
        <v>UBR-038</v>
      </c>
      <c r="I961" s="19">
        <f>[28]Hoja1!M41</f>
        <v>3985.62</v>
      </c>
      <c r="J961" t="s">
        <v>96</v>
      </c>
    </row>
    <row r="962" spans="1:10">
      <c r="A962">
        <v>2025</v>
      </c>
      <c r="B962" s="3">
        <v>45566</v>
      </c>
      <c r="C962" s="4">
        <v>45657</v>
      </c>
      <c r="D962" t="s">
        <v>97</v>
      </c>
      <c r="E962" s="3">
        <v>45623</v>
      </c>
      <c r="F962" s="15">
        <v>5151</v>
      </c>
      <c r="G962" s="10" t="s">
        <v>72</v>
      </c>
      <c r="H962" s="15" t="s">
        <v>98</v>
      </c>
      <c r="I962">
        <v>6832.4</v>
      </c>
      <c r="J962" t="s">
        <v>66</v>
      </c>
    </row>
    <row r="963" spans="1:10">
      <c r="A963">
        <v>2025</v>
      </c>
      <c r="B963" s="3">
        <v>45566</v>
      </c>
      <c r="C963" s="4">
        <v>45657</v>
      </c>
      <c r="D963" t="s">
        <v>99</v>
      </c>
      <c r="E963" s="3">
        <v>45623</v>
      </c>
      <c r="F963" s="15">
        <v>5151</v>
      </c>
      <c r="G963" s="10" t="s">
        <v>72</v>
      </c>
      <c r="H963" s="15" t="s">
        <v>100</v>
      </c>
      <c r="I963" s="22">
        <v>14145.04</v>
      </c>
      <c r="J963" t="s">
        <v>70</v>
      </c>
    </row>
    <row r="964" spans="1:10">
      <c r="A964">
        <v>2025</v>
      </c>
      <c r="B964" s="3">
        <v>45566</v>
      </c>
      <c r="C964" s="4">
        <v>45657</v>
      </c>
      <c r="D964" t="s">
        <v>101</v>
      </c>
      <c r="E964" s="3">
        <v>45623</v>
      </c>
      <c r="F964" s="15">
        <v>5151</v>
      </c>
      <c r="G964" s="10" t="s">
        <v>72</v>
      </c>
      <c r="H964" s="15" t="s">
        <v>102</v>
      </c>
      <c r="I964" s="23">
        <v>2100</v>
      </c>
      <c r="J964" t="s">
        <v>66</v>
      </c>
    </row>
    <row r="965" spans="1:10">
      <c r="A965">
        <v>2025</v>
      </c>
      <c r="B965" s="3">
        <v>45566</v>
      </c>
      <c r="C965" s="4">
        <v>45657</v>
      </c>
      <c r="D965" t="s">
        <v>103</v>
      </c>
      <c r="E965" s="3">
        <v>45615</v>
      </c>
      <c r="F965" s="15">
        <v>511</v>
      </c>
      <c r="G965" s="10" t="s">
        <v>72</v>
      </c>
      <c r="H965" s="15" t="s">
        <v>104</v>
      </c>
      <c r="I965" s="23">
        <v>2100</v>
      </c>
      <c r="J965" t="s">
        <v>66</v>
      </c>
    </row>
    <row r="966" spans="1:10">
      <c r="A966">
        <v>2025</v>
      </c>
      <c r="B966" s="3">
        <v>45566</v>
      </c>
      <c r="C966" s="4">
        <v>45657</v>
      </c>
      <c r="D966" t="s">
        <v>105</v>
      </c>
      <c r="E966" s="3">
        <v>45623</v>
      </c>
      <c r="F966" s="15">
        <v>5151</v>
      </c>
      <c r="G966" s="10" t="s">
        <v>72</v>
      </c>
      <c r="H966" s="15" t="s">
        <v>106</v>
      </c>
      <c r="I966">
        <v>6832.4</v>
      </c>
      <c r="J966" t="s">
        <v>70</v>
      </c>
    </row>
    <row r="967" spans="1:10">
      <c r="A967">
        <v>2025</v>
      </c>
      <c r="B967" s="3">
        <v>45566</v>
      </c>
      <c r="C967" s="4">
        <v>45657</v>
      </c>
      <c r="D967" t="s">
        <v>105</v>
      </c>
      <c r="E967" s="21">
        <v>45607</v>
      </c>
      <c r="F967" s="15">
        <v>5151</v>
      </c>
      <c r="G967" s="10" t="s">
        <v>72</v>
      </c>
      <c r="H967" s="15" t="s">
        <v>107</v>
      </c>
      <c r="I967">
        <v>8004</v>
      </c>
      <c r="J967" t="s">
        <v>95</v>
      </c>
    </row>
    <row r="968" spans="1:10">
      <c r="A968">
        <v>2025</v>
      </c>
      <c r="B968" s="3">
        <v>45748</v>
      </c>
      <c r="C968" s="4">
        <v>45790</v>
      </c>
      <c r="D968" t="s">
        <v>108</v>
      </c>
      <c r="E968" s="3">
        <v>45661</v>
      </c>
      <c r="F968" s="15">
        <v>5151</v>
      </c>
      <c r="G968" s="10" t="s">
        <v>72</v>
      </c>
      <c r="H968" s="15"/>
      <c r="I968">
        <v>15802.68</v>
      </c>
      <c r="J968" t="s">
        <v>95</v>
      </c>
    </row>
    <row r="969" spans="1:10">
      <c r="A969">
        <v>2025</v>
      </c>
      <c r="B969" s="3">
        <v>45748</v>
      </c>
      <c r="C969" s="4">
        <v>45790</v>
      </c>
      <c r="D969" t="s">
        <v>108</v>
      </c>
      <c r="E969" s="3">
        <v>45681</v>
      </c>
      <c r="F969" s="15">
        <v>5151</v>
      </c>
      <c r="G969" s="10" t="s">
        <v>72</v>
      </c>
      <c r="H969" s="15"/>
      <c r="I969">
        <v>8154.8</v>
      </c>
      <c r="J969" t="s">
        <v>95</v>
      </c>
    </row>
    <row r="970" spans="1:10">
      <c r="A970">
        <v>2025</v>
      </c>
      <c r="B970" s="3">
        <v>45748</v>
      </c>
      <c r="C970" s="4">
        <v>45790</v>
      </c>
      <c r="D970" t="s">
        <v>108</v>
      </c>
      <c r="E970" s="3">
        <v>45671</v>
      </c>
      <c r="F970" s="15">
        <v>5151</v>
      </c>
      <c r="G970" s="10" t="s">
        <v>72</v>
      </c>
      <c r="H970" s="15"/>
      <c r="I970">
        <v>18838.400000000001</v>
      </c>
      <c r="J970" t="s">
        <v>76</v>
      </c>
    </row>
    <row r="971" spans="1:10">
      <c r="A971">
        <v>2025</v>
      </c>
      <c r="B971" s="3">
        <v>45748</v>
      </c>
      <c r="C971" s="4">
        <v>45790</v>
      </c>
      <c r="D971" t="s">
        <v>109</v>
      </c>
      <c r="E971" s="3">
        <v>45685</v>
      </c>
      <c r="F971" s="15">
        <v>5631</v>
      </c>
      <c r="G971" s="10" t="s">
        <v>72</v>
      </c>
      <c r="H971" s="15"/>
      <c r="I971">
        <v>21685.34</v>
      </c>
      <c r="J971" t="s">
        <v>110</v>
      </c>
    </row>
    <row r="972" spans="1:10">
      <c r="A972">
        <v>2025</v>
      </c>
      <c r="B972" s="3">
        <v>45748</v>
      </c>
      <c r="C972" s="4">
        <v>45790</v>
      </c>
      <c r="D972" t="s">
        <v>111</v>
      </c>
      <c r="E972" s="3">
        <v>45684</v>
      </c>
      <c r="F972" s="15">
        <v>5311</v>
      </c>
      <c r="G972" s="10" t="s">
        <v>72</v>
      </c>
      <c r="H972" s="15"/>
      <c r="I972">
        <v>2060.1</v>
      </c>
      <c r="J972" t="s">
        <v>96</v>
      </c>
    </row>
    <row r="973" spans="1:10">
      <c r="A973">
        <v>2025</v>
      </c>
      <c r="B973" s="3">
        <v>45748</v>
      </c>
      <c r="C973" s="4">
        <v>45790</v>
      </c>
      <c r="D973" t="s">
        <v>112</v>
      </c>
      <c r="E973" s="3">
        <v>45684</v>
      </c>
      <c r="F973" s="15">
        <v>5151</v>
      </c>
      <c r="G973" s="10" t="s">
        <v>72</v>
      </c>
      <c r="H973" s="15"/>
      <c r="I973">
        <v>8652.44</v>
      </c>
      <c r="J973" t="s">
        <v>87</v>
      </c>
    </row>
    <row r="974" spans="1:10">
      <c r="A974">
        <v>2025</v>
      </c>
      <c r="B974" s="3">
        <v>45748</v>
      </c>
      <c r="C974" s="4">
        <v>45790</v>
      </c>
      <c r="D974" t="s">
        <v>113</v>
      </c>
      <c r="E974" s="3">
        <v>45687</v>
      </c>
      <c r="F974" s="15">
        <v>5561</v>
      </c>
      <c r="G974" s="10" t="s">
        <v>72</v>
      </c>
      <c r="H974" s="15"/>
      <c r="I974">
        <v>1800</v>
      </c>
      <c r="J974" t="s">
        <v>95</v>
      </c>
    </row>
    <row r="975" spans="1:10">
      <c r="A975">
        <v>2025</v>
      </c>
      <c r="B975" s="3">
        <v>45748</v>
      </c>
      <c r="C975" s="4">
        <v>45790</v>
      </c>
      <c r="D975" t="s">
        <v>44</v>
      </c>
      <c r="E975" s="3">
        <v>45687</v>
      </c>
      <c r="F975" s="15">
        <v>5151</v>
      </c>
      <c r="G975" s="10" t="s">
        <v>72</v>
      </c>
      <c r="H975" s="15"/>
      <c r="I975">
        <v>7000.01</v>
      </c>
      <c r="J975" t="s">
        <v>95</v>
      </c>
    </row>
    <row r="976" spans="1:10">
      <c r="A976">
        <v>2025</v>
      </c>
      <c r="B976" s="3">
        <v>45748</v>
      </c>
      <c r="C976" s="4">
        <v>45790</v>
      </c>
      <c r="D976" t="s">
        <v>114</v>
      </c>
      <c r="E976" s="3">
        <v>45684</v>
      </c>
      <c r="F976" s="15">
        <v>5151</v>
      </c>
      <c r="G976" s="10" t="s">
        <v>72</v>
      </c>
      <c r="H976" s="15"/>
      <c r="I976">
        <v>8652.44</v>
      </c>
      <c r="J976" t="s">
        <v>95</v>
      </c>
    </row>
    <row r="977" spans="1:11">
      <c r="A977">
        <v>2025</v>
      </c>
      <c r="B977" s="3">
        <v>45748</v>
      </c>
      <c r="C977" s="4">
        <v>45790</v>
      </c>
      <c r="D977" t="s">
        <v>108</v>
      </c>
      <c r="E977" s="3">
        <v>45687</v>
      </c>
      <c r="F977" s="15">
        <v>5151</v>
      </c>
      <c r="G977" s="10" t="s">
        <v>72</v>
      </c>
      <c r="H977" s="15"/>
      <c r="I977">
        <v>10800</v>
      </c>
      <c r="J977" t="s">
        <v>115</v>
      </c>
    </row>
    <row r="978" spans="1:11">
      <c r="A978">
        <v>2025</v>
      </c>
      <c r="B978" s="3">
        <v>45748</v>
      </c>
      <c r="C978" s="4">
        <v>45790</v>
      </c>
      <c r="D978" t="s">
        <v>116</v>
      </c>
      <c r="E978" s="3">
        <v>45678</v>
      </c>
      <c r="F978" s="15">
        <v>5631</v>
      </c>
      <c r="G978" s="10" t="s">
        <v>72</v>
      </c>
      <c r="H978" s="15"/>
      <c r="I978">
        <v>7189.66</v>
      </c>
      <c r="J978" t="s">
        <v>86</v>
      </c>
    </row>
    <row r="979" spans="1:11">
      <c r="A979">
        <v>2025</v>
      </c>
      <c r="B979" s="3">
        <v>45748</v>
      </c>
      <c r="C979" s="4">
        <v>45790</v>
      </c>
      <c r="D979" t="s">
        <v>117</v>
      </c>
      <c r="E979" s="3">
        <v>45678</v>
      </c>
      <c r="F979" s="15">
        <v>5631</v>
      </c>
      <c r="G979" s="10" t="s">
        <v>72</v>
      </c>
      <c r="H979" s="15"/>
      <c r="I979">
        <v>9797.41</v>
      </c>
      <c r="J979" t="s">
        <v>86</v>
      </c>
    </row>
    <row r="980" spans="1:11">
      <c r="A980">
        <v>2025</v>
      </c>
      <c r="B980" s="3">
        <v>45748</v>
      </c>
      <c r="C980" s="4">
        <v>45790</v>
      </c>
      <c r="D980" t="s">
        <v>118</v>
      </c>
      <c r="E980" s="3">
        <v>45678</v>
      </c>
      <c r="F980" s="15">
        <v>5631</v>
      </c>
      <c r="G980" s="10" t="s">
        <v>72</v>
      </c>
      <c r="H980" s="15"/>
      <c r="I980">
        <v>969.83</v>
      </c>
      <c r="J980" t="s">
        <v>86</v>
      </c>
    </row>
    <row r="981" spans="1:11">
      <c r="A981">
        <v>2025</v>
      </c>
      <c r="B981" s="3">
        <v>45748</v>
      </c>
      <c r="C981" s="4">
        <v>45790</v>
      </c>
      <c r="D981" t="s">
        <v>119</v>
      </c>
      <c r="E981" s="3">
        <v>45678</v>
      </c>
      <c r="F981" s="15">
        <v>5631</v>
      </c>
      <c r="G981" s="10" t="s">
        <v>72</v>
      </c>
      <c r="H981" s="15"/>
      <c r="I981">
        <v>5732.76</v>
      </c>
      <c r="J981" t="s">
        <v>86</v>
      </c>
    </row>
    <row r="982" spans="1:11">
      <c r="A982">
        <v>2026</v>
      </c>
      <c r="B982" s="3">
        <v>45992</v>
      </c>
      <c r="C982" s="3">
        <v>46022</v>
      </c>
      <c r="D982" t="s">
        <v>122</v>
      </c>
      <c r="E982" s="3">
        <v>45782</v>
      </c>
      <c r="F982" s="15">
        <v>5151</v>
      </c>
      <c r="G982" s="10" t="s">
        <v>72</v>
      </c>
      <c r="H982" s="15"/>
      <c r="I982">
        <v>34605.120000000003</v>
      </c>
      <c r="J982" t="s">
        <v>73</v>
      </c>
      <c r="K982" s="3">
        <v>46034</v>
      </c>
    </row>
    <row r="983" spans="1:11">
      <c r="A983">
        <v>2026</v>
      </c>
      <c r="B983" s="3">
        <v>45992</v>
      </c>
      <c r="C983" s="3">
        <v>46022</v>
      </c>
      <c r="D983" t="s">
        <v>123</v>
      </c>
      <c r="E983" s="3">
        <v>45853</v>
      </c>
      <c r="F983" s="15">
        <v>5151</v>
      </c>
      <c r="G983" s="10" t="s">
        <v>72</v>
      </c>
      <c r="I983">
        <v>5998.99</v>
      </c>
      <c r="J983" t="s">
        <v>120</v>
      </c>
      <c r="K983" s="3">
        <v>46034</v>
      </c>
    </row>
    <row r="984" spans="1:11">
      <c r="A984">
        <v>2026</v>
      </c>
      <c r="B984" s="3">
        <v>45992</v>
      </c>
      <c r="C984" s="3">
        <v>46022</v>
      </c>
      <c r="D984" t="s">
        <v>124</v>
      </c>
      <c r="E984" s="3">
        <v>45853</v>
      </c>
      <c r="F984" s="15">
        <v>5151</v>
      </c>
      <c r="G984" s="10" t="s">
        <v>72</v>
      </c>
      <c r="I984">
        <v>4698.99</v>
      </c>
      <c r="J984" t="s">
        <v>87</v>
      </c>
      <c r="K984" s="3">
        <v>46034</v>
      </c>
    </row>
    <row r="985" spans="1:11">
      <c r="A985">
        <v>2026</v>
      </c>
      <c r="B985" s="3">
        <v>45992</v>
      </c>
      <c r="C985" s="3">
        <v>46022</v>
      </c>
      <c r="D985" t="s">
        <v>125</v>
      </c>
      <c r="E985" s="24">
        <v>46006</v>
      </c>
      <c r="F985" s="15">
        <v>5151</v>
      </c>
      <c r="G985" s="10" t="s">
        <v>72</v>
      </c>
      <c r="I985">
        <v>9252.75</v>
      </c>
      <c r="J985" t="s">
        <v>95</v>
      </c>
      <c r="K985" s="3">
        <v>46034</v>
      </c>
    </row>
    <row r="986" spans="1:11">
      <c r="A986">
        <v>2026</v>
      </c>
      <c r="B986" s="3">
        <v>45992</v>
      </c>
      <c r="C986" s="3">
        <v>46022</v>
      </c>
      <c r="D986" t="s">
        <v>126</v>
      </c>
      <c r="E986" s="3">
        <v>45805</v>
      </c>
      <c r="F986" s="15">
        <v>5111</v>
      </c>
      <c r="G986" s="10" t="s">
        <v>72</v>
      </c>
      <c r="I986">
        <v>1450</v>
      </c>
      <c r="J986" t="s">
        <v>95</v>
      </c>
      <c r="K986" s="3">
        <v>46034</v>
      </c>
    </row>
    <row r="987" spans="1:11">
      <c r="A987">
        <v>2026</v>
      </c>
      <c r="B987" s="3">
        <v>45992</v>
      </c>
      <c r="C987" s="3">
        <v>46022</v>
      </c>
      <c r="D987" t="s">
        <v>127</v>
      </c>
      <c r="E987" s="3">
        <v>46006</v>
      </c>
      <c r="F987" s="15">
        <v>5111</v>
      </c>
      <c r="G987" s="10" t="s">
        <v>72</v>
      </c>
      <c r="I987">
        <v>2900</v>
      </c>
      <c r="J987" t="s">
        <v>95</v>
      </c>
      <c r="K987" s="3">
        <v>45669</v>
      </c>
    </row>
    <row r="988" spans="1:11">
      <c r="A988">
        <v>2026</v>
      </c>
      <c r="B988" s="3">
        <v>45992</v>
      </c>
      <c r="C988" s="3">
        <v>46022</v>
      </c>
      <c r="D988" t="s">
        <v>128</v>
      </c>
      <c r="E988" s="3">
        <v>45823</v>
      </c>
      <c r="F988" s="15">
        <v>5631</v>
      </c>
      <c r="G988" s="10" t="s">
        <v>72</v>
      </c>
      <c r="I988">
        <v>9782.2800000000007</v>
      </c>
      <c r="J988" t="s">
        <v>110</v>
      </c>
      <c r="K988" s="3">
        <v>45669</v>
      </c>
    </row>
    <row r="989" spans="1:11">
      <c r="A989">
        <v>2026</v>
      </c>
      <c r="B989" s="3">
        <v>45992</v>
      </c>
      <c r="C989" s="3">
        <v>46022</v>
      </c>
      <c r="D989" t="s">
        <v>129</v>
      </c>
      <c r="E989" s="3">
        <v>45853</v>
      </c>
      <c r="F989" s="15">
        <v>5631</v>
      </c>
      <c r="G989" s="10" t="s">
        <v>72</v>
      </c>
      <c r="I989">
        <v>2159.4</v>
      </c>
      <c r="J989" t="s">
        <v>110</v>
      </c>
      <c r="K989" s="3">
        <v>45669</v>
      </c>
    </row>
    <row r="990" spans="1:11">
      <c r="A990">
        <v>2026</v>
      </c>
      <c r="B990" s="3">
        <v>45992</v>
      </c>
      <c r="C990" s="3">
        <v>46022</v>
      </c>
      <c r="D990" t="s">
        <v>129</v>
      </c>
      <c r="E990" s="3">
        <v>45853</v>
      </c>
      <c r="F990" s="15">
        <v>5631</v>
      </c>
      <c r="G990" s="10" t="s">
        <v>72</v>
      </c>
      <c r="I990">
        <v>2159.4</v>
      </c>
      <c r="J990" t="s">
        <v>110</v>
      </c>
      <c r="K990" s="3">
        <v>46034</v>
      </c>
    </row>
    <row r="991" spans="1:11">
      <c r="A991">
        <v>2026</v>
      </c>
      <c r="B991" s="3">
        <v>45992</v>
      </c>
      <c r="C991" s="3">
        <v>46022</v>
      </c>
      <c r="D991" t="s">
        <v>130</v>
      </c>
      <c r="E991" s="3">
        <v>46006</v>
      </c>
      <c r="F991" s="15">
        <v>5631</v>
      </c>
      <c r="G991" s="10" t="s">
        <v>72</v>
      </c>
      <c r="I991">
        <v>2000</v>
      </c>
      <c r="J991" t="s">
        <v>110</v>
      </c>
      <c r="K991" s="3">
        <v>46034</v>
      </c>
    </row>
    <row r="992" spans="1:11">
      <c r="A992">
        <v>2026</v>
      </c>
      <c r="B992" s="3">
        <v>45992</v>
      </c>
      <c r="C992" s="3">
        <v>46022</v>
      </c>
      <c r="D992" t="s">
        <v>131</v>
      </c>
      <c r="E992" s="3">
        <v>45915</v>
      </c>
      <c r="F992" s="15">
        <v>5631</v>
      </c>
      <c r="G992" s="10" t="s">
        <v>72</v>
      </c>
      <c r="I992">
        <v>7499.99</v>
      </c>
      <c r="J992" t="s">
        <v>110</v>
      </c>
      <c r="K992" s="3">
        <v>46034</v>
      </c>
    </row>
    <row r="993" spans="1:11">
      <c r="A993">
        <v>2026</v>
      </c>
      <c r="B993" s="3">
        <v>45992</v>
      </c>
      <c r="C993" s="3">
        <v>46022</v>
      </c>
      <c r="D993" t="s">
        <v>132</v>
      </c>
      <c r="E993" s="3">
        <v>45915</v>
      </c>
      <c r="F993" s="15">
        <v>5631</v>
      </c>
      <c r="G993" s="10" t="s">
        <v>72</v>
      </c>
      <c r="I993">
        <v>5411.59</v>
      </c>
      <c r="J993" t="s">
        <v>110</v>
      </c>
      <c r="K993" s="3">
        <v>46034</v>
      </c>
    </row>
    <row r="994" spans="1:11">
      <c r="A994">
        <v>2026</v>
      </c>
      <c r="B994" s="3">
        <v>45992</v>
      </c>
      <c r="C994" s="3">
        <v>46022</v>
      </c>
      <c r="D994" t="s">
        <v>133</v>
      </c>
      <c r="E994" s="3">
        <v>45890</v>
      </c>
      <c r="F994" s="15">
        <v>5631</v>
      </c>
      <c r="G994" s="10" t="s">
        <v>72</v>
      </c>
      <c r="I994">
        <v>7789.98</v>
      </c>
      <c r="J994" t="s">
        <v>110</v>
      </c>
      <c r="K994" s="3">
        <v>46034</v>
      </c>
    </row>
    <row r="995" spans="1:11">
      <c r="A995">
        <v>2026</v>
      </c>
      <c r="B995" s="3">
        <v>45992</v>
      </c>
      <c r="C995" s="3">
        <v>46022</v>
      </c>
      <c r="D995" t="s">
        <v>118</v>
      </c>
      <c r="E995" s="3">
        <v>45890</v>
      </c>
      <c r="F995" s="15">
        <v>5631</v>
      </c>
      <c r="G995" s="10" t="s">
        <v>72</v>
      </c>
      <c r="I995">
        <v>1125</v>
      </c>
      <c r="J995" t="s">
        <v>110</v>
      </c>
      <c r="K995" s="3">
        <v>46034</v>
      </c>
    </row>
    <row r="996" spans="1:11">
      <c r="A996">
        <v>2026</v>
      </c>
      <c r="B996" s="3">
        <v>45992</v>
      </c>
      <c r="C996" s="3">
        <v>46022</v>
      </c>
      <c r="D996" t="s">
        <v>134</v>
      </c>
      <c r="E996" s="3">
        <v>45890</v>
      </c>
      <c r="F996" s="15">
        <v>5631</v>
      </c>
      <c r="G996" s="10" t="s">
        <v>72</v>
      </c>
      <c r="I996">
        <v>1649.99</v>
      </c>
      <c r="J996" t="s">
        <v>110</v>
      </c>
      <c r="K996" s="3">
        <v>46034</v>
      </c>
    </row>
    <row r="997" spans="1:11">
      <c r="A997">
        <v>2026</v>
      </c>
      <c r="B997" s="3">
        <v>45992</v>
      </c>
      <c r="C997" s="3">
        <v>46022</v>
      </c>
      <c r="D997" t="s">
        <v>135</v>
      </c>
      <c r="E997" s="3">
        <v>45917</v>
      </c>
      <c r="F997" s="15">
        <v>5631</v>
      </c>
      <c r="G997" s="10" t="s">
        <v>72</v>
      </c>
      <c r="I997">
        <v>5142</v>
      </c>
      <c r="J997" t="s">
        <v>110</v>
      </c>
      <c r="K997" s="3">
        <v>46034</v>
      </c>
    </row>
    <row r="998" spans="1:11">
      <c r="A998">
        <v>2026</v>
      </c>
      <c r="B998" s="3">
        <v>45992</v>
      </c>
      <c r="C998" s="3">
        <v>46022</v>
      </c>
      <c r="D998" t="s">
        <v>121</v>
      </c>
      <c r="E998" s="3">
        <v>45866</v>
      </c>
      <c r="G998" s="10" t="s">
        <v>72</v>
      </c>
      <c r="I998">
        <v>9934.24</v>
      </c>
      <c r="J998" t="s">
        <v>66</v>
      </c>
      <c r="K998" s="3">
        <v>46034</v>
      </c>
    </row>
    <row r="999" spans="1:11">
      <c r="A999">
        <v>2026</v>
      </c>
      <c r="B999" s="3">
        <v>45992</v>
      </c>
      <c r="C999" s="3">
        <v>46022</v>
      </c>
      <c r="D999" t="s">
        <v>136</v>
      </c>
      <c r="E999" s="3">
        <v>45845</v>
      </c>
      <c r="G999" s="10" t="s">
        <v>72</v>
      </c>
      <c r="I999">
        <v>49000</v>
      </c>
      <c r="J999" t="s">
        <v>66</v>
      </c>
      <c r="K999" s="3">
        <v>46034</v>
      </c>
    </row>
    <row r="1000" spans="1:11">
      <c r="A1000">
        <v>2026</v>
      </c>
      <c r="B1000" s="3">
        <v>45992</v>
      </c>
      <c r="C1000" s="3">
        <v>46022</v>
      </c>
      <c r="D1000" t="s">
        <v>137</v>
      </c>
      <c r="E1000" s="3">
        <v>45855</v>
      </c>
      <c r="F1000" s="15">
        <v>5631</v>
      </c>
      <c r="G1000" s="10" t="s">
        <v>72</v>
      </c>
      <c r="I1000">
        <v>3950</v>
      </c>
      <c r="J1000" t="s">
        <v>66</v>
      </c>
      <c r="K1000" s="3">
        <v>46034</v>
      </c>
    </row>
    <row r="1001" spans="1:11">
      <c r="A1001">
        <v>2026</v>
      </c>
      <c r="B1001" s="3">
        <v>45992</v>
      </c>
      <c r="C1001" s="3">
        <v>46022</v>
      </c>
      <c r="D1001" t="s">
        <v>138</v>
      </c>
      <c r="E1001" s="3">
        <v>45842</v>
      </c>
      <c r="F1001" s="15">
        <v>5151</v>
      </c>
      <c r="G1001" s="10" t="s">
        <v>72</v>
      </c>
      <c r="I1001">
        <v>4100</v>
      </c>
      <c r="J1001" t="s">
        <v>66</v>
      </c>
      <c r="K1001" s="3">
        <v>46034</v>
      </c>
    </row>
    <row r="1002" spans="1:11">
      <c r="A1002">
        <v>2026</v>
      </c>
      <c r="B1002" s="3">
        <v>45992</v>
      </c>
      <c r="C1002" s="3">
        <v>46022</v>
      </c>
      <c r="D1002" t="s">
        <v>139</v>
      </c>
      <c r="E1002" s="3">
        <v>45869</v>
      </c>
      <c r="F1002" s="3"/>
      <c r="G1002" s="10" t="s">
        <v>72</v>
      </c>
      <c r="I1002">
        <v>17075.2</v>
      </c>
      <c r="J1002" t="s">
        <v>146</v>
      </c>
      <c r="K1002" s="3">
        <v>46034</v>
      </c>
    </row>
    <row r="1003" spans="1:11">
      <c r="A1003">
        <v>2026</v>
      </c>
      <c r="B1003" s="3">
        <v>45992</v>
      </c>
      <c r="C1003" s="3">
        <v>46022</v>
      </c>
      <c r="D1003" t="s">
        <v>99</v>
      </c>
      <c r="E1003" s="3">
        <v>45839</v>
      </c>
      <c r="F1003" s="3"/>
      <c r="G1003" s="10" t="s">
        <v>72</v>
      </c>
      <c r="I1003">
        <v>8495.84</v>
      </c>
      <c r="J1003" t="s">
        <v>146</v>
      </c>
      <c r="K1003" s="3">
        <v>46034</v>
      </c>
    </row>
    <row r="1004" spans="1:11">
      <c r="A1004">
        <v>2026</v>
      </c>
      <c r="B1004" s="3">
        <v>45992</v>
      </c>
      <c r="C1004" s="3">
        <v>46022</v>
      </c>
      <c r="D1004" t="s">
        <v>140</v>
      </c>
      <c r="E1004" s="3">
        <v>45839</v>
      </c>
      <c r="G1004" s="10" t="s">
        <v>72</v>
      </c>
      <c r="I1004">
        <v>1682</v>
      </c>
      <c r="J1004" t="s">
        <v>81</v>
      </c>
      <c r="K1004" s="3">
        <v>46034</v>
      </c>
    </row>
    <row r="1005" spans="1:11">
      <c r="A1005">
        <v>2026</v>
      </c>
      <c r="B1005" s="3">
        <v>45992</v>
      </c>
      <c r="C1005" s="3">
        <v>46022</v>
      </c>
      <c r="D1005" t="s">
        <v>141</v>
      </c>
      <c r="E1005" s="3">
        <v>45846</v>
      </c>
      <c r="G1005" s="10" t="s">
        <v>72</v>
      </c>
      <c r="I1005">
        <v>62637.68</v>
      </c>
      <c r="J1005" t="s">
        <v>81</v>
      </c>
      <c r="K1005" s="3">
        <v>46034</v>
      </c>
    </row>
    <row r="1006" spans="1:11">
      <c r="A1006">
        <v>2026</v>
      </c>
      <c r="B1006" s="3">
        <v>45992</v>
      </c>
      <c r="C1006" s="3">
        <v>46022</v>
      </c>
      <c r="D1006" t="s">
        <v>142</v>
      </c>
      <c r="E1006" s="3">
        <v>45917</v>
      </c>
      <c r="G1006" s="10" t="s">
        <v>72</v>
      </c>
      <c r="I1006">
        <v>3300</v>
      </c>
      <c r="J1006" t="s">
        <v>147</v>
      </c>
      <c r="K1006" s="3">
        <v>46034</v>
      </c>
    </row>
    <row r="1007" spans="1:11">
      <c r="A1007">
        <v>2026</v>
      </c>
      <c r="B1007" s="3">
        <v>45992</v>
      </c>
      <c r="C1007" s="3">
        <v>46022</v>
      </c>
      <c r="D1007" t="s">
        <v>99</v>
      </c>
      <c r="E1007" s="3">
        <v>45860</v>
      </c>
      <c r="G1007" s="10" t="s">
        <v>72</v>
      </c>
      <c r="I1007">
        <v>8696.52</v>
      </c>
      <c r="J1007" t="s">
        <v>148</v>
      </c>
      <c r="K1007" s="3">
        <v>46034</v>
      </c>
    </row>
    <row r="1008" spans="1:11">
      <c r="B1008" s="3">
        <v>45992</v>
      </c>
      <c r="C1008" s="3">
        <v>46022</v>
      </c>
      <c r="D1008" t="s">
        <v>143</v>
      </c>
      <c r="E1008" s="3">
        <v>45890</v>
      </c>
      <c r="F1008" s="3"/>
      <c r="G1008" s="10" t="s">
        <v>72</v>
      </c>
      <c r="I1008">
        <v>1900</v>
      </c>
      <c r="J1008" t="s">
        <v>86</v>
      </c>
      <c r="K1008" s="3">
        <v>46034</v>
      </c>
    </row>
    <row r="1009" spans="2:11">
      <c r="B1009" s="3">
        <v>45992</v>
      </c>
      <c r="C1009" s="3">
        <v>46022</v>
      </c>
      <c r="D1009" t="s">
        <v>144</v>
      </c>
      <c r="E1009" s="3">
        <v>45825</v>
      </c>
      <c r="G1009" s="10" t="s">
        <v>72</v>
      </c>
      <c r="I1009">
        <v>8340</v>
      </c>
      <c r="J1009" t="s">
        <v>86</v>
      </c>
      <c r="K1009" s="3">
        <v>46034</v>
      </c>
    </row>
    <row r="1010" spans="2:11">
      <c r="B1010" s="3">
        <v>45992</v>
      </c>
      <c r="C1010" s="3">
        <v>46022</v>
      </c>
      <c r="D1010" t="s">
        <v>145</v>
      </c>
      <c r="E1010" s="3">
        <v>45825</v>
      </c>
      <c r="G1010" s="10" t="s">
        <v>72</v>
      </c>
      <c r="I1010">
        <v>1750</v>
      </c>
      <c r="J1010" t="s">
        <v>75</v>
      </c>
      <c r="K1010" s="3">
        <v>46034</v>
      </c>
    </row>
    <row r="1011" spans="2:11">
      <c r="B1011" s="3">
        <v>45992</v>
      </c>
      <c r="C1011" s="3"/>
    </row>
    <row r="1012" spans="2:11">
      <c r="B1012" s="3">
        <v>45992</v>
      </c>
      <c r="C1012" s="3"/>
    </row>
    <row r="1013" spans="2:11">
      <c r="B1013" s="3">
        <v>45992</v>
      </c>
      <c r="C1013" s="3"/>
      <c r="E1013" t="s">
        <v>149</v>
      </c>
    </row>
    <row r="1014" spans="2:11">
      <c r="B1014" s="3">
        <v>45992</v>
      </c>
      <c r="C1014" s="3"/>
    </row>
    <row r="1015" spans="2:11">
      <c r="B1015" s="3">
        <v>45992</v>
      </c>
      <c r="C1015" s="3"/>
    </row>
    <row r="1016" spans="2:11">
      <c r="B1016" s="3">
        <v>45992</v>
      </c>
      <c r="C1016" s="3"/>
    </row>
    <row r="1017" spans="2:11">
      <c r="B1017" s="3">
        <v>45992</v>
      </c>
      <c r="C1017" s="3"/>
    </row>
    <row r="1018" spans="2:11">
      <c r="B1018" s="3">
        <v>45992</v>
      </c>
      <c r="C1018" s="3"/>
    </row>
    <row r="1019" spans="2:11">
      <c r="B1019" s="3">
        <v>45992</v>
      </c>
      <c r="C1019" s="3"/>
    </row>
    <row r="1020" spans="2:11">
      <c r="B1020" s="3">
        <v>45992</v>
      </c>
      <c r="C1020" s="3"/>
    </row>
    <row r="1021" spans="2:11">
      <c r="B1021" s="3">
        <v>45992</v>
      </c>
      <c r="C1021" s="3"/>
    </row>
    <row r="1022" spans="2:11">
      <c r="B1022" s="3">
        <v>45992</v>
      </c>
      <c r="C1022" s="3"/>
    </row>
    <row r="1023" spans="2:11">
      <c r="B1023" s="3">
        <v>45992</v>
      </c>
      <c r="C1023" s="3"/>
    </row>
    <row r="1024" spans="2:11">
      <c r="B1024" s="3">
        <v>45992</v>
      </c>
      <c r="C1024" s="3"/>
    </row>
    <row r="1025" spans="2:3">
      <c r="B1025" s="3">
        <v>45992</v>
      </c>
      <c r="C1025" s="3"/>
    </row>
    <row r="1026" spans="2:3">
      <c r="B1026" s="3">
        <v>45992</v>
      </c>
      <c r="C1026" s="3"/>
    </row>
    <row r="1027" spans="2:3">
      <c r="B1027" s="3">
        <v>45992</v>
      </c>
      <c r="C1027" s="3"/>
    </row>
    <row r="1028" spans="2:3">
      <c r="B1028" s="3">
        <v>45992</v>
      </c>
      <c r="C1028" s="3"/>
    </row>
    <row r="1029" spans="2:3">
      <c r="B1029" s="3">
        <v>45992</v>
      </c>
      <c r="C1029" s="3"/>
    </row>
    <row r="1030" spans="2:3">
      <c r="B1030" s="3">
        <v>45992</v>
      </c>
      <c r="C1030" s="3"/>
    </row>
    <row r="1031" spans="2:3">
      <c r="B1031" s="3">
        <v>45992</v>
      </c>
      <c r="C1031" s="3"/>
    </row>
    <row r="1032" spans="2:3">
      <c r="B1032" s="3">
        <v>45992</v>
      </c>
      <c r="C1032" s="3"/>
    </row>
    <row r="1033" spans="2:3">
      <c r="B1033" s="3">
        <v>45992</v>
      </c>
      <c r="C1033" s="3"/>
    </row>
    <row r="1034" spans="2:3">
      <c r="B1034" s="3">
        <v>45992</v>
      </c>
      <c r="C1034" s="3"/>
    </row>
    <row r="1035" spans="2:3">
      <c r="B1035" s="3">
        <v>45992</v>
      </c>
      <c r="C1035" s="3"/>
    </row>
    <row r="1036" spans="2:3">
      <c r="B1036" s="3">
        <v>45992</v>
      </c>
      <c r="C1036" s="3"/>
    </row>
    <row r="1037" spans="2:3">
      <c r="B1037" s="3">
        <v>45992</v>
      </c>
      <c r="C1037" s="3"/>
    </row>
    <row r="1038" spans="2:3">
      <c r="B1038" s="3">
        <v>45992</v>
      </c>
      <c r="C1038" s="3"/>
    </row>
    <row r="1039" spans="2:3">
      <c r="B1039" s="3">
        <v>45992</v>
      </c>
      <c r="C1039" s="3"/>
    </row>
    <row r="1040" spans="2:3">
      <c r="B1040" s="3">
        <v>45992</v>
      </c>
      <c r="C1040" s="3"/>
    </row>
    <row r="1041" spans="2:3">
      <c r="B1041" s="3">
        <v>45992</v>
      </c>
      <c r="C1041" s="3"/>
    </row>
    <row r="1042" spans="2:3">
      <c r="B1042" s="3">
        <v>45992</v>
      </c>
      <c r="C1042" s="3"/>
    </row>
    <row r="1043" spans="2:3">
      <c r="B1043" s="3">
        <v>45992</v>
      </c>
      <c r="C1043" s="3"/>
    </row>
    <row r="1044" spans="2:3">
      <c r="B1044" s="3">
        <v>45992</v>
      </c>
      <c r="C1044" s="3"/>
    </row>
    <row r="1045" spans="2:3">
      <c r="B1045" s="3">
        <v>45992</v>
      </c>
      <c r="C1045" s="3"/>
    </row>
    <row r="1046" spans="2:3">
      <c r="B1046" s="3">
        <v>45992</v>
      </c>
      <c r="C1046" s="3"/>
    </row>
    <row r="1047" spans="2:3">
      <c r="B1047" s="3">
        <v>45992</v>
      </c>
      <c r="C1047" s="3"/>
    </row>
    <row r="1048" spans="2:3">
      <c r="B1048" s="3">
        <v>45992</v>
      </c>
      <c r="C1048" s="3"/>
    </row>
    <row r="1049" spans="2:3">
      <c r="B1049" s="3">
        <v>45992</v>
      </c>
      <c r="C1049" s="3"/>
    </row>
    <row r="1050" spans="2:3">
      <c r="B1050" s="3">
        <v>45992</v>
      </c>
      <c r="C1050" s="3"/>
    </row>
    <row r="1051" spans="2:3">
      <c r="B1051" s="3">
        <v>45992</v>
      </c>
      <c r="C1051" s="3"/>
    </row>
    <row r="1052" spans="2:3">
      <c r="B1052" s="3">
        <v>45992</v>
      </c>
      <c r="C1052" s="3"/>
    </row>
    <row r="1053" spans="2:3">
      <c r="B1053" s="3">
        <v>45992</v>
      </c>
      <c r="C1053" s="3"/>
    </row>
    <row r="1054" spans="2:3">
      <c r="B1054" s="3">
        <v>45992</v>
      </c>
      <c r="C1054" s="3"/>
    </row>
    <row r="1055" spans="2:3">
      <c r="B1055" s="3">
        <v>45992</v>
      </c>
      <c r="C1055" s="3"/>
    </row>
    <row r="1056" spans="2:3">
      <c r="B1056" s="3">
        <v>45992</v>
      </c>
      <c r="C1056" s="3"/>
    </row>
    <row r="1057" spans="2:3">
      <c r="B1057" s="3">
        <v>45992</v>
      </c>
      <c r="C1057" s="3"/>
    </row>
    <row r="1058" spans="2:3">
      <c r="B1058" s="3">
        <v>45992</v>
      </c>
      <c r="C1058" s="3"/>
    </row>
    <row r="1059" spans="2:3">
      <c r="B1059" s="3">
        <v>45992</v>
      </c>
      <c r="C1059" s="3"/>
    </row>
    <row r="1060" spans="2:3">
      <c r="B1060" s="3">
        <v>45992</v>
      </c>
      <c r="C1060" s="3"/>
    </row>
    <row r="1061" spans="2:3">
      <c r="B1061" s="3">
        <v>45992</v>
      </c>
      <c r="C1061" s="3"/>
    </row>
    <row r="1062" spans="2:3">
      <c r="B1062" s="3">
        <v>45992</v>
      </c>
      <c r="C1062" s="3"/>
    </row>
    <row r="1063" spans="2:3">
      <c r="B1063" s="3">
        <v>45992</v>
      </c>
      <c r="C1063" s="3"/>
    </row>
    <row r="1064" spans="2:3">
      <c r="B1064" s="3">
        <v>45992</v>
      </c>
      <c r="C1064" s="3"/>
    </row>
    <row r="1065" spans="2:3">
      <c r="B1065" s="3">
        <v>45992</v>
      </c>
      <c r="C1065" s="3"/>
    </row>
    <row r="1066" spans="2:3">
      <c r="B1066" s="3">
        <v>45992</v>
      </c>
      <c r="C1066" s="3"/>
    </row>
    <row r="1067" spans="2:3">
      <c r="B1067" s="3">
        <v>45992</v>
      </c>
      <c r="C1067" s="3"/>
    </row>
    <row r="1068" spans="2:3">
      <c r="B1068" s="3">
        <v>45992</v>
      </c>
      <c r="C1068" s="3"/>
    </row>
    <row r="1069" spans="2:3">
      <c r="B1069" s="3">
        <v>45992</v>
      </c>
      <c r="C1069" s="3"/>
    </row>
    <row r="1070" spans="2:3">
      <c r="B1070" s="3">
        <v>45992</v>
      </c>
      <c r="C1070" s="3"/>
    </row>
    <row r="1071" spans="2:3">
      <c r="B1071" s="3">
        <v>45992</v>
      </c>
      <c r="C1071" s="3"/>
    </row>
    <row r="1072" spans="2:3">
      <c r="B1072" s="3">
        <v>45992</v>
      </c>
      <c r="C1072" s="3"/>
    </row>
    <row r="1073" spans="2:3">
      <c r="B1073" s="3">
        <v>45992</v>
      </c>
      <c r="C1073" s="3"/>
    </row>
    <row r="1074" spans="2:3">
      <c r="B1074" s="3">
        <v>45992</v>
      </c>
      <c r="C1074" s="3"/>
    </row>
    <row r="1075" spans="2:3">
      <c r="B1075" s="3">
        <v>45992</v>
      </c>
      <c r="C1075" s="3"/>
    </row>
    <row r="1076" spans="2:3">
      <c r="B1076" s="3">
        <v>45992</v>
      </c>
      <c r="C1076" s="3"/>
    </row>
    <row r="1077" spans="2:3">
      <c r="B1077" s="3">
        <v>45992</v>
      </c>
      <c r="C1077" s="3"/>
    </row>
    <row r="1078" spans="2:3">
      <c r="B1078" s="3">
        <v>45992</v>
      </c>
      <c r="C1078" s="3"/>
    </row>
    <row r="1079" spans="2:3">
      <c r="B1079" s="3">
        <v>45992</v>
      </c>
      <c r="C1079" s="3"/>
    </row>
    <row r="1080" spans="2:3">
      <c r="B1080" s="3">
        <v>45992</v>
      </c>
      <c r="C1080" s="3"/>
    </row>
    <row r="1081" spans="2:3">
      <c r="B1081" s="3">
        <v>45992</v>
      </c>
      <c r="C1081" s="3"/>
    </row>
    <row r="1082" spans="2:3">
      <c r="B1082" s="3">
        <v>45992</v>
      </c>
      <c r="C1082" s="3"/>
    </row>
    <row r="1083" spans="2:3">
      <c r="B1083" s="3">
        <v>45992</v>
      </c>
      <c r="C1083" s="3"/>
    </row>
    <row r="1084" spans="2:3">
      <c r="B1084" s="3">
        <v>45992</v>
      </c>
      <c r="C1084" s="3"/>
    </row>
    <row r="1085" spans="2:3">
      <c r="B1085" s="3">
        <v>45992</v>
      </c>
      <c r="C1085" s="3"/>
    </row>
    <row r="1086" spans="2:3">
      <c r="B1086" s="3">
        <v>45992</v>
      </c>
      <c r="C1086" s="3"/>
    </row>
    <row r="1087" spans="2:3">
      <c r="B1087" s="3">
        <v>45992</v>
      </c>
      <c r="C1087" s="3"/>
    </row>
    <row r="1088" spans="2:3">
      <c r="B1088" s="3">
        <v>45992</v>
      </c>
      <c r="C1088" s="3"/>
    </row>
    <row r="1089" spans="2:3">
      <c r="B1089" s="3">
        <v>45992</v>
      </c>
      <c r="C1089" s="3"/>
    </row>
    <row r="1090" spans="2:3">
      <c r="B1090" s="3">
        <v>45992</v>
      </c>
      <c r="C1090" s="3"/>
    </row>
    <row r="1091" spans="2:3">
      <c r="B1091" s="3">
        <v>45992</v>
      </c>
      <c r="C1091" s="3"/>
    </row>
    <row r="1092" spans="2:3">
      <c r="B1092" s="3">
        <v>45992</v>
      </c>
      <c r="C1092" s="3"/>
    </row>
    <row r="1093" spans="2:3">
      <c r="B1093" s="3">
        <v>45992</v>
      </c>
      <c r="C1093" s="3"/>
    </row>
    <row r="1094" spans="2:3">
      <c r="B1094" s="3">
        <v>45992</v>
      </c>
      <c r="C1094" s="3"/>
    </row>
    <row r="1095" spans="2:3">
      <c r="B1095" s="3">
        <v>45992</v>
      </c>
      <c r="C1095" s="3"/>
    </row>
    <row r="1096" spans="2:3">
      <c r="B1096" s="3">
        <v>45992</v>
      </c>
      <c r="C1096" s="3"/>
    </row>
    <row r="1097" spans="2:3">
      <c r="B1097" s="3">
        <v>45992</v>
      </c>
      <c r="C1097" s="3"/>
    </row>
    <row r="1098" spans="2:3">
      <c r="B1098" s="3">
        <v>45992</v>
      </c>
      <c r="C1098" s="3"/>
    </row>
    <row r="1099" spans="2:3">
      <c r="B1099" s="3">
        <v>45992</v>
      </c>
      <c r="C1099" s="3"/>
    </row>
    <row r="1100" spans="2:3">
      <c r="B1100" s="3">
        <v>45992</v>
      </c>
      <c r="C1100" s="3"/>
    </row>
    <row r="1101" spans="2:3">
      <c r="B1101" s="3">
        <v>45992</v>
      </c>
      <c r="C1101" s="3"/>
    </row>
    <row r="1102" spans="2:3">
      <c r="B1102" s="3">
        <v>45992</v>
      </c>
      <c r="C1102" s="3"/>
    </row>
    <row r="1103" spans="2:3">
      <c r="B1103" s="3">
        <v>45992</v>
      </c>
      <c r="C1103" s="3"/>
    </row>
    <row r="1104" spans="2:3">
      <c r="B1104" s="3">
        <v>45992</v>
      </c>
      <c r="C1104" s="3"/>
    </row>
    <row r="1105" spans="2:3">
      <c r="B1105" s="3">
        <v>45992</v>
      </c>
      <c r="C1105" s="3"/>
    </row>
    <row r="1106" spans="2:3">
      <c r="B1106" s="3">
        <v>45992</v>
      </c>
      <c r="C1106" s="3"/>
    </row>
    <row r="1107" spans="2:3">
      <c r="B1107" s="3">
        <v>45992</v>
      </c>
      <c r="C1107" s="3"/>
    </row>
    <row r="1108" spans="2:3">
      <c r="B1108" s="3">
        <v>45992</v>
      </c>
      <c r="C1108" s="3"/>
    </row>
    <row r="1109" spans="2:3">
      <c r="B1109" s="3">
        <v>45992</v>
      </c>
      <c r="C1109" s="3"/>
    </row>
    <row r="1110" spans="2:3">
      <c r="B1110" s="3">
        <v>45992</v>
      </c>
      <c r="C1110" s="3"/>
    </row>
    <row r="1111" spans="2:3">
      <c r="B1111" s="3">
        <v>45992</v>
      </c>
      <c r="C1111" s="3"/>
    </row>
    <row r="1112" spans="2:3">
      <c r="B1112" s="3">
        <v>45992</v>
      </c>
      <c r="C1112" s="3"/>
    </row>
    <row r="1113" spans="2:3">
      <c r="B1113" s="3">
        <v>45992</v>
      </c>
      <c r="C1113" s="3"/>
    </row>
    <row r="1114" spans="2:3">
      <c r="B1114" s="3">
        <v>45992</v>
      </c>
      <c r="C1114" s="3"/>
    </row>
    <row r="1115" spans="2:3">
      <c r="B1115" s="3">
        <v>45992</v>
      </c>
      <c r="C1115" s="3"/>
    </row>
    <row r="1116" spans="2:3">
      <c r="B1116" s="3">
        <v>45992</v>
      </c>
      <c r="C1116" s="3"/>
    </row>
    <row r="1117" spans="2:3">
      <c r="B1117" s="3">
        <v>45992</v>
      </c>
      <c r="C1117" s="3"/>
    </row>
    <row r="1118" spans="2:3">
      <c r="B1118" s="3">
        <v>45992</v>
      </c>
      <c r="C1118" s="3"/>
    </row>
    <row r="1119" spans="2:3">
      <c r="B1119" s="3">
        <v>45992</v>
      </c>
      <c r="C1119" s="3"/>
    </row>
    <row r="1120" spans="2:3">
      <c r="B1120" s="3">
        <v>45992</v>
      </c>
      <c r="C1120" s="3"/>
    </row>
    <row r="1121" spans="2:3">
      <c r="B1121" s="3">
        <v>45992</v>
      </c>
      <c r="C1121" s="3"/>
    </row>
    <row r="1122" spans="2:3">
      <c r="B1122" s="3">
        <v>45992</v>
      </c>
      <c r="C1122" s="3"/>
    </row>
    <row r="1123" spans="2:3">
      <c r="B1123" s="3">
        <v>45992</v>
      </c>
      <c r="C1123" s="3"/>
    </row>
    <row r="1124" spans="2:3">
      <c r="B1124" s="3">
        <v>45992</v>
      </c>
      <c r="C1124" s="3"/>
    </row>
    <row r="1125" spans="2:3">
      <c r="B1125" s="3">
        <v>45992</v>
      </c>
      <c r="C1125" s="3"/>
    </row>
    <row r="1126" spans="2:3">
      <c r="B1126" s="3">
        <v>45992</v>
      </c>
      <c r="C1126" s="3"/>
    </row>
    <row r="1127" spans="2:3">
      <c r="B1127" s="3">
        <v>45992</v>
      </c>
      <c r="C1127" s="3"/>
    </row>
    <row r="1128" spans="2:3">
      <c r="B1128" s="3">
        <v>45992</v>
      </c>
      <c r="C1128" s="3"/>
    </row>
    <row r="1129" spans="2:3">
      <c r="B1129" s="3">
        <v>45992</v>
      </c>
      <c r="C1129" s="3"/>
    </row>
    <row r="1130" spans="2:3">
      <c r="B1130" s="3">
        <v>45992</v>
      </c>
      <c r="C1130" s="3"/>
    </row>
    <row r="1131" spans="2:3">
      <c r="B1131" s="3">
        <v>45992</v>
      </c>
      <c r="C1131" s="3"/>
    </row>
    <row r="1132" spans="2:3">
      <c r="B1132" s="3">
        <v>45992</v>
      </c>
      <c r="C1132" s="3"/>
    </row>
    <row r="1133" spans="2:3">
      <c r="B1133" s="3">
        <v>45992</v>
      </c>
      <c r="C1133" s="3"/>
    </row>
    <row r="1134" spans="2:3">
      <c r="B1134" s="3">
        <v>45992</v>
      </c>
      <c r="C1134" s="3"/>
    </row>
    <row r="1135" spans="2:3">
      <c r="B1135" s="3">
        <v>45992</v>
      </c>
      <c r="C1135" s="3"/>
    </row>
    <row r="1136" spans="2:3">
      <c r="B1136" s="3">
        <v>45992</v>
      </c>
      <c r="C1136" s="3"/>
    </row>
    <row r="1137" spans="2:3">
      <c r="B1137" s="3">
        <v>45992</v>
      </c>
      <c r="C1137" s="3"/>
    </row>
    <row r="1138" spans="2:3">
      <c r="B1138" s="3">
        <v>45992</v>
      </c>
      <c r="C1138" s="3"/>
    </row>
    <row r="1139" spans="2:3">
      <c r="B1139" s="3">
        <v>45992</v>
      </c>
      <c r="C1139" s="3"/>
    </row>
    <row r="1140" spans="2:3">
      <c r="B1140" s="3">
        <v>45992</v>
      </c>
      <c r="C1140" s="3"/>
    </row>
    <row r="1141" spans="2:3">
      <c r="B1141" s="3">
        <v>45992</v>
      </c>
      <c r="C1141" s="3"/>
    </row>
    <row r="1142" spans="2:3">
      <c r="B1142" s="3">
        <v>45992</v>
      </c>
      <c r="C1142" s="3"/>
    </row>
    <row r="1143" spans="2:3">
      <c r="B1143" s="3">
        <v>45992</v>
      </c>
      <c r="C1143" s="3"/>
    </row>
    <row r="1144" spans="2:3">
      <c r="B1144" s="3">
        <v>45992</v>
      </c>
      <c r="C1144" s="3"/>
    </row>
    <row r="1145" spans="2:3">
      <c r="B1145" s="3">
        <v>45992</v>
      </c>
      <c r="C1145" s="3"/>
    </row>
    <row r="1146" spans="2:3">
      <c r="B1146" s="3">
        <v>45992</v>
      </c>
      <c r="C1146" s="3"/>
    </row>
    <row r="1147" spans="2:3">
      <c r="B1147" s="3">
        <v>45992</v>
      </c>
      <c r="C1147" s="3"/>
    </row>
    <row r="1148" spans="2:3">
      <c r="B1148" s="3">
        <v>45992</v>
      </c>
      <c r="C1148" s="3"/>
    </row>
    <row r="1149" spans="2:3">
      <c r="B1149" s="3">
        <v>45992</v>
      </c>
      <c r="C1149" s="3"/>
    </row>
    <row r="1150" spans="2:3">
      <c r="B1150" s="3">
        <v>45992</v>
      </c>
      <c r="C1150" s="3"/>
    </row>
    <row r="1151" spans="2:3">
      <c r="B1151" s="3">
        <v>45992</v>
      </c>
      <c r="C1151" s="3"/>
    </row>
    <row r="1152" spans="2:3">
      <c r="B1152" s="3">
        <v>45992</v>
      </c>
      <c r="C1152" s="3"/>
    </row>
    <row r="1153" spans="2:3">
      <c r="B1153" s="3">
        <v>45992</v>
      </c>
      <c r="C1153" s="3"/>
    </row>
    <row r="1154" spans="2:3">
      <c r="B1154" s="3">
        <v>45992</v>
      </c>
      <c r="C1154" s="3"/>
    </row>
    <row r="1155" spans="2:3">
      <c r="B1155" s="3">
        <v>45992</v>
      </c>
      <c r="C1155" s="3"/>
    </row>
    <row r="1156" spans="2:3">
      <c r="B1156" s="3">
        <v>45992</v>
      </c>
      <c r="C1156" s="3"/>
    </row>
    <row r="1157" spans="2:3">
      <c r="B1157" s="3">
        <v>45992</v>
      </c>
      <c r="C1157" s="3"/>
    </row>
    <row r="1158" spans="2:3">
      <c r="B1158" s="3">
        <v>45992</v>
      </c>
      <c r="C1158" s="3"/>
    </row>
    <row r="1159" spans="2:3">
      <c r="B1159" s="3">
        <v>45992</v>
      </c>
      <c r="C1159" s="3"/>
    </row>
    <row r="1160" spans="2:3">
      <c r="B1160" s="3">
        <v>45992</v>
      </c>
      <c r="C1160" s="3"/>
    </row>
    <row r="1161" spans="2:3">
      <c r="B1161" s="3">
        <v>45992</v>
      </c>
      <c r="C1161" s="3"/>
    </row>
    <row r="1162" spans="2:3">
      <c r="B1162" s="3">
        <v>45992</v>
      </c>
      <c r="C1162" s="3"/>
    </row>
    <row r="1163" spans="2:3">
      <c r="B1163" s="3">
        <v>45992</v>
      </c>
      <c r="C1163" s="3"/>
    </row>
    <row r="1164" spans="2:3">
      <c r="B1164" s="3">
        <v>45992</v>
      </c>
      <c r="C1164" s="3"/>
    </row>
    <row r="1165" spans="2:3">
      <c r="B1165" s="3">
        <v>45992</v>
      </c>
      <c r="C1165" s="3"/>
    </row>
    <row r="1166" spans="2:3">
      <c r="B1166" s="3">
        <v>45992</v>
      </c>
      <c r="C1166" s="3"/>
    </row>
    <row r="1167" spans="2:3">
      <c r="B1167" s="3">
        <v>45992</v>
      </c>
      <c r="C1167" s="3"/>
    </row>
    <row r="1168" spans="2:3">
      <c r="B1168" s="3">
        <v>45992</v>
      </c>
      <c r="C1168" s="3"/>
    </row>
    <row r="1169" spans="2:3">
      <c r="B1169" s="3">
        <v>45992</v>
      </c>
      <c r="C1169" s="3"/>
    </row>
    <row r="1170" spans="2:3">
      <c r="B1170" s="3">
        <v>45992</v>
      </c>
      <c r="C1170" s="3"/>
    </row>
    <row r="1171" spans="2:3">
      <c r="B1171" s="3">
        <v>45992</v>
      </c>
      <c r="C1171" s="3"/>
    </row>
    <row r="1172" spans="2:3">
      <c r="B1172" s="3">
        <v>45992</v>
      </c>
      <c r="C1172" s="3"/>
    </row>
    <row r="1173" spans="2:3">
      <c r="B1173" s="3">
        <v>45992</v>
      </c>
      <c r="C1173" s="3"/>
    </row>
    <row r="1174" spans="2:3">
      <c r="B1174" s="3">
        <v>45992</v>
      </c>
      <c r="C1174" s="3"/>
    </row>
    <row r="1175" spans="2:3">
      <c r="B1175" s="3">
        <v>45992</v>
      </c>
      <c r="C1175" s="3"/>
    </row>
    <row r="1176" spans="2:3">
      <c r="B1176" s="3">
        <v>45992</v>
      </c>
      <c r="C1176" s="3"/>
    </row>
    <row r="1177" spans="2:3">
      <c r="B1177" s="3">
        <v>45992</v>
      </c>
      <c r="C1177" s="3"/>
    </row>
    <row r="1178" spans="2:3">
      <c r="B1178" s="3">
        <v>45992</v>
      </c>
      <c r="C1178" s="3"/>
    </row>
    <row r="1179" spans="2:3">
      <c r="B1179" s="3">
        <v>45992</v>
      </c>
      <c r="C1179" s="3"/>
    </row>
    <row r="1180" spans="2:3">
      <c r="B1180" s="3">
        <v>45992</v>
      </c>
      <c r="C1180" s="3"/>
    </row>
    <row r="1181" spans="2:3">
      <c r="B1181" s="3">
        <v>45992</v>
      </c>
      <c r="C1181" s="3"/>
    </row>
    <row r="1182" spans="2:3">
      <c r="B1182" s="3">
        <v>45992</v>
      </c>
      <c r="C1182" s="3"/>
    </row>
    <row r="1183" spans="2:3">
      <c r="B1183" s="3">
        <v>45992</v>
      </c>
      <c r="C1183" s="3"/>
    </row>
    <row r="1184" spans="2:3">
      <c r="B1184" s="3">
        <v>45992</v>
      </c>
      <c r="C1184" s="3"/>
    </row>
    <row r="1185" spans="2:3">
      <c r="B1185" s="3">
        <v>45992</v>
      </c>
      <c r="C1185" s="3"/>
    </row>
    <row r="1186" spans="2:3">
      <c r="B1186" s="3">
        <v>45992</v>
      </c>
      <c r="C1186" s="3"/>
    </row>
    <row r="1187" spans="2:3">
      <c r="B1187" s="3">
        <v>45992</v>
      </c>
      <c r="C1187" s="3"/>
    </row>
    <row r="1188" spans="2:3">
      <c r="B1188" s="3">
        <v>45992</v>
      </c>
      <c r="C1188" s="3"/>
    </row>
    <row r="1189" spans="2:3">
      <c r="B1189" s="3">
        <v>45992</v>
      </c>
      <c r="C1189" s="3"/>
    </row>
    <row r="1190" spans="2:3">
      <c r="B1190" s="3">
        <v>45992</v>
      </c>
      <c r="C1190" s="3"/>
    </row>
    <row r="1191" spans="2:3">
      <c r="B1191" s="3">
        <v>45992</v>
      </c>
      <c r="C1191" s="3"/>
    </row>
    <row r="1192" spans="2:3">
      <c r="B1192" s="3">
        <v>45992</v>
      </c>
      <c r="C1192" s="3"/>
    </row>
    <row r="1193" spans="2:3">
      <c r="B1193" s="3">
        <v>45992</v>
      </c>
      <c r="C1193" s="3"/>
    </row>
    <row r="1194" spans="2:3">
      <c r="B1194" s="3">
        <v>45992</v>
      </c>
      <c r="C1194" s="3"/>
    </row>
    <row r="1195" spans="2:3">
      <c r="B1195" s="3">
        <v>45992</v>
      </c>
      <c r="C1195" s="3"/>
    </row>
    <row r="1196" spans="2:3">
      <c r="B1196" s="3">
        <v>45992</v>
      </c>
      <c r="C1196" s="3"/>
    </row>
    <row r="1197" spans="2:3">
      <c r="B1197" s="3">
        <v>45992</v>
      </c>
      <c r="C1197" s="3"/>
    </row>
    <row r="1198" spans="2:3">
      <c r="B1198" s="3">
        <v>45992</v>
      </c>
      <c r="C1198" s="3"/>
    </row>
    <row r="1199" spans="2:3">
      <c r="B1199" s="3">
        <v>45992</v>
      </c>
      <c r="C1199" s="3"/>
    </row>
    <row r="1200" spans="2:3">
      <c r="B1200" s="3">
        <v>45992</v>
      </c>
      <c r="C1200" s="3"/>
    </row>
    <row r="1201" spans="2:3">
      <c r="B1201" s="3">
        <v>45992</v>
      </c>
      <c r="C1201" s="3"/>
    </row>
    <row r="1202" spans="2:3">
      <c r="B1202" s="3">
        <v>45992</v>
      </c>
      <c r="C1202" s="3"/>
    </row>
    <row r="1203" spans="2:3">
      <c r="B1203" s="3">
        <v>45992</v>
      </c>
      <c r="C1203" s="3"/>
    </row>
    <row r="1204" spans="2:3">
      <c r="B1204" s="3">
        <v>45992</v>
      </c>
      <c r="C1204" s="3"/>
    </row>
    <row r="1205" spans="2:3">
      <c r="B1205" s="3">
        <v>45992</v>
      </c>
      <c r="C1205" s="3"/>
    </row>
    <row r="1206" spans="2:3">
      <c r="B1206" s="3">
        <v>45992</v>
      </c>
      <c r="C1206" s="3"/>
    </row>
    <row r="1207" spans="2:3">
      <c r="B1207" s="3">
        <v>45992</v>
      </c>
      <c r="C1207" s="3"/>
    </row>
    <row r="1208" spans="2:3">
      <c r="B1208" s="3">
        <v>45992</v>
      </c>
      <c r="C1208" s="3"/>
    </row>
    <row r="1209" spans="2:3">
      <c r="B1209" s="3">
        <v>45992</v>
      </c>
      <c r="C1209" s="3"/>
    </row>
    <row r="1210" spans="2:3">
      <c r="B1210" s="3">
        <v>45992</v>
      </c>
      <c r="C1210" s="3"/>
    </row>
    <row r="1211" spans="2:3">
      <c r="B1211" s="3">
        <v>45992</v>
      </c>
      <c r="C1211" s="3"/>
    </row>
    <row r="1212" spans="2:3">
      <c r="B1212" s="3">
        <v>45992</v>
      </c>
      <c r="C1212" s="3"/>
    </row>
    <row r="1213" spans="2:3">
      <c r="B1213" s="3">
        <v>45992</v>
      </c>
      <c r="C1213" s="3"/>
    </row>
    <row r="1214" spans="2:3">
      <c r="B1214" s="3">
        <v>45992</v>
      </c>
      <c r="C1214" s="3"/>
    </row>
    <row r="1215" spans="2:3">
      <c r="B1215" s="3">
        <v>45992</v>
      </c>
      <c r="C1215" s="3"/>
    </row>
    <row r="1216" spans="2:3">
      <c r="B1216" s="3">
        <v>45992</v>
      </c>
      <c r="C1216" s="3"/>
    </row>
    <row r="1217" spans="2:3">
      <c r="B1217" s="3">
        <v>45992</v>
      </c>
      <c r="C1217" s="3"/>
    </row>
    <row r="1218" spans="2:3">
      <c r="B1218" s="3">
        <v>45992</v>
      </c>
      <c r="C1218" s="3"/>
    </row>
    <row r="1219" spans="2:3">
      <c r="B1219" s="3">
        <v>45992</v>
      </c>
      <c r="C1219" s="3"/>
    </row>
    <row r="1220" spans="2:3">
      <c r="B1220" s="3">
        <v>45992</v>
      </c>
      <c r="C1220" s="3"/>
    </row>
    <row r="1221" spans="2:3">
      <c r="B1221" s="3">
        <v>45992</v>
      </c>
      <c r="C1221" s="3"/>
    </row>
    <row r="1222" spans="2:3">
      <c r="B1222" s="3">
        <v>45992</v>
      </c>
      <c r="C1222" s="3"/>
    </row>
    <row r="1223" spans="2:3">
      <c r="B1223" s="3">
        <v>45992</v>
      </c>
      <c r="C1223" s="3"/>
    </row>
    <row r="1224" spans="2:3">
      <c r="B1224" s="3">
        <v>45992</v>
      </c>
      <c r="C1224" s="3"/>
    </row>
    <row r="1225" spans="2:3">
      <c r="B1225" s="3">
        <v>45992</v>
      </c>
      <c r="C1225" s="3"/>
    </row>
    <row r="1226" spans="2:3">
      <c r="B1226" s="3">
        <v>45992</v>
      </c>
      <c r="C1226" s="3"/>
    </row>
    <row r="1227" spans="2:3">
      <c r="B1227" s="3">
        <v>45992</v>
      </c>
      <c r="C1227" s="3"/>
    </row>
    <row r="1228" spans="2:3">
      <c r="B1228" s="3">
        <v>45992</v>
      </c>
      <c r="C1228" s="3"/>
    </row>
    <row r="1229" spans="2:3">
      <c r="B1229" s="3">
        <v>45992</v>
      </c>
    </row>
    <row r="1230" spans="2:3">
      <c r="B1230" s="3">
        <v>45992</v>
      </c>
    </row>
    <row r="1231" spans="2:3">
      <c r="B1231" s="3">
        <v>45992</v>
      </c>
    </row>
    <row r="1232" spans="2:3">
      <c r="B1232" s="3">
        <v>45992</v>
      </c>
    </row>
    <row r="1233" spans="2:2">
      <c r="B1233" s="3">
        <v>45992</v>
      </c>
    </row>
    <row r="1234" spans="2:2">
      <c r="B1234" s="3">
        <v>45992</v>
      </c>
    </row>
    <row r="1235" spans="2:2">
      <c r="B1235" s="3">
        <v>45992</v>
      </c>
    </row>
    <row r="1236" spans="2:2">
      <c r="B1236" s="3">
        <v>45992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Josefina Flores Hernández</cp:lastModifiedBy>
  <dcterms:created xsi:type="dcterms:W3CDTF">2024-03-21T18:34:00Z</dcterms:created>
  <dcterms:modified xsi:type="dcterms:W3CDTF">2026-06-09T18:48:23Z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3ABF11F6A051473D915E7D5B9F079A83_12</vt:lpwstr>
  </property>
  <property fmtid="{D5CDD505-2E9C-101B-9397-08002B2CF9AE}" pid="3" name="KSOProductBuildVer">
    <vt:lpwstr>2058-12.2.0.23155</vt:lpwstr>
  </property>
</Properties>
</file>