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43BA6E7B-0491-4418-A3A1-8AEDAF6BA64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6" l="1"/>
  <c r="O15" i="1" s="1"/>
  <c r="D10" i="6"/>
  <c r="D9" i="6"/>
  <c r="D8" i="6"/>
  <c r="O12" i="1" s="1"/>
  <c r="D7" i="6"/>
  <c r="O11" i="1" s="1"/>
  <c r="D6" i="6"/>
  <c r="O10" i="1" s="1"/>
  <c r="D5" i="6"/>
  <c r="O9" i="1" s="1"/>
  <c r="D4" i="6"/>
  <c r="C5" i="6"/>
  <c r="O14" i="1"/>
  <c r="O13" i="1"/>
  <c r="O8" i="1"/>
  <c r="C11" i="6"/>
  <c r="M15" i="1" s="1"/>
  <c r="C10" i="6"/>
  <c r="M14" i="1" s="1"/>
  <c r="C9" i="6"/>
  <c r="M13" i="1" s="1"/>
  <c r="C8" i="6"/>
  <c r="M12" i="1" s="1"/>
  <c r="C6" i="6"/>
  <c r="M10" i="1" s="1"/>
  <c r="M8" i="1"/>
  <c r="C7" i="6"/>
  <c r="M11" i="1" s="1"/>
  <c r="C4" i="6"/>
  <c r="M9" i="1"/>
</calcChain>
</file>

<file path=xl/sharedStrings.xml><?xml version="1.0" encoding="utf-8"?>
<sst xmlns="http://schemas.openxmlformats.org/spreadsheetml/2006/main" count="699" uniqueCount="262">
  <si>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</si>
  <si>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</si>
  <si>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</si>
  <si>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</si>
  <si>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</si>
  <si>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</si>
  <si>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</si>
  <si>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</si>
  <si>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</si>
  <si>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</si>
  <si>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</si>
  <si>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</si>
  <si>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</si>
  <si>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</si>
  <si>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</si>
  <si>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</si>
  <si>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</si>
  <si>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</si>
  <si>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</si>
  <si>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</si>
  <si>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</si>
  <si>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</si>
  <si>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</si>
  <si>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</si>
  <si>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</si>
  <si>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</si>
  <si>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</si>
  <si>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</si>
  <si>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</si>
  <si>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</si>
  <si>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</si>
  <si>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</si>
  <si>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</si>
  <si>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</si>
  <si>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</si>
  <si>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</si>
  <si>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</si>
  <si>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</si>
  <si>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</si>
  <si>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</si>
  <si>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</si>
  <si>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</si>
  <si>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</si>
  <si>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</si>
  <si>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</si>
  <si>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</si>
  <si>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</si>
  <si>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</si>
  <si>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</si>
  <si>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</si>
  <si>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</si>
  <si>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</si>
  <si>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</si>
  <si>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</si>
  <si>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</si>
  <si>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</si>
  <si>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</si>
  <si>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</si>
  <si>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</si>
  <si>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</si>
  <si>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</si>
  <si>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</si>
  <si>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</si>
  <si>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</si>
  <si>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</si>
  <si>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</si>
  <si>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</si>
  <si>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</si>
  <si>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</si>
  <si>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</si>
  <si>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</si>
  <si>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</si>
  <si>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</si>
  <si>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</si>
  <si>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</si>
  <si>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</si>
  <si>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</si>
  <si>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</si>
  <si>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</si>
  <si>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</si>
  <si>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</si>
  <si>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</si>
  <si>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</si>
  <si>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</si>
  <si>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</si>
  <si>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</si>
  <si>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</si>
  <si>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</si>
  <si>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</si>
  <si>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</si>
  <si>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</si>
  <si>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</si>
  <si>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</si>
  <si>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</si>
  <si>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</si>
  <si>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</si>
  <si>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</si>
  <si>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</si>
  <si>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</si>
  <si>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</si>
  <si>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</si>
  <si>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</si>
  <si>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</si>
  <si>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</si>
  <si>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</si>
  <si>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</si>
  <si>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</si>
  <si>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</si>
  <si>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</si>
  <si>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</si>
  <si>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</si>
  <si>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</si>
  <si>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</si>
  <si>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</si>
  <si>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</si>
  <si>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</si>
  <si>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</si>
  <si>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</si>
  <si>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</si>
  <si>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</si>
  <si>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</si>
  <si>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</si>
  <si>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</si>
  <si>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</si>
  <si>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</si>
  <si>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</si>
  <si>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</si>
  <si>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</si>
  <si>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</si>
  <si>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</si>
  <si>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</si>
  <si>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</si>
  <si>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</si>
  <si>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</si>
  <si>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</si>
  <si>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</si>
  <si>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</si>
  <si>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</si>
  <si>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</si>
  <si>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</si>
  <si>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</si>
  <si>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</si>
  <si>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</si>
  <si>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</si>
  <si>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</si>
  <si>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</si>
  <si>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</si>
  <si>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</si>
  <si>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</si>
  <si>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</si>
  <si>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</si>
  <si>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</si>
  <si>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</si>
  <si>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</si>
  <si>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</si>
  <si>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</si>
  <si>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</si>
  <si>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</si>
  <si>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</si>
  <si>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</si>
  <si>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</si>
  <si>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</si>
  <si>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</si>
  <si>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</si>
  <si>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</si>
  <si>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</si>
  <si>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</si>
  <si>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</si>
  <si>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</si>
  <si>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</si>
  <si>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</si>
  <si>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</si>
  <si>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</si>
  <si>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</si>
  <si>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</si>
  <si>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</si>
  <si>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</si>
  <si>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</si>
  <si>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</si>
  <si>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</si>
  <si>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</si>
  <si>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</si>
  <si>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</si>
  <si>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</si>
  <si>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</si>
  <si>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</si>
  <si>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</si>
  <si>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</si>
  <si>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</si>
  <si>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</si>
  <si>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</si>
  <si>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</si>
  <si>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</si>
  <si>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</si>
  <si>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</si>
  <si>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</si>
  <si>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</si>
  <si>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</si>
  <si>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</si>
  <si>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</si>
  <si>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</si>
  <si>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</si>
  <si>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</si>
  <si>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</si>
  <si>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</si>
  <si>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</si>
  <si>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</si>
  <si>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</si>
  <si>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</si>
  <si>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</si>
  <si>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</si>
  <si>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</si>
  <si>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</si>
  <si>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</si>
  <si>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</si>
  <si>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</si>
  <si>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</si>
  <si>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</si>
  <si>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</si>
  <si>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</si>
  <si>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</si>
  <si>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</si>
  <si>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</si>
  <si>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</si>
  <si>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</si>
  <si>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</si>
  <si>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</si>
  <si>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</si>
  <si>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</si>
  <si>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</si>
  <si>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</si>
  <si>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</si>
  <si>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</si>
  <si>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</si>
  <si>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</si>
  <si>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</si>
  <si>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</si>
  <si>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</si>
  <si>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</si>
  <si>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</si>
  <si>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</si>
  <si>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</si>
  <si>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</si>
  <si>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</si>
  <si>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</si>
  <si>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</si>
  <si>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</si>
  <si>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</si>
  <si>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</si>
  <si>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</si>
  <si>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</si>
  <si>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</si>
  <si>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</si>
  <si>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</si>
  <si>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</si>
  <si>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</si>
  <si>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</si>
  <si>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</si>
  <si>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</si>
  <si>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</si>
  <si>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</si>
  <si>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ESTE CONCEPTO NO CORRESPONDE A ESTE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</si>
</sst>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2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A2" sqref="A2:AF15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2026</v>
      </c>
      <c r="B8" s="3">
        <v>46082</v>
      </c>
      <c r="C8" s="3">
        <v>46112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Tabla_549552!C4+Tabla_549542!C4+Tabla_549531!C4</f>
        <v>71091.960000000006</v>
      </c>
      <c r="N8" s="6" t="s">
        <v>251</v>
      </c>
      <c r="O8" s="5">
        <f>Tabla_549552!D4+Tabla_549542!D4+Tabla_549531!D4</f>
        <v>53714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46128</v>
      </c>
      <c r="AF8" s="2" t="s">
        <v>250</v>
      </c>
    </row>
    <row r="9" spans="1:32" s="22" customFormat="1" ht="70" x14ac:dyDescent="0.35">
      <c r="A9" s="2">
        <v>2026</v>
      </c>
      <c r="B9" s="3">
        <v>46082</v>
      </c>
      <c r="C9" s="3">
        <v>46112</v>
      </c>
      <c r="D9" s="23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3" t="s">
        <v>91</v>
      </c>
      <c r="M9" s="5">
        <f>Tabla_549552!C5+Tabla_549542!C5+Tabla_549531!C5</f>
        <v>16835.54</v>
      </c>
      <c r="N9" s="6" t="s">
        <v>251</v>
      </c>
      <c r="O9" s="5">
        <f>Tabla_549552!D5+Tabla_549542!D5+Tabla_549531!D5</f>
        <v>14584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>
        <v>46128</v>
      </c>
      <c r="AF9" s="2" t="s">
        <v>250</v>
      </c>
    </row>
    <row r="10" spans="1:32" s="22" customFormat="1" ht="70" x14ac:dyDescent="0.35">
      <c r="A10" s="2">
        <v>2026</v>
      </c>
      <c r="B10" s="3">
        <v>46082</v>
      </c>
      <c r="C10" s="3">
        <v>46112</v>
      </c>
      <c r="D10" s="23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3" t="s">
        <v>92</v>
      </c>
      <c r="M10" s="5">
        <f>Tabla_549552!C6+Tabla_549542!C6+Tabla_549531!C6</f>
        <v>12476.94</v>
      </c>
      <c r="N10" s="6" t="s">
        <v>251</v>
      </c>
      <c r="O10" s="5">
        <f>Tabla_549552!D6+Tabla_549542!D6+Tabla_549531!D6</f>
        <v>11114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>
        <v>46128</v>
      </c>
      <c r="AF10" s="2" t="s">
        <v>250</v>
      </c>
    </row>
    <row r="11" spans="1:32" s="22" customFormat="1" ht="42" x14ac:dyDescent="0.35">
      <c r="A11" s="2">
        <v>2026</v>
      </c>
      <c r="B11" s="3">
        <v>46082</v>
      </c>
      <c r="C11" s="3">
        <v>46112</v>
      </c>
      <c r="D11" s="23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3" t="s">
        <v>91</v>
      </c>
      <c r="M11" s="5">
        <f>Tabla_549552!C7+Tabla_549542!C7+Tabla_549531!C7</f>
        <v>38553.68</v>
      </c>
      <c r="N11" s="6" t="s">
        <v>251</v>
      </c>
      <c r="O11" s="5">
        <f>Tabla_549552!D7+Tabla_549542!D7+Tabla_549531!D7</f>
        <v>30902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>
        <v>46128</v>
      </c>
      <c r="AF11" s="2" t="s">
        <v>250</v>
      </c>
    </row>
    <row r="12" spans="1:32" s="22" customFormat="1" ht="70" x14ac:dyDescent="0.35">
      <c r="A12" s="2">
        <v>2026</v>
      </c>
      <c r="B12" s="3">
        <v>46082</v>
      </c>
      <c r="C12" s="3">
        <v>46112</v>
      </c>
      <c r="D12" s="23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3" t="s">
        <v>92</v>
      </c>
      <c r="M12" s="5">
        <f>Tabla_549552!C8+Tabla_549542!C8+Tabla_549531!C8</f>
        <v>15023.66</v>
      </c>
      <c r="N12" s="6" t="s">
        <v>251</v>
      </c>
      <c r="O12" s="5">
        <f>Tabla_549552!D8+Tabla_549542!D8+Tabla_549531!D8</f>
        <v>13168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>
        <v>46128</v>
      </c>
      <c r="AF12" s="2" t="s">
        <v>250</v>
      </c>
    </row>
    <row r="13" spans="1:32" s="22" customFormat="1" ht="42" x14ac:dyDescent="0.35">
      <c r="A13" s="2">
        <v>2026</v>
      </c>
      <c r="B13" s="3">
        <v>46082</v>
      </c>
      <c r="C13" s="3">
        <v>46112</v>
      </c>
      <c r="D13" s="23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3" t="s">
        <v>92</v>
      </c>
      <c r="M13" s="5">
        <f>Tabla_549552!C9+Tabla_549542!C9+Tabla_549531!C9</f>
        <v>38553.68</v>
      </c>
      <c r="N13" s="6" t="s">
        <v>251</v>
      </c>
      <c r="O13" s="5">
        <f>Tabla_549552!D9+Tabla_549542!D9+Tabla_549531!D9</f>
        <v>30902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>
        <v>46128</v>
      </c>
      <c r="AF13" s="2" t="s">
        <v>250</v>
      </c>
    </row>
    <row r="14" spans="1:32" s="22" customFormat="1" ht="43.5" x14ac:dyDescent="0.35">
      <c r="A14" s="2">
        <v>2026</v>
      </c>
      <c r="B14" s="3">
        <v>46082</v>
      </c>
      <c r="C14" s="3">
        <v>46112</v>
      </c>
      <c r="D14" s="23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3" t="s">
        <v>91</v>
      </c>
      <c r="M14" s="5">
        <f>Tabla_549552!C10+Tabla_549542!C10+Tabla_549531!C10</f>
        <v>21821.86</v>
      </c>
      <c r="N14" s="6" t="s">
        <v>251</v>
      </c>
      <c r="O14" s="5">
        <f>Tabla_549552!D10+Tabla_549542!D10+Tabla_549531!D10</f>
        <v>18378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>
        <v>46128</v>
      </c>
      <c r="AF14" s="2" t="s">
        <v>250</v>
      </c>
    </row>
    <row r="15" spans="1:32" s="22" customFormat="1" ht="43.5" x14ac:dyDescent="0.35">
      <c r="A15" s="2">
        <v>2026</v>
      </c>
      <c r="B15" s="3">
        <v>46082</v>
      </c>
      <c r="C15" s="3">
        <v>46112</v>
      </c>
      <c r="D15" s="23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3" t="s">
        <v>91</v>
      </c>
      <c r="M15" s="5">
        <f>Tabla_549552!C11+Tabla_549542!C11+Tabla_549531!C11</f>
        <v>12646.14</v>
      </c>
      <c r="N15" s="6" t="s">
        <v>251</v>
      </c>
      <c r="O15" s="5">
        <f>Tabla_549552!D11+Tabla_549542!D11+Tabla_549531!D11</f>
        <v>11258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>
        <v>46128</v>
      </c>
      <c r="AF15" s="2" t="s">
        <v>250</v>
      </c>
    </row>
    <row r="17" spans="13:15" x14ac:dyDescent="0.35">
      <c r="M17" s="24"/>
      <c r="N17" s="24"/>
      <c r="O17" s="24"/>
    </row>
    <row r="19" spans="13:15" x14ac:dyDescent="0.35">
      <c r="M19" s="24"/>
      <c r="N19" s="24"/>
      <c r="O19" s="2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"/>
  <sheetViews>
    <sheetView topLeftCell="A3" workbookViewId="0">
      <selection activeCell="D16" sqref="D16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35545.98*2</f>
        <v>71091.960000000006</v>
      </c>
      <c r="D4" s="14">
        <f>26857*2</f>
        <v>53714</v>
      </c>
      <c r="E4" s="10" t="s">
        <v>251</v>
      </c>
      <c r="F4" s="10" t="s">
        <v>248</v>
      </c>
    </row>
    <row r="5" spans="1:6" x14ac:dyDescent="0.35">
      <c r="A5" s="20">
        <v>3</v>
      </c>
      <c r="B5" s="12" t="s">
        <v>260</v>
      </c>
      <c r="C5" s="14">
        <f>8417.77*2</f>
        <v>16835.54</v>
      </c>
      <c r="D5" s="14">
        <f>7292*2</f>
        <v>14584</v>
      </c>
      <c r="E5" s="10" t="s">
        <v>251</v>
      </c>
      <c r="F5" s="10" t="s">
        <v>248</v>
      </c>
    </row>
    <row r="6" spans="1:6" x14ac:dyDescent="0.35">
      <c r="A6" s="19">
        <v>4</v>
      </c>
      <c r="B6" s="12" t="s">
        <v>260</v>
      </c>
      <c r="C6" s="14">
        <f>6238.47*2</f>
        <v>12476.94</v>
      </c>
      <c r="D6" s="16">
        <f>5557*2</f>
        <v>11114</v>
      </c>
      <c r="E6" s="10" t="s">
        <v>251</v>
      </c>
      <c r="F6" s="10" t="s">
        <v>248</v>
      </c>
    </row>
    <row r="7" spans="1:6" x14ac:dyDescent="0.35">
      <c r="A7" s="19">
        <v>5</v>
      </c>
      <c r="B7" s="12" t="s">
        <v>260</v>
      </c>
      <c r="C7" s="14">
        <f>19276.84*2</f>
        <v>38553.68</v>
      </c>
      <c r="D7" s="14">
        <f>15451*2</f>
        <v>30902</v>
      </c>
      <c r="E7" s="10" t="s">
        <v>251</v>
      </c>
      <c r="F7" s="10" t="s">
        <v>248</v>
      </c>
    </row>
    <row r="8" spans="1:6" x14ac:dyDescent="0.35">
      <c r="A8" s="19">
        <v>6</v>
      </c>
      <c r="B8" s="12" t="s">
        <v>260</v>
      </c>
      <c r="C8" s="14">
        <f>7511.83*2</f>
        <v>15023.66</v>
      </c>
      <c r="D8" s="14">
        <f>6584*2</f>
        <v>13168</v>
      </c>
      <c r="E8" s="10" t="s">
        <v>251</v>
      </c>
      <c r="F8" s="10" t="s">
        <v>248</v>
      </c>
    </row>
    <row r="9" spans="1:6" x14ac:dyDescent="0.35">
      <c r="A9" s="19">
        <v>7</v>
      </c>
      <c r="B9" s="12" t="s">
        <v>260</v>
      </c>
      <c r="C9" s="14">
        <f>19276.84*2</f>
        <v>38553.68</v>
      </c>
      <c r="D9" s="14">
        <f>15451*2</f>
        <v>30902</v>
      </c>
      <c r="E9" s="10" t="s">
        <v>251</v>
      </c>
      <c r="F9" s="10" t="s">
        <v>248</v>
      </c>
    </row>
    <row r="10" spans="1:6" x14ac:dyDescent="0.35">
      <c r="A10" s="19">
        <v>8</v>
      </c>
      <c r="B10" s="12" t="s">
        <v>260</v>
      </c>
      <c r="C10" s="14">
        <f>10910.93*2</f>
        <v>21821.86</v>
      </c>
      <c r="D10" s="16">
        <f>9189*2</f>
        <v>18378</v>
      </c>
      <c r="E10" s="10" t="s">
        <v>251</v>
      </c>
      <c r="F10" s="10" t="s">
        <v>248</v>
      </c>
    </row>
    <row r="11" spans="1:6" x14ac:dyDescent="0.35">
      <c r="A11" s="19">
        <v>9</v>
      </c>
      <c r="B11" s="12" t="s">
        <v>260</v>
      </c>
      <c r="C11" s="14">
        <f>6323.07*2</f>
        <v>12646.14</v>
      </c>
      <c r="D11" s="15">
        <f>5629*2</f>
        <v>11258</v>
      </c>
      <c r="E11" s="10" t="s">
        <v>251</v>
      </c>
      <c r="F11" s="10" t="s">
        <v>248</v>
      </c>
    </row>
    <row r="12" spans="1:6" x14ac:dyDescent="0.35">
      <c r="C12" s="24"/>
      <c r="D12" s="24"/>
    </row>
    <row r="16" spans="1:6" x14ac:dyDescent="0.35">
      <c r="C16" s="24"/>
      <c r="D16" s="24"/>
    </row>
    <row r="17" spans="3:4" x14ac:dyDescent="0.35">
      <c r="C17" s="24"/>
      <c r="D17" s="24"/>
    </row>
    <row r="18" spans="3:4" x14ac:dyDescent="0.35">
      <c r="C18" s="24"/>
      <c r="D18" s="24"/>
    </row>
    <row r="19" spans="3:4" x14ac:dyDescent="0.35">
      <c r="C19" s="24"/>
      <c r="D19" s="24"/>
    </row>
    <row r="20" spans="3:4" x14ac:dyDescent="0.35">
      <c r="C20" s="24"/>
      <c r="D20" s="24"/>
    </row>
    <row r="21" spans="3:4" x14ac:dyDescent="0.35">
      <c r="C21" s="24"/>
      <c r="D21" s="24"/>
    </row>
    <row r="22" spans="3:4" x14ac:dyDescent="0.35">
      <c r="C22" s="24"/>
      <c r="D22" s="24"/>
    </row>
    <row r="23" spans="3:4" x14ac:dyDescent="0.35">
      <c r="C23" s="24"/>
      <c r="D23" s="24"/>
    </row>
    <row r="24" spans="3:4" x14ac:dyDescent="0.35">
      <c r="C24" s="24"/>
      <c r="D24" s="24"/>
    </row>
    <row r="25" spans="3:4" x14ac:dyDescent="0.35">
      <c r="C25" s="25"/>
      <c r="D25" s="25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  <ignoredErrors>
    <ignoredError sqref="C8:D8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  <row r="13" spans="1:6" x14ac:dyDescent="0.35">
      <c r="C13" s="24"/>
      <c r="D13" s="24"/>
    </row>
    <row r="15" spans="1:6" x14ac:dyDescent="0.35">
      <c r="C15" s="24"/>
      <c r="D15" s="24"/>
    </row>
    <row r="16" spans="1:6" x14ac:dyDescent="0.35">
      <c r="C16" s="25"/>
      <c r="D1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  <row r="12" spans="1:6" x14ac:dyDescent="0.35">
      <c r="C12" s="24"/>
      <c r="D12" s="2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2026-04-16T20:11:12Z</dcterms:modified>
</cp:coreProperties>
</file>