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, NOVIEMBRE\"/>
    </mc:Choice>
  </mc:AlternateContent>
  <xr:revisionPtr revIDLastSave="0" documentId="13_ncr:1_{5B604A44-26E1-4E11-9AEF-57C0280BA8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</externalReferences>
  <calcPr calcId="191029"/>
</workbook>
</file>

<file path=xl/calcChain.xml><?xml version="1.0" encoding="utf-8"?>
<calcChain xmlns="http://schemas.openxmlformats.org/spreadsheetml/2006/main">
  <c r="F505" i="1" l="1"/>
  <c r="F506" i="1"/>
  <c r="F507" i="1"/>
  <c r="F508" i="1"/>
  <c r="F509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E926" i="1"/>
  <c r="E927" i="1"/>
  <c r="E929" i="1"/>
  <c r="E938" i="1"/>
  <c r="E956" i="1"/>
  <c r="E957" i="1"/>
  <c r="E959" i="1"/>
  <c r="E960" i="1"/>
  <c r="E961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E821" i="1"/>
  <c r="E822" i="1"/>
  <c r="E823" i="1"/>
  <c r="E824" i="1"/>
  <c r="E825" i="1"/>
  <c r="E826" i="1"/>
  <c r="E827" i="1"/>
  <c r="E831" i="1"/>
  <c r="E832" i="1"/>
  <c r="E833" i="1"/>
  <c r="E834" i="1"/>
  <c r="E836" i="1"/>
  <c r="E837" i="1"/>
  <c r="E838" i="1"/>
  <c r="E839" i="1"/>
  <c r="E840" i="1"/>
  <c r="E842" i="1"/>
  <c r="E843" i="1"/>
  <c r="E844" i="1"/>
  <c r="E846" i="1"/>
  <c r="E847" i="1"/>
  <c r="E848" i="1"/>
  <c r="E849" i="1"/>
  <c r="E850" i="1"/>
  <c r="E852" i="1"/>
  <c r="E853" i="1"/>
  <c r="E854" i="1"/>
  <c r="E855" i="1"/>
  <c r="E856" i="1"/>
  <c r="E859" i="1"/>
  <c r="E865" i="1"/>
  <c r="E866" i="1"/>
  <c r="E869" i="1"/>
  <c r="E871" i="1"/>
  <c r="E873" i="1"/>
  <c r="E874" i="1"/>
  <c r="E875" i="1"/>
  <c r="E877" i="1"/>
  <c r="E882" i="1"/>
  <c r="E883" i="1"/>
  <c r="E884" i="1"/>
  <c r="E887" i="1"/>
  <c r="E892" i="1"/>
  <c r="E894" i="1"/>
  <c r="E895" i="1"/>
  <c r="E896" i="1"/>
  <c r="E904" i="1"/>
  <c r="E905" i="1"/>
  <c r="E906" i="1"/>
  <c r="E907" i="1"/>
  <c r="E908" i="1"/>
  <c r="E909" i="1"/>
  <c r="E911" i="1"/>
  <c r="E913" i="1"/>
  <c r="E914" i="1"/>
  <c r="E915" i="1"/>
  <c r="E916" i="1"/>
  <c r="E917" i="1"/>
  <c r="E918" i="1"/>
  <c r="E919" i="1"/>
  <c r="E920" i="1"/>
  <c r="E921" i="1"/>
  <c r="E922" i="1"/>
  <c r="E923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H923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F817" i="1"/>
  <c r="F818" i="1"/>
  <c r="F819" i="1"/>
  <c r="F820" i="1"/>
  <c r="D817" i="1"/>
  <c r="D818" i="1"/>
  <c r="D819" i="1"/>
  <c r="D820" i="1"/>
  <c r="H817" i="1"/>
  <c r="H818" i="1"/>
  <c r="H819" i="1"/>
  <c r="H820" i="1"/>
  <c r="I817" i="1"/>
  <c r="I818" i="1"/>
  <c r="I819" i="1"/>
  <c r="I820" i="1"/>
  <c r="E817" i="1"/>
  <c r="E818" i="1"/>
  <c r="E820" i="1"/>
  <c r="E789" i="1"/>
  <c r="E792" i="1"/>
  <c r="E796" i="1"/>
  <c r="E799" i="1"/>
  <c r="E801" i="1"/>
  <c r="E803" i="1"/>
  <c r="E804" i="1"/>
  <c r="E809" i="1"/>
  <c r="E810" i="1"/>
  <c r="E811" i="1"/>
  <c r="E812" i="1"/>
  <c r="E813" i="1"/>
  <c r="E814" i="1"/>
  <c r="E815" i="1"/>
  <c r="E816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I788" i="1"/>
  <c r="E788" i="1"/>
  <c r="F786" i="1"/>
  <c r="F787" i="1"/>
  <c r="F788" i="1"/>
  <c r="D786" i="1"/>
  <c r="D787" i="1"/>
  <c r="D788" i="1"/>
  <c r="H786" i="1"/>
  <c r="H787" i="1"/>
  <c r="H788" i="1"/>
  <c r="E708" i="1"/>
  <c r="E709" i="1"/>
  <c r="E710" i="1"/>
  <c r="E750" i="1"/>
  <c r="E751" i="1"/>
  <c r="E752" i="1"/>
  <c r="E753" i="1"/>
  <c r="E754" i="1"/>
  <c r="E755" i="1"/>
  <c r="E756" i="1"/>
  <c r="E757" i="1"/>
  <c r="E758" i="1"/>
  <c r="E759" i="1"/>
  <c r="E760" i="1"/>
  <c r="E765" i="1"/>
  <c r="E766" i="1"/>
  <c r="E767" i="1"/>
  <c r="E768" i="1"/>
  <c r="E769" i="1"/>
  <c r="E770" i="1"/>
  <c r="E771" i="1"/>
  <c r="E772" i="1"/>
  <c r="E773" i="1"/>
  <c r="E774" i="1"/>
  <c r="E777" i="1"/>
  <c r="E778" i="1"/>
  <c r="E779" i="1"/>
  <c r="E780" i="1"/>
  <c r="E781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E688" i="1"/>
  <c r="E689" i="1"/>
  <c r="E690" i="1"/>
  <c r="F688" i="1"/>
  <c r="F689" i="1"/>
  <c r="F690" i="1"/>
  <c r="I688" i="1"/>
  <c r="I689" i="1"/>
  <c r="I690" i="1"/>
  <c r="D688" i="1"/>
  <c r="D689" i="1"/>
  <c r="D690" i="1"/>
  <c r="H688" i="1"/>
  <c r="H689" i="1"/>
  <c r="H690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E658" i="1"/>
  <c r="E660" i="1"/>
  <c r="E661" i="1"/>
  <c r="E664" i="1"/>
  <c r="E665" i="1"/>
  <c r="E666" i="1"/>
  <c r="E669" i="1"/>
  <c r="E676" i="1"/>
  <c r="E677" i="1"/>
  <c r="E678" i="1"/>
  <c r="E679" i="1"/>
  <c r="E681" i="1"/>
  <c r="E682" i="1"/>
  <c r="E683" i="1"/>
  <c r="E684" i="1"/>
  <c r="E685" i="1"/>
  <c r="E686" i="1"/>
  <c r="E687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E649" i="1"/>
  <c r="E650" i="1"/>
  <c r="I649" i="1"/>
  <c r="I650" i="1"/>
  <c r="I651" i="1"/>
  <c r="I652" i="1"/>
  <c r="F649" i="1"/>
  <c r="F650" i="1"/>
  <c r="F651" i="1"/>
  <c r="F652" i="1"/>
  <c r="D649" i="1"/>
  <c r="D650" i="1"/>
  <c r="D651" i="1"/>
  <c r="D652" i="1"/>
  <c r="H649" i="1"/>
  <c r="H650" i="1"/>
  <c r="H651" i="1"/>
  <c r="H652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F560" i="1"/>
  <c r="E603" i="1"/>
  <c r="E604" i="1"/>
  <c r="E605" i="1"/>
  <c r="E606" i="1"/>
  <c r="E608" i="1"/>
  <c r="E607" i="1"/>
  <c r="E609" i="1"/>
  <c r="E610" i="1"/>
  <c r="E612" i="1"/>
  <c r="E613" i="1"/>
  <c r="E615" i="1"/>
  <c r="E616" i="1"/>
  <c r="E618" i="1"/>
  <c r="E621" i="1"/>
  <c r="E622" i="1"/>
  <c r="E623" i="1"/>
  <c r="E624" i="1"/>
  <c r="E625" i="1"/>
  <c r="E627" i="1"/>
  <c r="E628" i="1"/>
  <c r="E629" i="1"/>
  <c r="E630" i="1"/>
  <c r="E633" i="1"/>
  <c r="E634" i="1"/>
  <c r="E635" i="1"/>
  <c r="E636" i="1"/>
  <c r="E637" i="1"/>
  <c r="E638" i="1"/>
  <c r="E639" i="1"/>
  <c r="E641" i="1"/>
  <c r="E642" i="1"/>
  <c r="E643" i="1"/>
  <c r="E602" i="1"/>
  <c r="E611" i="1"/>
  <c r="E614" i="1"/>
  <c r="E617" i="1"/>
  <c r="E619" i="1"/>
  <c r="E620" i="1"/>
  <c r="E626" i="1"/>
  <c r="E631" i="1"/>
  <c r="E632" i="1"/>
  <c r="E640" i="1"/>
  <c r="E644" i="1"/>
  <c r="E645" i="1"/>
  <c r="E646" i="1"/>
  <c r="E647" i="1"/>
  <c r="E648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E563" i="1"/>
  <c r="E564" i="1"/>
  <c r="E565" i="1"/>
  <c r="E567" i="1"/>
  <c r="E568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E545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E517" i="1"/>
  <c r="E519" i="1"/>
  <c r="E520" i="1"/>
  <c r="E528" i="1"/>
  <c r="E529" i="1"/>
  <c r="E530" i="1"/>
  <c r="E531" i="1"/>
  <c r="E532" i="1"/>
  <c r="E535" i="1"/>
  <c r="E536" i="1"/>
  <c r="E537" i="1"/>
  <c r="E538" i="1"/>
  <c r="E539" i="1"/>
  <c r="E540" i="1"/>
  <c r="E541" i="1"/>
  <c r="E542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I505" i="1"/>
  <c r="E505" i="1"/>
  <c r="E506" i="1"/>
  <c r="E507" i="1"/>
  <c r="D505" i="1"/>
  <c r="D506" i="1"/>
  <c r="D507" i="1"/>
  <c r="D508" i="1"/>
  <c r="D509" i="1"/>
  <c r="H505" i="1"/>
  <c r="H506" i="1"/>
  <c r="H507" i="1"/>
  <c r="H508" i="1"/>
  <c r="H509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E366" i="1"/>
  <c r="E503" i="1"/>
  <c r="E504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D502" i="1"/>
  <c r="D503" i="1"/>
  <c r="D504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I353" i="1"/>
  <c r="I354" i="1"/>
  <c r="I355" i="1"/>
  <c r="I356" i="1"/>
  <c r="I357" i="1"/>
  <c r="I358" i="1"/>
  <c r="I359" i="1"/>
  <c r="I360" i="1"/>
  <c r="I361" i="1"/>
  <c r="I362" i="1"/>
  <c r="I363" i="1"/>
  <c r="E360" i="1"/>
  <c r="E361" i="1"/>
  <c r="E362" i="1"/>
  <c r="E363" i="1"/>
  <c r="F353" i="1"/>
  <c r="F354" i="1"/>
  <c r="F355" i="1"/>
  <c r="F356" i="1"/>
  <c r="F357" i="1"/>
  <c r="F358" i="1"/>
  <c r="F359" i="1"/>
  <c r="F360" i="1"/>
  <c r="F361" i="1"/>
  <c r="F362" i="1"/>
  <c r="F363" i="1"/>
  <c r="D353" i="1"/>
  <c r="D354" i="1"/>
  <c r="D355" i="1"/>
  <c r="D356" i="1"/>
  <c r="D357" i="1"/>
  <c r="D358" i="1"/>
  <c r="D359" i="1"/>
  <c r="D360" i="1"/>
  <c r="D361" i="1"/>
  <c r="D362" i="1"/>
  <c r="D363" i="1"/>
  <c r="H353" i="1"/>
  <c r="H354" i="1"/>
  <c r="H355" i="1"/>
  <c r="H356" i="1"/>
  <c r="H357" i="1"/>
  <c r="H358" i="1"/>
  <c r="H359" i="1"/>
  <c r="H360" i="1"/>
  <c r="H361" i="1"/>
  <c r="H362" i="1"/>
  <c r="H363" i="1"/>
  <c r="I350" i="1"/>
  <c r="I351" i="1"/>
  <c r="I352" i="1"/>
  <c r="F350" i="1"/>
  <c r="F351" i="1"/>
  <c r="F352" i="1"/>
  <c r="D350" i="1"/>
  <c r="D351" i="1"/>
  <c r="D352" i="1"/>
  <c r="H350" i="1"/>
  <c r="H351" i="1"/>
  <c r="H352" i="1"/>
  <c r="I344" i="1"/>
  <c r="I345" i="1"/>
  <c r="I346" i="1"/>
  <c r="I347" i="1"/>
  <c r="I348" i="1"/>
  <c r="I349" i="1"/>
  <c r="E344" i="1"/>
  <c r="E345" i="1"/>
  <c r="E346" i="1"/>
  <c r="E347" i="1"/>
  <c r="E348" i="1"/>
  <c r="E349" i="1"/>
  <c r="F341" i="1"/>
  <c r="F342" i="1"/>
  <c r="F343" i="1"/>
  <c r="F344" i="1"/>
  <c r="F345" i="1"/>
  <c r="F346" i="1"/>
  <c r="F347" i="1"/>
  <c r="F348" i="1"/>
  <c r="F349" i="1"/>
  <c r="D341" i="1"/>
  <c r="D342" i="1"/>
  <c r="D343" i="1"/>
  <c r="D344" i="1"/>
  <c r="D345" i="1"/>
  <c r="D346" i="1"/>
  <c r="D347" i="1"/>
  <c r="D348" i="1"/>
  <c r="D349" i="1"/>
  <c r="H341" i="1"/>
  <c r="H342" i="1"/>
  <c r="H343" i="1"/>
  <c r="H344" i="1"/>
  <c r="H345" i="1"/>
  <c r="H346" i="1"/>
  <c r="H347" i="1"/>
  <c r="H348" i="1"/>
  <c r="H349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E231" i="1"/>
  <c r="E232" i="1"/>
  <c r="E234" i="1"/>
  <c r="E243" i="1"/>
  <c r="E244" i="1"/>
  <c r="E245" i="1"/>
  <c r="E247" i="1"/>
  <c r="E249" i="1"/>
  <c r="E250" i="1"/>
  <c r="E251" i="1"/>
  <c r="E252" i="1"/>
  <c r="E258" i="1"/>
  <c r="E278" i="1"/>
  <c r="E282" i="1"/>
  <c r="E286" i="1"/>
  <c r="E287" i="1"/>
  <c r="E288" i="1"/>
  <c r="E290" i="1"/>
  <c r="E291" i="1"/>
  <c r="E292" i="1"/>
  <c r="E302" i="1"/>
  <c r="E304" i="1"/>
  <c r="E308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I215" i="1"/>
  <c r="I216" i="1"/>
  <c r="I217" i="1"/>
  <c r="I218" i="1"/>
  <c r="I219" i="1"/>
  <c r="I220" i="1"/>
  <c r="I221" i="1"/>
  <c r="I222" i="1"/>
  <c r="I223" i="1"/>
  <c r="I224" i="1"/>
  <c r="I225" i="1"/>
  <c r="H215" i="1"/>
  <c r="H216" i="1"/>
  <c r="H217" i="1"/>
  <c r="H218" i="1"/>
  <c r="H219" i="1"/>
  <c r="H220" i="1"/>
  <c r="H221" i="1"/>
  <c r="H222" i="1"/>
  <c r="H223" i="1"/>
  <c r="H224" i="1"/>
  <c r="H225" i="1"/>
  <c r="E221" i="1"/>
  <c r="E222" i="1"/>
  <c r="E223" i="1"/>
  <c r="E224" i="1"/>
  <c r="E225" i="1"/>
  <c r="F215" i="1"/>
  <c r="F216" i="1"/>
  <c r="F217" i="1"/>
  <c r="F218" i="1"/>
  <c r="F219" i="1"/>
  <c r="F220" i="1"/>
  <c r="F221" i="1"/>
  <c r="F222" i="1"/>
  <c r="F223" i="1"/>
  <c r="F224" i="1"/>
  <c r="F225" i="1"/>
  <c r="F209" i="1"/>
  <c r="F210" i="1"/>
  <c r="F211" i="1"/>
  <c r="F212" i="1"/>
  <c r="F213" i="1"/>
  <c r="F214" i="1"/>
  <c r="D215" i="1"/>
  <c r="D216" i="1"/>
  <c r="D217" i="1"/>
  <c r="D218" i="1"/>
  <c r="D219" i="1"/>
  <c r="D220" i="1"/>
  <c r="D221" i="1"/>
  <c r="D222" i="1"/>
  <c r="D223" i="1"/>
  <c r="D224" i="1"/>
  <c r="D225" i="1"/>
  <c r="I209" i="1"/>
  <c r="I210" i="1"/>
  <c r="I211" i="1"/>
  <c r="I212" i="1"/>
  <c r="I213" i="1"/>
  <c r="I214" i="1"/>
  <c r="E212" i="1"/>
  <c r="E213" i="1"/>
  <c r="E214" i="1"/>
  <c r="H209" i="1"/>
  <c r="H210" i="1"/>
  <c r="H211" i="1"/>
  <c r="H212" i="1"/>
  <c r="H213" i="1"/>
  <c r="H214" i="1"/>
  <c r="D209" i="1"/>
  <c r="D210" i="1"/>
  <c r="D211" i="1"/>
  <c r="D212" i="1"/>
  <c r="D213" i="1"/>
  <c r="D214" i="1"/>
  <c r="E206" i="1"/>
  <c r="E208" i="1"/>
  <c r="I206" i="1"/>
  <c r="I207" i="1"/>
  <c r="I208" i="1"/>
  <c r="F204" i="1"/>
  <c r="F205" i="1"/>
  <c r="F206" i="1"/>
  <c r="F207" i="1"/>
  <c r="F208" i="1"/>
  <c r="D204" i="1"/>
  <c r="D205" i="1"/>
  <c r="D206" i="1"/>
  <c r="D207" i="1"/>
  <c r="D208" i="1"/>
  <c r="H204" i="1"/>
  <c r="H205" i="1"/>
  <c r="H206" i="1"/>
  <c r="H207" i="1"/>
  <c r="H208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E113" i="1"/>
  <c r="E91" i="1"/>
  <c r="E92" i="1"/>
  <c r="E93" i="1"/>
  <c r="E96" i="1"/>
  <c r="E97" i="1"/>
  <c r="E100" i="1"/>
  <c r="E101" i="1"/>
  <c r="E102" i="1"/>
  <c r="E103" i="1"/>
  <c r="E109" i="1"/>
  <c r="E114" i="1"/>
  <c r="E116" i="1"/>
  <c r="E118" i="1"/>
  <c r="E124" i="1"/>
  <c r="E125" i="1"/>
  <c r="E128" i="1"/>
  <c r="E130" i="1"/>
  <c r="E131" i="1"/>
  <c r="E134" i="1"/>
  <c r="E135" i="1"/>
  <c r="E137" i="1"/>
  <c r="E144" i="1"/>
  <c r="E162" i="1"/>
  <c r="E163" i="1"/>
  <c r="E166" i="1"/>
  <c r="E170" i="1"/>
  <c r="E182" i="1"/>
  <c r="E183" i="1"/>
  <c r="E184" i="1"/>
  <c r="E185" i="1"/>
  <c r="E186" i="1"/>
  <c r="E187" i="1"/>
  <c r="E188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H44" i="1"/>
  <c r="H45" i="1"/>
  <c r="H46" i="1"/>
  <c r="H47" i="1"/>
  <c r="H48" i="1"/>
  <c r="H49" i="1"/>
  <c r="H50" i="1"/>
  <c r="I44" i="1"/>
  <c r="I45" i="1"/>
  <c r="I46" i="1"/>
  <c r="I47" i="1"/>
  <c r="I48" i="1"/>
  <c r="I49" i="1"/>
  <c r="I50" i="1"/>
  <c r="E48" i="1"/>
  <c r="D44" i="1"/>
  <c r="D45" i="1"/>
  <c r="D46" i="1"/>
  <c r="D47" i="1"/>
  <c r="D48" i="1"/>
  <c r="D49" i="1"/>
  <c r="D50" i="1"/>
  <c r="I35" i="1"/>
  <c r="I36" i="1"/>
  <c r="I37" i="1"/>
  <c r="I38" i="1"/>
  <c r="I39" i="1"/>
  <c r="I40" i="1"/>
  <c r="I41" i="1"/>
  <c r="I42" i="1"/>
  <c r="I43" i="1"/>
  <c r="E35" i="1"/>
  <c r="E36" i="1"/>
  <c r="E38" i="1"/>
  <c r="E40" i="1"/>
  <c r="D43" i="1"/>
  <c r="D42" i="1"/>
  <c r="D41" i="1"/>
  <c r="D40" i="1"/>
  <c r="D39" i="1"/>
  <c r="D38" i="1"/>
  <c r="D37" i="1"/>
  <c r="D36" i="1"/>
  <c r="D35" i="1"/>
  <c r="I23" i="1"/>
  <c r="I24" i="1"/>
  <c r="I25" i="1"/>
  <c r="I26" i="1"/>
  <c r="I27" i="1"/>
  <c r="I28" i="1"/>
  <c r="I29" i="1"/>
  <c r="I30" i="1"/>
  <c r="I31" i="1"/>
  <c r="I32" i="1"/>
  <c r="I33" i="1"/>
  <c r="I34" i="1"/>
  <c r="H23" i="1"/>
  <c r="H24" i="1"/>
  <c r="H25" i="1"/>
  <c r="H26" i="1"/>
  <c r="H27" i="1"/>
  <c r="H28" i="1"/>
  <c r="H29" i="1"/>
  <c r="H30" i="1"/>
  <c r="H31" i="1"/>
  <c r="H32" i="1"/>
  <c r="H33" i="1"/>
  <c r="H34" i="1"/>
  <c r="F32" i="1"/>
  <c r="F33" i="1"/>
  <c r="F34" i="1"/>
  <c r="E32" i="1"/>
  <c r="E33" i="1"/>
  <c r="E34" i="1"/>
  <c r="D23" i="1"/>
  <c r="D24" i="1"/>
  <c r="D25" i="1"/>
  <c r="D26" i="1"/>
  <c r="D27" i="1"/>
  <c r="D28" i="1"/>
  <c r="D29" i="1"/>
  <c r="D30" i="1"/>
  <c r="D31" i="1"/>
  <c r="D32" i="1"/>
  <c r="D33" i="1"/>
  <c r="D34" i="1"/>
  <c r="I19" i="1"/>
  <c r="I20" i="1"/>
  <c r="I21" i="1"/>
  <c r="I22" i="1"/>
  <c r="H19" i="1"/>
  <c r="H20" i="1"/>
  <c r="H21" i="1"/>
  <c r="H22" i="1"/>
  <c r="F19" i="1"/>
  <c r="F20" i="1"/>
  <c r="F21" i="1"/>
  <c r="F22" i="1"/>
  <c r="D19" i="1"/>
  <c r="D20" i="1"/>
  <c r="D21" i="1"/>
  <c r="D22" i="1"/>
</calcChain>
</file>

<file path=xl/sharedStrings.xml><?xml version="1.0" encoding="utf-8"?>
<sst xmlns="http://schemas.openxmlformats.org/spreadsheetml/2006/main" count="2037" uniqueCount="111">
  <si>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</si>
  <si>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</si>
  <si>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</si>
  <si>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</si>
  <si>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</si>
  <si>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</si>
  <si>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</si>
  <si>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</si>
  <si>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</si>
  <si>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</si>
  <si>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</si>
  <si>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</si>
  <si>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</si>
  <si>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</si>
  <si>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</si>
  <si>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</si>
  <si>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</si>
  <si>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</si>
  <si>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</si>
  <si>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</si>
  <si>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</si>
  <si>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</si>
  <si>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</si>
  <si>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</si>
  <si>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</si>
  <si>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</si>
  <si>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</si>
  <si>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</si>
  <si>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</si>
  <si>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</si>
  <si>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</si>
  <si>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</si>
  <si>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</si>
  <si>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</si>
  <si>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</si>
  <si>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</si>
  <si>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</si>
  <si>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</si>
  <si>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31/010/2024</t>
  </si>
  <si>
    <t>ESCALERA DE ALUMINIO</t>
  </si>
  <si>
    <t xml:space="preserve">MONITOR </t>
  </si>
  <si>
    <t>CPU</t>
  </si>
  <si>
    <t>LETRERO DE EXTINTOR FOTOLUMICENTE</t>
  </si>
  <si>
    <t>ESCRITORIO METALICO 1.20 MTS C/2 CAJONES</t>
  </si>
  <si>
    <t>MESA MULTIUSOS ITALIANA</t>
  </si>
  <si>
    <t>61 ESTANTES DE ACERO COLOR AZUL Y NARANJA</t>
  </si>
  <si>
    <t>SILLA GIRATORIA NEGRA</t>
  </si>
  <si>
    <t>DOS EXTINTORES</t>
  </si>
  <si>
    <t>MINISPLIT</t>
  </si>
  <si>
    <t>IMPRESORA</t>
  </si>
  <si>
    <t>AM-001</t>
  </si>
  <si>
    <t>AM-002</t>
  </si>
  <si>
    <t>AM-003</t>
  </si>
  <si>
    <t>AM-004</t>
  </si>
  <si>
    <t>AM-005</t>
  </si>
  <si>
    <t>AM-006</t>
  </si>
  <si>
    <t>AM-007</t>
  </si>
  <si>
    <t>AM-008</t>
  </si>
  <si>
    <t>AM-010</t>
  </si>
  <si>
    <t>AM-011</t>
  </si>
  <si>
    <t>AM-012</t>
  </si>
  <si>
    <t>ARCHIVO MPAL</t>
  </si>
  <si>
    <t>31/10/024</t>
  </si>
  <si>
    <t>31/11/2024</t>
  </si>
  <si>
    <t>H. AYUNTAMIENTO</t>
  </si>
  <si>
    <t>ASESOR JURIDICO</t>
  </si>
  <si>
    <t>}</t>
  </si>
  <si>
    <t>BBLIOTECA</t>
  </si>
  <si>
    <t>BIBLIOTECA</t>
  </si>
  <si>
    <t>31/10/025</t>
  </si>
  <si>
    <t>31/11/2025</t>
  </si>
  <si>
    <t>SECRETARIA GENERAL</t>
  </si>
  <si>
    <t>CAIC</t>
  </si>
  <si>
    <t>CATASTRO</t>
  </si>
  <si>
    <t>CODESOL</t>
  </si>
  <si>
    <t>H.AYUNTAMIENTO</t>
  </si>
  <si>
    <t>COORDINACION DE SALUD</t>
  </si>
  <si>
    <t>TURISMO</t>
  </si>
  <si>
    <t>DEPORTES</t>
  </si>
  <si>
    <t>¿</t>
  </si>
  <si>
    <t>DIF MUNICIPAL</t>
  </si>
  <si>
    <t xml:space="preserve">ECOLOGIA </t>
  </si>
  <si>
    <t>GIROS MERCANTILES</t>
  </si>
  <si>
    <t>ICAT</t>
  </si>
  <si>
    <t>INAPAM</t>
  </si>
  <si>
    <t>INSTANCIA DE LA MUJER</t>
  </si>
  <si>
    <t xml:space="preserve">OBRAS PUBLICAS </t>
  </si>
  <si>
    <t>PRESIDENTE</t>
  </si>
  <si>
    <t>321/10/2024</t>
  </si>
  <si>
    <t>PROTECCION CIVIL</t>
  </si>
  <si>
    <t>REGISTRO CIVIL</t>
  </si>
  <si>
    <t>SALA DE PRESIDENTES</t>
  </si>
  <si>
    <t>SECRETARIA MUNICIPAL</t>
  </si>
  <si>
    <t>SECRETARIA PARTICULAR</t>
  </si>
  <si>
    <t>SEGURIDAD PUBLICA</t>
  </si>
  <si>
    <t>CONSULTORIO MEDICO</t>
  </si>
  <si>
    <t>SINDICATURA MUNICIPAL</t>
  </si>
  <si>
    <t>TECNOLOGICO</t>
  </si>
  <si>
    <t>TESORERIA MUNICIPAL</t>
  </si>
  <si>
    <t>UBR</t>
  </si>
  <si>
    <t xml:space="preserve">IMPRESORA MULTIFUNCIONAL </t>
  </si>
  <si>
    <t>EQUIPO DE COMPUTO DELL</t>
  </si>
  <si>
    <t xml:space="preserve">SILLA SECRETARIAL </t>
  </si>
  <si>
    <t>IMPRESORA MULTIFUNCIONAL</t>
  </si>
  <si>
    <t>SILLA SECRETARCIAL</t>
  </si>
  <si>
    <t>SG-036</t>
  </si>
  <si>
    <t>CM-028</t>
  </si>
  <si>
    <t>SG-037</t>
  </si>
  <si>
    <t>SG-038</t>
  </si>
  <si>
    <t>CM-029</t>
  </si>
  <si>
    <t>TM-102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</si>
</sst>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Arial"/>
      <family val="2"/>
    </font>
    <font>
      <sz val="11"/>
      <color indexed="8"/>
      <name val="Calibri Light"/>
      <family val="2"/>
      <scheme val="major"/>
    </font>
    <font>
      <sz val="1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1" xfId="0" applyFont="1" applyBorder="1" applyAlignment="1">
      <alignment horizontal="left" wrapText="1"/>
    </xf>
    <xf numFmtId="1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/>
    <xf numFmtId="44" fontId="5" fillId="0" borderId="1" xfId="0" applyNumberFormat="1" applyFont="1" applyBorder="1" applyAlignment="1">
      <alignment horizontal="center" wrapText="1"/>
    </xf>
    <xf numFmtId="44" fontId="5" fillId="0" borderId="1" xfId="1" applyFont="1" applyBorder="1" applyAlignment="1">
      <alignment wrapText="1"/>
    </xf>
    <xf numFmtId="44" fontId="5" fillId="0" borderId="1" xfId="1" applyFont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4" fontId="0" fillId="0" borderId="0" xfId="0" applyNumberFormat="1"/>
    <xf numFmtId="0" fontId="6" fillId="3" borderId="1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left" wrapText="1"/>
    </xf>
    <xf numFmtId="0" fontId="7" fillId="0" borderId="1" xfId="0" applyFont="1" applyBorder="1" applyAlignment="1">
      <alignment wrapText="1"/>
    </xf>
    <xf numFmtId="0" fontId="6" fillId="0" borderId="0" xfId="0" applyFont="1"/>
    <xf numFmtId="0" fontId="7" fillId="0" borderId="1" xfId="0" applyFont="1" applyBorder="1" applyAlignment="1">
      <alignment horizont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6" fontId="0" fillId="0" borderId="0" xfId="0" applyNumberFormat="1"/>
    <xf numFmtId="6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ASESOR%20JURIDIC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BIBLIOTEC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BILDO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IC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DESO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ORDINACION%20DE%20SALUD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ULTUR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EPORTES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IF%20MUNICIPAL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GIROS%20MERCANTILES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APAM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STANCIA%20DE%20LA%20MUJER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REGISTRO%20CIVIL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ALA%20AUDIOVISUAL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PARTICULAR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RVICIO%20MEDICO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CNOLOGICO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U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AJ-001</v>
          </cell>
          <cell r="B4" t="str">
            <v>SILLA EJECUTIVA GIRABLE COLOR NEGRO</v>
          </cell>
          <cell r="C4">
            <v>511</v>
          </cell>
          <cell r="N4">
            <v>600</v>
          </cell>
        </row>
        <row r="5">
          <cell r="A5" t="str">
            <v>AJ-002</v>
          </cell>
          <cell r="B5" t="str">
            <v>ESCRITORIO MADERA 2 CAJONES S/LLAVE</v>
          </cell>
          <cell r="C5">
            <v>511</v>
          </cell>
          <cell r="N5">
            <v>1200</v>
          </cell>
        </row>
        <row r="6">
          <cell r="A6" t="str">
            <v>AJ-003</v>
          </cell>
          <cell r="B6" t="str">
            <v>ARCHIVERO METALICO DE 2 GAVETAS S/LLAVE</v>
          </cell>
          <cell r="C6">
            <v>511</v>
          </cell>
          <cell r="N6">
            <v>2070</v>
          </cell>
        </row>
        <row r="7">
          <cell r="A7" t="str">
            <v>AJ-004</v>
          </cell>
          <cell r="B7" t="str">
            <v>COMPUTADORADESKTOP</v>
          </cell>
          <cell r="C7">
            <v>515</v>
          </cell>
          <cell r="N7">
            <v>14999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BM-001</v>
          </cell>
          <cell r="B4" t="str">
            <v>MESA PARA COMPUTADORA</v>
          </cell>
          <cell r="M4">
            <v>700</v>
          </cell>
        </row>
        <row r="5">
          <cell r="A5" t="str">
            <v>BM-002</v>
          </cell>
          <cell r="B5" t="str">
            <v>MESA PARA COMPUTADORA</v>
          </cell>
          <cell r="M5">
            <v>700</v>
          </cell>
        </row>
        <row r="6">
          <cell r="A6" t="str">
            <v>BM-003</v>
          </cell>
          <cell r="B6" t="str">
            <v>MESA PARA COMPUTADORA</v>
          </cell>
          <cell r="M6">
            <v>700</v>
          </cell>
        </row>
        <row r="7">
          <cell r="A7" t="str">
            <v>BM-004</v>
          </cell>
          <cell r="B7" t="str">
            <v>MESA PARA COMPUTADORA</v>
          </cell>
          <cell r="M7">
            <v>700</v>
          </cell>
        </row>
        <row r="8">
          <cell r="A8" t="str">
            <v>BM-005</v>
          </cell>
          <cell r="B8" t="str">
            <v>MESA PARA COMPUTADORA</v>
          </cell>
          <cell r="M8">
            <v>700</v>
          </cell>
        </row>
        <row r="9">
          <cell r="A9" t="str">
            <v>BM-006</v>
          </cell>
          <cell r="B9" t="str">
            <v>MESA PARA COMPUTADORA</v>
          </cell>
          <cell r="M9">
            <v>700</v>
          </cell>
        </row>
        <row r="10">
          <cell r="A10" t="str">
            <v>BM-007</v>
          </cell>
          <cell r="B10" t="str">
            <v>ARCHIVERO METALICO 4 CAJONES</v>
          </cell>
          <cell r="M10">
            <v>900</v>
          </cell>
        </row>
        <row r="11">
          <cell r="A11" t="str">
            <v>BM-008</v>
          </cell>
          <cell r="B11" t="str">
            <v>ESCRITORIO DE TRIPLAY 2 CAJONES</v>
          </cell>
          <cell r="M11">
            <v>1500</v>
          </cell>
        </row>
        <row r="12">
          <cell r="A12" t="str">
            <v>BM-009</v>
          </cell>
          <cell r="B12" t="str">
            <v>AIRE ACONDICIONADO DE 1 TON.</v>
          </cell>
          <cell r="M12">
            <v>4000</v>
          </cell>
        </row>
        <row r="13">
          <cell r="A13" t="str">
            <v>BM-010</v>
          </cell>
          <cell r="B13" t="str">
            <v>PANTALLA PARA COMPUTADORA</v>
          </cell>
          <cell r="D13">
            <v>41171</v>
          </cell>
          <cell r="E13">
            <v>763</v>
          </cell>
          <cell r="M13">
            <v>2198.02</v>
          </cell>
        </row>
        <row r="14">
          <cell r="A14" t="str">
            <v>BM-011</v>
          </cell>
          <cell r="B14" t="str">
            <v>REGULADOR</v>
          </cell>
          <cell r="D14">
            <v>41171</v>
          </cell>
          <cell r="E14">
            <v>763</v>
          </cell>
          <cell r="M14">
            <v>551</v>
          </cell>
        </row>
        <row r="15">
          <cell r="A15" t="str">
            <v>BM-012</v>
          </cell>
          <cell r="B15" t="str">
            <v>AIRE ACONDICIONADO TIPO MINISPLIT 2 TON</v>
          </cell>
          <cell r="D15">
            <v>44734</v>
          </cell>
          <cell r="E15" t="str">
            <v>A 65</v>
          </cell>
          <cell r="M15">
            <v>14268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B4" t="str">
            <v>COMEDOR C/6 SILLAS</v>
          </cell>
          <cell r="D4">
            <v>41546</v>
          </cell>
          <cell r="M4">
            <v>7699</v>
          </cell>
        </row>
        <row r="5">
          <cell r="B5" t="str">
            <v>COMEDOR C/4 SILLAS</v>
          </cell>
          <cell r="D5">
            <v>41546</v>
          </cell>
          <cell r="M5">
            <v>6375</v>
          </cell>
        </row>
        <row r="6">
          <cell r="B6" t="str">
            <v>SILLA COLOR VERDE</v>
          </cell>
          <cell r="M6">
            <v>500</v>
          </cell>
        </row>
        <row r="7">
          <cell r="B7" t="str">
            <v>AIRE ACONDICIONADO</v>
          </cell>
          <cell r="D7">
            <v>40387</v>
          </cell>
          <cell r="M7">
            <v>9744</v>
          </cell>
        </row>
        <row r="8">
          <cell r="B8" t="str">
            <v>ARCHIVERO METALICO C/2 CAJONES</v>
          </cell>
          <cell r="M8">
            <v>7000</v>
          </cell>
        </row>
        <row r="9">
          <cell r="B9" t="str">
            <v>HORNO DE MICROONDAS 0.7 P</v>
          </cell>
          <cell r="D9">
            <v>41600</v>
          </cell>
          <cell r="M9">
            <v>690</v>
          </cell>
        </row>
        <row r="10">
          <cell r="B10" t="str">
            <v>AIRE ACONDICIONADO</v>
          </cell>
          <cell r="M10">
            <v>6380</v>
          </cell>
        </row>
        <row r="11">
          <cell r="B11" t="str">
            <v>SERVIDOR (INTERNET)</v>
          </cell>
          <cell r="M11"/>
        </row>
        <row r="12">
          <cell r="B12" t="str">
            <v>ARCHIVERO MADERA C/3 CAJONES</v>
          </cell>
          <cell r="M12">
            <v>8300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CAIC-001</v>
          </cell>
          <cell r="B4" t="str">
            <v>COLCHON CHICO</v>
          </cell>
          <cell r="M4">
            <v>650</v>
          </cell>
        </row>
        <row r="5">
          <cell r="A5" t="str">
            <v>CAIC-002</v>
          </cell>
          <cell r="B5" t="str">
            <v>COLCHON CHICO</v>
          </cell>
          <cell r="M5">
            <v>650</v>
          </cell>
        </row>
        <row r="6">
          <cell r="A6" t="str">
            <v>CAIC-003</v>
          </cell>
          <cell r="B6" t="str">
            <v>VENTILADOR INDUSTRIAL DE TECHO 56"</v>
          </cell>
          <cell r="M6">
            <v>950</v>
          </cell>
        </row>
        <row r="7">
          <cell r="A7" t="str">
            <v>CAIC-004</v>
          </cell>
          <cell r="B7" t="str">
            <v>VENTILADOR INDUSTRIAL DE TECHO 56"</v>
          </cell>
          <cell r="M7">
            <v>950</v>
          </cell>
        </row>
        <row r="8">
          <cell r="A8" t="str">
            <v>CAIC-005</v>
          </cell>
          <cell r="B8" t="str">
            <v>ENFRIADOR DE AGUA GENERAL ELETRIC</v>
          </cell>
          <cell r="D8">
            <v>40960</v>
          </cell>
          <cell r="M8">
            <v>3300</v>
          </cell>
        </row>
        <row r="9">
          <cell r="A9" t="str">
            <v>CAIC-006</v>
          </cell>
          <cell r="B9" t="str">
            <v>MINISPLIT</v>
          </cell>
          <cell r="M9">
            <v>9500</v>
          </cell>
        </row>
        <row r="10">
          <cell r="A10" t="str">
            <v>CAIC-007</v>
          </cell>
          <cell r="B10" t="str">
            <v>ESCRITORIO DE MADERA COLOR MELON</v>
          </cell>
          <cell r="M10">
            <v>1250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CM-001</v>
          </cell>
          <cell r="B4" t="str">
            <v xml:space="preserve">IMPRESORA MULTIFUNCIONAL </v>
          </cell>
          <cell r="C4">
            <v>515</v>
          </cell>
          <cell r="D4">
            <v>44978</v>
          </cell>
          <cell r="M4">
            <v>3878.45</v>
          </cell>
        </row>
        <row r="5">
          <cell r="A5" t="str">
            <v>CM-002</v>
          </cell>
          <cell r="B5" t="str">
            <v>EQUIPO DE COMPUTO HP</v>
          </cell>
          <cell r="C5">
            <v>515</v>
          </cell>
          <cell r="D5">
            <v>44978</v>
          </cell>
          <cell r="M5">
            <v>7757.97</v>
          </cell>
        </row>
        <row r="6">
          <cell r="A6" t="str">
            <v>CM-003</v>
          </cell>
          <cell r="B6" t="str">
            <v>EQUIPO DE COMPUTO HP</v>
          </cell>
          <cell r="C6">
            <v>515</v>
          </cell>
          <cell r="D6">
            <v>44978</v>
          </cell>
          <cell r="M6">
            <v>9672.6299999999992</v>
          </cell>
        </row>
        <row r="7">
          <cell r="A7" t="str">
            <v>CM-004</v>
          </cell>
          <cell r="B7" t="str">
            <v>SILLA SECRETARIAL</v>
          </cell>
          <cell r="C7">
            <v>511</v>
          </cell>
          <cell r="D7">
            <v>45352</v>
          </cell>
          <cell r="M7">
            <v>1715.52</v>
          </cell>
        </row>
        <row r="8">
          <cell r="A8" t="str">
            <v>CM-005</v>
          </cell>
          <cell r="B8" t="str">
            <v>SILLA SECRETARIAL</v>
          </cell>
          <cell r="C8">
            <v>511</v>
          </cell>
          <cell r="D8">
            <v>45352</v>
          </cell>
          <cell r="M8">
            <v>1715.52</v>
          </cell>
        </row>
        <row r="9">
          <cell r="A9" t="str">
            <v>CM-006</v>
          </cell>
          <cell r="B9" t="str">
            <v>SILLA SECRETARIAL</v>
          </cell>
          <cell r="C9">
            <v>511</v>
          </cell>
          <cell r="D9">
            <v>45352</v>
          </cell>
          <cell r="M9">
            <v>1715.52</v>
          </cell>
        </row>
        <row r="10">
          <cell r="A10" t="str">
            <v>CM-007</v>
          </cell>
          <cell r="B10" t="str">
            <v>SILLON EJECUTIVO</v>
          </cell>
          <cell r="C10">
            <v>511</v>
          </cell>
          <cell r="D10">
            <v>45352</v>
          </cell>
          <cell r="M10">
            <v>3620.64</v>
          </cell>
        </row>
        <row r="11">
          <cell r="A11" t="str">
            <v>CM-008</v>
          </cell>
          <cell r="B11" t="str">
            <v>SILLA DE VISITA</v>
          </cell>
          <cell r="C11">
            <v>511</v>
          </cell>
          <cell r="D11">
            <v>45352</v>
          </cell>
          <cell r="M11">
            <v>948.28</v>
          </cell>
        </row>
        <row r="12">
          <cell r="A12" t="str">
            <v>CM-009</v>
          </cell>
          <cell r="B12" t="str">
            <v>SILLA DE VISITA</v>
          </cell>
          <cell r="C12">
            <v>511</v>
          </cell>
          <cell r="D12">
            <v>45353</v>
          </cell>
          <cell r="M12">
            <v>948.28</v>
          </cell>
        </row>
        <row r="13">
          <cell r="A13" t="str">
            <v>CM-010</v>
          </cell>
          <cell r="B13" t="str">
            <v>SILLA DE VISITA</v>
          </cell>
          <cell r="C13">
            <v>511</v>
          </cell>
          <cell r="D13">
            <v>45354</v>
          </cell>
          <cell r="M13">
            <v>948.28</v>
          </cell>
        </row>
        <row r="14">
          <cell r="A14" t="str">
            <v>CM-011</v>
          </cell>
          <cell r="B14" t="str">
            <v>SILLA DE VISITA</v>
          </cell>
          <cell r="C14">
            <v>511</v>
          </cell>
          <cell r="D14">
            <v>45355</v>
          </cell>
          <cell r="M14">
            <v>948.28</v>
          </cell>
        </row>
        <row r="15">
          <cell r="A15" t="str">
            <v>CM-012</v>
          </cell>
          <cell r="B15" t="str">
            <v>SILLA DE VISITA</v>
          </cell>
          <cell r="C15">
            <v>511</v>
          </cell>
          <cell r="D15">
            <v>45356</v>
          </cell>
          <cell r="M15">
            <v>948.28</v>
          </cell>
        </row>
        <row r="16">
          <cell r="A16" t="str">
            <v>CM-013</v>
          </cell>
          <cell r="B16" t="str">
            <v>SILLA DE VISITA</v>
          </cell>
          <cell r="C16">
            <v>511</v>
          </cell>
          <cell r="D16">
            <v>45357</v>
          </cell>
          <cell r="M16">
            <v>948.28</v>
          </cell>
        </row>
        <row r="17">
          <cell r="A17" t="str">
            <v>CM-014</v>
          </cell>
          <cell r="B17" t="str">
            <v>SILLA DE VISITA</v>
          </cell>
          <cell r="C17">
            <v>511</v>
          </cell>
          <cell r="D17">
            <v>45358</v>
          </cell>
          <cell r="M17">
            <v>948.28</v>
          </cell>
        </row>
        <row r="18">
          <cell r="A18" t="str">
            <v>CM-015</v>
          </cell>
          <cell r="B18" t="str">
            <v>SILLA DE VISITA</v>
          </cell>
          <cell r="C18">
            <v>511</v>
          </cell>
          <cell r="D18">
            <v>45359</v>
          </cell>
          <cell r="M18">
            <v>948.28</v>
          </cell>
        </row>
        <row r="19">
          <cell r="A19" t="str">
            <v>CM-016</v>
          </cell>
          <cell r="B19" t="str">
            <v>SILLA DE VISITA</v>
          </cell>
          <cell r="C19">
            <v>511</v>
          </cell>
          <cell r="D19">
            <v>45360</v>
          </cell>
          <cell r="M19">
            <v>948.28</v>
          </cell>
        </row>
        <row r="20">
          <cell r="A20" t="str">
            <v>CM-017</v>
          </cell>
          <cell r="B20" t="str">
            <v>SILLA DE VISITA</v>
          </cell>
          <cell r="C20">
            <v>511</v>
          </cell>
          <cell r="D20">
            <v>45361</v>
          </cell>
          <cell r="M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C21">
            <v>511</v>
          </cell>
          <cell r="D21">
            <v>45394</v>
          </cell>
          <cell r="M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C22">
            <v>511</v>
          </cell>
          <cell r="D22">
            <v>45394</v>
          </cell>
          <cell r="M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C23">
            <v>511</v>
          </cell>
          <cell r="D23">
            <v>45394</v>
          </cell>
          <cell r="M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C24">
            <v>511</v>
          </cell>
          <cell r="D24">
            <v>45394</v>
          </cell>
          <cell r="M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C25">
            <v>511</v>
          </cell>
          <cell r="D25">
            <v>45488</v>
          </cell>
          <cell r="M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C26">
            <v>511</v>
          </cell>
          <cell r="D26">
            <v>45488</v>
          </cell>
          <cell r="M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C27">
            <v>511</v>
          </cell>
          <cell r="D27">
            <v>45488</v>
          </cell>
          <cell r="M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C28">
            <v>511</v>
          </cell>
          <cell r="D28">
            <v>45488</v>
          </cell>
          <cell r="M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C29">
            <v>511</v>
          </cell>
          <cell r="D29">
            <v>45488</v>
          </cell>
          <cell r="M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C30">
            <v>512</v>
          </cell>
          <cell r="D30">
            <v>45489</v>
          </cell>
          <cell r="M30">
            <v>960.15</v>
          </cell>
        </row>
        <row r="31">
          <cell r="A31" t="str">
            <v>CM-028</v>
          </cell>
          <cell r="B31" t="str">
            <v>SOPORTE CONTPAQ</v>
          </cell>
          <cell r="C31">
            <v>511</v>
          </cell>
          <cell r="D31">
            <v>45301</v>
          </cell>
          <cell r="M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C32">
            <v>515</v>
          </cell>
          <cell r="D32">
            <v>45352</v>
          </cell>
          <cell r="M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C33">
            <v>511</v>
          </cell>
          <cell r="D33">
            <v>45488</v>
          </cell>
          <cell r="M33">
            <v>1919.38</v>
          </cell>
        </row>
        <row r="34">
          <cell r="A34" t="str">
            <v>CM-031</v>
          </cell>
          <cell r="B34" t="str">
            <v>ESTANTE PARA ALMACENAJE</v>
          </cell>
          <cell r="C34">
            <v>511</v>
          </cell>
          <cell r="D34">
            <v>45488</v>
          </cell>
          <cell r="M34">
            <v>1919.38</v>
          </cell>
        </row>
        <row r="35">
          <cell r="A35" t="str">
            <v>CM-032</v>
          </cell>
          <cell r="B35" t="str">
            <v>ESTANTE PARA ALMACENAJE</v>
          </cell>
          <cell r="C35">
            <v>511</v>
          </cell>
          <cell r="D35">
            <v>45488</v>
          </cell>
          <cell r="M35">
            <v>1919.38</v>
          </cell>
        </row>
        <row r="36">
          <cell r="A36" t="str">
            <v>CM-033</v>
          </cell>
          <cell r="B36" t="str">
            <v>ESTANTE PARA ALMACENAJE</v>
          </cell>
          <cell r="C36">
            <v>511</v>
          </cell>
          <cell r="D36">
            <v>45488</v>
          </cell>
          <cell r="M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C37">
            <v>515</v>
          </cell>
          <cell r="D37">
            <v>45352</v>
          </cell>
          <cell r="M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C38">
            <v>515</v>
          </cell>
          <cell r="D38">
            <v>45352</v>
          </cell>
          <cell r="M38">
            <v>4298.99</v>
          </cell>
        </row>
        <row r="39">
          <cell r="A39" t="str">
            <v>CM-036</v>
          </cell>
          <cell r="B39" t="str">
            <v>COMPUTADORA  DE ESCRITORIO</v>
          </cell>
          <cell r="C39">
            <v>515</v>
          </cell>
          <cell r="D39">
            <v>45352</v>
          </cell>
          <cell r="M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C40">
            <v>515</v>
          </cell>
          <cell r="D40">
            <v>45352</v>
          </cell>
          <cell r="M40">
            <v>6906</v>
          </cell>
        </row>
        <row r="41">
          <cell r="A41" t="str">
            <v>CM-038</v>
          </cell>
          <cell r="B41" t="str">
            <v xml:space="preserve">MINISPLIT </v>
          </cell>
          <cell r="C41">
            <v>564</v>
          </cell>
          <cell r="D41"/>
          <cell r="M41"/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DS-005</v>
          </cell>
          <cell r="B4" t="str">
            <v>REGULADOR 8 CONTACTOS</v>
          </cell>
          <cell r="C4">
            <v>566</v>
          </cell>
        </row>
        <row r="5">
          <cell r="A5" t="str">
            <v>DS-006</v>
          </cell>
          <cell r="B5" t="str">
            <v>ESCRITORIO C/2 CAJONES</v>
          </cell>
          <cell r="C5">
            <v>511</v>
          </cell>
        </row>
        <row r="6">
          <cell r="A6" t="str">
            <v>DS-007</v>
          </cell>
          <cell r="B6" t="str">
            <v>SILLA SECRETARIAL CLASS</v>
          </cell>
          <cell r="C6">
            <v>511</v>
          </cell>
          <cell r="D6">
            <v>43061</v>
          </cell>
          <cell r="M6">
            <v>2349</v>
          </cell>
        </row>
        <row r="7">
          <cell r="A7" t="str">
            <v>DS-008</v>
          </cell>
          <cell r="B7" t="str">
            <v>SILLASECRETARIAL AUSTRALIA</v>
          </cell>
          <cell r="C7">
            <v>511</v>
          </cell>
          <cell r="D7">
            <v>43061</v>
          </cell>
          <cell r="M7">
            <v>2148.9899999999998</v>
          </cell>
        </row>
        <row r="8">
          <cell r="A8" t="str">
            <v>DS-009</v>
          </cell>
          <cell r="B8" t="str">
            <v>COMPUTADORA</v>
          </cell>
          <cell r="C8">
            <v>515</v>
          </cell>
          <cell r="D8">
            <v>42969</v>
          </cell>
          <cell r="M8">
            <v>14998.99</v>
          </cell>
        </row>
        <row r="9">
          <cell r="A9" t="str">
            <v>DS-010</v>
          </cell>
          <cell r="B9" t="str">
            <v>TECLADO</v>
          </cell>
          <cell r="C9">
            <v>515</v>
          </cell>
          <cell r="M9"/>
        </row>
        <row r="10">
          <cell r="A10" t="str">
            <v>DS-011</v>
          </cell>
          <cell r="B10" t="str">
            <v>MOUSE</v>
          </cell>
          <cell r="C10">
            <v>515</v>
          </cell>
          <cell r="M10"/>
        </row>
        <row r="11">
          <cell r="A11" t="str">
            <v>DS-012</v>
          </cell>
          <cell r="B11" t="str">
            <v>IMPRESORA MULTIFUNCIONAL</v>
          </cell>
          <cell r="C11">
            <v>515</v>
          </cell>
          <cell r="D11">
            <v>42969</v>
          </cell>
          <cell r="M11">
            <v>5998.99</v>
          </cell>
        </row>
        <row r="12">
          <cell r="A12" t="str">
            <v>DS-013</v>
          </cell>
          <cell r="B12" t="str">
            <v xml:space="preserve">COMPUTADORA </v>
          </cell>
          <cell r="C12">
            <v>515</v>
          </cell>
          <cell r="D12">
            <v>43426</v>
          </cell>
          <cell r="M12">
            <v>26999</v>
          </cell>
        </row>
        <row r="13">
          <cell r="A13" t="str">
            <v>DS-014</v>
          </cell>
          <cell r="B13" t="str">
            <v>TECLADO</v>
          </cell>
          <cell r="C13">
            <v>515</v>
          </cell>
          <cell r="M13"/>
        </row>
        <row r="14">
          <cell r="A14" t="str">
            <v>DS-015</v>
          </cell>
          <cell r="B14" t="str">
            <v>MOUSE</v>
          </cell>
          <cell r="C14">
            <v>515</v>
          </cell>
          <cell r="M14"/>
        </row>
        <row r="15">
          <cell r="A15" t="str">
            <v>DS-016</v>
          </cell>
          <cell r="B15" t="str">
            <v>IMPRESORA MULTIFUNCIONAL</v>
          </cell>
          <cell r="C15">
            <v>515</v>
          </cell>
          <cell r="D15">
            <v>43334</v>
          </cell>
          <cell r="M15">
            <v>5998.99</v>
          </cell>
        </row>
        <row r="16">
          <cell r="A16" t="str">
            <v>DS-017</v>
          </cell>
          <cell r="B16" t="str">
            <v>ESTACION DE TRABAJO L NOGALUM</v>
          </cell>
          <cell r="C16">
            <v>511</v>
          </cell>
          <cell r="D16">
            <v>43061</v>
          </cell>
          <cell r="M16">
            <v>3959.19</v>
          </cell>
        </row>
        <row r="17">
          <cell r="A17" t="str">
            <v>DS-018</v>
          </cell>
          <cell r="B17" t="str">
            <v>SILLA OFIC CHAIRMAN EXCEL</v>
          </cell>
          <cell r="C17">
            <v>511</v>
          </cell>
          <cell r="D17">
            <v>44765</v>
          </cell>
          <cell r="M17">
            <v>1723.27</v>
          </cell>
        </row>
        <row r="18">
          <cell r="A18" t="str">
            <v>DS-019</v>
          </cell>
          <cell r="B18" t="str">
            <v>REGULADOR</v>
          </cell>
          <cell r="C18">
            <v>511</v>
          </cell>
          <cell r="D18">
            <v>44718</v>
          </cell>
          <cell r="M18">
            <v>1168</v>
          </cell>
        </row>
        <row r="19">
          <cell r="A19" t="str">
            <v>DS-019</v>
          </cell>
          <cell r="B19" t="str">
            <v>MONITOR</v>
          </cell>
          <cell r="C19">
            <v>515</v>
          </cell>
          <cell r="M19"/>
        </row>
        <row r="20">
          <cell r="A20" t="str">
            <v>DS-020</v>
          </cell>
          <cell r="B20" t="str">
            <v>TECLADO</v>
          </cell>
          <cell r="C20">
            <v>515</v>
          </cell>
          <cell r="M20"/>
        </row>
        <row r="21">
          <cell r="A21" t="str">
            <v>DS-021</v>
          </cell>
          <cell r="B21" t="str">
            <v>MOUSE</v>
          </cell>
          <cell r="C21">
            <v>515</v>
          </cell>
          <cell r="M21"/>
        </row>
        <row r="22">
          <cell r="A22" t="str">
            <v>DS-022</v>
          </cell>
          <cell r="B22" t="str">
            <v>CPU</v>
          </cell>
          <cell r="C22">
            <v>515</v>
          </cell>
          <cell r="M22"/>
        </row>
        <row r="23">
          <cell r="A23" t="str">
            <v>DS-023</v>
          </cell>
          <cell r="B23" t="str">
            <v>ESCRITORIO C/2 CAJONES</v>
          </cell>
          <cell r="C23">
            <v>511</v>
          </cell>
          <cell r="M23"/>
        </row>
        <row r="24">
          <cell r="A24" t="str">
            <v>DS-024</v>
          </cell>
          <cell r="B24" t="str">
            <v>SILLA NY</v>
          </cell>
          <cell r="C24">
            <v>511</v>
          </cell>
          <cell r="D24">
            <v>44239</v>
          </cell>
          <cell r="M24">
            <v>1798.99</v>
          </cell>
        </row>
        <row r="25">
          <cell r="A25" t="str">
            <v>DS-026</v>
          </cell>
          <cell r="B25" t="str">
            <v>MONITOR</v>
          </cell>
          <cell r="C25">
            <v>515</v>
          </cell>
          <cell r="M25"/>
        </row>
        <row r="26">
          <cell r="A26" t="str">
            <v>DS-027</v>
          </cell>
          <cell r="B26" t="str">
            <v>TECLADO</v>
          </cell>
          <cell r="C26">
            <v>515</v>
          </cell>
          <cell r="M26"/>
        </row>
        <row r="27">
          <cell r="A27" t="str">
            <v>DS-028</v>
          </cell>
          <cell r="B27" t="str">
            <v>CPU</v>
          </cell>
          <cell r="C27">
            <v>515</v>
          </cell>
          <cell r="M27"/>
        </row>
        <row r="28">
          <cell r="A28" t="str">
            <v>DS-030</v>
          </cell>
          <cell r="B28" t="str">
            <v>ESCRITORIO CHERRY LIGHT</v>
          </cell>
          <cell r="C28">
            <v>511</v>
          </cell>
          <cell r="D28">
            <v>43061</v>
          </cell>
          <cell r="M28">
            <v>3398.99</v>
          </cell>
        </row>
        <row r="29">
          <cell r="A29" t="str">
            <v>DS-031</v>
          </cell>
          <cell r="B29" t="str">
            <v>SILLA SECRETARIAL AUSTRALIA</v>
          </cell>
          <cell r="C29">
            <v>511</v>
          </cell>
          <cell r="D29">
            <v>43426</v>
          </cell>
          <cell r="M29">
            <v>2148.9899999999998</v>
          </cell>
        </row>
        <row r="30">
          <cell r="A30" t="str">
            <v>DS-032</v>
          </cell>
          <cell r="B30" t="str">
            <v>REGULADOR 8 CONTACTOS</v>
          </cell>
          <cell r="C30">
            <v>566</v>
          </cell>
          <cell r="M30">
            <v>1168.04</v>
          </cell>
        </row>
        <row r="31">
          <cell r="A31" t="str">
            <v>DS-033</v>
          </cell>
          <cell r="B31" t="str">
            <v>REGULADOR DE 8 CONTACTOS</v>
          </cell>
          <cell r="C31">
            <v>299</v>
          </cell>
          <cell r="D31">
            <v>44718</v>
          </cell>
          <cell r="M31"/>
        </row>
        <row r="32">
          <cell r="A32" t="str">
            <v>DS-033</v>
          </cell>
          <cell r="B32" t="str">
            <v>REGULADOR ISB</v>
          </cell>
          <cell r="C32">
            <v>566</v>
          </cell>
          <cell r="M32"/>
        </row>
        <row r="33">
          <cell r="A33" t="str">
            <v>DS-034</v>
          </cell>
          <cell r="B33" t="str">
            <v>SILLA OFIC</v>
          </cell>
          <cell r="C33">
            <v>511</v>
          </cell>
          <cell r="D33">
            <v>44765</v>
          </cell>
          <cell r="M33">
            <v>1723.77</v>
          </cell>
        </row>
        <row r="34">
          <cell r="A34" t="str">
            <v>DS-034</v>
          </cell>
          <cell r="B34" t="str">
            <v>MONITOR</v>
          </cell>
          <cell r="C34">
            <v>515</v>
          </cell>
          <cell r="M34"/>
        </row>
        <row r="35">
          <cell r="A35" t="str">
            <v>DS-035</v>
          </cell>
          <cell r="B35" t="str">
            <v>SILLA</v>
          </cell>
          <cell r="C35">
            <v>511</v>
          </cell>
          <cell r="M35"/>
        </row>
        <row r="36">
          <cell r="A36" t="str">
            <v>DS-036</v>
          </cell>
          <cell r="B36" t="str">
            <v>TECLADO</v>
          </cell>
          <cell r="C36">
            <v>515</v>
          </cell>
          <cell r="M36"/>
        </row>
        <row r="37">
          <cell r="A37" t="str">
            <v>DS-037</v>
          </cell>
          <cell r="B37" t="str">
            <v>MOUSE</v>
          </cell>
          <cell r="C37">
            <v>515</v>
          </cell>
          <cell r="M37"/>
        </row>
        <row r="38">
          <cell r="A38" t="str">
            <v>DS-038</v>
          </cell>
          <cell r="B38" t="str">
            <v>ESCRITORIO C/2 CAJONES</v>
          </cell>
          <cell r="C38">
            <v>511</v>
          </cell>
          <cell r="M38"/>
        </row>
        <row r="39">
          <cell r="A39" t="str">
            <v>DS-039</v>
          </cell>
          <cell r="B39" t="str">
            <v>SILLA NY</v>
          </cell>
          <cell r="C39">
            <v>511</v>
          </cell>
          <cell r="D39">
            <v>44239</v>
          </cell>
          <cell r="M39">
            <v>1798.99</v>
          </cell>
        </row>
        <row r="40">
          <cell r="A40" t="str">
            <v>DS-040</v>
          </cell>
          <cell r="B40" t="str">
            <v>COMPUTADORA  C/CPU</v>
          </cell>
          <cell r="C40">
            <v>515</v>
          </cell>
          <cell r="D40">
            <v>41836</v>
          </cell>
          <cell r="M40">
            <v>10500</v>
          </cell>
        </row>
        <row r="41">
          <cell r="A41" t="str">
            <v>DS-041</v>
          </cell>
          <cell r="B41" t="str">
            <v>TECLADO</v>
          </cell>
          <cell r="C41">
            <v>515</v>
          </cell>
          <cell r="M41"/>
        </row>
        <row r="42">
          <cell r="A42" t="str">
            <v>DS-042</v>
          </cell>
          <cell r="B42" t="str">
            <v>MOUSE</v>
          </cell>
          <cell r="C42">
            <v>515</v>
          </cell>
          <cell r="M42"/>
        </row>
        <row r="43">
          <cell r="A43" t="str">
            <v>DS-043</v>
          </cell>
          <cell r="B43" t="str">
            <v>SILLA GIRATORIA</v>
          </cell>
          <cell r="C43">
            <v>511</v>
          </cell>
          <cell r="D43">
            <v>43061</v>
          </cell>
          <cell r="M43">
            <v>2148.9899999999998</v>
          </cell>
        </row>
        <row r="44">
          <cell r="A44" t="str">
            <v>DS-044</v>
          </cell>
          <cell r="B44" t="str">
            <v>REGULADOR 8 CONTACTOS</v>
          </cell>
          <cell r="C44">
            <v>566</v>
          </cell>
          <cell r="M44"/>
        </row>
        <row r="45">
          <cell r="A45" t="str">
            <v>DS-045</v>
          </cell>
          <cell r="B45" t="str">
            <v>COMPUTADORA HP</v>
          </cell>
          <cell r="C45">
            <v>515</v>
          </cell>
          <cell r="D45">
            <v>43334</v>
          </cell>
          <cell r="M45">
            <v>14998.99</v>
          </cell>
        </row>
        <row r="46">
          <cell r="A46" t="str">
            <v>DS-046</v>
          </cell>
          <cell r="B46" t="str">
            <v>TECLADO</v>
          </cell>
          <cell r="C46">
            <v>515</v>
          </cell>
          <cell r="D46">
            <v>41836</v>
          </cell>
          <cell r="M46" t="str">
            <v>"</v>
          </cell>
        </row>
        <row r="47">
          <cell r="A47" t="str">
            <v>DS-047</v>
          </cell>
          <cell r="B47" t="str">
            <v>MOUSE</v>
          </cell>
          <cell r="C47">
            <v>515</v>
          </cell>
          <cell r="M47"/>
        </row>
        <row r="48">
          <cell r="A48" t="str">
            <v>DS-048</v>
          </cell>
          <cell r="B48" t="str">
            <v>ESCRITORIO C/2 CAJONES</v>
          </cell>
          <cell r="C48">
            <v>511</v>
          </cell>
          <cell r="M48"/>
        </row>
        <row r="49">
          <cell r="A49" t="str">
            <v>DS-049</v>
          </cell>
          <cell r="B49" t="str">
            <v>SILLA SECRETAIAL AUSTRALIA</v>
          </cell>
          <cell r="C49">
            <v>511</v>
          </cell>
          <cell r="D49">
            <v>43061</v>
          </cell>
          <cell r="M49">
            <v>2148.9899999999998</v>
          </cell>
        </row>
        <row r="50">
          <cell r="A50" t="str">
            <v>DS-050</v>
          </cell>
          <cell r="B50" t="str">
            <v>EQUIPO DE COMPUTO  ALL IN ONE HP 24-F101LA</v>
          </cell>
          <cell r="C50">
            <v>515</v>
          </cell>
          <cell r="D50">
            <v>43759</v>
          </cell>
          <cell r="M50">
            <v>11637.07</v>
          </cell>
        </row>
        <row r="51">
          <cell r="A51" t="str">
            <v>DS-053</v>
          </cell>
          <cell r="B51" t="str">
            <v>TECLADO</v>
          </cell>
          <cell r="C51">
            <v>515</v>
          </cell>
          <cell r="M51"/>
        </row>
        <row r="52">
          <cell r="A52" t="str">
            <v>DS-054</v>
          </cell>
          <cell r="B52" t="str">
            <v>IMPRESORA MULTIFUNCIONAL</v>
          </cell>
          <cell r="C52">
            <v>515</v>
          </cell>
          <cell r="D52">
            <v>43672</v>
          </cell>
          <cell r="M52">
            <v>7888</v>
          </cell>
        </row>
        <row r="53">
          <cell r="A53" t="str">
            <v>DS-055</v>
          </cell>
          <cell r="B53" t="str">
            <v>MONITOR</v>
          </cell>
          <cell r="C53">
            <v>515</v>
          </cell>
          <cell r="M53"/>
        </row>
        <row r="54">
          <cell r="A54" t="str">
            <v>DS-056</v>
          </cell>
          <cell r="B54" t="str">
            <v xml:space="preserve">TECLADO </v>
          </cell>
          <cell r="C54">
            <v>515</v>
          </cell>
          <cell r="M54"/>
        </row>
        <row r="55">
          <cell r="A55" t="str">
            <v>DS-057</v>
          </cell>
          <cell r="B55" t="str">
            <v>MOUSE</v>
          </cell>
          <cell r="C55">
            <v>515</v>
          </cell>
          <cell r="M55"/>
        </row>
        <row r="56">
          <cell r="A56" t="str">
            <v>DS-058</v>
          </cell>
          <cell r="B56" t="str">
            <v>CPU</v>
          </cell>
          <cell r="C56">
            <v>515</v>
          </cell>
          <cell r="M56"/>
        </row>
        <row r="57">
          <cell r="A57" t="str">
            <v>DS-059</v>
          </cell>
          <cell r="B57" t="str">
            <v>ESCRITORIO C/2 CAJONES</v>
          </cell>
          <cell r="C57">
            <v>511</v>
          </cell>
          <cell r="M57"/>
        </row>
        <row r="58">
          <cell r="A58" t="str">
            <v>DS-060</v>
          </cell>
          <cell r="B58" t="str">
            <v>SILLA SECRETARIAL GIRABLE</v>
          </cell>
          <cell r="C58">
            <v>511</v>
          </cell>
          <cell r="M58"/>
        </row>
        <row r="59">
          <cell r="A59" t="str">
            <v>DS-061</v>
          </cell>
          <cell r="B59" t="str">
            <v>MESA PLEGABLE 1.22 MTS</v>
          </cell>
          <cell r="C59">
            <v>511</v>
          </cell>
          <cell r="D59">
            <v>42525</v>
          </cell>
          <cell r="M59">
            <v>817.37</v>
          </cell>
        </row>
        <row r="60">
          <cell r="A60" t="str">
            <v>DS-062</v>
          </cell>
          <cell r="B60" t="str">
            <v>ENFRIADOR-DOSIFICADOR DE AGUA</v>
          </cell>
          <cell r="C60">
            <v>564</v>
          </cell>
          <cell r="M60"/>
        </row>
        <row r="61">
          <cell r="A61" t="str">
            <v>DS-063</v>
          </cell>
          <cell r="B61" t="str">
            <v>ARCHIVERO METALICO C/4 CAJONES</v>
          </cell>
          <cell r="C61">
            <v>511</v>
          </cell>
          <cell r="M61"/>
        </row>
        <row r="62">
          <cell r="A62" t="str">
            <v>DS-064</v>
          </cell>
          <cell r="B62" t="str">
            <v>ARCHIVERO METALICO C/3 CAJONES</v>
          </cell>
          <cell r="C62">
            <v>511</v>
          </cell>
          <cell r="M62"/>
        </row>
        <row r="63">
          <cell r="A63" t="str">
            <v>DS-065</v>
          </cell>
          <cell r="B63" t="str">
            <v>ARCHIVERO METALICO C/2 CAJONES</v>
          </cell>
          <cell r="C63">
            <v>511</v>
          </cell>
          <cell r="M63"/>
        </row>
        <row r="64">
          <cell r="A64" t="str">
            <v>DS-066</v>
          </cell>
          <cell r="B64" t="str">
            <v xml:space="preserve">ARCHIVERO METALICO C/2 CAJONES </v>
          </cell>
          <cell r="C64">
            <v>511</v>
          </cell>
          <cell r="M64"/>
        </row>
        <row r="65">
          <cell r="A65" t="str">
            <v>DS-067</v>
          </cell>
          <cell r="B65" t="str">
            <v>ARCHIVERO METALICO C/3 CAJONES</v>
          </cell>
          <cell r="C65">
            <v>511</v>
          </cell>
          <cell r="M65">
            <v>1500</v>
          </cell>
        </row>
        <row r="66">
          <cell r="A66" t="str">
            <v>DS-068</v>
          </cell>
          <cell r="B66" t="str">
            <v>COPIADORA RICOH</v>
          </cell>
          <cell r="C66">
            <v>515</v>
          </cell>
          <cell r="M66"/>
        </row>
        <row r="67">
          <cell r="A67" t="str">
            <v>DS-069</v>
          </cell>
          <cell r="B67" t="str">
            <v xml:space="preserve">JUEGO DE BANCA 3 PIEZAS </v>
          </cell>
          <cell r="C67">
            <v>511</v>
          </cell>
          <cell r="M67"/>
        </row>
        <row r="68">
          <cell r="A68" t="str">
            <v>DS-070</v>
          </cell>
          <cell r="B68" t="str">
            <v>ENGARGOLADORA</v>
          </cell>
          <cell r="C68">
            <v>511</v>
          </cell>
          <cell r="M68"/>
        </row>
        <row r="69">
          <cell r="A69" t="str">
            <v>DS-071</v>
          </cell>
          <cell r="B69" t="str">
            <v>AIRE ACONDICIONADO</v>
          </cell>
          <cell r="C69">
            <v>564</v>
          </cell>
          <cell r="M69">
            <v>11136</v>
          </cell>
        </row>
        <row r="70">
          <cell r="A70" t="str">
            <v>DS-072</v>
          </cell>
          <cell r="B70" t="str">
            <v>CPU</v>
          </cell>
          <cell r="C70">
            <v>515</v>
          </cell>
          <cell r="M70"/>
        </row>
        <row r="71">
          <cell r="A71" t="str">
            <v>DS-073</v>
          </cell>
          <cell r="B71" t="str">
            <v>ESTACION TOTAL DE MEDICION</v>
          </cell>
          <cell r="C71">
            <v>511</v>
          </cell>
          <cell r="M71"/>
        </row>
        <row r="72">
          <cell r="A72" t="str">
            <v>DS-074</v>
          </cell>
          <cell r="B72" t="str">
            <v>TELEFONO INALAMBRICO</v>
          </cell>
          <cell r="C72">
            <v>520</v>
          </cell>
          <cell r="M72"/>
        </row>
        <row r="73">
          <cell r="A73" t="str">
            <v>DS-075</v>
          </cell>
          <cell r="B73" t="str">
            <v>MUEBLE DE MADERA C/5 ENTREPAÑOS</v>
          </cell>
          <cell r="C73">
            <v>511</v>
          </cell>
          <cell r="M73"/>
        </row>
        <row r="74">
          <cell r="A74" t="str">
            <v>DS-076</v>
          </cell>
          <cell r="B74" t="str">
            <v>ARCHIVERO DE MADERA</v>
          </cell>
          <cell r="C74">
            <v>511</v>
          </cell>
          <cell r="M74"/>
        </row>
        <row r="75">
          <cell r="A75" t="str">
            <v>DS-077</v>
          </cell>
          <cell r="B75" t="str">
            <v>ESCRITORIO METALICO C/2 CAJONES</v>
          </cell>
          <cell r="C75">
            <v>511</v>
          </cell>
          <cell r="M75"/>
        </row>
        <row r="76">
          <cell r="A76" t="str">
            <v>DS-078</v>
          </cell>
          <cell r="B76" t="str">
            <v>MONITOR</v>
          </cell>
          <cell r="C76">
            <v>515</v>
          </cell>
          <cell r="M76"/>
        </row>
        <row r="77">
          <cell r="A77" t="str">
            <v>DS-079</v>
          </cell>
          <cell r="B77" t="str">
            <v>SILLA OFIC</v>
          </cell>
          <cell r="C77">
            <v>511</v>
          </cell>
          <cell r="D77">
            <v>44765</v>
          </cell>
          <cell r="M77">
            <v>1723.27</v>
          </cell>
        </row>
        <row r="78">
          <cell r="A78" t="str">
            <v>DS-079</v>
          </cell>
          <cell r="B78" t="str">
            <v>EQUIPO IMPRESORA Y COPIADORA</v>
          </cell>
          <cell r="C78">
            <v>515</v>
          </cell>
          <cell r="D78">
            <v>42956</v>
          </cell>
          <cell r="M78">
            <v>98000</v>
          </cell>
        </row>
        <row r="79">
          <cell r="A79" t="str">
            <v>DS-080</v>
          </cell>
          <cell r="B79" t="str">
            <v>PIZARRON COLOR BLANCO</v>
          </cell>
          <cell r="C79">
            <v>511</v>
          </cell>
          <cell r="M79"/>
        </row>
        <row r="80">
          <cell r="A80" t="str">
            <v>DS-081</v>
          </cell>
          <cell r="B80" t="str">
            <v>AIRE ACONDICIONADO</v>
          </cell>
          <cell r="C80">
            <v>564</v>
          </cell>
          <cell r="M80"/>
        </row>
        <row r="81">
          <cell r="A81" t="str">
            <v>DS-082</v>
          </cell>
          <cell r="B81" t="str">
            <v>NIVEL AUTOMATICO</v>
          </cell>
          <cell r="C81">
            <v>511</v>
          </cell>
          <cell r="D81">
            <v>42991</v>
          </cell>
          <cell r="M81">
            <v>12992</v>
          </cell>
        </row>
        <row r="82">
          <cell r="A82" t="str">
            <v>DS-083</v>
          </cell>
          <cell r="B82" t="str">
            <v>ESCRITORIO EMPRESARIAL</v>
          </cell>
          <cell r="C82">
            <v>511</v>
          </cell>
          <cell r="M82"/>
        </row>
        <row r="83">
          <cell r="A83" t="str">
            <v>DS-084</v>
          </cell>
          <cell r="B83" t="str">
            <v>COPIADORA CANNON</v>
          </cell>
          <cell r="C83">
            <v>515</v>
          </cell>
          <cell r="M83"/>
        </row>
        <row r="84">
          <cell r="A84" t="str">
            <v>DS-085</v>
          </cell>
          <cell r="B84" t="str">
            <v>COMPUTADORA LAPTOP NOTEBOOK</v>
          </cell>
          <cell r="C84">
            <v>515</v>
          </cell>
          <cell r="M84">
            <v>15000</v>
          </cell>
        </row>
        <row r="85">
          <cell r="A85" t="str">
            <v>DS-086</v>
          </cell>
          <cell r="B85" t="str">
            <v>SILLA EJECUTIVA NAPOLES</v>
          </cell>
          <cell r="C85">
            <v>511</v>
          </cell>
          <cell r="D85">
            <v>43426</v>
          </cell>
          <cell r="M85">
            <v>2749</v>
          </cell>
        </row>
        <row r="86">
          <cell r="A86" t="str">
            <v>DS-087</v>
          </cell>
          <cell r="B86" t="str">
            <v>ANAQUEL METALICO C/6 ENTREPAÑOS</v>
          </cell>
          <cell r="C86">
            <v>511</v>
          </cell>
          <cell r="M86"/>
        </row>
        <row r="87">
          <cell r="A87" t="str">
            <v>DS-088</v>
          </cell>
          <cell r="B87" t="str">
            <v>ANAQUEL METALICO C/6 ENTREPAÑOS</v>
          </cell>
          <cell r="C87">
            <v>511</v>
          </cell>
          <cell r="M87"/>
        </row>
        <row r="88">
          <cell r="A88" t="str">
            <v>DS-089</v>
          </cell>
          <cell r="B88" t="str">
            <v xml:space="preserve">JUEGO DE BANCA 3 PIEZAS </v>
          </cell>
          <cell r="C88">
            <v>511</v>
          </cell>
          <cell r="M88"/>
        </row>
        <row r="89">
          <cell r="A89" t="str">
            <v>DS-090</v>
          </cell>
          <cell r="B89" t="str">
            <v>GAVETA METALICA COLOR GRIS 2 PUERTAS</v>
          </cell>
          <cell r="C89">
            <v>511</v>
          </cell>
          <cell r="M89"/>
        </row>
        <row r="90">
          <cell r="A90" t="str">
            <v>DS-091</v>
          </cell>
          <cell r="B90" t="str">
            <v>GAVETA METALICA COLOR GRIS 2 PUERTAS</v>
          </cell>
          <cell r="C90">
            <v>511</v>
          </cell>
          <cell r="M90"/>
        </row>
        <row r="91">
          <cell r="A91" t="str">
            <v>DS-092</v>
          </cell>
          <cell r="B91" t="str">
            <v>TECLADO</v>
          </cell>
          <cell r="C91">
            <v>515</v>
          </cell>
          <cell r="M91"/>
        </row>
        <row r="92">
          <cell r="A92" t="str">
            <v>DS-093</v>
          </cell>
          <cell r="B92" t="str">
            <v>MOUSE</v>
          </cell>
          <cell r="C92">
            <v>515</v>
          </cell>
          <cell r="M92"/>
        </row>
        <row r="93">
          <cell r="A93" t="str">
            <v>DS-094</v>
          </cell>
          <cell r="B93" t="str">
            <v>MESA GRANDE COLOR BLANCO</v>
          </cell>
          <cell r="C93">
            <v>511</v>
          </cell>
          <cell r="M93"/>
        </row>
        <row r="94">
          <cell r="A94" t="str">
            <v>DS-095</v>
          </cell>
          <cell r="B94" t="str">
            <v>SILLA GIRABLE COLOR NEGRO</v>
          </cell>
          <cell r="C94">
            <v>511</v>
          </cell>
          <cell r="M94"/>
        </row>
        <row r="95">
          <cell r="A95" t="str">
            <v>DS-096</v>
          </cell>
          <cell r="B95" t="str">
            <v>LAMPARA ENCANDECENTE</v>
          </cell>
          <cell r="C95">
            <v>511</v>
          </cell>
          <cell r="M95"/>
        </row>
        <row r="96">
          <cell r="A96" t="str">
            <v>DS-097</v>
          </cell>
          <cell r="B96" t="str">
            <v>REGULADOR GRANDE</v>
          </cell>
          <cell r="C96">
            <v>566</v>
          </cell>
          <cell r="M96"/>
        </row>
        <row r="97">
          <cell r="A97" t="str">
            <v>DS-098</v>
          </cell>
          <cell r="B97" t="str">
            <v>REVOLVEDORA KOLIE DE UN SACO CON MOTOR</v>
          </cell>
          <cell r="C97">
            <v>563</v>
          </cell>
          <cell r="D97">
            <v>43461</v>
          </cell>
          <cell r="M97">
            <v>18534.490000000002</v>
          </cell>
        </row>
        <row r="98">
          <cell r="A98" t="str">
            <v>DS-099</v>
          </cell>
          <cell r="B98" t="str">
            <v>REVOLVEDORA KOLIE DE UN SACO CON MOTOR</v>
          </cell>
          <cell r="C98">
            <v>563</v>
          </cell>
          <cell r="D98">
            <v>43462</v>
          </cell>
          <cell r="M98">
            <v>18535.490000000002</v>
          </cell>
        </row>
        <row r="99">
          <cell r="A99" t="str">
            <v>DS-100</v>
          </cell>
          <cell r="B99" t="str">
            <v>BAILARINA MOTOR HONDA</v>
          </cell>
          <cell r="C99">
            <v>563</v>
          </cell>
          <cell r="D99">
            <v>43826</v>
          </cell>
          <cell r="M99">
            <v>36546</v>
          </cell>
        </row>
        <row r="100">
          <cell r="A100" t="str">
            <v>DS-101</v>
          </cell>
          <cell r="B100" t="str">
            <v xml:space="preserve">CORTADORA DE CONCRETO 13 HP </v>
          </cell>
          <cell r="C100">
            <v>563</v>
          </cell>
          <cell r="D100">
            <v>43461</v>
          </cell>
          <cell r="M100">
            <v>33500</v>
          </cell>
        </row>
        <row r="101">
          <cell r="A101" t="str">
            <v>DS-102</v>
          </cell>
          <cell r="B101" t="str">
            <v>PLOTER</v>
          </cell>
          <cell r="C101">
            <v>515</v>
          </cell>
          <cell r="D101">
            <v>41233</v>
          </cell>
          <cell r="M101">
            <v>50309.71</v>
          </cell>
        </row>
        <row r="102">
          <cell r="A102" t="str">
            <v>DS-103</v>
          </cell>
          <cell r="B102" t="str">
            <v>SILLA</v>
          </cell>
          <cell r="C102">
            <v>511</v>
          </cell>
          <cell r="D102">
            <v>44241</v>
          </cell>
          <cell r="M102">
            <v>1798.99</v>
          </cell>
        </row>
        <row r="103">
          <cell r="A103" t="str">
            <v>DS-104</v>
          </cell>
          <cell r="B103" t="str">
            <v>MONITOR</v>
          </cell>
          <cell r="C103">
            <v>515</v>
          </cell>
          <cell r="D103">
            <v>44497</v>
          </cell>
          <cell r="M103">
            <v>20799.2</v>
          </cell>
        </row>
        <row r="104">
          <cell r="A104" t="str">
            <v>DS-105</v>
          </cell>
          <cell r="B104" t="str">
            <v>TECLADO</v>
          </cell>
          <cell r="C104">
            <v>515</v>
          </cell>
          <cell r="M104"/>
        </row>
        <row r="105">
          <cell r="A105" t="str">
            <v>DS-106</v>
          </cell>
          <cell r="B105" t="str">
            <v>MOUSE</v>
          </cell>
          <cell r="C105">
            <v>515</v>
          </cell>
          <cell r="M105"/>
        </row>
        <row r="106">
          <cell r="A106" t="str">
            <v>DS-107</v>
          </cell>
          <cell r="B106" t="str">
            <v>MONITOR</v>
          </cell>
          <cell r="C106">
            <v>515</v>
          </cell>
          <cell r="D106">
            <v>44529</v>
          </cell>
          <cell r="M106"/>
        </row>
        <row r="107">
          <cell r="A107" t="str">
            <v>DS-108</v>
          </cell>
          <cell r="B107" t="str">
            <v>TECLADO</v>
          </cell>
          <cell r="C107">
            <v>515</v>
          </cell>
          <cell r="D107">
            <v>44529</v>
          </cell>
          <cell r="M107"/>
        </row>
        <row r="108">
          <cell r="A108" t="str">
            <v>DS-109</v>
          </cell>
          <cell r="B108" t="str">
            <v>MOUSE</v>
          </cell>
          <cell r="C108">
            <v>515</v>
          </cell>
          <cell r="D108">
            <v>44529</v>
          </cell>
          <cell r="M108"/>
        </row>
        <row r="109">
          <cell r="A109" t="str">
            <v>DS-110</v>
          </cell>
          <cell r="B109" t="str">
            <v>MONITOR</v>
          </cell>
          <cell r="C109">
            <v>515</v>
          </cell>
          <cell r="D109">
            <v>44894</v>
          </cell>
          <cell r="M109"/>
        </row>
        <row r="110">
          <cell r="A110" t="str">
            <v>DS-111</v>
          </cell>
          <cell r="B110" t="str">
            <v>TECLADO</v>
          </cell>
          <cell r="C110">
            <v>515</v>
          </cell>
          <cell r="D110">
            <v>44529</v>
          </cell>
          <cell r="M110"/>
        </row>
        <row r="111">
          <cell r="A111" t="str">
            <v>DS-112</v>
          </cell>
          <cell r="B111" t="str">
            <v>MOUSE</v>
          </cell>
          <cell r="C111">
            <v>515</v>
          </cell>
          <cell r="D111">
            <v>44529</v>
          </cell>
          <cell r="M111"/>
        </row>
        <row r="112">
          <cell r="A112" t="str">
            <v>DS-113</v>
          </cell>
          <cell r="B112" t="str">
            <v>DESKOP HP</v>
          </cell>
          <cell r="C112">
            <v>515</v>
          </cell>
          <cell r="D112">
            <v>44674</v>
          </cell>
          <cell r="M112"/>
        </row>
        <row r="113">
          <cell r="A113" t="str">
            <v>DS-114</v>
          </cell>
          <cell r="B113" t="str">
            <v>DESKOP LENOVO</v>
          </cell>
          <cell r="C113">
            <v>515</v>
          </cell>
          <cell r="D113">
            <v>44676</v>
          </cell>
          <cell r="M113"/>
        </row>
        <row r="114">
          <cell r="A114" t="str">
            <v>DS-115</v>
          </cell>
          <cell r="B114" t="str">
            <v>REGULADOR 8 CONTACTOS</v>
          </cell>
          <cell r="C114">
            <v>566</v>
          </cell>
          <cell r="D114">
            <v>44718</v>
          </cell>
          <cell r="M114">
            <v>1168.04</v>
          </cell>
        </row>
        <row r="115">
          <cell r="A115" t="str">
            <v>DS-116</v>
          </cell>
          <cell r="B115" t="str">
            <v>REGULADOR 8 CONTACTOS</v>
          </cell>
          <cell r="C115">
            <v>566</v>
          </cell>
          <cell r="D115">
            <v>44718</v>
          </cell>
          <cell r="M115">
            <v>1168.04</v>
          </cell>
        </row>
        <row r="116">
          <cell r="A116" t="str">
            <v>DS-117</v>
          </cell>
          <cell r="B116" t="str">
            <v>BANCA METALICA</v>
          </cell>
          <cell r="C116">
            <v>511</v>
          </cell>
          <cell r="D116">
            <v>44762</v>
          </cell>
          <cell r="M116"/>
        </row>
        <row r="117">
          <cell r="A117" t="str">
            <v>DS-118</v>
          </cell>
          <cell r="B117" t="str">
            <v>REGULADOR 8 CONTACTOS</v>
          </cell>
          <cell r="C117">
            <v>566</v>
          </cell>
          <cell r="D117">
            <v>44718</v>
          </cell>
          <cell r="M117">
            <v>1168.04</v>
          </cell>
        </row>
        <row r="118">
          <cell r="A118" t="str">
            <v>DS-119</v>
          </cell>
          <cell r="B118" t="str">
            <v>IMPRESORA MULTIFUNCIONAL</v>
          </cell>
          <cell r="C118">
            <v>515</v>
          </cell>
          <cell r="D118">
            <v>45288</v>
          </cell>
          <cell r="M118">
            <v>6496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CME.002</v>
          </cell>
          <cell r="B5" t="str">
            <v>SILLA GIRABLE DE VINIL PIEL COLOR NEGRO</v>
          </cell>
          <cell r="C5">
            <v>511</v>
          </cell>
        </row>
        <row r="6">
          <cell r="A6" t="str">
            <v>CS-003</v>
          </cell>
          <cell r="B6" t="str">
            <v>CENICERO CILINDRO ACERO/ESPEJO</v>
          </cell>
          <cell r="C6">
            <v>511</v>
          </cell>
          <cell r="D6">
            <v>44439</v>
          </cell>
          <cell r="M6">
            <v>1299</v>
          </cell>
        </row>
        <row r="7">
          <cell r="A7" t="str">
            <v>CS-004</v>
          </cell>
          <cell r="B7" t="str">
            <v>ESCRITORIO DE MADERA 4 CAJONES DE MADERA</v>
          </cell>
          <cell r="C7">
            <v>511</v>
          </cell>
          <cell r="M7">
            <v>0</v>
          </cell>
        </row>
        <row r="8">
          <cell r="A8" t="str">
            <v>CS-005</v>
          </cell>
          <cell r="B8" t="str">
            <v>CARRO CAMILLA TIJERA REXPONDER</v>
          </cell>
          <cell r="C8">
            <v>511</v>
          </cell>
          <cell r="D8">
            <v>44994</v>
          </cell>
          <cell r="M8">
            <v>12368.24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TR-001</v>
          </cell>
          <cell r="B4" t="str">
            <v>ESCRITORIO DE MADERA C/2 CAJONES</v>
          </cell>
          <cell r="C4">
            <v>511</v>
          </cell>
          <cell r="M4">
            <v>2500</v>
          </cell>
        </row>
        <row r="5">
          <cell r="A5" t="str">
            <v>TR-002</v>
          </cell>
          <cell r="B5" t="str">
            <v>MANGUERA DE 50 MTS. DE JARDIN</v>
          </cell>
          <cell r="C5">
            <v>511</v>
          </cell>
          <cell r="M5"/>
        </row>
        <row r="6">
          <cell r="A6" t="str">
            <v>TR-003</v>
          </cell>
          <cell r="B6" t="str">
            <v xml:space="preserve">MEMORIA RAM PARA COMPUTADORA DE ESCRITORIO </v>
          </cell>
          <cell r="C6">
            <v>515</v>
          </cell>
          <cell r="M6"/>
        </row>
        <row r="7">
          <cell r="A7" t="str">
            <v>TR-004</v>
          </cell>
          <cell r="B7" t="str">
            <v>BOMBA ELECTRICA PERIFERICA</v>
          </cell>
          <cell r="C7">
            <v>566</v>
          </cell>
          <cell r="D7">
            <v>44676</v>
          </cell>
          <cell r="M7">
            <v>1255</v>
          </cell>
        </row>
        <row r="8">
          <cell r="A8" t="str">
            <v>TR-005</v>
          </cell>
          <cell r="B8" t="str">
            <v>COMPUTADORA DE ESCRITORIO</v>
          </cell>
          <cell r="C8">
            <v>515</v>
          </cell>
          <cell r="D8">
            <v>44690</v>
          </cell>
          <cell r="M8">
            <v>11020</v>
          </cell>
        </row>
        <row r="9">
          <cell r="A9" t="str">
            <v>TR-006</v>
          </cell>
          <cell r="B9" t="str">
            <v>SOPLADOR</v>
          </cell>
          <cell r="C9">
            <v>566</v>
          </cell>
          <cell r="D9">
            <v>44677</v>
          </cell>
          <cell r="M9">
            <v>4080.62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DEP-001</v>
          </cell>
          <cell r="B4" t="str">
            <v>SILLA SECRETARIAL GIRABLE</v>
          </cell>
          <cell r="C4">
            <v>511</v>
          </cell>
          <cell r="M4">
            <v>500</v>
          </cell>
        </row>
        <row r="5">
          <cell r="A5" t="str">
            <v>DEP-002</v>
          </cell>
          <cell r="B5" t="str">
            <v>LIBRERO RUSTICO</v>
          </cell>
          <cell r="C5">
            <v>511</v>
          </cell>
          <cell r="M5">
            <v>500</v>
          </cell>
        </row>
        <row r="6">
          <cell r="A6" t="str">
            <v>DEP-003</v>
          </cell>
          <cell r="B6" t="str">
            <v>AIRE ACONDICIONADO</v>
          </cell>
          <cell r="C6">
            <v>564</v>
          </cell>
          <cell r="M6">
            <v>2000</v>
          </cell>
        </row>
        <row r="7">
          <cell r="A7" t="str">
            <v>DEP-004</v>
          </cell>
          <cell r="B7" t="str">
            <v>ABANICO DE TECHO</v>
          </cell>
          <cell r="C7">
            <v>564</v>
          </cell>
          <cell r="M7">
            <v>500</v>
          </cell>
        </row>
        <row r="8">
          <cell r="A8" t="str">
            <v>DEP-005</v>
          </cell>
          <cell r="B8" t="str">
            <v>ESCRITORIO DE MADERA C/CRISTAL S/LLAVES</v>
          </cell>
          <cell r="C8">
            <v>511</v>
          </cell>
          <cell r="M8">
            <v>1200</v>
          </cell>
        </row>
        <row r="9">
          <cell r="A9" t="str">
            <v>DEP-006</v>
          </cell>
          <cell r="B9" t="str">
            <v xml:space="preserve">MONITOR  </v>
          </cell>
          <cell r="C9">
            <v>515</v>
          </cell>
          <cell r="M9">
            <v>1500</v>
          </cell>
        </row>
        <row r="10">
          <cell r="A10" t="str">
            <v>DEP-007</v>
          </cell>
          <cell r="B10" t="str">
            <v>CPU</v>
          </cell>
          <cell r="C10">
            <v>515</v>
          </cell>
          <cell r="M10">
            <v>950</v>
          </cell>
        </row>
        <row r="11">
          <cell r="A11" t="str">
            <v>DEP-008</v>
          </cell>
          <cell r="B11" t="str">
            <v>1 SKY DANCER SENCILLO CON MOTOR DE 1/4 DE HP, CORRIENTE 110 V CON ILUMINACION INTEGRADA Y FUNDAS EN COLOR ROJO CON UNA ALTURA APROX. DE 3.5.</v>
          </cell>
          <cell r="C11">
            <v>511</v>
          </cell>
          <cell r="D11">
            <v>41801</v>
          </cell>
          <cell r="M11">
            <v>4176</v>
          </cell>
        </row>
        <row r="12">
          <cell r="A12" t="str">
            <v>DEP-009</v>
          </cell>
          <cell r="B12" t="str">
            <v>2 DESBROZADORA</v>
          </cell>
          <cell r="C12">
            <v>566</v>
          </cell>
          <cell r="D12">
            <v>43860</v>
          </cell>
          <cell r="M12">
            <v>13100</v>
          </cell>
        </row>
        <row r="13">
          <cell r="A13" t="str">
            <v>DEP-010</v>
          </cell>
          <cell r="B13" t="str">
            <v>MINISPLIT</v>
          </cell>
          <cell r="C13">
            <v>2063</v>
          </cell>
          <cell r="D13">
            <v>44699</v>
          </cell>
          <cell r="M13">
            <v>8004</v>
          </cell>
        </row>
        <row r="14">
          <cell r="A14" t="str">
            <v>DEP-011</v>
          </cell>
          <cell r="B14" t="str">
            <v>TALADRO DESTORNILLADOR INALAMBRICO</v>
          </cell>
          <cell r="C14">
            <v>211</v>
          </cell>
          <cell r="D14">
            <v>44620</v>
          </cell>
          <cell r="M14">
            <v>1295</v>
          </cell>
        </row>
        <row r="15">
          <cell r="D15"/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D-001</v>
          </cell>
          <cell r="B4" t="str">
            <v>ESCRITORIO MADERA 3 CAJONES</v>
          </cell>
          <cell r="C4">
            <v>511</v>
          </cell>
          <cell r="M4">
            <v>1500</v>
          </cell>
        </row>
        <row r="5">
          <cell r="A5" t="str">
            <v>D-002</v>
          </cell>
          <cell r="B5" t="str">
            <v>MONITOR</v>
          </cell>
          <cell r="C5">
            <v>515</v>
          </cell>
          <cell r="M5">
            <v>4485</v>
          </cell>
        </row>
        <row r="6">
          <cell r="A6" t="str">
            <v>D-003</v>
          </cell>
          <cell r="B6" t="str">
            <v>TECLADO</v>
          </cell>
          <cell r="C6">
            <v>515</v>
          </cell>
          <cell r="M6"/>
        </row>
        <row r="7">
          <cell r="A7" t="str">
            <v>D-004</v>
          </cell>
          <cell r="B7" t="str">
            <v>MOUSE</v>
          </cell>
          <cell r="C7">
            <v>515</v>
          </cell>
          <cell r="M7"/>
        </row>
        <row r="8">
          <cell r="A8" t="str">
            <v>D-005</v>
          </cell>
          <cell r="B8" t="str">
            <v>CPU</v>
          </cell>
          <cell r="C8">
            <v>515</v>
          </cell>
          <cell r="M8"/>
        </row>
        <row r="9">
          <cell r="A9" t="str">
            <v>D-006</v>
          </cell>
          <cell r="B9" t="str">
            <v>IMPRESORA MULTIFUNCIONAL</v>
          </cell>
          <cell r="C9">
            <v>515</v>
          </cell>
          <cell r="D9">
            <v>41737</v>
          </cell>
          <cell r="M9">
            <v>3410</v>
          </cell>
        </row>
        <row r="10">
          <cell r="A10" t="str">
            <v>D-007</v>
          </cell>
          <cell r="B10" t="str">
            <v>REGULADOR 8 CONTACTOS</v>
          </cell>
          <cell r="C10">
            <v>566</v>
          </cell>
          <cell r="D10">
            <v>42186</v>
          </cell>
          <cell r="M10">
            <v>450</v>
          </cell>
        </row>
        <row r="11">
          <cell r="A11" t="str">
            <v>D-008</v>
          </cell>
          <cell r="B11" t="str">
            <v>SILLA SECRETARIAL C/BRAZO</v>
          </cell>
          <cell r="C11">
            <v>511</v>
          </cell>
          <cell r="M11">
            <v>700</v>
          </cell>
        </row>
        <row r="12">
          <cell r="A12" t="str">
            <v>D-009</v>
          </cell>
          <cell r="B12" t="str">
            <v>SILLA CON RESPALDO</v>
          </cell>
          <cell r="C12">
            <v>511</v>
          </cell>
          <cell r="D12">
            <v>39549</v>
          </cell>
          <cell r="M12">
            <v>774.78</v>
          </cell>
        </row>
        <row r="13">
          <cell r="A13" t="str">
            <v>D-010</v>
          </cell>
          <cell r="B13" t="str">
            <v>SILLA CON RESPALDO</v>
          </cell>
          <cell r="C13">
            <v>511</v>
          </cell>
          <cell r="M13">
            <v>774.78</v>
          </cell>
        </row>
        <row r="14">
          <cell r="A14" t="str">
            <v>D-011</v>
          </cell>
          <cell r="B14" t="str">
            <v>SILLA CON RESPALDO</v>
          </cell>
          <cell r="C14">
            <v>511</v>
          </cell>
          <cell r="M14">
            <v>774.78</v>
          </cell>
        </row>
        <row r="15">
          <cell r="A15" t="str">
            <v>D-012</v>
          </cell>
          <cell r="B15" t="str">
            <v>SILLA CON RESPALDO</v>
          </cell>
          <cell r="C15">
            <v>511</v>
          </cell>
          <cell r="M15">
            <v>774.78</v>
          </cell>
        </row>
        <row r="16">
          <cell r="A16" t="str">
            <v>D-013</v>
          </cell>
          <cell r="B16" t="str">
            <v>SILLA CON RESPALDO</v>
          </cell>
          <cell r="C16">
            <v>511</v>
          </cell>
          <cell r="M16">
            <v>774.78</v>
          </cell>
        </row>
        <row r="17">
          <cell r="A17" t="str">
            <v>D-014</v>
          </cell>
          <cell r="B17" t="str">
            <v>SILLA CON RESPALDO</v>
          </cell>
          <cell r="C17">
            <v>511</v>
          </cell>
          <cell r="M17">
            <v>774.78</v>
          </cell>
        </row>
        <row r="18">
          <cell r="A18" t="str">
            <v>D-015</v>
          </cell>
          <cell r="B18" t="str">
            <v>RELOJ DE PARED</v>
          </cell>
          <cell r="C18">
            <v>511</v>
          </cell>
          <cell r="M18">
            <v>690</v>
          </cell>
        </row>
        <row r="19">
          <cell r="A19" t="str">
            <v>D-016</v>
          </cell>
          <cell r="B19" t="str">
            <v>AIRE ACONDICIONADO MINISPLIT</v>
          </cell>
          <cell r="C19">
            <v>564</v>
          </cell>
          <cell r="M19">
            <v>4000</v>
          </cell>
        </row>
        <row r="20">
          <cell r="A20" t="str">
            <v>D-017</v>
          </cell>
          <cell r="B20" t="str">
            <v>AIRE ACONDICIONADO MINISPLIT</v>
          </cell>
          <cell r="C20">
            <v>564</v>
          </cell>
          <cell r="M20">
            <v>4000</v>
          </cell>
        </row>
        <row r="21">
          <cell r="A21" t="str">
            <v>D-018</v>
          </cell>
          <cell r="B21" t="str">
            <v>CAFETERA</v>
          </cell>
          <cell r="C21">
            <v>564</v>
          </cell>
          <cell r="D21">
            <v>41274</v>
          </cell>
          <cell r="M21">
            <v>1640</v>
          </cell>
        </row>
        <row r="22">
          <cell r="A22" t="str">
            <v>D-019</v>
          </cell>
          <cell r="B22" t="str">
            <v>ENFRIADOR DE AGUA</v>
          </cell>
          <cell r="C22">
            <v>564</v>
          </cell>
          <cell r="D22">
            <v>40983</v>
          </cell>
          <cell r="M22">
            <v>3300</v>
          </cell>
        </row>
        <row r="23">
          <cell r="A23" t="str">
            <v>D-020</v>
          </cell>
          <cell r="B23" t="str">
            <v>COPIADORA CANON</v>
          </cell>
          <cell r="C23">
            <v>515</v>
          </cell>
          <cell r="D23">
            <v>42861</v>
          </cell>
          <cell r="M23">
            <v>30000</v>
          </cell>
        </row>
        <row r="24">
          <cell r="A24" t="str">
            <v>D-021</v>
          </cell>
          <cell r="B24" t="str">
            <v>ESCRITORIO METALICO C/ 2 CAJONES</v>
          </cell>
          <cell r="C24">
            <v>511</v>
          </cell>
          <cell r="M24">
            <v>1500</v>
          </cell>
        </row>
        <row r="25">
          <cell r="A25" t="str">
            <v>D-022</v>
          </cell>
          <cell r="B25" t="str">
            <v>SILLON EJECUTIVO C</v>
          </cell>
          <cell r="C25">
            <v>511</v>
          </cell>
          <cell r="D25">
            <v>41303</v>
          </cell>
          <cell r="M25">
            <v>1899</v>
          </cell>
        </row>
        <row r="26">
          <cell r="A26" t="str">
            <v>D-023</v>
          </cell>
          <cell r="B26" t="str">
            <v>ESCRITORIO EJECUTIVO COLOR GUINDA</v>
          </cell>
          <cell r="C26">
            <v>511</v>
          </cell>
          <cell r="M26"/>
        </row>
        <row r="27">
          <cell r="A27" t="str">
            <v>D-024</v>
          </cell>
          <cell r="B27" t="str">
            <v>MONITOR</v>
          </cell>
          <cell r="C27">
            <v>515</v>
          </cell>
          <cell r="D27">
            <v>42415</v>
          </cell>
          <cell r="M27">
            <v>8352</v>
          </cell>
        </row>
        <row r="28">
          <cell r="A28" t="str">
            <v>D-025</v>
          </cell>
          <cell r="B28" t="str">
            <v>REGULADOR</v>
          </cell>
          <cell r="C28">
            <v>566</v>
          </cell>
          <cell r="D28">
            <v>42415</v>
          </cell>
          <cell r="M28"/>
        </row>
        <row r="29">
          <cell r="A29" t="str">
            <v>D-026</v>
          </cell>
          <cell r="B29" t="str">
            <v>CPU</v>
          </cell>
          <cell r="C29">
            <v>515</v>
          </cell>
          <cell r="D29">
            <v>42415</v>
          </cell>
          <cell r="M29"/>
        </row>
        <row r="30">
          <cell r="A30" t="str">
            <v>D-027</v>
          </cell>
          <cell r="B30" t="str">
            <v>MOUSE</v>
          </cell>
          <cell r="C30">
            <v>515</v>
          </cell>
          <cell r="D30">
            <v>42415</v>
          </cell>
          <cell r="M30"/>
        </row>
        <row r="31">
          <cell r="A31" t="str">
            <v>D-028</v>
          </cell>
          <cell r="B31" t="str">
            <v>ESCRITORIO S/ CAJONES</v>
          </cell>
          <cell r="C31">
            <v>511</v>
          </cell>
          <cell r="M31"/>
        </row>
        <row r="32">
          <cell r="A32" t="str">
            <v>D-029</v>
          </cell>
          <cell r="B32" t="str">
            <v>SILLA CON RESPALDO COLOR VERDE</v>
          </cell>
          <cell r="C32">
            <v>511</v>
          </cell>
          <cell r="M32"/>
        </row>
        <row r="33">
          <cell r="A33" t="str">
            <v>D-030</v>
          </cell>
          <cell r="B33" t="str">
            <v>ANAQUEL DE ALUMINIO CON CON 4 ENTREPAÑOS</v>
          </cell>
          <cell r="C33">
            <v>511</v>
          </cell>
          <cell r="M33"/>
        </row>
        <row r="34">
          <cell r="A34" t="str">
            <v>D-031</v>
          </cell>
          <cell r="B34" t="str">
            <v>ARCHIVERO METALICO C/4 CAJONES</v>
          </cell>
          <cell r="C34">
            <v>511</v>
          </cell>
          <cell r="M34">
            <v>150</v>
          </cell>
        </row>
        <row r="35">
          <cell r="A35" t="str">
            <v>D-032</v>
          </cell>
          <cell r="B35" t="str">
            <v>ESCRITORIO DE MADERA S/CAJONES</v>
          </cell>
          <cell r="C35">
            <v>511</v>
          </cell>
          <cell r="M35">
            <v>1500</v>
          </cell>
        </row>
        <row r="36">
          <cell r="A36" t="str">
            <v>D-033</v>
          </cell>
          <cell r="B36" t="str">
            <v>ARCHIVERO METALICO C/4 CAJONES</v>
          </cell>
          <cell r="C36">
            <v>511</v>
          </cell>
          <cell r="D36">
            <v>39896</v>
          </cell>
          <cell r="M36">
            <v>5824.75</v>
          </cell>
        </row>
        <row r="37">
          <cell r="A37" t="str">
            <v>D-034</v>
          </cell>
          <cell r="B37" t="str">
            <v>ANAQUEL DE  ALUMINIO C/5 ENTREPAÑOS</v>
          </cell>
          <cell r="C37">
            <v>511</v>
          </cell>
          <cell r="M37">
            <v>1500</v>
          </cell>
        </row>
        <row r="38">
          <cell r="A38" t="str">
            <v>D-035</v>
          </cell>
          <cell r="B38" t="str">
            <v xml:space="preserve">ESCRITORIO METALICO DE 2 CAJONES </v>
          </cell>
          <cell r="C38">
            <v>511</v>
          </cell>
          <cell r="M38"/>
        </row>
        <row r="39">
          <cell r="A39" t="str">
            <v>D-036</v>
          </cell>
          <cell r="B39" t="str">
            <v xml:space="preserve">SILLA GIRABLE </v>
          </cell>
          <cell r="C39">
            <v>511</v>
          </cell>
          <cell r="M39"/>
        </row>
        <row r="40">
          <cell r="A40" t="str">
            <v>D-037</v>
          </cell>
          <cell r="B40" t="str">
            <v>ANAQUEL DE ALUMINIO CON 3 ENTREPAÑOS</v>
          </cell>
          <cell r="C40">
            <v>511</v>
          </cell>
          <cell r="M40"/>
        </row>
        <row r="41">
          <cell r="A41" t="str">
            <v>D-038</v>
          </cell>
          <cell r="B41" t="str">
            <v>MONITOR HANS -G</v>
          </cell>
          <cell r="C41">
            <v>515</v>
          </cell>
          <cell r="M41"/>
        </row>
        <row r="42">
          <cell r="A42" t="str">
            <v>D-039</v>
          </cell>
          <cell r="B42" t="str">
            <v>TECLADO</v>
          </cell>
          <cell r="C42">
            <v>515</v>
          </cell>
          <cell r="M42"/>
        </row>
        <row r="43">
          <cell r="A43" t="str">
            <v>D-040</v>
          </cell>
          <cell r="B43" t="str">
            <v>MOUSE</v>
          </cell>
          <cell r="C43">
            <v>515</v>
          </cell>
          <cell r="M43"/>
        </row>
        <row r="44">
          <cell r="A44" t="str">
            <v>D-041</v>
          </cell>
          <cell r="B44" t="str">
            <v>ESCRITORIO METALICO C/3 CAJONES</v>
          </cell>
          <cell r="C44">
            <v>511</v>
          </cell>
          <cell r="M44"/>
        </row>
        <row r="45">
          <cell r="A45" t="str">
            <v>D-042</v>
          </cell>
          <cell r="B45" t="str">
            <v>SILLA GIRATORIA</v>
          </cell>
          <cell r="C45">
            <v>511</v>
          </cell>
          <cell r="M45"/>
        </row>
        <row r="46">
          <cell r="A46" t="str">
            <v>D-043</v>
          </cell>
          <cell r="B46" t="str">
            <v>ESCRITORIO DE MADERA C/2 CAJONES</v>
          </cell>
          <cell r="C46">
            <v>511</v>
          </cell>
          <cell r="M46"/>
        </row>
        <row r="47">
          <cell r="A47" t="str">
            <v>D-044</v>
          </cell>
          <cell r="B47" t="str">
            <v>SILLA RESPALDO COLOR VERDE</v>
          </cell>
          <cell r="C47">
            <v>511</v>
          </cell>
          <cell r="M47"/>
        </row>
        <row r="48">
          <cell r="A48" t="str">
            <v>D-045</v>
          </cell>
          <cell r="B48" t="str">
            <v>COPIADORA</v>
          </cell>
          <cell r="C48">
            <v>515</v>
          </cell>
        </row>
        <row r="49">
          <cell r="A49" t="str">
            <v>D-046</v>
          </cell>
          <cell r="B49" t="str">
            <v>MESA DE PLASTICO GRANDE</v>
          </cell>
          <cell r="C49">
            <v>511</v>
          </cell>
          <cell r="M49">
            <v>800</v>
          </cell>
        </row>
        <row r="50">
          <cell r="A50" t="str">
            <v>D-047</v>
          </cell>
          <cell r="B50" t="str">
            <v>REFRIGERADOR</v>
          </cell>
          <cell r="C50">
            <v>564</v>
          </cell>
          <cell r="M50">
            <v>3000</v>
          </cell>
        </row>
        <row r="51">
          <cell r="A51" t="str">
            <v>D-048</v>
          </cell>
          <cell r="B51" t="str">
            <v>ESCALERA DE TIJERA DE ALUMINIO</v>
          </cell>
          <cell r="C51">
            <v>511</v>
          </cell>
          <cell r="M51">
            <v>850</v>
          </cell>
        </row>
        <row r="52">
          <cell r="A52" t="str">
            <v>D-049</v>
          </cell>
          <cell r="B52" t="str">
            <v>VENTILADOR INSDUSTRIAL DE TECHO 56"</v>
          </cell>
          <cell r="C52">
            <v>564</v>
          </cell>
          <cell r="M52">
            <v>500</v>
          </cell>
        </row>
        <row r="53">
          <cell r="A53" t="str">
            <v>D-050</v>
          </cell>
          <cell r="B53" t="str">
            <v>DIABLITO</v>
          </cell>
          <cell r="C53">
            <v>511</v>
          </cell>
          <cell r="M53">
            <v>450</v>
          </cell>
        </row>
        <row r="54">
          <cell r="A54" t="str">
            <v>D-051</v>
          </cell>
          <cell r="B54" t="str">
            <v>PARRILLA C/4 QUEMADORES</v>
          </cell>
          <cell r="C54">
            <v>564</v>
          </cell>
          <cell r="M54">
            <v>900</v>
          </cell>
        </row>
        <row r="55">
          <cell r="A55" t="str">
            <v>D-052</v>
          </cell>
          <cell r="B55" t="str">
            <v>MESA CHICA 80 CM.</v>
          </cell>
          <cell r="C55">
            <v>511</v>
          </cell>
          <cell r="M55">
            <v>450</v>
          </cell>
        </row>
        <row r="56">
          <cell r="A56" t="str">
            <v>D-053</v>
          </cell>
          <cell r="B56" t="str">
            <v>ESCRITORIO</v>
          </cell>
          <cell r="C56">
            <v>511</v>
          </cell>
          <cell r="D56">
            <v>41306</v>
          </cell>
          <cell r="M56">
            <v>2699</v>
          </cell>
        </row>
        <row r="57">
          <cell r="A57" t="str">
            <v>D-054</v>
          </cell>
          <cell r="B57" t="str">
            <v xml:space="preserve">MUEBLE DE MADERA CON ARCHIVERO DE 2 CAJONES </v>
          </cell>
          <cell r="C57">
            <v>511</v>
          </cell>
          <cell r="M57">
            <v>800</v>
          </cell>
        </row>
        <row r="58">
          <cell r="A58" t="str">
            <v>D-055</v>
          </cell>
          <cell r="B58" t="str">
            <v>ESPEJO REDONDO</v>
          </cell>
          <cell r="C58">
            <v>511</v>
          </cell>
          <cell r="M58">
            <v>400</v>
          </cell>
        </row>
        <row r="59">
          <cell r="A59" t="str">
            <v>D-056</v>
          </cell>
          <cell r="B59" t="str">
            <v>ARCHIVERO METALICO C/4 CAJONES</v>
          </cell>
          <cell r="C59">
            <v>511</v>
          </cell>
          <cell r="M59">
            <v>1500</v>
          </cell>
        </row>
        <row r="60">
          <cell r="A60" t="str">
            <v>D-057</v>
          </cell>
          <cell r="B60" t="str">
            <v>AIRE ACONDICIONADO MINISPLIT</v>
          </cell>
          <cell r="C60">
            <v>564</v>
          </cell>
          <cell r="D60">
            <v>40603</v>
          </cell>
          <cell r="M60">
            <v>10672</v>
          </cell>
        </row>
        <row r="61">
          <cell r="A61" t="str">
            <v>D-058</v>
          </cell>
          <cell r="B61" t="str">
            <v>CHAROLA ARCHIVERO 5 NIV</v>
          </cell>
          <cell r="C61">
            <v>511</v>
          </cell>
          <cell r="M61">
            <v>249</v>
          </cell>
        </row>
        <row r="62">
          <cell r="A62" t="str">
            <v>D-059</v>
          </cell>
          <cell r="B62" t="str">
            <v>IMPRESORA MULTIFUNCIONAL</v>
          </cell>
          <cell r="C62">
            <v>515</v>
          </cell>
          <cell r="M62">
            <v>2000</v>
          </cell>
        </row>
        <row r="63">
          <cell r="A63" t="str">
            <v>D-060</v>
          </cell>
          <cell r="B63" t="str">
            <v>SILLA ACOJINABLE C/3 ASIENTOS</v>
          </cell>
          <cell r="C63">
            <v>511</v>
          </cell>
          <cell r="M63">
            <v>3000</v>
          </cell>
        </row>
        <row r="64">
          <cell r="A64" t="str">
            <v>D-061</v>
          </cell>
          <cell r="B64" t="str">
            <v>BANCO PLEGABLE C/RESPALDO</v>
          </cell>
          <cell r="C64">
            <v>511</v>
          </cell>
          <cell r="D64">
            <v>42040</v>
          </cell>
          <cell r="M64">
            <v>149</v>
          </cell>
        </row>
        <row r="65">
          <cell r="A65" t="str">
            <v>D-062</v>
          </cell>
          <cell r="B65" t="str">
            <v>ARCHIVERO MOVIL C/2 CAJONES</v>
          </cell>
          <cell r="C65">
            <v>511</v>
          </cell>
          <cell r="D65">
            <v>42366</v>
          </cell>
          <cell r="M65">
            <v>1257.26</v>
          </cell>
        </row>
        <row r="66">
          <cell r="A66" t="str">
            <v>D-063</v>
          </cell>
          <cell r="B66" t="str">
            <v>ESCRITORIO METALICO DE 1.52 MTS C/2 CAJONES</v>
          </cell>
          <cell r="C66">
            <v>511</v>
          </cell>
          <cell r="D66">
            <v>39896</v>
          </cell>
          <cell r="M66">
            <v>4715</v>
          </cell>
        </row>
        <row r="67">
          <cell r="A67" t="str">
            <v>D-064</v>
          </cell>
          <cell r="B67" t="str">
            <v>SILLA COLOR VERDE CON RESPALDO</v>
          </cell>
          <cell r="C67">
            <v>511</v>
          </cell>
          <cell r="M67">
            <v>900</v>
          </cell>
        </row>
        <row r="68">
          <cell r="A68" t="str">
            <v>D-065</v>
          </cell>
          <cell r="B68" t="str">
            <v>CAMARA FOTOGRAFICA 16 MP</v>
          </cell>
          <cell r="C68">
            <v>523</v>
          </cell>
          <cell r="D68">
            <v>42922</v>
          </cell>
          <cell r="M68">
            <v>2700</v>
          </cell>
        </row>
        <row r="69">
          <cell r="A69" t="str">
            <v>D-066</v>
          </cell>
          <cell r="B69" t="str">
            <v>COMPUTADORA LAPTOP</v>
          </cell>
          <cell r="C69">
            <v>515</v>
          </cell>
          <cell r="D69">
            <v>42922</v>
          </cell>
          <cell r="M69">
            <v>6249.99</v>
          </cell>
        </row>
        <row r="70">
          <cell r="A70" t="str">
            <v>D-067</v>
          </cell>
          <cell r="B70" t="str">
            <v>COMPUTADORA LAPTOP</v>
          </cell>
          <cell r="C70">
            <v>515</v>
          </cell>
          <cell r="D70">
            <v>42922</v>
          </cell>
          <cell r="M70">
            <v>6249.99</v>
          </cell>
        </row>
        <row r="71">
          <cell r="A71" t="str">
            <v>D-068</v>
          </cell>
          <cell r="B71" t="str">
            <v>MONITOR</v>
          </cell>
          <cell r="C71">
            <v>515</v>
          </cell>
          <cell r="M71">
            <v>850</v>
          </cell>
        </row>
        <row r="72">
          <cell r="A72" t="str">
            <v>D-069</v>
          </cell>
          <cell r="B72" t="str">
            <v>CPU</v>
          </cell>
          <cell r="C72">
            <v>515</v>
          </cell>
          <cell r="M72">
            <v>900</v>
          </cell>
        </row>
        <row r="73">
          <cell r="A73" t="str">
            <v>D-070</v>
          </cell>
          <cell r="B73" t="str">
            <v>AIRE ACONDICIONADO</v>
          </cell>
          <cell r="C73">
            <v>564</v>
          </cell>
          <cell r="M73">
            <v>4000</v>
          </cell>
        </row>
        <row r="74">
          <cell r="A74" t="str">
            <v>D-071</v>
          </cell>
          <cell r="B74" t="str">
            <v>REGULADOR</v>
          </cell>
          <cell r="C74">
            <v>566</v>
          </cell>
          <cell r="M74">
            <v>850</v>
          </cell>
        </row>
        <row r="75">
          <cell r="A75" t="str">
            <v>D-072</v>
          </cell>
          <cell r="B75" t="str">
            <v>SILLA C/2 ASIENTOS</v>
          </cell>
          <cell r="C75">
            <v>511</v>
          </cell>
          <cell r="M75">
            <v>900</v>
          </cell>
        </row>
        <row r="76">
          <cell r="A76" t="str">
            <v>D-073</v>
          </cell>
          <cell r="B76" t="str">
            <v>SILLA GIRATORIA</v>
          </cell>
          <cell r="C76">
            <v>511</v>
          </cell>
          <cell r="M76">
            <v>800</v>
          </cell>
        </row>
        <row r="77">
          <cell r="A77" t="str">
            <v>D-074</v>
          </cell>
          <cell r="B77" t="str">
            <v>MESA DE MADERA PARA CENTRO</v>
          </cell>
          <cell r="C77">
            <v>511</v>
          </cell>
          <cell r="M77">
            <v>500</v>
          </cell>
        </row>
        <row r="78">
          <cell r="A78" t="str">
            <v>D-075</v>
          </cell>
          <cell r="B78" t="str">
            <v>ESCRITORIO DE MADERA C/2 CAJONES</v>
          </cell>
          <cell r="C78">
            <v>511</v>
          </cell>
          <cell r="M78">
            <v>1500</v>
          </cell>
        </row>
        <row r="79">
          <cell r="A79" t="str">
            <v>D-076</v>
          </cell>
          <cell r="B79" t="str">
            <v>JUGUETERO DIDACTICO</v>
          </cell>
          <cell r="C79">
            <v>511</v>
          </cell>
          <cell r="M79">
            <v>450</v>
          </cell>
        </row>
        <row r="80">
          <cell r="A80" t="str">
            <v>D-077</v>
          </cell>
          <cell r="B80" t="str">
            <v>VENTILADOR DE PEDESTAL</v>
          </cell>
          <cell r="C80">
            <v>564</v>
          </cell>
          <cell r="D80">
            <v>40269</v>
          </cell>
          <cell r="M80">
            <v>1710</v>
          </cell>
        </row>
        <row r="81">
          <cell r="A81" t="str">
            <v>D-078</v>
          </cell>
          <cell r="B81" t="str">
            <v>TECLADO</v>
          </cell>
          <cell r="C81">
            <v>515</v>
          </cell>
          <cell r="M81">
            <v>200</v>
          </cell>
        </row>
        <row r="82">
          <cell r="A82" t="str">
            <v>D-079</v>
          </cell>
          <cell r="B82" t="str">
            <v>REGULADOR 8 CONTACTOS</v>
          </cell>
          <cell r="C82">
            <v>566</v>
          </cell>
          <cell r="D82">
            <v>43017</v>
          </cell>
          <cell r="M82">
            <v>270</v>
          </cell>
        </row>
        <row r="83">
          <cell r="A83" t="str">
            <v>D-080</v>
          </cell>
          <cell r="B83" t="str">
            <v>MOUSE</v>
          </cell>
          <cell r="C83">
            <v>515</v>
          </cell>
          <cell r="M83">
            <v>150</v>
          </cell>
        </row>
        <row r="84">
          <cell r="A84" t="str">
            <v>D-081</v>
          </cell>
          <cell r="B84" t="str">
            <v>MONITOR</v>
          </cell>
          <cell r="C84">
            <v>515</v>
          </cell>
          <cell r="M84">
            <v>800</v>
          </cell>
        </row>
        <row r="85">
          <cell r="A85" t="str">
            <v>D-082</v>
          </cell>
          <cell r="B85" t="str">
            <v xml:space="preserve">CPU </v>
          </cell>
          <cell r="C85">
            <v>515</v>
          </cell>
          <cell r="M85">
            <v>900</v>
          </cell>
        </row>
        <row r="86">
          <cell r="A86" t="str">
            <v>D-083</v>
          </cell>
          <cell r="B86" t="str">
            <v>IMPRESORA MULTIFUNCIONAL</v>
          </cell>
          <cell r="C86">
            <v>515</v>
          </cell>
          <cell r="D86">
            <v>41296</v>
          </cell>
          <cell r="M86">
            <v>5494</v>
          </cell>
        </row>
        <row r="87">
          <cell r="A87" t="str">
            <v>D-084</v>
          </cell>
          <cell r="B87" t="str">
            <v>SILLA GIRABLE GIRABLE</v>
          </cell>
          <cell r="C87">
            <v>511</v>
          </cell>
          <cell r="M87">
            <v>700</v>
          </cell>
        </row>
        <row r="88">
          <cell r="A88" t="str">
            <v>D-085</v>
          </cell>
          <cell r="B88" t="str">
            <v>ESCRITORIO METALICO DE 2 CAJONES</v>
          </cell>
          <cell r="C88">
            <v>511</v>
          </cell>
          <cell r="M88">
            <v>1500</v>
          </cell>
        </row>
        <row r="89">
          <cell r="A89" t="str">
            <v>D-086</v>
          </cell>
          <cell r="B89" t="str">
            <v>ARCHIVERO C/ 4 CAJONES</v>
          </cell>
          <cell r="C89">
            <v>511</v>
          </cell>
          <cell r="M89">
            <v>4500</v>
          </cell>
        </row>
        <row r="90">
          <cell r="A90" t="str">
            <v>D-087</v>
          </cell>
          <cell r="B90" t="str">
            <v>SILLA ACOJINABLE CON RESPALDO</v>
          </cell>
          <cell r="C90">
            <v>511</v>
          </cell>
          <cell r="M90"/>
        </row>
        <row r="91">
          <cell r="A91" t="str">
            <v>D-088</v>
          </cell>
          <cell r="B91" t="str">
            <v>SILLA ACOJINABLE CON RESPALDO</v>
          </cell>
          <cell r="C91">
            <v>511</v>
          </cell>
          <cell r="M91"/>
        </row>
        <row r="92">
          <cell r="A92" t="str">
            <v>D-089</v>
          </cell>
          <cell r="B92" t="str">
            <v>SILLA ACOJINABLE CON RESPALDO</v>
          </cell>
          <cell r="C92">
            <v>511</v>
          </cell>
          <cell r="M92"/>
        </row>
        <row r="93">
          <cell r="A93" t="str">
            <v>D-090</v>
          </cell>
          <cell r="B93" t="str">
            <v>SILLA DASEL</v>
          </cell>
          <cell r="C93">
            <v>511</v>
          </cell>
          <cell r="D93">
            <v>44442</v>
          </cell>
          <cell r="M93">
            <v>570</v>
          </cell>
        </row>
        <row r="94">
          <cell r="A94" t="str">
            <v>D-091</v>
          </cell>
          <cell r="B94" t="str">
            <v>SILLA DASEL</v>
          </cell>
          <cell r="C94">
            <v>511</v>
          </cell>
          <cell r="D94">
            <v>44442</v>
          </cell>
          <cell r="M94">
            <v>570</v>
          </cell>
        </row>
        <row r="95">
          <cell r="A95" t="str">
            <v>D-092</v>
          </cell>
          <cell r="B95" t="str">
            <v>SILLA DASEL</v>
          </cell>
          <cell r="C95">
            <v>511</v>
          </cell>
          <cell r="D95">
            <v>44442</v>
          </cell>
          <cell r="M95">
            <v>570</v>
          </cell>
        </row>
        <row r="96">
          <cell r="A96" t="str">
            <v>D-093</v>
          </cell>
          <cell r="B96" t="str">
            <v>SILLA DASEL</v>
          </cell>
          <cell r="C96">
            <v>511</v>
          </cell>
          <cell r="D96">
            <v>44442</v>
          </cell>
          <cell r="M96">
            <v>570</v>
          </cell>
        </row>
        <row r="97">
          <cell r="A97" t="str">
            <v>D-094</v>
          </cell>
          <cell r="B97" t="str">
            <v>SILLA DASEL</v>
          </cell>
          <cell r="C97">
            <v>511</v>
          </cell>
          <cell r="D97">
            <v>44442</v>
          </cell>
          <cell r="M97">
            <v>570</v>
          </cell>
        </row>
        <row r="98">
          <cell r="A98" t="str">
            <v>D-095</v>
          </cell>
          <cell r="B98" t="str">
            <v>SILLA DASEL</v>
          </cell>
          <cell r="C98">
            <v>511</v>
          </cell>
          <cell r="D98">
            <v>44442</v>
          </cell>
          <cell r="M98">
            <v>570</v>
          </cell>
        </row>
        <row r="99">
          <cell r="A99" t="str">
            <v>D-096</v>
          </cell>
          <cell r="B99" t="str">
            <v>SILLA DASEL</v>
          </cell>
          <cell r="C99">
            <v>511</v>
          </cell>
          <cell r="D99">
            <v>44442</v>
          </cell>
          <cell r="M99">
            <v>570</v>
          </cell>
        </row>
        <row r="100">
          <cell r="A100" t="str">
            <v>D-097</v>
          </cell>
          <cell r="B100" t="str">
            <v>SILLA DASEL</v>
          </cell>
          <cell r="C100">
            <v>511</v>
          </cell>
          <cell r="D100">
            <v>44442</v>
          </cell>
          <cell r="M100">
            <v>570</v>
          </cell>
        </row>
        <row r="101">
          <cell r="A101" t="str">
            <v>D-098</v>
          </cell>
          <cell r="B101" t="str">
            <v>SILLA DASEL</v>
          </cell>
          <cell r="C101">
            <v>511</v>
          </cell>
          <cell r="D101">
            <v>44442</v>
          </cell>
          <cell r="M101">
            <v>570</v>
          </cell>
        </row>
        <row r="102">
          <cell r="A102" t="str">
            <v>D-099</v>
          </cell>
          <cell r="B102" t="str">
            <v>SILLA DASEL</v>
          </cell>
          <cell r="C102">
            <v>511</v>
          </cell>
          <cell r="D102">
            <v>44442</v>
          </cell>
          <cell r="M102">
            <v>570</v>
          </cell>
        </row>
        <row r="103">
          <cell r="A103" t="str">
            <v>D-100</v>
          </cell>
          <cell r="B103" t="str">
            <v>SILLA DASEL</v>
          </cell>
          <cell r="C103">
            <v>511</v>
          </cell>
          <cell r="D103">
            <v>44442</v>
          </cell>
          <cell r="M103">
            <v>570</v>
          </cell>
        </row>
        <row r="104">
          <cell r="A104" t="str">
            <v>D-101</v>
          </cell>
          <cell r="B104" t="str">
            <v>SILLA DASEL</v>
          </cell>
          <cell r="C104">
            <v>511</v>
          </cell>
          <cell r="D104">
            <v>44442</v>
          </cell>
          <cell r="M104">
            <v>570</v>
          </cell>
        </row>
        <row r="105">
          <cell r="A105" t="str">
            <v>D-102</v>
          </cell>
          <cell r="B105" t="str">
            <v>SILLA DASEL</v>
          </cell>
          <cell r="C105">
            <v>511</v>
          </cell>
          <cell r="D105">
            <v>44442</v>
          </cell>
          <cell r="M105">
            <v>570</v>
          </cell>
        </row>
        <row r="106">
          <cell r="A106" t="str">
            <v>D-103</v>
          </cell>
          <cell r="B106" t="str">
            <v>SILLA DASEL</v>
          </cell>
          <cell r="C106">
            <v>511</v>
          </cell>
          <cell r="D106">
            <v>44442</v>
          </cell>
          <cell r="M106">
            <v>570</v>
          </cell>
        </row>
        <row r="107">
          <cell r="A107" t="str">
            <v>D-104</v>
          </cell>
          <cell r="B107" t="str">
            <v>EQUIPO DE COMPUTO (INCLUYE, MONITOR, CPU, MOUSE Y TECLADO</v>
          </cell>
          <cell r="C107">
            <v>515</v>
          </cell>
          <cell r="D107">
            <v>44718</v>
          </cell>
          <cell r="M107">
            <v>6475.29</v>
          </cell>
        </row>
        <row r="108">
          <cell r="A108" t="str">
            <v>D-105</v>
          </cell>
          <cell r="B108" t="str">
            <v>IMPRESORA MULTIFUNCIONAL</v>
          </cell>
          <cell r="C108">
            <v>515</v>
          </cell>
          <cell r="D108">
            <v>44718</v>
          </cell>
          <cell r="M108">
            <v>4398.99</v>
          </cell>
        </row>
        <row r="109">
          <cell r="A109" t="str">
            <v>D-106</v>
          </cell>
          <cell r="B109" t="str">
            <v>EQUIPO DE COMPUTO (INCLUYE, MONITOR, CPU, MOUSE Y TECLADO</v>
          </cell>
          <cell r="C109">
            <v>515</v>
          </cell>
          <cell r="D109">
            <v>44718</v>
          </cell>
          <cell r="M109">
            <v>10883</v>
          </cell>
        </row>
        <row r="110">
          <cell r="A110" t="str">
            <v>D-107</v>
          </cell>
          <cell r="B110" t="str">
            <v>MINISPLIT  2 TON</v>
          </cell>
          <cell r="C110">
            <v>564</v>
          </cell>
          <cell r="D110">
            <v>44699</v>
          </cell>
          <cell r="M110">
            <v>8004</v>
          </cell>
        </row>
        <row r="111">
          <cell r="A111" t="str">
            <v>D-108</v>
          </cell>
          <cell r="B111" t="str">
            <v>MINISPLIT  2 TON</v>
          </cell>
          <cell r="C111">
            <v>564</v>
          </cell>
          <cell r="D111">
            <v>44699</v>
          </cell>
          <cell r="M111">
            <v>15080</v>
          </cell>
        </row>
        <row r="112">
          <cell r="A112" t="str">
            <v>D-109</v>
          </cell>
          <cell r="B112" t="str">
            <v>3 BANCAS METALICASA</v>
          </cell>
          <cell r="C112"/>
          <cell r="D112">
            <v>44762</v>
          </cell>
          <cell r="M112">
            <v>10657.5</v>
          </cell>
        </row>
        <row r="113">
          <cell r="A113" t="str">
            <v>D-110</v>
          </cell>
          <cell r="B113" t="str">
            <v>IMPRESORA MULTIFUNCIONAL</v>
          </cell>
          <cell r="C113"/>
          <cell r="D113"/>
          <cell r="M113"/>
        </row>
        <row r="114">
          <cell r="A114" t="str">
            <v>D-111</v>
          </cell>
          <cell r="B114" t="str">
            <v>EXTINTOR 4.5 KG</v>
          </cell>
          <cell r="C114">
            <v>511</v>
          </cell>
          <cell r="D114">
            <v>44729</v>
          </cell>
          <cell r="M114"/>
        </row>
        <row r="115">
          <cell r="A115" t="str">
            <v>D-112</v>
          </cell>
          <cell r="B115" t="str">
            <v>IMPRESORA MULTIFUNCIONAL</v>
          </cell>
          <cell r="C115">
            <v>515</v>
          </cell>
          <cell r="D115">
            <v>44978</v>
          </cell>
          <cell r="M115">
            <v>3998.99</v>
          </cell>
        </row>
        <row r="116">
          <cell r="A116" t="str">
            <v>D-113</v>
          </cell>
          <cell r="B116" t="str">
            <v>IMPRESORA MULTIFUNCIONAL</v>
          </cell>
          <cell r="C116">
            <v>515</v>
          </cell>
          <cell r="D116">
            <v>44980</v>
          </cell>
          <cell r="M116">
            <v>3998.99</v>
          </cell>
        </row>
        <row r="117">
          <cell r="A117" t="str">
            <v>D-114</v>
          </cell>
          <cell r="B117" t="str">
            <v>EQUIPO DE COMPUTO</v>
          </cell>
          <cell r="C117">
            <v>515</v>
          </cell>
          <cell r="D117">
            <v>44980</v>
          </cell>
          <cell r="M117">
            <v>8510.1</v>
          </cell>
        </row>
        <row r="118">
          <cell r="A118" t="str">
            <v>D-115</v>
          </cell>
          <cell r="B118" t="str">
            <v>LAPTOP</v>
          </cell>
          <cell r="C118">
            <v>515</v>
          </cell>
          <cell r="D118">
            <v>44980</v>
          </cell>
          <cell r="M118">
            <v>7699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EMA-001</v>
          </cell>
          <cell r="B4" t="str">
            <v>ESCRITORIO CON LLANTITAS</v>
          </cell>
          <cell r="C4">
            <v>511</v>
          </cell>
        </row>
        <row r="5">
          <cell r="A5" t="str">
            <v>EMA-002</v>
          </cell>
          <cell r="B5" t="str">
            <v xml:space="preserve">SILLA </v>
          </cell>
          <cell r="C5">
            <v>511</v>
          </cell>
        </row>
        <row r="6">
          <cell r="A6" t="str">
            <v>EMA-003</v>
          </cell>
          <cell r="B6" t="str">
            <v>DOS CONTENEDORES</v>
          </cell>
          <cell r="C6">
            <v>511</v>
          </cell>
        </row>
        <row r="7">
          <cell r="A7" t="str">
            <v>EMA-004</v>
          </cell>
          <cell r="B7" t="str">
            <v>DIEZ RADIOS</v>
          </cell>
          <cell r="C7">
            <v>551</v>
          </cell>
          <cell r="D7">
            <v>44628</v>
          </cell>
          <cell r="M7">
            <v>2645</v>
          </cell>
        </row>
        <row r="8">
          <cell r="A8" t="str">
            <v>EMA-005</v>
          </cell>
          <cell r="B8" t="str">
            <v>COMPUTADORA DE ESCRITORIO</v>
          </cell>
          <cell r="C8">
            <v>515</v>
          </cell>
          <cell r="D8">
            <v>44699</v>
          </cell>
          <cell r="M8">
            <v>15162.15</v>
          </cell>
        </row>
        <row r="9">
          <cell r="A9" t="str">
            <v>EMA-006</v>
          </cell>
          <cell r="B9" t="str">
            <v>IMPRESORA MULTIFUNCIONAL</v>
          </cell>
          <cell r="C9">
            <v>515</v>
          </cell>
          <cell r="D9">
            <v>44699</v>
          </cell>
          <cell r="M9">
            <v>8086.15</v>
          </cell>
        </row>
        <row r="10">
          <cell r="A10" t="str">
            <v>EMA-007</v>
          </cell>
          <cell r="B10" t="str">
            <v>2 CAVADOR</v>
          </cell>
          <cell r="C10">
            <v>511</v>
          </cell>
          <cell r="D10">
            <v>44757</v>
          </cell>
          <cell r="M10">
            <v>1250</v>
          </cell>
        </row>
        <row r="11">
          <cell r="A11" t="str">
            <v>EMA-008</v>
          </cell>
          <cell r="B11" t="str">
            <v>2 BARRETA DE PUNTA</v>
          </cell>
          <cell r="C11">
            <v>511</v>
          </cell>
          <cell r="D11">
            <v>44757</v>
          </cell>
          <cell r="M11">
            <v>1353.45</v>
          </cell>
        </row>
        <row r="12">
          <cell r="A12" t="str">
            <v>EMA-009</v>
          </cell>
          <cell r="B12" t="str">
            <v xml:space="preserve">MEDIDOR DE DECIBELES </v>
          </cell>
          <cell r="C12">
            <v>511</v>
          </cell>
          <cell r="D12">
            <v>45355</v>
          </cell>
          <cell r="M12">
            <v>1900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GM-001</v>
          </cell>
          <cell r="B4" t="str">
            <v>SILLA APILABLE COLOR VERDE</v>
          </cell>
          <cell r="C4">
            <v>511</v>
          </cell>
          <cell r="M4">
            <v>250</v>
          </cell>
        </row>
        <row r="5">
          <cell r="A5" t="str">
            <v>GM-002</v>
          </cell>
          <cell r="B5" t="str">
            <v xml:space="preserve">ESCRITORIO DE MADERA </v>
          </cell>
          <cell r="C5">
            <v>511</v>
          </cell>
          <cell r="M5">
            <v>850</v>
          </cell>
        </row>
        <row r="6">
          <cell r="A6" t="str">
            <v>GM-003</v>
          </cell>
          <cell r="B6" t="str">
            <v>ARCHIVERO METALICO DE 4 CAJONES</v>
          </cell>
          <cell r="C6">
            <v>511</v>
          </cell>
          <cell r="M6">
            <v>1400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ICAT-001</v>
          </cell>
          <cell r="B4" t="str">
            <v>MONITOR</v>
          </cell>
          <cell r="C4">
            <v>515</v>
          </cell>
          <cell r="M4">
            <v>12758.26</v>
          </cell>
        </row>
        <row r="5">
          <cell r="A5" t="str">
            <v>ICAT-002</v>
          </cell>
          <cell r="B5" t="str">
            <v>CPU</v>
          </cell>
          <cell r="C5">
            <v>515</v>
          </cell>
          <cell r="M5" t="str">
            <v>"</v>
          </cell>
        </row>
        <row r="6">
          <cell r="A6" t="str">
            <v>ICAT-003</v>
          </cell>
          <cell r="B6" t="str">
            <v>TECLADO</v>
          </cell>
          <cell r="C6">
            <v>515</v>
          </cell>
          <cell r="M6" t="str">
            <v>"</v>
          </cell>
        </row>
        <row r="7">
          <cell r="A7" t="str">
            <v>ICAT-004</v>
          </cell>
          <cell r="B7" t="str">
            <v>PIZARRON VERDE</v>
          </cell>
          <cell r="C7">
            <v>511</v>
          </cell>
          <cell r="M7" t="str">
            <v>"</v>
          </cell>
        </row>
        <row r="8">
          <cell r="A8" t="str">
            <v>ICAT-005</v>
          </cell>
          <cell r="B8" t="str">
            <v>MOUSE</v>
          </cell>
          <cell r="C8">
            <v>515</v>
          </cell>
          <cell r="M8" t="str">
            <v>"</v>
          </cell>
        </row>
        <row r="9">
          <cell r="A9" t="str">
            <v>ICAT-006</v>
          </cell>
          <cell r="B9" t="str">
            <v>ESCRITORIO C/6 CAJONES</v>
          </cell>
          <cell r="C9">
            <v>511</v>
          </cell>
          <cell r="M9"/>
        </row>
        <row r="10">
          <cell r="A10" t="str">
            <v>ICAT-007</v>
          </cell>
          <cell r="B10" t="str">
            <v>AIRE ACONDICIONADO 110 V</v>
          </cell>
          <cell r="C10">
            <v>564</v>
          </cell>
          <cell r="D10">
            <v>43536</v>
          </cell>
          <cell r="M10">
            <v>8352</v>
          </cell>
        </row>
        <row r="11">
          <cell r="A11" t="str">
            <v>ICAT-008</v>
          </cell>
          <cell r="B11" t="str">
            <v>BOMBA DE AGUA 1 HP C10070</v>
          </cell>
          <cell r="C11">
            <v>566</v>
          </cell>
          <cell r="D11">
            <v>42896</v>
          </cell>
          <cell r="M11">
            <v>2590</v>
          </cell>
        </row>
        <row r="12">
          <cell r="A12" t="str">
            <v>ICAT-009</v>
          </cell>
          <cell r="B12" t="str">
            <v>IMPRESORA MULTIFUNCIONAL</v>
          </cell>
          <cell r="C12">
            <v>515</v>
          </cell>
          <cell r="D12">
            <v>44624</v>
          </cell>
          <cell r="M12">
            <v>4851.28</v>
          </cell>
        </row>
        <row r="13">
          <cell r="A13" t="str">
            <v>ICAT-010</v>
          </cell>
          <cell r="B13" t="str">
            <v>EXTINTOR</v>
          </cell>
          <cell r="C13">
            <v>511</v>
          </cell>
          <cell r="D13"/>
          <cell r="M13"/>
        </row>
        <row r="14">
          <cell r="A14" t="str">
            <v>ICAT-011</v>
          </cell>
          <cell r="B14" t="str">
            <v>BOMBA PERIFERIA 3/4</v>
          </cell>
          <cell r="C14">
            <v>511</v>
          </cell>
          <cell r="M14">
            <v>1955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A3" t="str">
            <v>INA-001</v>
          </cell>
          <cell r="B3" t="str">
            <v>MONITOR COLOR NEGRO</v>
          </cell>
          <cell r="C3">
            <v>515</v>
          </cell>
          <cell r="M3">
            <v>7250</v>
          </cell>
        </row>
        <row r="4">
          <cell r="A4" t="str">
            <v>INA-002</v>
          </cell>
          <cell r="B4" t="str">
            <v>BOCINAS PARA CPU</v>
          </cell>
          <cell r="C4">
            <v>520</v>
          </cell>
          <cell r="M4">
            <v>550</v>
          </cell>
        </row>
        <row r="5">
          <cell r="A5" t="str">
            <v>INA-003</v>
          </cell>
          <cell r="B5" t="str">
            <v>IMPRESORA MULTIFUNCIONAL</v>
          </cell>
          <cell r="C5">
            <v>515</v>
          </cell>
          <cell r="D5">
            <v>42383</v>
          </cell>
          <cell r="M5">
            <v>6844</v>
          </cell>
        </row>
        <row r="6">
          <cell r="A6" t="str">
            <v>INA-004</v>
          </cell>
          <cell r="B6" t="str">
            <v>NICHO CON BANDERA</v>
          </cell>
          <cell r="C6">
            <v>511</v>
          </cell>
          <cell r="M6">
            <v>950</v>
          </cell>
        </row>
        <row r="7">
          <cell r="A7" t="str">
            <v>INA-005</v>
          </cell>
          <cell r="B7" t="str">
            <v>ANAQUEL METALICO COLOR CAFÉ</v>
          </cell>
          <cell r="C7">
            <v>511</v>
          </cell>
          <cell r="M7">
            <v>750</v>
          </cell>
        </row>
        <row r="8">
          <cell r="A8" t="str">
            <v>INA-006</v>
          </cell>
          <cell r="B8" t="str">
            <v xml:space="preserve">VENTILADOR METALICO DE PEDESTAL MARCA BRISA </v>
          </cell>
          <cell r="C8">
            <v>564</v>
          </cell>
          <cell r="M8">
            <v>750</v>
          </cell>
        </row>
        <row r="9">
          <cell r="A9" t="str">
            <v>INA-007</v>
          </cell>
          <cell r="B9" t="str">
            <v xml:space="preserve">VENTILADOR METALICO DE PEDESTAL MARCA BRISA </v>
          </cell>
          <cell r="C9">
            <v>564</v>
          </cell>
          <cell r="M9">
            <v>750</v>
          </cell>
        </row>
        <row r="10">
          <cell r="A10" t="str">
            <v>INA-008</v>
          </cell>
          <cell r="B10" t="str">
            <v>SILLA DE 3 COLOR VERDE PARA LA SALA DE ESPERA</v>
          </cell>
          <cell r="C10">
            <v>511</v>
          </cell>
          <cell r="M10">
            <v>650</v>
          </cell>
        </row>
        <row r="11">
          <cell r="A11" t="str">
            <v>INA-009</v>
          </cell>
          <cell r="B11" t="str">
            <v>CPU HACER AM1610-B1208A</v>
          </cell>
          <cell r="C11">
            <v>515</v>
          </cell>
          <cell r="M11">
            <v>750</v>
          </cell>
        </row>
        <row r="12">
          <cell r="A12" t="str">
            <v>INA-010</v>
          </cell>
          <cell r="B12" t="str">
            <v>TECLADO  ACER KU0760</v>
          </cell>
          <cell r="C12">
            <v>515</v>
          </cell>
          <cell r="M12">
            <v>300</v>
          </cell>
        </row>
        <row r="13">
          <cell r="A13" t="str">
            <v>INA-011</v>
          </cell>
          <cell r="B13" t="str">
            <v>ESCRITORIO DE MADERA C/2 CAJONES</v>
          </cell>
          <cell r="C13">
            <v>511</v>
          </cell>
          <cell r="M13">
            <v>1450</v>
          </cell>
        </row>
        <row r="14">
          <cell r="A14" t="str">
            <v>INA-012</v>
          </cell>
          <cell r="B14" t="str">
            <v>ARCHIVERO METALICO DE 3 CAJONES COLOR CAFÉ</v>
          </cell>
          <cell r="C14">
            <v>511</v>
          </cell>
          <cell r="M14">
            <v>1250</v>
          </cell>
        </row>
        <row r="15">
          <cell r="A15" t="str">
            <v>INA-013</v>
          </cell>
          <cell r="B15" t="str">
            <v>SILLA SIN BRAZO COLOR NEGRO</v>
          </cell>
          <cell r="C15">
            <v>511</v>
          </cell>
          <cell r="M15">
            <v>350</v>
          </cell>
        </row>
        <row r="16">
          <cell r="A16" t="str">
            <v>INA-014</v>
          </cell>
          <cell r="B16" t="str">
            <v>ESCRITORIO METALICO DE 2 CAJONES COLOR GRIS</v>
          </cell>
          <cell r="C16">
            <v>511</v>
          </cell>
          <cell r="M16">
            <v>1350</v>
          </cell>
        </row>
        <row r="17">
          <cell r="A17" t="str">
            <v>INA-015</v>
          </cell>
          <cell r="B17" t="str">
            <v>REGULADOR DE VOLTAJE</v>
          </cell>
          <cell r="C17">
            <v>566</v>
          </cell>
          <cell r="M17">
            <v>750</v>
          </cell>
        </row>
        <row r="18">
          <cell r="A18" t="str">
            <v>INA-016</v>
          </cell>
          <cell r="B18" t="str">
            <v>SILLA SIN BRAZO COLOR NEGRO</v>
          </cell>
          <cell r="C18">
            <v>511</v>
          </cell>
          <cell r="M18">
            <v>650</v>
          </cell>
        </row>
        <row r="19">
          <cell r="A19" t="str">
            <v>INA-017</v>
          </cell>
          <cell r="B19" t="str">
            <v>SILLA DE PLASTICO COLOR BLANCO</v>
          </cell>
          <cell r="C19">
            <v>511</v>
          </cell>
          <cell r="M19">
            <v>250</v>
          </cell>
        </row>
        <row r="20">
          <cell r="A20" t="str">
            <v>INA-018</v>
          </cell>
          <cell r="B20" t="str">
            <v>SILLA DE PLASTICO COLOR BLANCO</v>
          </cell>
          <cell r="C20">
            <v>511</v>
          </cell>
          <cell r="M20">
            <v>250</v>
          </cell>
        </row>
        <row r="21">
          <cell r="A21" t="str">
            <v>INA-019</v>
          </cell>
          <cell r="B21" t="str">
            <v>SILLA DE PLASTICO COLOR BLANCO</v>
          </cell>
          <cell r="C21">
            <v>511</v>
          </cell>
          <cell r="M21">
            <v>250</v>
          </cell>
        </row>
        <row r="22">
          <cell r="A22" t="str">
            <v>INA-020</v>
          </cell>
          <cell r="B22" t="str">
            <v>SILLA DE PLASTICO COLOR BLANCO</v>
          </cell>
          <cell r="C22">
            <v>511</v>
          </cell>
          <cell r="M22">
            <v>250</v>
          </cell>
        </row>
        <row r="23">
          <cell r="A23" t="str">
            <v>INA-021</v>
          </cell>
          <cell r="B23" t="str">
            <v>SILLA DE PLASTICO COLOR BLANCO</v>
          </cell>
          <cell r="C23">
            <v>511</v>
          </cell>
          <cell r="M23">
            <v>250</v>
          </cell>
        </row>
        <row r="24">
          <cell r="A24" t="str">
            <v>INA-022</v>
          </cell>
          <cell r="B24" t="str">
            <v>SILLA DE PLASTICO COLOR BLANCO</v>
          </cell>
          <cell r="C24">
            <v>511</v>
          </cell>
          <cell r="M24">
            <v>250</v>
          </cell>
        </row>
        <row r="25">
          <cell r="A25" t="str">
            <v>INA-023</v>
          </cell>
          <cell r="B25" t="str">
            <v>SILLA DE PLASTICO COLOR BLANCO</v>
          </cell>
          <cell r="C25">
            <v>511</v>
          </cell>
          <cell r="M25">
            <v>250</v>
          </cell>
        </row>
        <row r="26">
          <cell r="A26" t="str">
            <v>INA-024</v>
          </cell>
          <cell r="B26" t="str">
            <v>SILLA DE PLASTICO COLOR BLANCO</v>
          </cell>
          <cell r="C26">
            <v>511</v>
          </cell>
          <cell r="M26">
            <v>250</v>
          </cell>
        </row>
        <row r="27">
          <cell r="A27" t="str">
            <v>INA-025</v>
          </cell>
          <cell r="B27" t="str">
            <v>SILLA DE PLASTICO COLOR BLANCO</v>
          </cell>
          <cell r="C27">
            <v>511</v>
          </cell>
          <cell r="M27">
            <v>250</v>
          </cell>
        </row>
        <row r="28">
          <cell r="A28" t="str">
            <v>INA-026</v>
          </cell>
          <cell r="B28" t="str">
            <v>SILLA DE PLASTICO COLOR BLANCO</v>
          </cell>
          <cell r="C28">
            <v>511</v>
          </cell>
          <cell r="M28">
            <v>250</v>
          </cell>
        </row>
        <row r="29">
          <cell r="A29" t="str">
            <v>INA-027</v>
          </cell>
          <cell r="B29" t="str">
            <v>SILLA DE PLASTICO COLOR BLANCO</v>
          </cell>
          <cell r="C29">
            <v>511</v>
          </cell>
          <cell r="M29">
            <v>250</v>
          </cell>
        </row>
        <row r="30">
          <cell r="A30" t="str">
            <v>INA-028</v>
          </cell>
          <cell r="B30" t="str">
            <v>SILLA DE PLASTICO COLOR BLANCO</v>
          </cell>
          <cell r="C30">
            <v>511</v>
          </cell>
          <cell r="M30">
            <v>250</v>
          </cell>
        </row>
        <row r="31">
          <cell r="A31" t="str">
            <v>INA-029</v>
          </cell>
          <cell r="B31" t="str">
            <v>SILLA DE PLASTICO COLOR BLANCO</v>
          </cell>
          <cell r="C31">
            <v>511</v>
          </cell>
          <cell r="M31">
            <v>250</v>
          </cell>
        </row>
        <row r="32">
          <cell r="A32" t="str">
            <v>INA-030</v>
          </cell>
          <cell r="B32" t="str">
            <v>SILLA DE PLASTICO COLOR BLANCO</v>
          </cell>
          <cell r="C32">
            <v>511</v>
          </cell>
          <cell r="M32">
            <v>250</v>
          </cell>
        </row>
        <row r="33">
          <cell r="A33" t="str">
            <v>INA-031</v>
          </cell>
          <cell r="B33" t="str">
            <v>SILLA DE PLASTICO COLOR BLANCO</v>
          </cell>
          <cell r="C33">
            <v>511</v>
          </cell>
          <cell r="M33">
            <v>250</v>
          </cell>
        </row>
        <row r="34">
          <cell r="A34" t="str">
            <v>INA-032</v>
          </cell>
          <cell r="B34" t="str">
            <v>SILLA DE PLASTICO COLOR BLANCO</v>
          </cell>
          <cell r="C34">
            <v>511</v>
          </cell>
          <cell r="M34">
            <v>250</v>
          </cell>
        </row>
        <row r="35">
          <cell r="A35" t="str">
            <v>INA-033</v>
          </cell>
          <cell r="B35" t="str">
            <v>SILLA DE PLASTICO COLOR BLANCO</v>
          </cell>
          <cell r="C35">
            <v>511</v>
          </cell>
          <cell r="M35">
            <v>250</v>
          </cell>
        </row>
        <row r="36">
          <cell r="A36" t="str">
            <v>INA-034</v>
          </cell>
          <cell r="B36" t="str">
            <v>SILLA DE PLASTICO COLOR BLANCO</v>
          </cell>
          <cell r="C36">
            <v>511</v>
          </cell>
          <cell r="M36">
            <v>250</v>
          </cell>
        </row>
        <row r="37">
          <cell r="A37" t="str">
            <v>INA-035</v>
          </cell>
          <cell r="B37" t="str">
            <v>SILLA DE PLASTICO COLOR BLANCO</v>
          </cell>
          <cell r="C37">
            <v>511</v>
          </cell>
          <cell r="M37">
            <v>250</v>
          </cell>
        </row>
        <row r="38">
          <cell r="A38" t="str">
            <v>INA-036</v>
          </cell>
          <cell r="B38" t="str">
            <v>SILLA DE PLASTICO COLOR BLANCO</v>
          </cell>
          <cell r="C38">
            <v>511</v>
          </cell>
          <cell r="M38">
            <v>250</v>
          </cell>
        </row>
        <row r="39">
          <cell r="A39" t="str">
            <v>INA-037</v>
          </cell>
          <cell r="B39" t="str">
            <v>SILLA DE PLASTICO COLOR BLANCO</v>
          </cell>
          <cell r="C39">
            <v>511</v>
          </cell>
          <cell r="M39">
            <v>250</v>
          </cell>
        </row>
        <row r="40">
          <cell r="A40" t="str">
            <v>INA-038</v>
          </cell>
          <cell r="B40" t="str">
            <v>SILLA DE PLASTICO COLOR BLANCO</v>
          </cell>
          <cell r="C40">
            <v>511</v>
          </cell>
          <cell r="M40">
            <v>250</v>
          </cell>
        </row>
        <row r="41">
          <cell r="A41" t="str">
            <v>INA-039</v>
          </cell>
          <cell r="B41" t="str">
            <v>SILLA DE PLASTICO COLOR BLANCO</v>
          </cell>
          <cell r="C41">
            <v>511</v>
          </cell>
          <cell r="M41">
            <v>250</v>
          </cell>
        </row>
        <row r="42">
          <cell r="A42" t="str">
            <v>INA-040</v>
          </cell>
          <cell r="B42" t="str">
            <v>SILLA DE PLASTICO COLOR BLANCO</v>
          </cell>
          <cell r="C42">
            <v>511</v>
          </cell>
          <cell r="M42">
            <v>250</v>
          </cell>
        </row>
        <row r="43">
          <cell r="A43" t="str">
            <v>INA-041</v>
          </cell>
          <cell r="B43" t="str">
            <v>SILLA DE PLASTICO COLOR BLANCO</v>
          </cell>
          <cell r="C43">
            <v>511</v>
          </cell>
          <cell r="M43">
            <v>250</v>
          </cell>
        </row>
        <row r="44">
          <cell r="A44" t="str">
            <v>INA-042</v>
          </cell>
          <cell r="B44" t="str">
            <v>SILLA DE PLASTICO COLOR BLANCO</v>
          </cell>
          <cell r="C44">
            <v>511</v>
          </cell>
          <cell r="M44">
            <v>250</v>
          </cell>
        </row>
        <row r="45">
          <cell r="A45" t="str">
            <v>INA-043</v>
          </cell>
          <cell r="B45" t="str">
            <v>SILLA DE PLASTICO COLOR BLANCO</v>
          </cell>
          <cell r="C45">
            <v>511</v>
          </cell>
          <cell r="M45">
            <v>250</v>
          </cell>
        </row>
        <row r="46">
          <cell r="A46" t="str">
            <v>INA-044</v>
          </cell>
          <cell r="B46" t="str">
            <v>SILLA DE PLASTICO COLOR BLANCO</v>
          </cell>
          <cell r="C46">
            <v>511</v>
          </cell>
          <cell r="M46">
            <v>250</v>
          </cell>
        </row>
        <row r="47">
          <cell r="A47" t="str">
            <v>INA-045</v>
          </cell>
          <cell r="B47" t="str">
            <v>SILLA DE PLASTICO COLOR BLANCO</v>
          </cell>
          <cell r="C47">
            <v>511</v>
          </cell>
          <cell r="M47">
            <v>250</v>
          </cell>
        </row>
        <row r="48">
          <cell r="A48" t="str">
            <v>INA-046</v>
          </cell>
          <cell r="B48" t="str">
            <v>SILLA DE PLASTICO COLOR BLANCO</v>
          </cell>
          <cell r="C48">
            <v>511</v>
          </cell>
          <cell r="M48">
            <v>250</v>
          </cell>
        </row>
        <row r="49">
          <cell r="A49" t="str">
            <v>INA-047</v>
          </cell>
          <cell r="B49" t="str">
            <v>SILLA DE PLASTICO COLOR BLANCO</v>
          </cell>
          <cell r="C49">
            <v>511</v>
          </cell>
          <cell r="M49">
            <v>250</v>
          </cell>
        </row>
        <row r="50">
          <cell r="A50" t="str">
            <v>INA-048</v>
          </cell>
          <cell r="B50" t="str">
            <v>SILLA DE PLASTICO COLOR BLANCO</v>
          </cell>
          <cell r="C50">
            <v>511</v>
          </cell>
          <cell r="M50">
            <v>250</v>
          </cell>
        </row>
        <row r="51">
          <cell r="A51" t="str">
            <v>INA-049</v>
          </cell>
          <cell r="B51" t="str">
            <v>SILLA DE PLASTICO COLOR BLANCO</v>
          </cell>
          <cell r="C51">
            <v>511</v>
          </cell>
          <cell r="M51">
            <v>250</v>
          </cell>
        </row>
        <row r="52">
          <cell r="A52" t="str">
            <v>INA-050</v>
          </cell>
          <cell r="B52" t="str">
            <v>SILLA DE PLASTICO COLOR BLANCO</v>
          </cell>
          <cell r="C52">
            <v>511</v>
          </cell>
          <cell r="M52">
            <v>250</v>
          </cell>
        </row>
        <row r="53">
          <cell r="A53" t="str">
            <v>INA-051</v>
          </cell>
          <cell r="B53" t="str">
            <v>SILLA DE PLASTICO COLOR BLANCO</v>
          </cell>
          <cell r="C53">
            <v>511</v>
          </cell>
          <cell r="M53">
            <v>250</v>
          </cell>
        </row>
        <row r="54">
          <cell r="A54" t="str">
            <v>INA-052</v>
          </cell>
          <cell r="B54" t="str">
            <v>SILLA DE PLASTICO COLOR BLANCO</v>
          </cell>
          <cell r="C54">
            <v>511</v>
          </cell>
          <cell r="M54">
            <v>250</v>
          </cell>
        </row>
        <row r="55">
          <cell r="A55" t="str">
            <v>INA-053</v>
          </cell>
          <cell r="B55" t="str">
            <v>SILLA DE PLASTICO COLOR BLANCO</v>
          </cell>
          <cell r="C55">
            <v>511</v>
          </cell>
          <cell r="M55">
            <v>250</v>
          </cell>
        </row>
        <row r="56">
          <cell r="A56" t="str">
            <v>INA-054</v>
          </cell>
          <cell r="B56" t="str">
            <v>SILLA DE PLASTICO COLOR BLANCO</v>
          </cell>
          <cell r="C56">
            <v>511</v>
          </cell>
          <cell r="M56">
            <v>250</v>
          </cell>
        </row>
        <row r="57">
          <cell r="A57" t="str">
            <v>INA-055</v>
          </cell>
          <cell r="B57" t="str">
            <v>SILLA DE PLASTICO COLOR BLANCO</v>
          </cell>
          <cell r="C57">
            <v>511</v>
          </cell>
          <cell r="M57">
            <v>250</v>
          </cell>
        </row>
        <row r="58">
          <cell r="A58" t="str">
            <v>INA-056</v>
          </cell>
          <cell r="B58" t="str">
            <v>SILLA DE PLASTICO COLOR BLANCO</v>
          </cell>
          <cell r="C58">
            <v>511</v>
          </cell>
          <cell r="M58">
            <v>250</v>
          </cell>
        </row>
        <row r="59">
          <cell r="A59" t="str">
            <v>INA-057</v>
          </cell>
          <cell r="B59" t="str">
            <v>SILLA DE PLASTICO COLOR BLANCO</v>
          </cell>
          <cell r="C59">
            <v>511</v>
          </cell>
          <cell r="M59">
            <v>250</v>
          </cell>
        </row>
        <row r="60">
          <cell r="A60" t="str">
            <v>INA-058</v>
          </cell>
          <cell r="B60" t="str">
            <v>SILLA DE PLASTICO COLOR BLANCO</v>
          </cell>
          <cell r="C60">
            <v>511</v>
          </cell>
          <cell r="M60">
            <v>250</v>
          </cell>
        </row>
        <row r="61">
          <cell r="A61" t="str">
            <v>INA-059</v>
          </cell>
          <cell r="B61" t="str">
            <v>SILLA DE PLASTICO COLOR BLANCO</v>
          </cell>
          <cell r="C61">
            <v>511</v>
          </cell>
          <cell r="M61">
            <v>250</v>
          </cell>
        </row>
        <row r="62">
          <cell r="A62" t="str">
            <v>INA-060</v>
          </cell>
          <cell r="B62" t="str">
            <v>SILLA DE PLASTICO COLOR BLANCO</v>
          </cell>
          <cell r="C62">
            <v>511</v>
          </cell>
          <cell r="M62">
            <v>250</v>
          </cell>
        </row>
        <row r="63">
          <cell r="A63" t="str">
            <v>INA-061</v>
          </cell>
          <cell r="B63" t="str">
            <v>SILLA DE PLASTICO COLOR BLANCO</v>
          </cell>
          <cell r="C63">
            <v>511</v>
          </cell>
          <cell r="M63">
            <v>250</v>
          </cell>
        </row>
        <row r="64">
          <cell r="A64" t="str">
            <v>INA-062</v>
          </cell>
          <cell r="B64" t="str">
            <v>SILLA DE PLASTICO COLOR BLANCO</v>
          </cell>
          <cell r="C64">
            <v>511</v>
          </cell>
          <cell r="M64">
            <v>250</v>
          </cell>
        </row>
        <row r="65">
          <cell r="A65" t="str">
            <v>INA-063</v>
          </cell>
          <cell r="B65" t="str">
            <v>SILLA DE PLASTICO COLOR BLANCO</v>
          </cell>
          <cell r="C65">
            <v>511</v>
          </cell>
          <cell r="M65">
            <v>250</v>
          </cell>
        </row>
        <row r="66">
          <cell r="A66" t="str">
            <v>INA-064</v>
          </cell>
          <cell r="B66" t="str">
            <v>SILLA DE PLASTICO COLOR BLANCO</v>
          </cell>
          <cell r="C66">
            <v>511</v>
          </cell>
          <cell r="M66">
            <v>250</v>
          </cell>
        </row>
        <row r="67">
          <cell r="A67" t="str">
            <v>INA-065</v>
          </cell>
          <cell r="B67" t="str">
            <v>SILLA DE PLASTICO COLOR BLANCO</v>
          </cell>
          <cell r="C67">
            <v>511</v>
          </cell>
          <cell r="M67">
            <v>250</v>
          </cell>
        </row>
        <row r="68">
          <cell r="A68" t="str">
            <v>INA-066</v>
          </cell>
          <cell r="B68" t="str">
            <v>SILLA DE PLASTICO COLOR BLANCO</v>
          </cell>
          <cell r="C68">
            <v>511</v>
          </cell>
          <cell r="M68">
            <v>250</v>
          </cell>
        </row>
        <row r="69">
          <cell r="A69" t="str">
            <v>INA-067</v>
          </cell>
          <cell r="B69" t="str">
            <v>SILLA DE PLASTICO COLOR BLANCO</v>
          </cell>
          <cell r="C69">
            <v>511</v>
          </cell>
          <cell r="M69">
            <v>250</v>
          </cell>
        </row>
        <row r="70">
          <cell r="A70" t="str">
            <v>INA-068</v>
          </cell>
          <cell r="B70" t="str">
            <v>SILLA DE PLASTICO COLOR BLANCO</v>
          </cell>
          <cell r="C70">
            <v>511</v>
          </cell>
          <cell r="M70">
            <v>250</v>
          </cell>
        </row>
        <row r="71">
          <cell r="A71" t="str">
            <v>INA-069</v>
          </cell>
          <cell r="B71" t="str">
            <v>SILLA DE PLASTICO COLOR BLANCO</v>
          </cell>
          <cell r="C71">
            <v>511</v>
          </cell>
          <cell r="M71">
            <v>250</v>
          </cell>
        </row>
        <row r="72">
          <cell r="A72" t="str">
            <v>INA-070</v>
          </cell>
          <cell r="B72" t="str">
            <v>SILLA DE PLASTICO COLOR BLANCO</v>
          </cell>
          <cell r="C72">
            <v>511</v>
          </cell>
          <cell r="M72">
            <v>250</v>
          </cell>
        </row>
        <row r="73">
          <cell r="A73" t="str">
            <v>INA-071</v>
          </cell>
          <cell r="B73" t="str">
            <v>SILLA DE PLASTICO COLOR BLANCO</v>
          </cell>
          <cell r="C73">
            <v>511</v>
          </cell>
          <cell r="M73">
            <v>250</v>
          </cell>
        </row>
        <row r="74">
          <cell r="A74" t="str">
            <v>INA-072</v>
          </cell>
          <cell r="B74" t="str">
            <v>SILLA DE PLASTICO COLOR BLANCO</v>
          </cell>
          <cell r="C74">
            <v>511</v>
          </cell>
          <cell r="M74">
            <v>250</v>
          </cell>
        </row>
        <row r="75">
          <cell r="A75" t="str">
            <v>INA-073</v>
          </cell>
          <cell r="B75" t="str">
            <v>SILLA DE PLASTICO COLOR BLANCO</v>
          </cell>
          <cell r="C75">
            <v>511</v>
          </cell>
          <cell r="M75">
            <v>250</v>
          </cell>
        </row>
        <row r="76">
          <cell r="A76" t="str">
            <v>INA-074</v>
          </cell>
          <cell r="B76" t="str">
            <v>SILLA DE PLASTICO COLOR BLANCO</v>
          </cell>
          <cell r="C76">
            <v>511</v>
          </cell>
          <cell r="M76">
            <v>250</v>
          </cell>
        </row>
        <row r="77">
          <cell r="A77" t="str">
            <v>INA-075</v>
          </cell>
          <cell r="B77" t="str">
            <v>SILLA DE PLASTICO COLOR BLANCO</v>
          </cell>
          <cell r="C77">
            <v>511</v>
          </cell>
          <cell r="M77">
            <v>250</v>
          </cell>
        </row>
        <row r="78">
          <cell r="A78" t="str">
            <v>INA-076</v>
          </cell>
          <cell r="B78" t="str">
            <v>SILLA DE PLASTICO COLOR BLANCO</v>
          </cell>
          <cell r="C78">
            <v>511</v>
          </cell>
          <cell r="M78">
            <v>250</v>
          </cell>
        </row>
        <row r="79">
          <cell r="A79" t="str">
            <v>INA-077</v>
          </cell>
          <cell r="B79" t="str">
            <v>SILLA DE PLASTICO COLOR BLANCO</v>
          </cell>
          <cell r="C79">
            <v>511</v>
          </cell>
          <cell r="M79">
            <v>250</v>
          </cell>
        </row>
        <row r="80">
          <cell r="A80" t="str">
            <v>INA-078</v>
          </cell>
          <cell r="B80" t="str">
            <v>SILLA DE PLASTICO COLOR BLANCO</v>
          </cell>
          <cell r="C80">
            <v>511</v>
          </cell>
          <cell r="M80">
            <v>250</v>
          </cell>
        </row>
        <row r="81">
          <cell r="A81" t="str">
            <v>INA-079</v>
          </cell>
          <cell r="B81" t="str">
            <v>SILLA DE PLASTICO COLOR BLANCO</v>
          </cell>
          <cell r="C81">
            <v>511</v>
          </cell>
          <cell r="M81">
            <v>250</v>
          </cell>
        </row>
        <row r="82">
          <cell r="A82" t="str">
            <v>INA-080</v>
          </cell>
          <cell r="B82" t="str">
            <v>SILLA DE PLASTICO COLOR BLANCO</v>
          </cell>
          <cell r="C82">
            <v>511</v>
          </cell>
          <cell r="M82">
            <v>250</v>
          </cell>
        </row>
        <row r="83">
          <cell r="A83" t="str">
            <v>INA-081</v>
          </cell>
          <cell r="B83" t="str">
            <v>SILLA DE PLASTICO COLOR BLANCO</v>
          </cell>
          <cell r="C83">
            <v>511</v>
          </cell>
          <cell r="M83">
            <v>250</v>
          </cell>
        </row>
        <row r="84">
          <cell r="A84" t="str">
            <v>INA-082</v>
          </cell>
          <cell r="B84" t="str">
            <v>SILLA DE PLASTICO COLOR BLANCO</v>
          </cell>
          <cell r="C84">
            <v>511</v>
          </cell>
          <cell r="M84">
            <v>250</v>
          </cell>
        </row>
        <row r="85">
          <cell r="A85" t="str">
            <v>INA-083</v>
          </cell>
          <cell r="B85" t="str">
            <v>SILLA DE PLASTICO COLOR BLANCO</v>
          </cell>
          <cell r="C85">
            <v>511</v>
          </cell>
          <cell r="M85">
            <v>250</v>
          </cell>
        </row>
        <row r="86">
          <cell r="A86" t="str">
            <v>INA-084</v>
          </cell>
          <cell r="B86" t="str">
            <v>SILLA DE PLASTICO COLOR BLANCO</v>
          </cell>
          <cell r="C86">
            <v>511</v>
          </cell>
          <cell r="M86">
            <v>250</v>
          </cell>
        </row>
        <row r="87">
          <cell r="A87" t="str">
            <v>INA-085</v>
          </cell>
          <cell r="B87" t="str">
            <v>SILLA DE PLASTICO COLOR BLANCO</v>
          </cell>
          <cell r="C87">
            <v>511</v>
          </cell>
          <cell r="M87">
            <v>250</v>
          </cell>
        </row>
        <row r="88">
          <cell r="A88" t="str">
            <v>INA-086</v>
          </cell>
          <cell r="B88" t="str">
            <v>SILLA DE PLASTICO COLOR BLANCO</v>
          </cell>
          <cell r="C88">
            <v>511</v>
          </cell>
          <cell r="M88">
            <v>250</v>
          </cell>
        </row>
        <row r="89">
          <cell r="A89" t="str">
            <v>INA-087</v>
          </cell>
          <cell r="B89" t="str">
            <v>SILLA DE PLASTICO COLOR BLANCO</v>
          </cell>
          <cell r="C89">
            <v>511</v>
          </cell>
          <cell r="M89">
            <v>250</v>
          </cell>
        </row>
        <row r="90">
          <cell r="A90" t="str">
            <v>INA-088</v>
          </cell>
          <cell r="B90" t="str">
            <v>SILLA DE PLASTICO COLOR BLANCO</v>
          </cell>
          <cell r="C90">
            <v>511</v>
          </cell>
          <cell r="M90">
            <v>250</v>
          </cell>
        </row>
        <row r="91">
          <cell r="A91" t="str">
            <v>INA-089</v>
          </cell>
          <cell r="B91" t="str">
            <v>SILLA DE PLASTICO COLOR BLANCO</v>
          </cell>
          <cell r="C91">
            <v>511</v>
          </cell>
          <cell r="M91">
            <v>250</v>
          </cell>
        </row>
        <row r="92">
          <cell r="A92" t="str">
            <v>INA-090</v>
          </cell>
          <cell r="B92" t="str">
            <v>SILLA DE PLASTICO COLOR BLANCO</v>
          </cell>
          <cell r="C92">
            <v>511</v>
          </cell>
          <cell r="M92">
            <v>250</v>
          </cell>
        </row>
        <row r="93">
          <cell r="A93" t="str">
            <v>INA-091</v>
          </cell>
          <cell r="B93" t="str">
            <v>SILLA DE PLASTICO COLOR BLANCO</v>
          </cell>
          <cell r="C93">
            <v>511</v>
          </cell>
          <cell r="M93">
            <v>250</v>
          </cell>
        </row>
        <row r="94">
          <cell r="A94" t="str">
            <v>INA-092</v>
          </cell>
          <cell r="B94" t="str">
            <v>SILLA DE PLASTICO COLOR BLANCO</v>
          </cell>
          <cell r="C94">
            <v>511</v>
          </cell>
          <cell r="M94">
            <v>250</v>
          </cell>
        </row>
        <row r="95">
          <cell r="A95" t="str">
            <v>INA-093</v>
          </cell>
          <cell r="B95" t="str">
            <v>SILLA DE PLASTICO COLOR BLANCO</v>
          </cell>
          <cell r="C95">
            <v>511</v>
          </cell>
          <cell r="M95">
            <v>250</v>
          </cell>
        </row>
        <row r="96">
          <cell r="A96" t="str">
            <v>INA-094</v>
          </cell>
          <cell r="B96" t="str">
            <v>SILLA DE PLASTICO COLOR BLANCO</v>
          </cell>
          <cell r="C96">
            <v>511</v>
          </cell>
          <cell r="M96">
            <v>250</v>
          </cell>
        </row>
        <row r="97">
          <cell r="A97" t="str">
            <v>INA-095</v>
          </cell>
          <cell r="B97" t="str">
            <v>SILLA DE PLASTICO COLOR BLANCO</v>
          </cell>
          <cell r="C97">
            <v>511</v>
          </cell>
          <cell r="M97">
            <v>250</v>
          </cell>
        </row>
        <row r="98">
          <cell r="A98" t="str">
            <v>INA-096</v>
          </cell>
          <cell r="B98" t="str">
            <v>SILLA DE PLASTICO COLOR BLANCO</v>
          </cell>
          <cell r="C98">
            <v>511</v>
          </cell>
          <cell r="M98">
            <v>250</v>
          </cell>
        </row>
        <row r="99">
          <cell r="A99" t="str">
            <v>INA-097</v>
          </cell>
          <cell r="B99" t="str">
            <v>SILLA DE PLASTICO COLOR BLANCO</v>
          </cell>
          <cell r="C99">
            <v>511</v>
          </cell>
          <cell r="M99">
            <v>250</v>
          </cell>
        </row>
        <row r="100">
          <cell r="A100" t="str">
            <v>INA-098</v>
          </cell>
          <cell r="B100" t="str">
            <v>SILLA DE PLASTICO COLOR BLANCO</v>
          </cell>
          <cell r="C100">
            <v>511</v>
          </cell>
          <cell r="M100">
            <v>250</v>
          </cell>
        </row>
        <row r="101">
          <cell r="A101" t="str">
            <v>INA-099</v>
          </cell>
          <cell r="B101" t="str">
            <v>SILLA DE PLASTICO COLOR BLANCO</v>
          </cell>
          <cell r="C101">
            <v>511</v>
          </cell>
          <cell r="M101">
            <v>250</v>
          </cell>
        </row>
        <row r="102">
          <cell r="A102" t="str">
            <v>INA-100</v>
          </cell>
          <cell r="B102" t="str">
            <v>SILLA DE PLASTICO COLOR BLANCO</v>
          </cell>
          <cell r="C102">
            <v>511</v>
          </cell>
          <cell r="M102">
            <v>250</v>
          </cell>
        </row>
        <row r="103">
          <cell r="A103" t="str">
            <v>INA-101</v>
          </cell>
          <cell r="B103" t="str">
            <v>SILLA DE PLASTICO COLOR BLANCO</v>
          </cell>
          <cell r="C103">
            <v>511</v>
          </cell>
          <cell r="M103">
            <v>250</v>
          </cell>
        </row>
        <row r="104">
          <cell r="A104" t="str">
            <v>INA-102</v>
          </cell>
          <cell r="B104" t="str">
            <v>SILLA DE PLASTICO COLOR BLANCO</v>
          </cell>
          <cell r="C104">
            <v>511</v>
          </cell>
          <cell r="M104">
            <v>250</v>
          </cell>
        </row>
        <row r="105">
          <cell r="A105" t="str">
            <v>INA-103</v>
          </cell>
          <cell r="B105" t="str">
            <v>SILLA DE PLASTICO COLOR BLANCO</v>
          </cell>
          <cell r="C105">
            <v>511</v>
          </cell>
          <cell r="M105">
            <v>250</v>
          </cell>
        </row>
        <row r="106">
          <cell r="A106" t="str">
            <v>INA-104</v>
          </cell>
          <cell r="B106" t="str">
            <v>SILLA DE PLASTICO COLOR BLANCO</v>
          </cell>
          <cell r="C106">
            <v>511</v>
          </cell>
          <cell r="M106">
            <v>250</v>
          </cell>
        </row>
        <row r="107">
          <cell r="A107" t="str">
            <v>INA-105</v>
          </cell>
          <cell r="B107" t="str">
            <v>SILLA DE PLASTICO COLOR BLANCO</v>
          </cell>
          <cell r="C107">
            <v>511</v>
          </cell>
          <cell r="M107">
            <v>250</v>
          </cell>
        </row>
        <row r="108">
          <cell r="A108" t="str">
            <v>INA-106</v>
          </cell>
          <cell r="B108" t="str">
            <v>SILLA DE PLASTICO COLOR BLANCO</v>
          </cell>
          <cell r="C108">
            <v>511</v>
          </cell>
          <cell r="M108">
            <v>250</v>
          </cell>
        </row>
        <row r="109">
          <cell r="A109" t="str">
            <v>INA-107</v>
          </cell>
          <cell r="B109" t="str">
            <v>SILLA DE PLASTICO COLOR VERDE</v>
          </cell>
          <cell r="C109">
            <v>511</v>
          </cell>
          <cell r="M109">
            <v>250</v>
          </cell>
        </row>
        <row r="110">
          <cell r="A110" t="str">
            <v>INA-108</v>
          </cell>
          <cell r="B110" t="str">
            <v>SILLA DE PLASTICO COLOR VERDE</v>
          </cell>
          <cell r="C110">
            <v>511</v>
          </cell>
          <cell r="M110">
            <v>250</v>
          </cell>
        </row>
        <row r="111">
          <cell r="A111" t="str">
            <v>INA-109</v>
          </cell>
          <cell r="B111" t="str">
            <v>SILLA DE PLASTICO COLOR VERDE</v>
          </cell>
          <cell r="C111">
            <v>511</v>
          </cell>
          <cell r="M111">
            <v>650</v>
          </cell>
        </row>
        <row r="112">
          <cell r="A112" t="str">
            <v>INA-110</v>
          </cell>
          <cell r="B112" t="str">
            <v>SILLA DE PLASTICO COLOR VERDE</v>
          </cell>
          <cell r="C112">
            <v>511</v>
          </cell>
          <cell r="M112">
            <v>250</v>
          </cell>
        </row>
        <row r="113">
          <cell r="A113" t="str">
            <v>INA-111</v>
          </cell>
          <cell r="B113" t="str">
            <v>SILLA DE PLASTICO COLOR VERDE</v>
          </cell>
          <cell r="C113">
            <v>511</v>
          </cell>
          <cell r="M113">
            <v>250</v>
          </cell>
        </row>
        <row r="114">
          <cell r="A114" t="str">
            <v>INA-112</v>
          </cell>
          <cell r="B114" t="str">
            <v>SILLA DE PLASTICO COLOR VERDE</v>
          </cell>
          <cell r="C114">
            <v>511</v>
          </cell>
          <cell r="M114">
            <v>250</v>
          </cell>
        </row>
        <row r="115">
          <cell r="A115" t="str">
            <v>INA-113</v>
          </cell>
          <cell r="B115" t="str">
            <v>SILLA DE PLASTICO COLOR BEIGE</v>
          </cell>
          <cell r="C115">
            <v>511</v>
          </cell>
          <cell r="M115">
            <v>250</v>
          </cell>
        </row>
        <row r="116">
          <cell r="A116" t="str">
            <v>INA-114</v>
          </cell>
          <cell r="B116" t="str">
            <v>SILLA DE PLASTICO COLOR BEIGE</v>
          </cell>
          <cell r="C116">
            <v>511</v>
          </cell>
          <cell r="M116">
            <v>250</v>
          </cell>
        </row>
        <row r="117">
          <cell r="A117" t="str">
            <v>INA-115</v>
          </cell>
          <cell r="B117" t="str">
            <v>ANAQUEL DE MADERA</v>
          </cell>
          <cell r="C117">
            <v>511</v>
          </cell>
          <cell r="M117">
            <v>650</v>
          </cell>
        </row>
        <row r="118">
          <cell r="A118" t="str">
            <v>INA-116</v>
          </cell>
          <cell r="B118" t="str">
            <v>ANAQUEL DE MADERA</v>
          </cell>
          <cell r="C118">
            <v>511</v>
          </cell>
          <cell r="M118">
            <v>650</v>
          </cell>
        </row>
        <row r="119">
          <cell r="A119" t="str">
            <v>INA-117</v>
          </cell>
          <cell r="B119" t="str">
            <v xml:space="preserve">BANQUITOS ROJOS </v>
          </cell>
          <cell r="C119">
            <v>511</v>
          </cell>
          <cell r="M119" t="str">
            <v>DONACION</v>
          </cell>
        </row>
        <row r="120">
          <cell r="A120" t="str">
            <v>INA-118</v>
          </cell>
          <cell r="B120" t="str">
            <v xml:space="preserve">BANQUITOS ROJOS </v>
          </cell>
          <cell r="C120">
            <v>511</v>
          </cell>
          <cell r="M120" t="str">
            <v>DONACION</v>
          </cell>
        </row>
        <row r="121">
          <cell r="A121" t="str">
            <v>INA-119</v>
          </cell>
          <cell r="B121" t="str">
            <v xml:space="preserve">BANQUITOS ROJOS </v>
          </cell>
          <cell r="C121">
            <v>511</v>
          </cell>
          <cell r="M121" t="str">
            <v>DONACION</v>
          </cell>
        </row>
        <row r="122">
          <cell r="A122" t="str">
            <v>INA-120</v>
          </cell>
          <cell r="B122" t="str">
            <v xml:space="preserve">BANQUITOS ROJOS </v>
          </cell>
          <cell r="C122">
            <v>511</v>
          </cell>
          <cell r="M122" t="str">
            <v>DONACION</v>
          </cell>
        </row>
        <row r="123">
          <cell r="A123" t="str">
            <v>INA-121</v>
          </cell>
          <cell r="B123" t="str">
            <v xml:space="preserve">BANQUITOS ROJOS </v>
          </cell>
          <cell r="C123">
            <v>511</v>
          </cell>
          <cell r="M123" t="str">
            <v>DONACION</v>
          </cell>
        </row>
        <row r="124">
          <cell r="A124" t="str">
            <v>INA-122</v>
          </cell>
          <cell r="B124" t="str">
            <v xml:space="preserve">BANQUITOS ROJOS </v>
          </cell>
          <cell r="C124">
            <v>511</v>
          </cell>
          <cell r="M124" t="str">
            <v>DONACION</v>
          </cell>
        </row>
        <row r="125">
          <cell r="A125" t="str">
            <v>INA-123</v>
          </cell>
          <cell r="B125" t="str">
            <v xml:space="preserve">BANQUITOS VERDE BANDERA </v>
          </cell>
          <cell r="C125">
            <v>511</v>
          </cell>
          <cell r="M125" t="str">
            <v>DONACION</v>
          </cell>
        </row>
        <row r="126">
          <cell r="A126" t="str">
            <v>INA-124</v>
          </cell>
          <cell r="B126" t="str">
            <v xml:space="preserve">BANQUITOS VERDE BANDERA </v>
          </cell>
          <cell r="C126">
            <v>511</v>
          </cell>
          <cell r="M126" t="str">
            <v>DONACION</v>
          </cell>
        </row>
        <row r="127">
          <cell r="A127" t="str">
            <v>INA-125</v>
          </cell>
          <cell r="B127" t="str">
            <v xml:space="preserve">BANQUITOS VERDE BANDERA </v>
          </cell>
          <cell r="C127">
            <v>511</v>
          </cell>
          <cell r="M127" t="str">
            <v>DONACION</v>
          </cell>
        </row>
        <row r="128">
          <cell r="A128" t="str">
            <v>INA-126</v>
          </cell>
          <cell r="B128" t="str">
            <v xml:space="preserve">BANQUITOS VERDE BANDERA </v>
          </cell>
          <cell r="C128">
            <v>511</v>
          </cell>
          <cell r="M128" t="str">
            <v>DONACION</v>
          </cell>
        </row>
        <row r="129">
          <cell r="A129" t="str">
            <v>INA-127</v>
          </cell>
          <cell r="B129" t="str">
            <v xml:space="preserve">BANQUITOS VERDE BANDERA </v>
          </cell>
          <cell r="C129">
            <v>511</v>
          </cell>
          <cell r="M129" t="str">
            <v>DONACION</v>
          </cell>
        </row>
        <row r="130">
          <cell r="A130" t="str">
            <v>INA-128</v>
          </cell>
          <cell r="B130" t="str">
            <v xml:space="preserve">BANQUITOS VERDE BANDERA </v>
          </cell>
          <cell r="C130">
            <v>511</v>
          </cell>
          <cell r="M130" t="str">
            <v>DONACION</v>
          </cell>
        </row>
        <row r="131">
          <cell r="A131" t="str">
            <v>INA-129</v>
          </cell>
          <cell r="B131" t="str">
            <v xml:space="preserve">BANQUITOS VERDE BANDERA </v>
          </cell>
          <cell r="C131">
            <v>511</v>
          </cell>
          <cell r="M131" t="str">
            <v>DONACION</v>
          </cell>
        </row>
        <row r="132">
          <cell r="A132" t="str">
            <v>INA-130</v>
          </cell>
          <cell r="B132" t="str">
            <v xml:space="preserve">BANQUITOS VERDE BANDERA </v>
          </cell>
          <cell r="C132">
            <v>511</v>
          </cell>
          <cell r="M132" t="str">
            <v>DONACION</v>
          </cell>
        </row>
        <row r="133">
          <cell r="A133" t="str">
            <v>INA-131</v>
          </cell>
          <cell r="B133" t="str">
            <v xml:space="preserve">BANQUITOS VERDE BANDERA </v>
          </cell>
          <cell r="C133">
            <v>511</v>
          </cell>
          <cell r="M133" t="str">
            <v>DONACION</v>
          </cell>
        </row>
        <row r="134">
          <cell r="A134" t="str">
            <v>INA-132</v>
          </cell>
          <cell r="B134" t="str">
            <v xml:space="preserve">BANQUITOS VERDE BANDERA </v>
          </cell>
          <cell r="C134">
            <v>511</v>
          </cell>
          <cell r="M134" t="str">
            <v>DONACION</v>
          </cell>
        </row>
        <row r="135">
          <cell r="A135" t="str">
            <v>INA-133</v>
          </cell>
          <cell r="B135" t="str">
            <v xml:space="preserve">BANQUITOS VERDE BANDERA </v>
          </cell>
          <cell r="C135">
            <v>511</v>
          </cell>
          <cell r="M135" t="str">
            <v>DONACION</v>
          </cell>
        </row>
        <row r="136">
          <cell r="A136" t="str">
            <v>INA-134</v>
          </cell>
          <cell r="B136" t="str">
            <v xml:space="preserve">BANQUITOS VERDE LIMON </v>
          </cell>
          <cell r="C136">
            <v>511</v>
          </cell>
          <cell r="M136" t="str">
            <v>DONACION</v>
          </cell>
        </row>
        <row r="137">
          <cell r="A137" t="str">
            <v>INA-135</v>
          </cell>
          <cell r="B137" t="str">
            <v xml:space="preserve">BANQUITOS VERDE LIMON </v>
          </cell>
          <cell r="C137">
            <v>511</v>
          </cell>
          <cell r="M137" t="str">
            <v>DONACION</v>
          </cell>
        </row>
        <row r="138">
          <cell r="A138" t="str">
            <v>INA-136</v>
          </cell>
          <cell r="B138" t="str">
            <v xml:space="preserve">BANQUITOS VERDE LIMON </v>
          </cell>
          <cell r="C138">
            <v>511</v>
          </cell>
          <cell r="M138" t="str">
            <v>DONACION</v>
          </cell>
        </row>
        <row r="139">
          <cell r="A139" t="str">
            <v>INA-137</v>
          </cell>
          <cell r="B139" t="str">
            <v>VENTILADOR DE PARED</v>
          </cell>
          <cell r="C139">
            <v>564</v>
          </cell>
          <cell r="M139" t="str">
            <v>DONACION</v>
          </cell>
        </row>
        <row r="140">
          <cell r="A140" t="str">
            <v>INA-138</v>
          </cell>
          <cell r="B140" t="str">
            <v>VENTILADOR DE PARED</v>
          </cell>
          <cell r="C140">
            <v>564</v>
          </cell>
          <cell r="M140" t="str">
            <v>DONACION</v>
          </cell>
        </row>
        <row r="141">
          <cell r="A141" t="str">
            <v>INA-139</v>
          </cell>
          <cell r="B141" t="str">
            <v xml:space="preserve">BOCINAS </v>
          </cell>
          <cell r="C141">
            <v>520</v>
          </cell>
          <cell r="M141" t="str">
            <v>DONACION</v>
          </cell>
        </row>
        <row r="142">
          <cell r="A142" t="str">
            <v>INA-140</v>
          </cell>
          <cell r="B142" t="str">
            <v>IMPRESORA MULTIFUNCIONAL</v>
          </cell>
          <cell r="C142">
            <v>515</v>
          </cell>
          <cell r="D142">
            <v>44624</v>
          </cell>
          <cell r="M142">
            <v>4851.28</v>
          </cell>
        </row>
        <row r="143">
          <cell r="A143" t="str">
            <v>INA-141</v>
          </cell>
          <cell r="B143" t="str">
            <v>REFRIGERADOR</v>
          </cell>
          <cell r="C143">
            <v>564</v>
          </cell>
          <cell r="D143">
            <v>45147</v>
          </cell>
          <cell r="M143">
            <v>7750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IM-001</v>
          </cell>
          <cell r="B4" t="str">
            <v xml:space="preserve">COMPUTADORA </v>
          </cell>
          <cell r="C4">
            <v>515</v>
          </cell>
          <cell r="D4">
            <v>43600</v>
          </cell>
          <cell r="M4">
            <v>6999</v>
          </cell>
        </row>
        <row r="5">
          <cell r="A5" t="str">
            <v>IM-002</v>
          </cell>
          <cell r="B5" t="str">
            <v>TECLADO</v>
          </cell>
          <cell r="C5">
            <v>515</v>
          </cell>
          <cell r="D5">
            <v>43601</v>
          </cell>
        </row>
        <row r="6">
          <cell r="A6" t="str">
            <v>IM-003</v>
          </cell>
          <cell r="B6" t="str">
            <v xml:space="preserve">MOUSE </v>
          </cell>
          <cell r="C6">
            <v>515</v>
          </cell>
          <cell r="D6">
            <v>43602</v>
          </cell>
        </row>
        <row r="7">
          <cell r="A7" t="str">
            <v>IM-004</v>
          </cell>
          <cell r="B7" t="str">
            <v xml:space="preserve">ESCRITORIO </v>
          </cell>
          <cell r="C7">
            <v>511</v>
          </cell>
        </row>
        <row r="8">
          <cell r="A8" t="str">
            <v>IM-005</v>
          </cell>
          <cell r="B8" t="str">
            <v xml:space="preserve">SILLA </v>
          </cell>
          <cell r="C8">
            <v>511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OP-001</v>
          </cell>
          <cell r="B4" t="str">
            <v xml:space="preserve">SILLA GIRATORIA </v>
          </cell>
          <cell r="C4">
            <v>511</v>
          </cell>
          <cell r="M4">
            <v>350</v>
          </cell>
        </row>
        <row r="5">
          <cell r="A5" t="str">
            <v>OP-002</v>
          </cell>
          <cell r="B5" t="str">
            <v>ESCRITORIO METALICO 2 CAJONES COLOR GRIS</v>
          </cell>
          <cell r="C5">
            <v>511</v>
          </cell>
          <cell r="M5">
            <v>1200</v>
          </cell>
        </row>
        <row r="6">
          <cell r="A6" t="str">
            <v>OP-003</v>
          </cell>
          <cell r="B6" t="str">
            <v>TECLADO</v>
          </cell>
          <cell r="C6">
            <v>515</v>
          </cell>
          <cell r="M6">
            <v>170</v>
          </cell>
        </row>
        <row r="7">
          <cell r="A7" t="str">
            <v>OP-004</v>
          </cell>
          <cell r="B7" t="str">
            <v>MONITOR</v>
          </cell>
          <cell r="C7">
            <v>515</v>
          </cell>
          <cell r="M7">
            <v>4500</v>
          </cell>
        </row>
        <row r="8">
          <cell r="A8" t="str">
            <v>OP-005</v>
          </cell>
          <cell r="B8" t="str">
            <v>CPU GENERICO</v>
          </cell>
          <cell r="C8">
            <v>515</v>
          </cell>
          <cell r="M8">
            <v>4000</v>
          </cell>
        </row>
        <row r="9">
          <cell r="A9" t="str">
            <v>OP-006</v>
          </cell>
          <cell r="B9" t="str">
            <v>MOUSE</v>
          </cell>
          <cell r="C9">
            <v>515</v>
          </cell>
          <cell r="M9">
            <v>180</v>
          </cell>
        </row>
        <row r="10">
          <cell r="A10" t="str">
            <v>OP-007</v>
          </cell>
          <cell r="B10" t="str">
            <v>2 BOCINAS PARA COMPUTADORA</v>
          </cell>
          <cell r="C10">
            <v>520</v>
          </cell>
          <cell r="M10">
            <v>300</v>
          </cell>
        </row>
        <row r="11">
          <cell r="A11" t="str">
            <v>OP-008</v>
          </cell>
          <cell r="B11" t="str">
            <v>AIRE ACONDICIONJADO/CALEFACCION</v>
          </cell>
          <cell r="C11">
            <v>564</v>
          </cell>
          <cell r="D11">
            <v>41424</v>
          </cell>
          <cell r="M11">
            <v>5000</v>
          </cell>
        </row>
        <row r="12">
          <cell r="A12" t="str">
            <v>OP-009</v>
          </cell>
          <cell r="B12" t="str">
            <v>REGULADOR DE VOLTAJE</v>
          </cell>
          <cell r="C12">
            <v>566</v>
          </cell>
          <cell r="M12"/>
        </row>
        <row r="13">
          <cell r="A13" t="str">
            <v>OP-010</v>
          </cell>
          <cell r="B13" t="str">
            <v>IMPRESORA MULTIFUNCIONAL</v>
          </cell>
          <cell r="C13">
            <v>515</v>
          </cell>
          <cell r="D13">
            <v>42383</v>
          </cell>
          <cell r="M13">
            <v>6844</v>
          </cell>
        </row>
        <row r="14">
          <cell r="A14" t="str">
            <v>OP-011</v>
          </cell>
          <cell r="B14" t="str">
            <v>FUENTE DE PODER (INTERNA)</v>
          </cell>
          <cell r="C14">
            <v>566</v>
          </cell>
          <cell r="D14">
            <v>42089</v>
          </cell>
          <cell r="M14">
            <v>259</v>
          </cell>
        </row>
        <row r="15">
          <cell r="A15" t="str">
            <v>OP-012</v>
          </cell>
          <cell r="B15" t="str">
            <v>SILLA EJECUTIVA GIRABLE</v>
          </cell>
          <cell r="C15">
            <v>511</v>
          </cell>
          <cell r="M15">
            <v>650</v>
          </cell>
        </row>
        <row r="16">
          <cell r="A16" t="str">
            <v>OP-013</v>
          </cell>
          <cell r="B16" t="str">
            <v>SILLA APILABLE COLOR GRIS</v>
          </cell>
          <cell r="C16">
            <v>511</v>
          </cell>
          <cell r="M16">
            <v>450</v>
          </cell>
        </row>
        <row r="17">
          <cell r="A17" t="str">
            <v>OP-014</v>
          </cell>
          <cell r="B17" t="str">
            <v>ARCHIVERO METALICO CON 2 CAJONES</v>
          </cell>
          <cell r="C17">
            <v>511</v>
          </cell>
          <cell r="M17">
            <v>1350</v>
          </cell>
        </row>
        <row r="18">
          <cell r="A18" t="str">
            <v>OP-015</v>
          </cell>
          <cell r="B18" t="str">
            <v>ESCRITORIO EMPRESARIAL COLOR NUEZ</v>
          </cell>
          <cell r="C18">
            <v>511</v>
          </cell>
          <cell r="M18">
            <v>1350</v>
          </cell>
        </row>
        <row r="19">
          <cell r="A19" t="str">
            <v>OP-016</v>
          </cell>
          <cell r="B19" t="str">
            <v>AIRE ACONDICIONADO/CALEFACCION</v>
          </cell>
          <cell r="C19">
            <v>564</v>
          </cell>
          <cell r="M19">
            <v>850</v>
          </cell>
        </row>
        <row r="20">
          <cell r="A20" t="str">
            <v>OP-017</v>
          </cell>
          <cell r="B20" t="str">
            <v>SILLA ESCOLAR DE TRIPLAY</v>
          </cell>
          <cell r="C20">
            <v>511</v>
          </cell>
          <cell r="M20">
            <v>250</v>
          </cell>
        </row>
        <row r="21">
          <cell r="A21" t="str">
            <v>OP-018</v>
          </cell>
          <cell r="B21" t="str">
            <v>MOUSE</v>
          </cell>
          <cell r="C21">
            <v>515</v>
          </cell>
          <cell r="M21">
            <v>150</v>
          </cell>
        </row>
        <row r="22">
          <cell r="A22" t="str">
            <v>OP-019</v>
          </cell>
          <cell r="B22" t="str">
            <v xml:space="preserve">MOTOBOMBA 3 DE SALIDA </v>
          </cell>
          <cell r="C22">
            <v>566</v>
          </cell>
          <cell r="D22">
            <v>44299</v>
          </cell>
          <cell r="M22">
            <v>4450</v>
          </cell>
        </row>
        <row r="23">
          <cell r="A23" t="str">
            <v>OP-020</v>
          </cell>
          <cell r="B23" t="str">
            <v>DESMALEZADORA A GASOLINA MANGO TIPO BICI 63 CC</v>
          </cell>
          <cell r="C23">
            <v>563</v>
          </cell>
          <cell r="D23">
            <v>44525</v>
          </cell>
          <cell r="M23">
            <v>6950</v>
          </cell>
        </row>
        <row r="24">
          <cell r="A24" t="str">
            <v>OP-021</v>
          </cell>
          <cell r="B24" t="str">
            <v>IMPRESORA MULTIFUNCIONAL</v>
          </cell>
          <cell r="C24">
            <v>515</v>
          </cell>
          <cell r="D24">
            <v>44624</v>
          </cell>
          <cell r="M24">
            <v>5490</v>
          </cell>
        </row>
        <row r="25">
          <cell r="A25" t="str">
            <v>OP-022</v>
          </cell>
          <cell r="B25" t="str">
            <v>BOMBA AGUA NAVIS</v>
          </cell>
          <cell r="C25">
            <v>563</v>
          </cell>
          <cell r="D25">
            <v>44600</v>
          </cell>
          <cell r="M25">
            <v>2036.88</v>
          </cell>
        </row>
        <row r="26">
          <cell r="A26" t="str">
            <v>OP-023</v>
          </cell>
          <cell r="B26" t="str">
            <v xml:space="preserve">MOTOBOMBA 3" DE SALIDA </v>
          </cell>
          <cell r="C26">
            <v>563</v>
          </cell>
          <cell r="D26">
            <v>44622</v>
          </cell>
          <cell r="M26">
            <v>8550</v>
          </cell>
        </row>
        <row r="27">
          <cell r="A27" t="str">
            <v>OP-024</v>
          </cell>
          <cell r="B27" t="str">
            <v>MONITOR</v>
          </cell>
          <cell r="C27">
            <v>515</v>
          </cell>
          <cell r="M27"/>
        </row>
        <row r="28">
          <cell r="A28" t="str">
            <v>OP-025</v>
          </cell>
          <cell r="B28" t="str">
            <v>TECLADO</v>
          </cell>
          <cell r="C28">
            <v>515</v>
          </cell>
          <cell r="M28"/>
        </row>
        <row r="29">
          <cell r="A29" t="str">
            <v>OP-024</v>
          </cell>
          <cell r="B29" t="str">
            <v xml:space="preserve">PERDIGA 7 SECCIONES </v>
          </cell>
          <cell r="C29">
            <v>563</v>
          </cell>
          <cell r="D29">
            <v>44603</v>
          </cell>
          <cell r="M29">
            <v>13920</v>
          </cell>
        </row>
        <row r="30">
          <cell r="A30" t="str">
            <v>OP-025</v>
          </cell>
          <cell r="B30" t="str">
            <v>SIERRA CIRCULAR 7-1/4 PEROFESIONAL</v>
          </cell>
          <cell r="C30">
            <v>563</v>
          </cell>
          <cell r="D30">
            <v>45208</v>
          </cell>
          <cell r="M30">
            <v>1925</v>
          </cell>
        </row>
        <row r="31">
          <cell r="A31" t="str">
            <v>OP-026</v>
          </cell>
          <cell r="B31" t="str">
            <v>SUMINISTRO E INSTALACION DE TRANSFORMADOR MONOFASICO</v>
          </cell>
          <cell r="C31">
            <v>299</v>
          </cell>
          <cell r="D31">
            <v>45202</v>
          </cell>
          <cell r="M31">
            <v>62000</v>
          </cell>
        </row>
        <row r="32">
          <cell r="A32" t="str">
            <v>OP-027</v>
          </cell>
          <cell r="B32" t="str">
            <v>VENTA, TRASLADO E INSTALACION DE TRO 30 112.5 KVA MARCA RTE</v>
          </cell>
          <cell r="C32">
            <v>299</v>
          </cell>
          <cell r="D32">
            <v>45471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C33">
            <v>515</v>
          </cell>
          <cell r="D33">
            <v>45376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C34">
            <v>599</v>
          </cell>
          <cell r="D34">
            <v>45302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C35">
            <v>599</v>
          </cell>
          <cell r="D35">
            <v>45302</v>
          </cell>
          <cell r="M35">
            <v>6063</v>
          </cell>
        </row>
        <row r="36">
          <cell r="A36" t="str">
            <v>OP-031</v>
          </cell>
          <cell r="B36" t="str">
            <v>MOTOBOMBA DE GASOLINA HONDA</v>
          </cell>
          <cell r="D36">
            <v>45408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PM-001</v>
          </cell>
          <cell r="B4" t="str">
            <v>SILLA APILABLE C/3 DIVISIONES COLOR NEGRO</v>
          </cell>
          <cell r="C4">
            <v>511</v>
          </cell>
          <cell r="N4">
            <v>1350</v>
          </cell>
        </row>
        <row r="5">
          <cell r="A5" t="str">
            <v>PM-002</v>
          </cell>
          <cell r="B5" t="str">
            <v>VITRINA DE MADERA CON UNA PUERTA P/ BANDERA</v>
          </cell>
          <cell r="C5">
            <v>511</v>
          </cell>
          <cell r="N5">
            <v>2000</v>
          </cell>
        </row>
        <row r="6">
          <cell r="A6" t="str">
            <v>PM-003</v>
          </cell>
          <cell r="B6" t="str">
            <v>MINISPLIT DE 2 TONELADA</v>
          </cell>
          <cell r="C6">
            <v>564</v>
          </cell>
          <cell r="D6">
            <v>41934</v>
          </cell>
          <cell r="N6">
            <v>15776</v>
          </cell>
        </row>
        <row r="7">
          <cell r="A7" t="str">
            <v>PM-004</v>
          </cell>
          <cell r="B7" t="str">
            <v>MUEBLE DE MADERA TIPO ALACENA 4 PUERTAS</v>
          </cell>
          <cell r="C7">
            <v>511</v>
          </cell>
          <cell r="N7">
            <v>1000</v>
          </cell>
        </row>
        <row r="8">
          <cell r="A8" t="str">
            <v>PM-005</v>
          </cell>
          <cell r="B8" t="str">
            <v>SILLON</v>
          </cell>
          <cell r="C8">
            <v>511</v>
          </cell>
          <cell r="D8">
            <v>43727</v>
          </cell>
          <cell r="N8">
            <v>5625.48</v>
          </cell>
        </row>
        <row r="9">
          <cell r="A9" t="str">
            <v>PM-006</v>
          </cell>
          <cell r="B9" t="str">
            <v>PEDESTAL DE ALFOMBRA P / BANDERA</v>
          </cell>
          <cell r="C9">
            <v>511</v>
          </cell>
          <cell r="D9">
            <v>41284</v>
          </cell>
          <cell r="N9">
            <v>951.2</v>
          </cell>
        </row>
        <row r="10">
          <cell r="A10" t="str">
            <v>PM-007</v>
          </cell>
          <cell r="B10" t="str">
            <v>GAVETA COLOR GRIS C/3 CAJONES</v>
          </cell>
          <cell r="C10">
            <v>511</v>
          </cell>
          <cell r="D10">
            <v>41206</v>
          </cell>
          <cell r="N10">
            <v>1449</v>
          </cell>
        </row>
        <row r="11">
          <cell r="A11" t="str">
            <v>PM-008</v>
          </cell>
          <cell r="B11" t="str">
            <v xml:space="preserve">BOMBA SUMERGIBLE 5 MSP </v>
          </cell>
          <cell r="C11">
            <v>566</v>
          </cell>
          <cell r="D11">
            <v>43747</v>
          </cell>
          <cell r="N11">
            <v>2146</v>
          </cell>
        </row>
        <row r="12">
          <cell r="A12" t="str">
            <v>PM-009</v>
          </cell>
          <cell r="B12" t="str">
            <v>BOMBA DE AGUA 1 HP C 10070</v>
          </cell>
          <cell r="C12">
            <v>566</v>
          </cell>
          <cell r="D12">
            <v>43795</v>
          </cell>
          <cell r="N12">
            <v>2155.17</v>
          </cell>
        </row>
        <row r="13">
          <cell r="A13" t="str">
            <v>PM-010</v>
          </cell>
          <cell r="B13" t="str">
            <v>CAMARA DE SEGURIDAD</v>
          </cell>
          <cell r="C13">
            <v>520</v>
          </cell>
          <cell r="D13">
            <v>43959</v>
          </cell>
          <cell r="N13">
            <v>3335</v>
          </cell>
        </row>
        <row r="14">
          <cell r="A14" t="str">
            <v>PM-011</v>
          </cell>
          <cell r="B14" t="str">
            <v>CAMARA DE SEGURIDAD</v>
          </cell>
          <cell r="C14">
            <v>520</v>
          </cell>
          <cell r="D14">
            <v>43959</v>
          </cell>
          <cell r="N14">
            <v>3335</v>
          </cell>
        </row>
        <row r="15">
          <cell r="A15" t="str">
            <v>PM-012</v>
          </cell>
          <cell r="B15" t="str">
            <v>CAMARA DE SEGURIDAD</v>
          </cell>
          <cell r="C15">
            <v>520</v>
          </cell>
          <cell r="D15">
            <v>43959</v>
          </cell>
          <cell r="N15">
            <v>3335</v>
          </cell>
        </row>
        <row r="16">
          <cell r="A16" t="str">
            <v>PM-013</v>
          </cell>
          <cell r="B16" t="str">
            <v>CAMARA DE SEGURIDAD</v>
          </cell>
          <cell r="C16">
            <v>520</v>
          </cell>
          <cell r="D16">
            <v>43959</v>
          </cell>
          <cell r="N16">
            <v>3335</v>
          </cell>
        </row>
        <row r="17">
          <cell r="A17" t="str">
            <v>PM-014</v>
          </cell>
          <cell r="B17" t="str">
            <v>RECEPCION RECTA C/CURVAS LAT MELANINA</v>
          </cell>
          <cell r="C17">
            <v>511</v>
          </cell>
          <cell r="D17">
            <v>43847</v>
          </cell>
          <cell r="N17">
            <v>8000</v>
          </cell>
        </row>
        <row r="18">
          <cell r="A18" t="str">
            <v>PM-015</v>
          </cell>
          <cell r="B18" t="str">
            <v>MINISPLIT DE 2 TONELADA</v>
          </cell>
          <cell r="C18">
            <v>564</v>
          </cell>
          <cell r="D18">
            <v>45427</v>
          </cell>
          <cell r="N18">
            <v>15600</v>
          </cell>
        </row>
        <row r="19">
          <cell r="A19" t="str">
            <v>PM-016</v>
          </cell>
          <cell r="B19" t="str">
            <v>7 SILLAS</v>
          </cell>
          <cell r="C19">
            <v>511</v>
          </cell>
          <cell r="D19">
            <v>45191</v>
          </cell>
          <cell r="N19">
            <v>1624</v>
          </cell>
        </row>
        <row r="20">
          <cell r="A20" t="str">
            <v>PM-017</v>
          </cell>
          <cell r="B20" t="str">
            <v>BOMBA ELECTRICA CENTRIFUGA</v>
          </cell>
          <cell r="C20">
            <v>599</v>
          </cell>
          <cell r="D20">
            <v>45441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C21">
            <v>599</v>
          </cell>
          <cell r="D21">
            <v>45471</v>
          </cell>
          <cell r="N21">
            <v>185000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PC-001</v>
          </cell>
          <cell r="B4" t="str">
            <v>GABETA METALICA DE 2 PUERTAS</v>
          </cell>
          <cell r="C4">
            <v>511</v>
          </cell>
          <cell r="M4">
            <v>650</v>
          </cell>
        </row>
        <row r="5">
          <cell r="A5" t="str">
            <v>PC-002</v>
          </cell>
          <cell r="B5" t="str">
            <v>ABANICO PARA TECHO COLOR BLANCO</v>
          </cell>
          <cell r="C5">
            <v>564</v>
          </cell>
          <cell r="M5">
            <v>650</v>
          </cell>
        </row>
        <row r="6">
          <cell r="A6" t="str">
            <v>PC-003</v>
          </cell>
          <cell r="B6" t="str">
            <v>IMPRESORA MULTIFUNCIONAL</v>
          </cell>
          <cell r="C6">
            <v>515</v>
          </cell>
          <cell r="D6">
            <v>42383</v>
          </cell>
          <cell r="M6">
            <v>6844</v>
          </cell>
        </row>
        <row r="7">
          <cell r="A7" t="str">
            <v>PC-004</v>
          </cell>
          <cell r="B7" t="str">
            <v>MONITOR</v>
          </cell>
          <cell r="C7">
            <v>515</v>
          </cell>
          <cell r="D7">
            <v>42415</v>
          </cell>
          <cell r="M7">
            <v>8352</v>
          </cell>
        </row>
        <row r="8">
          <cell r="A8" t="str">
            <v>PC-005</v>
          </cell>
          <cell r="B8" t="str">
            <v>FUENTE DE PODER</v>
          </cell>
          <cell r="C8">
            <v>566</v>
          </cell>
          <cell r="D8">
            <v>42609</v>
          </cell>
          <cell r="M8">
            <v>800</v>
          </cell>
        </row>
        <row r="9">
          <cell r="A9" t="str">
            <v>PC-006</v>
          </cell>
          <cell r="B9" t="str">
            <v>CPU</v>
          </cell>
          <cell r="C9">
            <v>515</v>
          </cell>
          <cell r="M9"/>
        </row>
        <row r="10">
          <cell r="A10" t="str">
            <v>PC-007</v>
          </cell>
          <cell r="B10" t="str">
            <v>MOUSE</v>
          </cell>
          <cell r="C10">
            <v>515</v>
          </cell>
          <cell r="D10">
            <v>42415</v>
          </cell>
          <cell r="M10"/>
        </row>
        <row r="11">
          <cell r="A11" t="str">
            <v>PC-008</v>
          </cell>
          <cell r="B11" t="str">
            <v>FUENTE DE PODER INTERNA</v>
          </cell>
          <cell r="C11">
            <v>566</v>
          </cell>
          <cell r="D11">
            <v>41789</v>
          </cell>
          <cell r="M11">
            <v>395</v>
          </cell>
        </row>
        <row r="12">
          <cell r="A12" t="str">
            <v>PC-009</v>
          </cell>
          <cell r="B12" t="str">
            <v>MESA PARA COMPUTADORA</v>
          </cell>
          <cell r="C12">
            <v>511</v>
          </cell>
          <cell r="M12">
            <v>500</v>
          </cell>
        </row>
        <row r="13">
          <cell r="A13" t="str">
            <v>PC-010</v>
          </cell>
          <cell r="B13" t="str">
            <v>SILLA COLOR NEGRO</v>
          </cell>
          <cell r="C13">
            <v>511</v>
          </cell>
          <cell r="M13">
            <v>350</v>
          </cell>
        </row>
        <row r="14">
          <cell r="A14" t="str">
            <v>PC-011</v>
          </cell>
          <cell r="B14" t="str">
            <v>MESA MULTIUSOS COLOR BLANCA</v>
          </cell>
          <cell r="C14">
            <v>511</v>
          </cell>
          <cell r="M14">
            <v>650</v>
          </cell>
        </row>
        <row r="15">
          <cell r="A15" t="str">
            <v>PC-012</v>
          </cell>
          <cell r="B15" t="str">
            <v>ABANICO PARA TECHO COLOR BLANCO</v>
          </cell>
          <cell r="C15">
            <v>564</v>
          </cell>
          <cell r="M15">
            <v>950</v>
          </cell>
        </row>
        <row r="16">
          <cell r="A16" t="str">
            <v>PC-013</v>
          </cell>
          <cell r="B16" t="str">
            <v>BOMBA NEBULIZADORA</v>
          </cell>
          <cell r="C16">
            <v>566</v>
          </cell>
          <cell r="M16">
            <v>4500</v>
          </cell>
        </row>
        <row r="17">
          <cell r="A17" t="str">
            <v>PC-014</v>
          </cell>
          <cell r="B17" t="str">
            <v>BOMBA NEBULIZADORA</v>
          </cell>
          <cell r="C17">
            <v>566</v>
          </cell>
          <cell r="M17">
            <v>4500</v>
          </cell>
        </row>
        <row r="18">
          <cell r="A18" t="str">
            <v>PC-015</v>
          </cell>
          <cell r="B18" t="str">
            <v>BOMBA PARA AGUA 1 HP</v>
          </cell>
          <cell r="C18">
            <v>566</v>
          </cell>
          <cell r="D18">
            <v>41023</v>
          </cell>
          <cell r="M18">
            <v>2048</v>
          </cell>
        </row>
        <row r="19">
          <cell r="A19" t="str">
            <v>PC-016</v>
          </cell>
          <cell r="B19" t="str">
            <v>ESCALERA DE TIJERA TIPO 2 6 ESCALONES</v>
          </cell>
          <cell r="C19">
            <v>511</v>
          </cell>
          <cell r="D19">
            <v>41298</v>
          </cell>
          <cell r="M19">
            <v>1559</v>
          </cell>
        </row>
        <row r="20">
          <cell r="A20" t="str">
            <v>PC-017</v>
          </cell>
          <cell r="B20" t="str">
            <v>ESCALERA DE EXTENCION</v>
          </cell>
          <cell r="C20">
            <v>511</v>
          </cell>
          <cell r="D20">
            <v>41298</v>
          </cell>
          <cell r="M20">
            <v>2408</v>
          </cell>
        </row>
        <row r="21">
          <cell r="A21" t="str">
            <v>PC-018</v>
          </cell>
          <cell r="B21" t="str">
            <v>BARRETA DE PUNTA</v>
          </cell>
          <cell r="C21">
            <v>560</v>
          </cell>
          <cell r="D21">
            <v>41298</v>
          </cell>
          <cell r="M21">
            <v>331.89</v>
          </cell>
        </row>
        <row r="22">
          <cell r="A22" t="str">
            <v>PC-019</v>
          </cell>
          <cell r="B22" t="str">
            <v>CAVADOR AGRICOLA HERCULES</v>
          </cell>
          <cell r="C22">
            <v>560</v>
          </cell>
          <cell r="D22">
            <v>41298</v>
          </cell>
          <cell r="M22">
            <v>369</v>
          </cell>
        </row>
        <row r="23">
          <cell r="A23" t="str">
            <v>PC-020</v>
          </cell>
          <cell r="B23" t="str">
            <v>EXTENCION ELECTRICA 25 MTRS</v>
          </cell>
          <cell r="C23">
            <v>560</v>
          </cell>
          <cell r="D23">
            <v>41491</v>
          </cell>
          <cell r="M23">
            <v>283.62</v>
          </cell>
        </row>
        <row r="24">
          <cell r="A24" t="str">
            <v>PC-021</v>
          </cell>
          <cell r="B24" t="str">
            <v>OVEROLES DE PROTECCION</v>
          </cell>
          <cell r="C24">
            <v>560</v>
          </cell>
          <cell r="D24">
            <v>43550</v>
          </cell>
          <cell r="M24">
            <v>1999.89</v>
          </cell>
        </row>
        <row r="25">
          <cell r="A25" t="str">
            <v>PC-022</v>
          </cell>
          <cell r="B25" t="str">
            <v>MOTOSIERRA MS</v>
          </cell>
          <cell r="C25">
            <v>560</v>
          </cell>
          <cell r="D25">
            <v>43615</v>
          </cell>
          <cell r="M25">
            <v>12213.64</v>
          </cell>
        </row>
        <row r="26">
          <cell r="A26" t="str">
            <v>PC-023</v>
          </cell>
          <cell r="B26" t="str">
            <v>MOTODESMALEZADORA</v>
          </cell>
          <cell r="C26">
            <v>560</v>
          </cell>
          <cell r="D26">
            <v>44333</v>
          </cell>
          <cell r="M26">
            <v>7068.97</v>
          </cell>
        </row>
        <row r="27">
          <cell r="A27" t="str">
            <v>PC-024</v>
          </cell>
          <cell r="B27" t="str">
            <v>SR450 ATOMIZADOR</v>
          </cell>
          <cell r="C27">
            <v>560</v>
          </cell>
          <cell r="D27">
            <v>44333</v>
          </cell>
          <cell r="M27">
            <v>11250</v>
          </cell>
        </row>
        <row r="28">
          <cell r="A28" t="str">
            <v>PC-025</v>
          </cell>
          <cell r="B28" t="str">
            <v>BG 50 SOPLADOR</v>
          </cell>
          <cell r="C28">
            <v>560</v>
          </cell>
          <cell r="D28">
            <v>44333</v>
          </cell>
          <cell r="M28">
            <v>3267.24</v>
          </cell>
        </row>
        <row r="29">
          <cell r="A29" t="str">
            <v>PC-026</v>
          </cell>
          <cell r="B29" t="str">
            <v>CORTA PERNO</v>
          </cell>
          <cell r="C29">
            <v>560</v>
          </cell>
          <cell r="D29">
            <v>44333</v>
          </cell>
          <cell r="M29">
            <v>892.24</v>
          </cell>
        </row>
        <row r="30">
          <cell r="A30" t="str">
            <v>PC-027</v>
          </cell>
          <cell r="B30" t="str">
            <v>MOTOSIERRA  50 CM/2026RM</v>
          </cell>
          <cell r="C30">
            <v>560</v>
          </cell>
          <cell r="D30">
            <v>44483</v>
          </cell>
          <cell r="M30">
            <v>6627</v>
          </cell>
        </row>
        <row r="31">
          <cell r="A31" t="str">
            <v>PC-028</v>
          </cell>
          <cell r="B31" t="str">
            <v xml:space="preserve">MOTOSIERRA </v>
          </cell>
          <cell r="C31">
            <v>560</v>
          </cell>
          <cell r="D31">
            <v>44596</v>
          </cell>
          <cell r="M31">
            <v>14427</v>
          </cell>
        </row>
        <row r="32">
          <cell r="A32" t="str">
            <v>PC-029</v>
          </cell>
          <cell r="B32" t="str">
            <v>10 EXTINTORES</v>
          </cell>
          <cell r="C32">
            <v>560</v>
          </cell>
          <cell r="D32">
            <v>44718</v>
          </cell>
          <cell r="M32">
            <v>9349.6</v>
          </cell>
        </row>
        <row r="33">
          <cell r="A33" t="str">
            <v>PC-030</v>
          </cell>
          <cell r="B33" t="str">
            <v>MOTODESMAEZADORA</v>
          </cell>
          <cell r="C33">
            <v>560</v>
          </cell>
          <cell r="D33">
            <v>44813</v>
          </cell>
          <cell r="M33">
            <v>12325</v>
          </cell>
        </row>
        <row r="34">
          <cell r="A34" t="str">
            <v>PC-031</v>
          </cell>
          <cell r="B34" t="str">
            <v>ESCALERA 24 PELDAÑOS</v>
          </cell>
          <cell r="C34">
            <v>560</v>
          </cell>
          <cell r="D34">
            <v>44813</v>
          </cell>
          <cell r="M34">
            <v>5950</v>
          </cell>
        </row>
        <row r="35">
          <cell r="A35" t="str">
            <v>PC-032</v>
          </cell>
          <cell r="B35" t="str">
            <v>2 FUMIGADORAS</v>
          </cell>
          <cell r="C35">
            <v>560</v>
          </cell>
          <cell r="D35">
            <v>44951</v>
          </cell>
          <cell r="M35">
            <v>2769.83</v>
          </cell>
        </row>
        <row r="36">
          <cell r="A36" t="str">
            <v>PC-033</v>
          </cell>
          <cell r="B36" t="str">
            <v>2 FUMIGADORAS</v>
          </cell>
          <cell r="C36">
            <v>560</v>
          </cell>
          <cell r="D36">
            <v>44951</v>
          </cell>
          <cell r="M36">
            <v>2774.14</v>
          </cell>
        </row>
        <row r="37">
          <cell r="A37" t="str">
            <v>PC-034</v>
          </cell>
          <cell r="B37" t="str">
            <v>CORTADOR DE RAMAS ALTAS DE MANGO TELESCOPIO</v>
          </cell>
          <cell r="C37">
            <v>560</v>
          </cell>
          <cell r="D37">
            <v>45301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C38">
            <v>560</v>
          </cell>
          <cell r="D38">
            <v>45478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C39">
            <v>560</v>
          </cell>
          <cell r="D39">
            <v>45351</v>
          </cell>
          <cell r="M39">
            <v>7273.2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RC-001</v>
          </cell>
          <cell r="B4" t="str">
            <v>ESCRITORIO DE METAL COLOR AMARILLO C/3 CAJONES</v>
          </cell>
          <cell r="C4">
            <v>511</v>
          </cell>
          <cell r="N4">
            <v>1100</v>
          </cell>
        </row>
        <row r="5">
          <cell r="A5" t="str">
            <v>RC-002</v>
          </cell>
          <cell r="B5" t="str">
            <v>VENTILADOR</v>
          </cell>
          <cell r="C5">
            <v>564</v>
          </cell>
          <cell r="N5">
            <v>750</v>
          </cell>
        </row>
        <row r="6">
          <cell r="A6" t="str">
            <v>RC-003</v>
          </cell>
          <cell r="B6" t="str">
            <v>LIBRERO DE MADERA 8 DIVISIONES</v>
          </cell>
          <cell r="C6">
            <v>511</v>
          </cell>
          <cell r="N6">
            <v>800</v>
          </cell>
        </row>
        <row r="7">
          <cell r="A7" t="str">
            <v>RC-004</v>
          </cell>
          <cell r="B7" t="str">
            <v>LIBRERO DE MADERA4 DIVISIONES</v>
          </cell>
          <cell r="C7">
            <v>511</v>
          </cell>
          <cell r="N7">
            <v>600</v>
          </cell>
        </row>
        <row r="8">
          <cell r="A8" t="str">
            <v>RC-005</v>
          </cell>
          <cell r="B8" t="str">
            <v xml:space="preserve">ARCHIVERO METALICO DE 4 GAVETAS </v>
          </cell>
          <cell r="C8">
            <v>511</v>
          </cell>
          <cell r="N8">
            <v>1200</v>
          </cell>
        </row>
        <row r="9">
          <cell r="A9" t="str">
            <v>RC-006</v>
          </cell>
          <cell r="B9" t="str">
            <v>SILLA OFIC CHAIRMAN EXCEL</v>
          </cell>
          <cell r="C9">
            <v>511</v>
          </cell>
          <cell r="D9">
            <v>44765</v>
          </cell>
          <cell r="N9">
            <v>1723.27</v>
          </cell>
        </row>
        <row r="10">
          <cell r="A10" t="str">
            <v>RC-007</v>
          </cell>
          <cell r="B10" t="str">
            <v>SILLA APILABLE COLOR VERDE</v>
          </cell>
          <cell r="C10">
            <v>511</v>
          </cell>
          <cell r="D10"/>
          <cell r="N10">
            <v>250</v>
          </cell>
        </row>
        <row r="11">
          <cell r="A11" t="str">
            <v>RC-008</v>
          </cell>
          <cell r="B11" t="str">
            <v>SILLA  APILABLE COLOR NEGRO</v>
          </cell>
          <cell r="C11">
            <v>511</v>
          </cell>
          <cell r="D11"/>
          <cell r="N11">
            <v>350</v>
          </cell>
        </row>
        <row r="12">
          <cell r="A12" t="str">
            <v>RC-009</v>
          </cell>
          <cell r="B12" t="str">
            <v xml:space="preserve">SILLA GIRABLE COLOR AZUL </v>
          </cell>
          <cell r="C12">
            <v>511</v>
          </cell>
          <cell r="D12"/>
          <cell r="N12">
            <v>230</v>
          </cell>
        </row>
        <row r="13">
          <cell r="A13" t="str">
            <v>RC-010</v>
          </cell>
          <cell r="B13" t="str">
            <v>BOCINAS 3.5 MM CONTROL (LVSM-004)</v>
          </cell>
          <cell r="C13">
            <v>521</v>
          </cell>
          <cell r="D13"/>
          <cell r="N13">
            <v>349</v>
          </cell>
        </row>
        <row r="14">
          <cell r="A14" t="str">
            <v>RC-011</v>
          </cell>
          <cell r="B14" t="str">
            <v>AIRE ACONDICIONADO</v>
          </cell>
          <cell r="C14">
            <v>564</v>
          </cell>
          <cell r="D14"/>
          <cell r="N14">
            <v>8600</v>
          </cell>
        </row>
        <row r="15">
          <cell r="A15" t="str">
            <v>RC-012</v>
          </cell>
          <cell r="B15" t="str">
            <v>MONITOR</v>
          </cell>
          <cell r="C15">
            <v>515</v>
          </cell>
          <cell r="D15"/>
          <cell r="N15">
            <v>3200</v>
          </cell>
        </row>
        <row r="16">
          <cell r="A16" t="str">
            <v>RC-013</v>
          </cell>
          <cell r="B16" t="str">
            <v>TECLADO</v>
          </cell>
          <cell r="C16">
            <v>515</v>
          </cell>
          <cell r="D16"/>
          <cell r="N16">
            <v>100</v>
          </cell>
        </row>
        <row r="17">
          <cell r="A17" t="str">
            <v>RC-014</v>
          </cell>
          <cell r="B17" t="str">
            <v>MESA MULTIUSOS</v>
          </cell>
          <cell r="C17">
            <v>511</v>
          </cell>
          <cell r="D17"/>
          <cell r="N17">
            <v>700</v>
          </cell>
        </row>
        <row r="18">
          <cell r="A18" t="str">
            <v>RC-015</v>
          </cell>
          <cell r="B18" t="str">
            <v>MAQUINA DE ESCRIBIR</v>
          </cell>
          <cell r="C18">
            <v>511</v>
          </cell>
          <cell r="D18">
            <v>40161</v>
          </cell>
          <cell r="N18">
            <v>2990</v>
          </cell>
        </row>
        <row r="19">
          <cell r="A19" t="str">
            <v>RC-016</v>
          </cell>
          <cell r="B19" t="str">
            <v>ESCRITORIO DE MADERA CON 2 CAJONES</v>
          </cell>
          <cell r="C19">
            <v>511</v>
          </cell>
          <cell r="D19"/>
          <cell r="N19">
            <v>1250</v>
          </cell>
        </row>
        <row r="20">
          <cell r="A20" t="str">
            <v>RC-017</v>
          </cell>
          <cell r="B20" t="str">
            <v>ARCHIVERO RUSTICO C/8 DIVISIONES</v>
          </cell>
          <cell r="C20">
            <v>511</v>
          </cell>
          <cell r="D20"/>
          <cell r="N20">
            <v>500</v>
          </cell>
        </row>
        <row r="21">
          <cell r="A21" t="str">
            <v>RC-018</v>
          </cell>
          <cell r="B21" t="str">
            <v>REGULADOR, SOLA BASIC MICROVOLT</v>
          </cell>
          <cell r="C21">
            <v>566</v>
          </cell>
          <cell r="D21">
            <v>42080</v>
          </cell>
          <cell r="N21">
            <v>239</v>
          </cell>
        </row>
        <row r="22">
          <cell r="A22" t="str">
            <v>RC-019</v>
          </cell>
          <cell r="B22" t="str">
            <v>TECLADO ACTEK</v>
          </cell>
          <cell r="C22">
            <v>515</v>
          </cell>
          <cell r="D22"/>
          <cell r="N22"/>
        </row>
        <row r="23">
          <cell r="A23" t="str">
            <v>RC-020</v>
          </cell>
          <cell r="B23" t="str">
            <v>BOCINAS COLOR NEGRO</v>
          </cell>
          <cell r="C23">
            <v>520</v>
          </cell>
          <cell r="D23"/>
          <cell r="N23">
            <v>250</v>
          </cell>
        </row>
        <row r="24">
          <cell r="A24" t="str">
            <v>RC-021</v>
          </cell>
          <cell r="B24" t="str">
            <v>IMPRESORA DE TINTA CONTINUA</v>
          </cell>
          <cell r="C24">
            <v>515</v>
          </cell>
          <cell r="D24">
            <v>43223</v>
          </cell>
          <cell r="N24">
            <v>3098.99</v>
          </cell>
        </row>
        <row r="25">
          <cell r="A25" t="str">
            <v>RC-022</v>
          </cell>
          <cell r="B25" t="str">
            <v>CPU</v>
          </cell>
          <cell r="C25">
            <v>515</v>
          </cell>
          <cell r="D25"/>
          <cell r="N25">
            <v>750</v>
          </cell>
        </row>
        <row r="26">
          <cell r="A26" t="str">
            <v>RC-023</v>
          </cell>
          <cell r="B26" t="str">
            <v>SILLA OFIC</v>
          </cell>
          <cell r="C26">
            <v>511</v>
          </cell>
          <cell r="D26">
            <v>44765</v>
          </cell>
          <cell r="N26">
            <v>1723.27</v>
          </cell>
        </row>
        <row r="27">
          <cell r="A27" t="str">
            <v>RC-024</v>
          </cell>
          <cell r="B27" t="str">
            <v>REGULADOR, SOLA BASIC MICROVOLT</v>
          </cell>
          <cell r="C27">
            <v>566</v>
          </cell>
          <cell r="D27">
            <v>42080</v>
          </cell>
          <cell r="N27">
            <v>206.03</v>
          </cell>
        </row>
        <row r="28">
          <cell r="A28" t="str">
            <v>RC-025</v>
          </cell>
          <cell r="B28" t="str">
            <v>MOUSE</v>
          </cell>
          <cell r="C28">
            <v>515</v>
          </cell>
          <cell r="D28"/>
          <cell r="N28">
            <v>160</v>
          </cell>
        </row>
        <row r="29">
          <cell r="A29" t="str">
            <v>RC-026</v>
          </cell>
          <cell r="B29" t="str">
            <v>TECLADO</v>
          </cell>
          <cell r="C29">
            <v>515</v>
          </cell>
          <cell r="D29"/>
          <cell r="N29">
            <v>170</v>
          </cell>
        </row>
        <row r="30">
          <cell r="A30" t="str">
            <v>RC-027</v>
          </cell>
          <cell r="B30" t="str">
            <v>MONITOR</v>
          </cell>
          <cell r="C30">
            <v>515</v>
          </cell>
          <cell r="D30"/>
          <cell r="N30">
            <v>650</v>
          </cell>
        </row>
        <row r="31">
          <cell r="A31" t="str">
            <v>RC-028</v>
          </cell>
          <cell r="B31" t="str">
            <v>MESA MULTIUSOS</v>
          </cell>
          <cell r="C31">
            <v>511</v>
          </cell>
          <cell r="D31"/>
          <cell r="N31">
            <v>700</v>
          </cell>
        </row>
        <row r="32">
          <cell r="A32" t="str">
            <v>RC-029</v>
          </cell>
          <cell r="B32" t="str">
            <v>SILLA COLOR CAFÉ</v>
          </cell>
          <cell r="C32">
            <v>511</v>
          </cell>
          <cell r="D32"/>
          <cell r="N32">
            <v>300</v>
          </cell>
        </row>
        <row r="33">
          <cell r="A33" t="str">
            <v>RC-030</v>
          </cell>
          <cell r="B33" t="str">
            <v>CPU AMD</v>
          </cell>
          <cell r="C33">
            <v>515</v>
          </cell>
          <cell r="D33">
            <v>41688</v>
          </cell>
          <cell r="N33">
            <v>3140</v>
          </cell>
        </row>
        <row r="34">
          <cell r="A34" t="str">
            <v>RC-031</v>
          </cell>
          <cell r="B34" t="str">
            <v>MONITOR</v>
          </cell>
          <cell r="C34">
            <v>515</v>
          </cell>
          <cell r="D34"/>
          <cell r="N34">
            <v>650</v>
          </cell>
        </row>
        <row r="35">
          <cell r="A35" t="str">
            <v>RC-032</v>
          </cell>
          <cell r="B35" t="str">
            <v xml:space="preserve">TECLADO </v>
          </cell>
          <cell r="C35">
            <v>515</v>
          </cell>
          <cell r="D35"/>
          <cell r="N35">
            <v>200</v>
          </cell>
        </row>
        <row r="36">
          <cell r="A36" t="str">
            <v>RC-033</v>
          </cell>
          <cell r="B36" t="str">
            <v>IMPRESORA Y SCANER</v>
          </cell>
          <cell r="C36">
            <v>515</v>
          </cell>
          <cell r="D36"/>
          <cell r="N36">
            <v>637.57000000000005</v>
          </cell>
        </row>
        <row r="37">
          <cell r="A37" t="str">
            <v>RC-034</v>
          </cell>
          <cell r="B37" t="str">
            <v>IMPRESORA MULTIFUNCIONAL C462H</v>
          </cell>
          <cell r="C37">
            <v>515</v>
          </cell>
          <cell r="D37"/>
          <cell r="N37"/>
        </row>
        <row r="38">
          <cell r="A38" t="str">
            <v>RC-035</v>
          </cell>
          <cell r="B38" t="str">
            <v>IMPRESORA LASERJET PRO M12W</v>
          </cell>
          <cell r="C38">
            <v>515</v>
          </cell>
          <cell r="D38">
            <v>42857</v>
          </cell>
          <cell r="N38">
            <v>1500</v>
          </cell>
        </row>
        <row r="39">
          <cell r="A39" t="str">
            <v>RC-036</v>
          </cell>
          <cell r="B39" t="str">
            <v>IMPRESORALASERJET M203 dw</v>
          </cell>
          <cell r="C39">
            <v>515</v>
          </cell>
          <cell r="D39">
            <v>43587</v>
          </cell>
          <cell r="N39">
            <v>3899.92</v>
          </cell>
        </row>
        <row r="40">
          <cell r="A40" t="str">
            <v>RC-037</v>
          </cell>
          <cell r="B40" t="str">
            <v>SILLA DE MADERA</v>
          </cell>
          <cell r="C40">
            <v>511</v>
          </cell>
          <cell r="D40"/>
          <cell r="N40">
            <v>250</v>
          </cell>
        </row>
        <row r="41">
          <cell r="A41" t="str">
            <v>RC-038</v>
          </cell>
          <cell r="B41" t="str">
            <v>SILLA DE MADERA</v>
          </cell>
          <cell r="C41">
            <v>511</v>
          </cell>
          <cell r="D41"/>
          <cell r="N41">
            <v>250</v>
          </cell>
        </row>
        <row r="42">
          <cell r="A42" t="str">
            <v>RC-039</v>
          </cell>
          <cell r="B42" t="str">
            <v>SILLA DE MADERA</v>
          </cell>
          <cell r="C42">
            <v>511</v>
          </cell>
          <cell r="D42"/>
          <cell r="N42">
            <v>250</v>
          </cell>
        </row>
        <row r="43">
          <cell r="A43" t="str">
            <v>RC-040</v>
          </cell>
          <cell r="B43" t="str">
            <v>SILLA DE MADERA</v>
          </cell>
          <cell r="C43">
            <v>511</v>
          </cell>
          <cell r="D43"/>
          <cell r="N43">
            <v>250</v>
          </cell>
        </row>
        <row r="44">
          <cell r="A44" t="str">
            <v>RC-041</v>
          </cell>
          <cell r="B44" t="str">
            <v>SILLA DE MADERA</v>
          </cell>
          <cell r="C44">
            <v>511</v>
          </cell>
          <cell r="D44"/>
          <cell r="N44">
            <v>250</v>
          </cell>
        </row>
        <row r="45">
          <cell r="A45" t="str">
            <v>RC-042</v>
          </cell>
          <cell r="B45" t="str">
            <v>SILLA DE MADERA</v>
          </cell>
          <cell r="C45">
            <v>511</v>
          </cell>
          <cell r="D45"/>
          <cell r="N45">
            <v>250</v>
          </cell>
        </row>
        <row r="46">
          <cell r="A46" t="str">
            <v>RC-043</v>
          </cell>
          <cell r="B46" t="str">
            <v>AIRE ACONDICIONADO</v>
          </cell>
          <cell r="C46">
            <v>564</v>
          </cell>
          <cell r="D46"/>
          <cell r="N46">
            <v>8600</v>
          </cell>
        </row>
        <row r="47">
          <cell r="A47" t="str">
            <v>RC-044</v>
          </cell>
          <cell r="B47" t="str">
            <v xml:space="preserve">TELEFONO </v>
          </cell>
          <cell r="C47">
            <v>520</v>
          </cell>
          <cell r="D47">
            <v>41521</v>
          </cell>
          <cell r="N47">
            <v>995</v>
          </cell>
        </row>
        <row r="48">
          <cell r="A48" t="str">
            <v>RC-045</v>
          </cell>
          <cell r="B48" t="str">
            <v>ESCRITORIO DE TRIPLAY CON 2 CAJONES</v>
          </cell>
          <cell r="C48">
            <v>511</v>
          </cell>
          <cell r="D48"/>
          <cell r="N48">
            <v>1500</v>
          </cell>
        </row>
        <row r="49">
          <cell r="A49" t="str">
            <v>RC-046</v>
          </cell>
          <cell r="B49" t="str">
            <v>ARCHIVERO DE MADER C/4 CAJONES</v>
          </cell>
          <cell r="C49">
            <v>511</v>
          </cell>
          <cell r="D49"/>
          <cell r="N49">
            <v>850</v>
          </cell>
        </row>
        <row r="50">
          <cell r="A50" t="str">
            <v>RC-047</v>
          </cell>
          <cell r="B50" t="str">
            <v>IMPRESORA EPSON</v>
          </cell>
          <cell r="C50">
            <v>515</v>
          </cell>
          <cell r="D50"/>
          <cell r="N50"/>
        </row>
        <row r="51">
          <cell r="A51" t="str">
            <v>RC-049</v>
          </cell>
          <cell r="B51" t="str">
            <v>IMPRESORA LASER  MONOCROMATICA</v>
          </cell>
          <cell r="C51">
            <v>515</v>
          </cell>
          <cell r="D51">
            <v>44746</v>
          </cell>
          <cell r="N51">
            <v>10299</v>
          </cell>
        </row>
        <row r="52">
          <cell r="A52" t="str">
            <v>RC-050</v>
          </cell>
          <cell r="B52" t="str">
            <v>EQUIPO DE COMPUTO</v>
          </cell>
          <cell r="C52">
            <v>515</v>
          </cell>
          <cell r="D52">
            <v>44746</v>
          </cell>
          <cell r="N52">
            <v>7940.99</v>
          </cell>
        </row>
        <row r="53">
          <cell r="A53" t="str">
            <v>RC-050</v>
          </cell>
          <cell r="B53" t="str">
            <v>EQUIPO DE COMPUTO</v>
          </cell>
          <cell r="C53">
            <v>515</v>
          </cell>
          <cell r="D53">
            <v>44746</v>
          </cell>
          <cell r="N53">
            <v>7940.99</v>
          </cell>
        </row>
        <row r="54">
          <cell r="A54" t="str">
            <v>RC-051</v>
          </cell>
          <cell r="B54" t="str">
            <v>MINISPLIT 2 TON</v>
          </cell>
          <cell r="C54">
            <v>564</v>
          </cell>
          <cell r="D54">
            <v>44706</v>
          </cell>
          <cell r="N54">
            <v>11492.12</v>
          </cell>
        </row>
        <row r="55">
          <cell r="A55" t="str">
            <v>RC-052</v>
          </cell>
          <cell r="B55" t="str">
            <v>IMPRESORA DE SISTEMA DE TANQUE</v>
          </cell>
          <cell r="C55">
            <v>515</v>
          </cell>
          <cell r="D55">
            <v>44980</v>
          </cell>
          <cell r="N55">
            <v>2889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SA-001</v>
          </cell>
          <cell r="B4" t="str">
            <v>MINISPLIT SOLO FRIO</v>
          </cell>
          <cell r="C4">
            <v>564</v>
          </cell>
          <cell r="D4">
            <v>43690</v>
          </cell>
          <cell r="M4">
            <v>13920</v>
          </cell>
        </row>
        <row r="5">
          <cell r="A5" t="str">
            <v>SA-002</v>
          </cell>
          <cell r="B5" t="str">
            <v>MINISPLIT SOLO FRIO</v>
          </cell>
          <cell r="C5">
            <v>564</v>
          </cell>
          <cell r="D5">
            <v>43690</v>
          </cell>
          <cell r="M5">
            <v>13920</v>
          </cell>
        </row>
        <row r="6">
          <cell r="A6" t="str">
            <v>SA-003</v>
          </cell>
          <cell r="B6" t="str">
            <v>PIZARRON</v>
          </cell>
          <cell r="C6">
            <v>511</v>
          </cell>
          <cell r="M6">
            <v>200</v>
          </cell>
        </row>
        <row r="7">
          <cell r="A7" t="str">
            <v>SA-004</v>
          </cell>
          <cell r="B7" t="str">
            <v>9 MARCOS C/FOTOGRAFIA (EXPRESIDENTES)</v>
          </cell>
          <cell r="C7">
            <v>511</v>
          </cell>
          <cell r="M7">
            <v>7129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SG-001</v>
          </cell>
          <cell r="B4" t="str">
            <v>ESCRITORIO METALICO C/4 CAJONES</v>
          </cell>
          <cell r="C4">
            <v>511</v>
          </cell>
          <cell r="M4">
            <v>1700</v>
          </cell>
        </row>
        <row r="5">
          <cell r="A5" t="str">
            <v>SG-002</v>
          </cell>
          <cell r="B5" t="str">
            <v>SILLA COLOR VERDE P/4 PERSONAS</v>
          </cell>
          <cell r="C5">
            <v>511</v>
          </cell>
          <cell r="M5">
            <v>1600</v>
          </cell>
        </row>
        <row r="6">
          <cell r="A6" t="str">
            <v>SG-003</v>
          </cell>
          <cell r="B6" t="str">
            <v>SILLA DE 4 COLOR VERDE PARA SALA DE ESPERA</v>
          </cell>
          <cell r="C6">
            <v>511</v>
          </cell>
          <cell r="M6">
            <v>1600</v>
          </cell>
        </row>
        <row r="7">
          <cell r="A7" t="str">
            <v>SG-004</v>
          </cell>
          <cell r="B7" t="str">
            <v>LIBRERO C/2 PUERTAS RUSTICO</v>
          </cell>
          <cell r="C7">
            <v>511</v>
          </cell>
          <cell r="M7">
            <v>3000</v>
          </cell>
        </row>
        <row r="8">
          <cell r="A8" t="str">
            <v>SG-005</v>
          </cell>
          <cell r="B8" t="str">
            <v>SILLA EJECTUVO GIRABLE COLOR CAFÉ</v>
          </cell>
          <cell r="C8">
            <v>511</v>
          </cell>
          <cell r="M8">
            <v>950</v>
          </cell>
        </row>
        <row r="9">
          <cell r="A9" t="str">
            <v>SG-006</v>
          </cell>
          <cell r="B9" t="str">
            <v>REGULADOR DE VOLTAJE</v>
          </cell>
          <cell r="C9">
            <v>299</v>
          </cell>
          <cell r="D9">
            <v>43207</v>
          </cell>
          <cell r="M9">
            <v>616.38</v>
          </cell>
        </row>
        <row r="10">
          <cell r="A10" t="str">
            <v>SG-007</v>
          </cell>
          <cell r="B10" t="str">
            <v>GUILLOTINA MEDIANA</v>
          </cell>
          <cell r="C10">
            <v>511</v>
          </cell>
          <cell r="M10">
            <v>21481.200000000001</v>
          </cell>
        </row>
        <row r="11">
          <cell r="A11" t="str">
            <v>SG-008</v>
          </cell>
          <cell r="B11" t="str">
            <v>COPIADORA,IMPRESORA,SCANER</v>
          </cell>
          <cell r="C11">
            <v>515</v>
          </cell>
          <cell r="D11">
            <v>41495</v>
          </cell>
          <cell r="M11">
            <v>8600</v>
          </cell>
        </row>
        <row r="12">
          <cell r="A12" t="str">
            <v>SG-009</v>
          </cell>
          <cell r="B12" t="str">
            <v>AIRE ACONDICIONADO 2 TON.220 V MODELO WA3211Q.</v>
          </cell>
          <cell r="C12">
            <v>564</v>
          </cell>
          <cell r="D12">
            <v>41389</v>
          </cell>
          <cell r="M12">
            <v>5220</v>
          </cell>
        </row>
        <row r="13">
          <cell r="A13" t="str">
            <v>SG-010</v>
          </cell>
          <cell r="B13" t="str">
            <v>PANTALLA LED</v>
          </cell>
          <cell r="C13">
            <v>515</v>
          </cell>
          <cell r="M13">
            <v>500</v>
          </cell>
        </row>
        <row r="14">
          <cell r="A14" t="str">
            <v>SG-011</v>
          </cell>
          <cell r="B14" t="str">
            <v xml:space="preserve">MESA  P/TELEFONO </v>
          </cell>
          <cell r="C14">
            <v>511</v>
          </cell>
          <cell r="M14" t="str">
            <v>"</v>
          </cell>
        </row>
        <row r="15">
          <cell r="A15" t="str">
            <v>SG-012</v>
          </cell>
          <cell r="B15" t="str">
            <v>EQUIPO DE COMPIUTO</v>
          </cell>
          <cell r="C15">
            <v>515</v>
          </cell>
          <cell r="D15">
            <v>43503</v>
          </cell>
          <cell r="M15" t="str">
            <v>"</v>
          </cell>
        </row>
        <row r="16">
          <cell r="A16" t="str">
            <v>SG-013</v>
          </cell>
          <cell r="B16" t="str">
            <v>TECLADO</v>
          </cell>
          <cell r="C16">
            <v>515</v>
          </cell>
          <cell r="D16">
            <v>43503</v>
          </cell>
          <cell r="M16">
            <v>300</v>
          </cell>
        </row>
        <row r="17">
          <cell r="A17" t="str">
            <v>SG-014</v>
          </cell>
          <cell r="B17" t="str">
            <v>MOUSE</v>
          </cell>
          <cell r="C17">
            <v>515</v>
          </cell>
          <cell r="D17">
            <v>43503</v>
          </cell>
          <cell r="M17">
            <v>550</v>
          </cell>
        </row>
        <row r="18">
          <cell r="A18" t="str">
            <v>SG-015</v>
          </cell>
          <cell r="B18" t="str">
            <v>SILLA APILABLE COLOR NEGRO</v>
          </cell>
          <cell r="C18">
            <v>511</v>
          </cell>
          <cell r="M18">
            <v>1500</v>
          </cell>
        </row>
        <row r="19">
          <cell r="A19" t="str">
            <v>SG-016</v>
          </cell>
          <cell r="B19" t="str">
            <v>ESCRITORIO SECRETARIAL S/CAJONES</v>
          </cell>
          <cell r="C19">
            <v>511</v>
          </cell>
          <cell r="M19">
            <v>8600</v>
          </cell>
        </row>
        <row r="20">
          <cell r="A20" t="str">
            <v>SG-017</v>
          </cell>
          <cell r="B20" t="str">
            <v>AIRE ACONDICIONADO 2 TON. 220 V MODELO WA3211Q</v>
          </cell>
          <cell r="C20">
            <v>564</v>
          </cell>
          <cell r="D20">
            <v>41389</v>
          </cell>
          <cell r="M20">
            <v>1300</v>
          </cell>
        </row>
        <row r="21">
          <cell r="A21" t="str">
            <v>SG-018</v>
          </cell>
          <cell r="B21" t="str">
            <v>ESCRITORIO EJECUTIVO DE 3 PIEZAS C/2 CAJONES</v>
          </cell>
          <cell r="C21">
            <v>511</v>
          </cell>
          <cell r="M21">
            <v>300</v>
          </cell>
        </row>
        <row r="22">
          <cell r="A22" t="str">
            <v>SG-019</v>
          </cell>
          <cell r="B22" t="str">
            <v>SILLA APILABLE COLOR VERDE (2)</v>
          </cell>
          <cell r="C22">
            <v>511</v>
          </cell>
          <cell r="M22">
            <v>2000</v>
          </cell>
        </row>
        <row r="23">
          <cell r="A23" t="str">
            <v>SG-020</v>
          </cell>
          <cell r="B23" t="str">
            <v>ARCHIVERO COLOR NEGRO C/6 DIVISIONES</v>
          </cell>
          <cell r="C23">
            <v>511</v>
          </cell>
          <cell r="M23">
            <v>450</v>
          </cell>
        </row>
        <row r="24">
          <cell r="A24" t="str">
            <v>SG-021</v>
          </cell>
          <cell r="B24" t="str">
            <v xml:space="preserve">MESA CAFE </v>
          </cell>
          <cell r="C24">
            <v>511</v>
          </cell>
          <cell r="M24">
            <v>450</v>
          </cell>
        </row>
        <row r="25">
          <cell r="A25" t="str">
            <v>SG-022</v>
          </cell>
          <cell r="B25" t="str">
            <v>DOSIFICADOR DE AGUA</v>
          </cell>
          <cell r="C25">
            <v>564</v>
          </cell>
          <cell r="M25">
            <v>249</v>
          </cell>
        </row>
        <row r="26">
          <cell r="A26" t="str">
            <v>SG-023</v>
          </cell>
          <cell r="B26" t="str">
            <v>CAFETERA</v>
          </cell>
          <cell r="C26">
            <v>564</v>
          </cell>
          <cell r="M26">
            <v>3599</v>
          </cell>
        </row>
        <row r="27">
          <cell r="A27" t="str">
            <v>SG-024</v>
          </cell>
          <cell r="B27" t="str">
            <v>SILLON EJECUTIVO DE PIEL PLUS NEGRO</v>
          </cell>
          <cell r="C27">
            <v>511</v>
          </cell>
          <cell r="D27">
            <v>41206</v>
          </cell>
          <cell r="M27">
            <v>478.99</v>
          </cell>
        </row>
        <row r="28">
          <cell r="A28" t="str">
            <v>SG-025</v>
          </cell>
          <cell r="B28" t="str">
            <v>CAFETERA HOMETECH</v>
          </cell>
          <cell r="C28">
            <v>564</v>
          </cell>
          <cell r="D28" t="str">
            <v>12/012/2019</v>
          </cell>
          <cell r="M28">
            <v>5590</v>
          </cell>
        </row>
        <row r="29">
          <cell r="A29" t="str">
            <v>SG-026</v>
          </cell>
          <cell r="B29" t="str">
            <v>TELEFONO INALAMBRICO</v>
          </cell>
          <cell r="C29">
            <v>515</v>
          </cell>
          <cell r="D29">
            <v>42284</v>
          </cell>
          <cell r="M29">
            <v>420</v>
          </cell>
        </row>
        <row r="30">
          <cell r="A30" t="str">
            <v>SG-027</v>
          </cell>
          <cell r="B30" t="str">
            <v>RELOJ CHECADOR HUELLA 200 EMP.</v>
          </cell>
          <cell r="C30">
            <v>511</v>
          </cell>
          <cell r="D30">
            <v>42985</v>
          </cell>
          <cell r="M30">
            <v>5998.99</v>
          </cell>
        </row>
        <row r="31">
          <cell r="A31" t="str">
            <v>SG-028</v>
          </cell>
          <cell r="B31" t="str">
            <v xml:space="preserve">CAMPANA LED </v>
          </cell>
          <cell r="C31">
            <v>520</v>
          </cell>
          <cell r="M31">
            <v>9280</v>
          </cell>
        </row>
        <row r="32">
          <cell r="A32" t="str">
            <v>SG-029</v>
          </cell>
          <cell r="B32" t="str">
            <v>1 PANTALLA DE PROYECCION</v>
          </cell>
          <cell r="C32">
            <v>520</v>
          </cell>
          <cell r="D32">
            <v>41555</v>
          </cell>
          <cell r="M32">
            <v>9278.84</v>
          </cell>
        </row>
        <row r="33">
          <cell r="A33" t="str">
            <v>SG-030</v>
          </cell>
          <cell r="B33" t="str">
            <v>IMPRESORA MULTIFUNCIONAL</v>
          </cell>
          <cell r="C33">
            <v>515</v>
          </cell>
          <cell r="D33">
            <v>44620</v>
          </cell>
          <cell r="M33">
            <v>7199</v>
          </cell>
        </row>
        <row r="34">
          <cell r="A34" t="str">
            <v>SG-031</v>
          </cell>
          <cell r="B34" t="str">
            <v>EXTINTOR</v>
          </cell>
          <cell r="C34">
            <v>201</v>
          </cell>
          <cell r="D34">
            <v>44729</v>
          </cell>
          <cell r="M34">
            <v>806</v>
          </cell>
        </row>
        <row r="35">
          <cell r="A35" t="str">
            <v>SG-032</v>
          </cell>
          <cell r="B35" t="str">
            <v>EXTINTOR</v>
          </cell>
          <cell r="C35">
            <v>201</v>
          </cell>
          <cell r="D35">
            <v>44729</v>
          </cell>
          <cell r="M35">
            <v>806</v>
          </cell>
        </row>
        <row r="36">
          <cell r="A36" t="str">
            <v>SG-033</v>
          </cell>
          <cell r="B36" t="str">
            <v xml:space="preserve">BANCA </v>
          </cell>
          <cell r="C36">
            <v>511</v>
          </cell>
          <cell r="D36">
            <v>44762</v>
          </cell>
          <cell r="M36">
            <v>10657.5</v>
          </cell>
        </row>
        <row r="37">
          <cell r="A37" t="str">
            <v>SG-034</v>
          </cell>
          <cell r="B37" t="str">
            <v xml:space="preserve">BANCA </v>
          </cell>
          <cell r="C37">
            <v>511</v>
          </cell>
          <cell r="D37">
            <v>44762</v>
          </cell>
          <cell r="M37">
            <v>10657.5</v>
          </cell>
        </row>
        <row r="38">
          <cell r="A38" t="str">
            <v>SG-035</v>
          </cell>
          <cell r="B38" t="str">
            <v>EQUIPO DE COMPUTO</v>
          </cell>
          <cell r="C38">
            <v>515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SECRETARIAL DE CRISTAL</v>
          </cell>
          <cell r="C4">
            <v>511</v>
          </cell>
          <cell r="D4">
            <v>41198</v>
          </cell>
          <cell r="M4">
            <v>3899</v>
          </cell>
        </row>
        <row r="5">
          <cell r="A5" t="str">
            <v>SP-002</v>
          </cell>
          <cell r="B5" t="str">
            <v xml:space="preserve">COMPUTADORA DE ESCRITORIO </v>
          </cell>
          <cell r="C5">
            <v>515</v>
          </cell>
          <cell r="D5">
            <v>43583</v>
          </cell>
          <cell r="M5">
            <v>9280</v>
          </cell>
        </row>
        <row r="6">
          <cell r="A6" t="str">
            <v>SP-003</v>
          </cell>
          <cell r="B6" t="str">
            <v>RELOJ CHECADOR</v>
          </cell>
          <cell r="C6">
            <v>511</v>
          </cell>
          <cell r="D6">
            <v>44597</v>
          </cell>
          <cell r="M6">
            <v>2640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DE MADERA COLOR VINO</v>
          </cell>
          <cell r="C4">
            <v>511</v>
          </cell>
          <cell r="N4">
            <v>1150</v>
          </cell>
        </row>
        <row r="5">
          <cell r="A5" t="str">
            <v>SP-002</v>
          </cell>
          <cell r="B5" t="str">
            <v>ARCHIVRO METALICO DE 4 CAJONES</v>
          </cell>
          <cell r="C5">
            <v>511</v>
          </cell>
          <cell r="N5">
            <v>1350</v>
          </cell>
        </row>
        <row r="6">
          <cell r="A6" t="str">
            <v>SP-003</v>
          </cell>
          <cell r="B6" t="str">
            <v>ESCRITORIO METALICO DE 2 CAJONES</v>
          </cell>
          <cell r="C6">
            <v>511</v>
          </cell>
          <cell r="N6">
            <v>860.87</v>
          </cell>
        </row>
        <row r="7">
          <cell r="A7" t="str">
            <v>SP-004</v>
          </cell>
          <cell r="B7" t="str">
            <v>ESCRITORIO DE MADERA SIN CAJONES</v>
          </cell>
          <cell r="C7">
            <v>511</v>
          </cell>
          <cell r="N7">
            <v>1182.5999999999999</v>
          </cell>
        </row>
        <row r="8">
          <cell r="A8" t="str">
            <v>SP-005</v>
          </cell>
          <cell r="B8" t="str">
            <v>SILLA SECRETARIAL GIRATORIA</v>
          </cell>
          <cell r="C8">
            <v>511</v>
          </cell>
          <cell r="N8"/>
        </row>
        <row r="9">
          <cell r="A9" t="str">
            <v>SP-006</v>
          </cell>
          <cell r="B9" t="str">
            <v>RADIO BASE</v>
          </cell>
          <cell r="C9">
            <v>520</v>
          </cell>
          <cell r="N9">
            <v>850</v>
          </cell>
        </row>
        <row r="10">
          <cell r="A10" t="str">
            <v>SP-007</v>
          </cell>
          <cell r="B10" t="str">
            <v>BANCA DE MADERA ESTRUCTURA METALICA</v>
          </cell>
          <cell r="C10">
            <v>511</v>
          </cell>
          <cell r="N10">
            <v>1150</v>
          </cell>
        </row>
        <row r="11">
          <cell r="A11" t="str">
            <v>SP-008</v>
          </cell>
          <cell r="B11" t="str">
            <v>BANCA DE MADERA ESTRUCTURA METALICA</v>
          </cell>
          <cell r="C11">
            <v>511</v>
          </cell>
          <cell r="N11">
            <v>1150</v>
          </cell>
        </row>
        <row r="12">
          <cell r="A12" t="str">
            <v>SP-009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SP-010</v>
          </cell>
          <cell r="B13" t="str">
            <v>CPU</v>
          </cell>
          <cell r="C13">
            <v>515</v>
          </cell>
          <cell r="N13">
            <v>850.3</v>
          </cell>
        </row>
        <row r="14">
          <cell r="A14" t="str">
            <v>SP-011</v>
          </cell>
          <cell r="B14" t="str">
            <v>REGULADOR</v>
          </cell>
          <cell r="C14">
            <v>566</v>
          </cell>
          <cell r="N14">
            <v>750</v>
          </cell>
        </row>
        <row r="15">
          <cell r="A15" t="str">
            <v>SP-012</v>
          </cell>
          <cell r="B15" t="str">
            <v>MONITOR ACER 20"</v>
          </cell>
          <cell r="C15">
            <v>515</v>
          </cell>
          <cell r="N15">
            <v>550</v>
          </cell>
        </row>
        <row r="16">
          <cell r="A16" t="str">
            <v>SP-013</v>
          </cell>
          <cell r="B16" t="str">
            <v>BOCINAS</v>
          </cell>
          <cell r="C16">
            <v>520</v>
          </cell>
          <cell r="N16">
            <v>550</v>
          </cell>
        </row>
        <row r="17">
          <cell r="A17" t="str">
            <v>SP-014</v>
          </cell>
          <cell r="B17" t="str">
            <v>IMPRESORA</v>
          </cell>
          <cell r="C17">
            <v>515</v>
          </cell>
          <cell r="N17"/>
        </row>
        <row r="18">
          <cell r="A18" t="str">
            <v>SP-015</v>
          </cell>
          <cell r="B18" t="str">
            <v xml:space="preserve">MINISPLIT </v>
          </cell>
          <cell r="C18">
            <v>564</v>
          </cell>
          <cell r="N18"/>
        </row>
        <row r="19">
          <cell r="A19" t="str">
            <v>SP-016</v>
          </cell>
          <cell r="B19" t="str">
            <v>RADIO BASE</v>
          </cell>
          <cell r="C19">
            <v>520</v>
          </cell>
          <cell r="N19">
            <v>78532</v>
          </cell>
        </row>
        <row r="20">
          <cell r="A20" t="str">
            <v>SP-017</v>
          </cell>
          <cell r="B20" t="str">
            <v>RADIO BASE</v>
          </cell>
          <cell r="C20">
            <v>520</v>
          </cell>
          <cell r="N20">
            <v>450</v>
          </cell>
        </row>
        <row r="21">
          <cell r="A21" t="str">
            <v>SP-018</v>
          </cell>
          <cell r="B21" t="str">
            <v>RADIO PORTATIL (PILA Y ANTENA)</v>
          </cell>
          <cell r="C21">
            <v>520</v>
          </cell>
          <cell r="D21">
            <v>40969</v>
          </cell>
          <cell r="N21"/>
        </row>
        <row r="22">
          <cell r="A22" t="str">
            <v>SP-019</v>
          </cell>
          <cell r="B22" t="str">
            <v>RADIO PORTATIL (PILA Y ANTENA)</v>
          </cell>
          <cell r="C22">
            <v>520</v>
          </cell>
          <cell r="D22">
            <v>40969</v>
          </cell>
          <cell r="N22"/>
        </row>
        <row r="23">
          <cell r="A23" t="str">
            <v>SP-020</v>
          </cell>
          <cell r="B23" t="str">
            <v>RADIO PORTATIL (PILA Y ANTENA)</v>
          </cell>
          <cell r="C23">
            <v>520</v>
          </cell>
          <cell r="D23">
            <v>40969</v>
          </cell>
          <cell r="N23"/>
        </row>
        <row r="24">
          <cell r="A24" t="str">
            <v>SP-021</v>
          </cell>
          <cell r="B24" t="str">
            <v>ESCOPETA CALIBRE 12 S/P866769</v>
          </cell>
          <cell r="C24">
            <v>551</v>
          </cell>
          <cell r="N24">
            <v>3000</v>
          </cell>
        </row>
        <row r="25">
          <cell r="A25" t="str">
            <v>SP-022</v>
          </cell>
          <cell r="B25" t="str">
            <v>ESCOPETA CALIBRE 12 S/P866767</v>
          </cell>
          <cell r="C25">
            <v>551</v>
          </cell>
          <cell r="N25">
            <v>3000</v>
          </cell>
        </row>
        <row r="26">
          <cell r="A26" t="str">
            <v>SP-023</v>
          </cell>
          <cell r="B26" t="str">
            <v>ESCOPETA CALIBRE 12 S/P866774 8GATILLO Y SEGURO DAÑADO)</v>
          </cell>
          <cell r="C26">
            <v>551</v>
          </cell>
          <cell r="N26">
            <v>3000</v>
          </cell>
        </row>
        <row r="27">
          <cell r="A27" t="str">
            <v>SP-024</v>
          </cell>
          <cell r="B27" t="str">
            <v>CASCO BALISTICOS</v>
          </cell>
          <cell r="C27">
            <v>551</v>
          </cell>
          <cell r="N27">
            <v>550</v>
          </cell>
        </row>
        <row r="28">
          <cell r="A28" t="str">
            <v>SP-025</v>
          </cell>
          <cell r="B28" t="str">
            <v>CASCO BALISTICOS</v>
          </cell>
          <cell r="C28">
            <v>551</v>
          </cell>
          <cell r="N28">
            <v>550</v>
          </cell>
        </row>
        <row r="29">
          <cell r="A29" t="str">
            <v>SP-026</v>
          </cell>
          <cell r="B29" t="str">
            <v>CASCO BALISTICOS</v>
          </cell>
          <cell r="C29">
            <v>551</v>
          </cell>
          <cell r="N29"/>
        </row>
        <row r="30">
          <cell r="A30" t="str">
            <v>SP-027</v>
          </cell>
          <cell r="B30" t="str">
            <v>CASCO BALISTICOS</v>
          </cell>
          <cell r="C30">
            <v>551</v>
          </cell>
          <cell r="N30">
            <v>550</v>
          </cell>
        </row>
        <row r="31">
          <cell r="A31" t="str">
            <v>SP-028</v>
          </cell>
          <cell r="B31" t="str">
            <v>ESCUDO</v>
          </cell>
          <cell r="C31">
            <v>551</v>
          </cell>
          <cell r="N31">
            <v>550</v>
          </cell>
        </row>
        <row r="32">
          <cell r="A32" t="str">
            <v>SP-029</v>
          </cell>
          <cell r="B32" t="str">
            <v>ESCUDO</v>
          </cell>
          <cell r="C32">
            <v>551</v>
          </cell>
          <cell r="N32">
            <v>550</v>
          </cell>
        </row>
        <row r="33">
          <cell r="A33" t="str">
            <v>SP-030</v>
          </cell>
          <cell r="B33" t="str">
            <v>ESCUDO</v>
          </cell>
          <cell r="C33">
            <v>551</v>
          </cell>
          <cell r="N33">
            <v>550</v>
          </cell>
        </row>
        <row r="34">
          <cell r="A34" t="str">
            <v>SP-031</v>
          </cell>
          <cell r="B34" t="str">
            <v>ESCUDO</v>
          </cell>
          <cell r="C34">
            <v>551</v>
          </cell>
          <cell r="N34">
            <v>550</v>
          </cell>
        </row>
        <row r="35">
          <cell r="A35" t="str">
            <v>SP-032</v>
          </cell>
          <cell r="B35" t="str">
            <v>ESCUDO</v>
          </cell>
          <cell r="C35">
            <v>551</v>
          </cell>
          <cell r="N35">
            <v>550</v>
          </cell>
        </row>
        <row r="36">
          <cell r="A36" t="str">
            <v>SP-033</v>
          </cell>
          <cell r="B36" t="str">
            <v>PR-24</v>
          </cell>
          <cell r="C36">
            <v>551</v>
          </cell>
          <cell r="N36">
            <v>200</v>
          </cell>
        </row>
        <row r="37">
          <cell r="A37" t="str">
            <v>SP-034</v>
          </cell>
          <cell r="B37" t="str">
            <v>PR-24</v>
          </cell>
          <cell r="C37">
            <v>551</v>
          </cell>
          <cell r="N37">
            <v>200</v>
          </cell>
        </row>
        <row r="38">
          <cell r="A38" t="str">
            <v>SP-035</v>
          </cell>
          <cell r="B38" t="str">
            <v>PR-24</v>
          </cell>
          <cell r="C38">
            <v>551</v>
          </cell>
          <cell r="N38">
            <v>200</v>
          </cell>
        </row>
        <row r="39">
          <cell r="A39" t="str">
            <v>SP-036</v>
          </cell>
          <cell r="B39" t="str">
            <v>PR-24</v>
          </cell>
          <cell r="C39">
            <v>551</v>
          </cell>
          <cell r="N39">
            <v>200</v>
          </cell>
        </row>
        <row r="40">
          <cell r="A40" t="str">
            <v>SP-037</v>
          </cell>
          <cell r="B40" t="str">
            <v>PR-24</v>
          </cell>
          <cell r="C40">
            <v>551</v>
          </cell>
          <cell r="N40">
            <v>200</v>
          </cell>
        </row>
        <row r="41">
          <cell r="A41" t="str">
            <v>SP-038</v>
          </cell>
          <cell r="B41" t="str">
            <v>PR-24</v>
          </cell>
          <cell r="C41">
            <v>551</v>
          </cell>
          <cell r="N41">
            <v>200</v>
          </cell>
        </row>
        <row r="42">
          <cell r="A42" t="str">
            <v>SP-039</v>
          </cell>
          <cell r="B42" t="str">
            <v>CASCOS ANTIMOTIN NIVEL III-A</v>
          </cell>
          <cell r="C42">
            <v>551</v>
          </cell>
          <cell r="N42">
            <v>1700</v>
          </cell>
        </row>
        <row r="43">
          <cell r="A43" t="str">
            <v>SP-040</v>
          </cell>
          <cell r="B43" t="str">
            <v>CASCOS ANTIMOTIN NIVEL III-A</v>
          </cell>
          <cell r="C43">
            <v>551</v>
          </cell>
          <cell r="N43"/>
        </row>
        <row r="44">
          <cell r="A44" t="str">
            <v>SP-041</v>
          </cell>
          <cell r="B44" t="str">
            <v>CASCOS ANTIMOTIN NIVEL III-A</v>
          </cell>
          <cell r="C44">
            <v>551</v>
          </cell>
          <cell r="N44"/>
        </row>
        <row r="45">
          <cell r="A45" t="str">
            <v>SP-042</v>
          </cell>
          <cell r="B45" t="str">
            <v>CASCOS ANTIMOTIN NIVEL III-A</v>
          </cell>
          <cell r="C45">
            <v>551</v>
          </cell>
          <cell r="N45"/>
        </row>
        <row r="46">
          <cell r="A46" t="str">
            <v>SP-043</v>
          </cell>
          <cell r="B46" t="str">
            <v>CASCOS ANTIMOTIN NIVEL III-A</v>
          </cell>
          <cell r="C46">
            <v>551</v>
          </cell>
          <cell r="N46"/>
        </row>
        <row r="47">
          <cell r="A47" t="str">
            <v>SP-044</v>
          </cell>
          <cell r="B47" t="str">
            <v>ESCUDO ANTIMOTIN</v>
          </cell>
          <cell r="C47">
            <v>551</v>
          </cell>
          <cell r="N47">
            <v>319</v>
          </cell>
        </row>
        <row r="48">
          <cell r="A48" t="str">
            <v>SP-045</v>
          </cell>
          <cell r="B48" t="str">
            <v>ESCUDO ANTIMOTIN</v>
          </cell>
          <cell r="C48">
            <v>551</v>
          </cell>
          <cell r="N48">
            <v>319</v>
          </cell>
        </row>
        <row r="49">
          <cell r="A49" t="str">
            <v>SP-046</v>
          </cell>
          <cell r="B49" t="str">
            <v>TONFA PR-24 DE POLICARBONATO</v>
          </cell>
          <cell r="C49">
            <v>551</v>
          </cell>
          <cell r="N49">
            <v>120</v>
          </cell>
        </row>
        <row r="50">
          <cell r="A50" t="str">
            <v>SP-047</v>
          </cell>
          <cell r="B50" t="str">
            <v>TONFA PR-24 DE POLICARBONATO</v>
          </cell>
          <cell r="C50">
            <v>551</v>
          </cell>
          <cell r="N50">
            <v>120</v>
          </cell>
        </row>
        <row r="51">
          <cell r="A51" t="str">
            <v>SP-048</v>
          </cell>
          <cell r="B51" t="str">
            <v>TONFA PR-24 DE POLICARBONATO</v>
          </cell>
          <cell r="C51">
            <v>551</v>
          </cell>
          <cell r="N51">
            <v>120</v>
          </cell>
        </row>
        <row r="52">
          <cell r="A52" t="str">
            <v>SP-049</v>
          </cell>
          <cell r="B52" t="str">
            <v>TONFA PR-24 DE POLICARBONATO</v>
          </cell>
          <cell r="C52">
            <v>551</v>
          </cell>
          <cell r="N52">
            <v>120</v>
          </cell>
        </row>
        <row r="53">
          <cell r="A53" t="str">
            <v>SP-050</v>
          </cell>
          <cell r="B53" t="str">
            <v>TONFA PR-24 DE POLICARBONATO</v>
          </cell>
          <cell r="C53">
            <v>551</v>
          </cell>
          <cell r="N53">
            <v>120</v>
          </cell>
        </row>
        <row r="54">
          <cell r="A54" t="str">
            <v>SP-051</v>
          </cell>
          <cell r="B54" t="str">
            <v>TONFA PR-24 DE POLICARBONATO</v>
          </cell>
          <cell r="C54">
            <v>551</v>
          </cell>
          <cell r="N54">
            <v>120</v>
          </cell>
        </row>
        <row r="55">
          <cell r="A55" t="str">
            <v>SP-052</v>
          </cell>
          <cell r="B55" t="str">
            <v>TONFA PR-24 DE POLICARBONATO</v>
          </cell>
          <cell r="C55">
            <v>551</v>
          </cell>
          <cell r="N55">
            <v>120</v>
          </cell>
        </row>
        <row r="56">
          <cell r="A56" t="str">
            <v>SP-053</v>
          </cell>
          <cell r="B56" t="str">
            <v>TONFA PR-24 DE POLICARBONATO</v>
          </cell>
          <cell r="C56">
            <v>551</v>
          </cell>
          <cell r="N56">
            <v>120</v>
          </cell>
        </row>
        <row r="57">
          <cell r="A57" t="str">
            <v>SP-054</v>
          </cell>
          <cell r="B57" t="str">
            <v>FUSIL SEMIAUTICO CAL.5.56X45 MM</v>
          </cell>
          <cell r="C57">
            <v>551</v>
          </cell>
          <cell r="N57">
            <v>31700</v>
          </cell>
        </row>
        <row r="58">
          <cell r="A58" t="str">
            <v>SP-055</v>
          </cell>
          <cell r="B58" t="str">
            <v>FUSIL SEMIAUTICO CAL.5.56X45 MM</v>
          </cell>
          <cell r="C58">
            <v>551</v>
          </cell>
          <cell r="N58">
            <v>31700</v>
          </cell>
        </row>
        <row r="59">
          <cell r="A59" t="str">
            <v>SP-056</v>
          </cell>
          <cell r="B59" t="str">
            <v>FUSIL SEMIAUTICO CAL.5.56X45 MM</v>
          </cell>
          <cell r="C59">
            <v>551</v>
          </cell>
          <cell r="N59">
            <v>31700</v>
          </cell>
        </row>
        <row r="60">
          <cell r="A60" t="str">
            <v>SP-057</v>
          </cell>
          <cell r="B60" t="str">
            <v>FUSIL SEMIAUTICO CAL.5.56X45 MM</v>
          </cell>
          <cell r="C60">
            <v>551</v>
          </cell>
          <cell r="N60">
            <v>31700</v>
          </cell>
        </row>
        <row r="61">
          <cell r="A61" t="str">
            <v>SP-058</v>
          </cell>
          <cell r="B61" t="str">
            <v>FUSIL SEMIAUTICO CAL.5.56X45 MM</v>
          </cell>
          <cell r="C61">
            <v>551</v>
          </cell>
          <cell r="N61">
            <v>31700</v>
          </cell>
        </row>
        <row r="62">
          <cell r="A62" t="str">
            <v>SP-059</v>
          </cell>
          <cell r="B62" t="str">
            <v>771  CARTUCHOS 5.56X45 MM</v>
          </cell>
          <cell r="C62">
            <v>551</v>
          </cell>
          <cell r="N62">
            <v>5014.84</v>
          </cell>
        </row>
        <row r="63">
          <cell r="A63" t="str">
            <v>SP-060</v>
          </cell>
          <cell r="B63" t="str">
            <v>RADIO PARA PATRULLA</v>
          </cell>
          <cell r="C63">
            <v>551</v>
          </cell>
          <cell r="D63">
            <v>43661</v>
          </cell>
          <cell r="N63">
            <v>10208</v>
          </cell>
        </row>
        <row r="64">
          <cell r="A64" t="str">
            <v>SP-061</v>
          </cell>
          <cell r="B64" t="str">
            <v>CARABINA SEMIAUTOMATICA CALIBRE 0.223</v>
          </cell>
          <cell r="C64">
            <v>551</v>
          </cell>
          <cell r="D64">
            <v>43773</v>
          </cell>
          <cell r="N64">
            <v>41172.92</v>
          </cell>
        </row>
        <row r="65">
          <cell r="A65" t="str">
            <v>SP-062</v>
          </cell>
          <cell r="B65" t="str">
            <v>CARABINA SEMIAUTOMATICA CALIBRE 0.223</v>
          </cell>
          <cell r="C65">
            <v>551</v>
          </cell>
          <cell r="D65">
            <v>43773</v>
          </cell>
          <cell r="N65">
            <v>41172.92</v>
          </cell>
        </row>
        <row r="66">
          <cell r="A66" t="str">
            <v>SP-063</v>
          </cell>
          <cell r="B66" t="str">
            <v>PISTOLA SEMIAUTOMATICA CALIBRE 9X 19 MM</v>
          </cell>
          <cell r="C66">
            <v>551</v>
          </cell>
          <cell r="D66">
            <v>43829</v>
          </cell>
          <cell r="N66">
            <v>8716</v>
          </cell>
        </row>
        <row r="67">
          <cell r="A67" t="str">
            <v>SP-064</v>
          </cell>
          <cell r="B67" t="str">
            <v>PISTOLA SEMIAUTOMATICA CALIBRE 9X 19 MM</v>
          </cell>
          <cell r="C67">
            <v>551</v>
          </cell>
          <cell r="D67">
            <v>43829</v>
          </cell>
          <cell r="N67">
            <v>8716</v>
          </cell>
        </row>
        <row r="68">
          <cell r="A68" t="str">
            <v>SP-065</v>
          </cell>
          <cell r="B68" t="str">
            <v>PISTOLA SEMIAUTOMATICA CALIBRE 9X 19 MM</v>
          </cell>
          <cell r="C68">
            <v>551</v>
          </cell>
          <cell r="D68">
            <v>43829</v>
          </cell>
          <cell r="N68">
            <v>8716</v>
          </cell>
        </row>
        <row r="69">
          <cell r="A69" t="str">
            <v>SP-066</v>
          </cell>
          <cell r="B69" t="str">
            <v>PISTOLA SEMIAUTOMATICA CALIBRE 9X 19 MM</v>
          </cell>
          <cell r="C69">
            <v>551</v>
          </cell>
          <cell r="D69">
            <v>43829</v>
          </cell>
          <cell r="N69">
            <v>8716</v>
          </cell>
        </row>
        <row r="70">
          <cell r="A70" t="str">
            <v>SP-067</v>
          </cell>
          <cell r="B70" t="str">
            <v>SIRENA CON BOCINA DE 100 WATTAY ACCESORIOS</v>
          </cell>
          <cell r="C70">
            <v>551</v>
          </cell>
          <cell r="D70">
            <v>43932</v>
          </cell>
          <cell r="N70">
            <v>1740</v>
          </cell>
        </row>
        <row r="71">
          <cell r="A71" t="str">
            <v>SP-068</v>
          </cell>
          <cell r="B71" t="str">
            <v>TORRETA</v>
          </cell>
          <cell r="C71">
            <v>551</v>
          </cell>
          <cell r="D71">
            <v>43932</v>
          </cell>
          <cell r="N71">
            <v>13920</v>
          </cell>
        </row>
        <row r="72">
          <cell r="A72" t="str">
            <v>SP-069</v>
          </cell>
          <cell r="B72" t="str">
            <v xml:space="preserve">RADIO PORTATIL </v>
          </cell>
          <cell r="C72">
            <v>520</v>
          </cell>
          <cell r="D72">
            <v>43851</v>
          </cell>
          <cell r="N72">
            <v>11252</v>
          </cell>
        </row>
        <row r="73">
          <cell r="A73" t="str">
            <v>SP-070</v>
          </cell>
          <cell r="B73" t="str">
            <v xml:space="preserve">MINISPLIT </v>
          </cell>
          <cell r="C73">
            <v>564</v>
          </cell>
          <cell r="D73">
            <v>43978</v>
          </cell>
          <cell r="N73">
            <v>7540</v>
          </cell>
        </row>
        <row r="74">
          <cell r="A74" t="str">
            <v>SP-071</v>
          </cell>
          <cell r="B74" t="str">
            <v xml:space="preserve">MINISPLIT </v>
          </cell>
          <cell r="C74">
            <v>564</v>
          </cell>
          <cell r="N74">
            <v>7540</v>
          </cell>
        </row>
        <row r="75">
          <cell r="A75" t="str">
            <v>SP-072</v>
          </cell>
          <cell r="B75" t="str">
            <v>MONITOR</v>
          </cell>
          <cell r="C75">
            <v>515</v>
          </cell>
          <cell r="N75"/>
        </row>
        <row r="76">
          <cell r="A76" t="str">
            <v>SP-073</v>
          </cell>
          <cell r="B76" t="str">
            <v>CPU</v>
          </cell>
          <cell r="C76">
            <v>515</v>
          </cell>
          <cell r="N76"/>
        </row>
        <row r="77">
          <cell r="A77" t="str">
            <v>SP-074</v>
          </cell>
          <cell r="B77" t="str">
            <v>TECLADO</v>
          </cell>
          <cell r="C77">
            <v>515</v>
          </cell>
          <cell r="N77"/>
        </row>
        <row r="78">
          <cell r="A78" t="str">
            <v>SP-075</v>
          </cell>
          <cell r="B78" t="str">
            <v>COMPUTADORA ALL IN ONE INTEL</v>
          </cell>
          <cell r="C78">
            <v>515</v>
          </cell>
          <cell r="D78">
            <v>44683</v>
          </cell>
          <cell r="N78">
            <v>8998.99</v>
          </cell>
        </row>
        <row r="79">
          <cell r="A79" t="str">
            <v>SP-076</v>
          </cell>
          <cell r="B79" t="str">
            <v>1 EQUIPO REPETIDOR</v>
          </cell>
          <cell r="C79">
            <v>520</v>
          </cell>
          <cell r="D79">
            <v>44674</v>
          </cell>
          <cell r="N79">
            <v>92816.24</v>
          </cell>
        </row>
        <row r="80">
          <cell r="A80" t="str">
            <v>SP-077</v>
          </cell>
          <cell r="B80" t="str">
            <v>6 RADIOS PORTATIL COMPLETO</v>
          </cell>
          <cell r="C80"/>
          <cell r="D80">
            <v>44674</v>
          </cell>
          <cell r="N80"/>
        </row>
        <row r="81">
          <cell r="A81" t="str">
            <v>SP-078</v>
          </cell>
          <cell r="B81" t="str">
            <v>FUENTE DE PODER</v>
          </cell>
          <cell r="C81"/>
          <cell r="D81">
            <v>44674</v>
          </cell>
          <cell r="N81"/>
        </row>
        <row r="82">
          <cell r="A82" t="str">
            <v>SP-079</v>
          </cell>
          <cell r="B82" t="str">
            <v>1 DUPLEXER DE 6 CAVIDADES</v>
          </cell>
          <cell r="C82"/>
          <cell r="D82">
            <v>44674</v>
          </cell>
          <cell r="N82"/>
        </row>
        <row r="83">
          <cell r="A83" t="str">
            <v>SP-080</v>
          </cell>
          <cell r="B83" t="str">
            <v>1 CONFIGURACION</v>
          </cell>
          <cell r="C83"/>
          <cell r="D83">
            <v>44674</v>
          </cell>
          <cell r="N83"/>
        </row>
        <row r="84">
          <cell r="A84" t="str">
            <v>SP-081</v>
          </cell>
          <cell r="B84" t="str">
            <v>COLCHON CONFORT PEDIC</v>
          </cell>
          <cell r="C84">
            <v>511</v>
          </cell>
          <cell r="D84">
            <v>44887</v>
          </cell>
          <cell r="N84">
            <v>4815</v>
          </cell>
        </row>
        <row r="85">
          <cell r="A85" t="str">
            <v>SP-082</v>
          </cell>
          <cell r="B85" t="str">
            <v>6 CAMARAS DE SEGURIDAD</v>
          </cell>
          <cell r="C85">
            <v>511</v>
          </cell>
          <cell r="D85">
            <v>44740</v>
          </cell>
          <cell r="N85">
            <v>356403.05</v>
          </cell>
        </row>
        <row r="86">
          <cell r="A86" t="str">
            <v>SP-083</v>
          </cell>
          <cell r="B86" t="str">
            <v>18 PLACAS BALISTICAS NIVEL IV</v>
          </cell>
          <cell r="C86">
            <v>511</v>
          </cell>
          <cell r="D86">
            <v>44776</v>
          </cell>
          <cell r="N86">
            <v>84348</v>
          </cell>
        </row>
        <row r="87">
          <cell r="A87" t="str">
            <v>SP-084</v>
          </cell>
          <cell r="B87" t="str">
            <v>6 CASCOS</v>
          </cell>
          <cell r="C87">
            <v>511</v>
          </cell>
          <cell r="D87">
            <v>44776</v>
          </cell>
          <cell r="N87"/>
        </row>
        <row r="88">
          <cell r="A88" t="str">
            <v>SP-085</v>
          </cell>
          <cell r="B88" t="str">
            <v>9 CHALECOS</v>
          </cell>
          <cell r="C88"/>
          <cell r="N88"/>
        </row>
        <row r="89">
          <cell r="A89" t="str">
            <v>SP-086</v>
          </cell>
          <cell r="B89" t="str">
            <v>6 CAMARAS DE SEGURIDAD</v>
          </cell>
          <cell r="C89"/>
          <cell r="N89"/>
        </row>
        <row r="90">
          <cell r="A90" t="str">
            <v>SP-087</v>
          </cell>
          <cell r="B90" t="str">
            <v xml:space="preserve">SILLA MESH GERENTE </v>
          </cell>
          <cell r="C90">
            <v>511</v>
          </cell>
          <cell r="D90">
            <v>45602</v>
          </cell>
          <cell r="N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C91">
            <v>511</v>
          </cell>
          <cell r="D91">
            <v>45603</v>
          </cell>
          <cell r="N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C92">
            <v>511</v>
          </cell>
          <cell r="D92">
            <v>45604</v>
          </cell>
          <cell r="N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C93">
            <v>511</v>
          </cell>
          <cell r="D93">
            <v>45605</v>
          </cell>
          <cell r="N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C94">
            <v>512</v>
          </cell>
          <cell r="D94">
            <v>45606</v>
          </cell>
          <cell r="N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C95">
            <v>513</v>
          </cell>
          <cell r="N95">
            <v>1899</v>
          </cell>
        </row>
        <row r="96">
          <cell r="A96" t="str">
            <v>SP-093</v>
          </cell>
          <cell r="B96" t="str">
            <v>IMPRESORA MULTIFUNCIONAL</v>
          </cell>
          <cell r="C96">
            <v>515</v>
          </cell>
          <cell r="N96"/>
        </row>
        <row r="97">
          <cell r="A97" t="str">
            <v>SP-094</v>
          </cell>
          <cell r="B97" t="str">
            <v>PC DE ESCRITORIO</v>
          </cell>
          <cell r="C97">
            <v>515</v>
          </cell>
          <cell r="N97"/>
        </row>
        <row r="98">
          <cell r="A98" t="str">
            <v>SP-095</v>
          </cell>
          <cell r="B98" t="str">
            <v>PC DE ESCRITORIO</v>
          </cell>
          <cell r="C98">
            <v>515</v>
          </cell>
          <cell r="N98"/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CME.003</v>
          </cell>
          <cell r="B5" t="str">
            <v>SILLA GIRABLE</v>
          </cell>
          <cell r="C5">
            <v>511</v>
          </cell>
        </row>
        <row r="6">
          <cell r="A6" t="str">
            <v>CME-004</v>
          </cell>
          <cell r="B6" t="str">
            <v>CARRO CAMILLA TIJERA REXPONER</v>
          </cell>
          <cell r="C6">
            <v>511</v>
          </cell>
          <cell r="D6">
            <v>44994</v>
          </cell>
          <cell r="N6">
            <v>12368.24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SM-001</v>
          </cell>
          <cell r="B4" t="str">
            <v xml:space="preserve">MONITOR </v>
          </cell>
          <cell r="C4">
            <v>515</v>
          </cell>
          <cell r="D4">
            <v>40953</v>
          </cell>
          <cell r="M4">
            <v>8700</v>
          </cell>
        </row>
        <row r="5">
          <cell r="A5" t="str">
            <v>SM-002</v>
          </cell>
          <cell r="B5" t="str">
            <v>TECLADO</v>
          </cell>
          <cell r="C5">
            <v>515</v>
          </cell>
          <cell r="M5">
            <v>207</v>
          </cell>
        </row>
        <row r="6">
          <cell r="A6" t="str">
            <v>SM-003</v>
          </cell>
          <cell r="B6" t="str">
            <v>CPU</v>
          </cell>
          <cell r="C6">
            <v>515</v>
          </cell>
          <cell r="M6">
            <v>3000</v>
          </cell>
        </row>
        <row r="7">
          <cell r="A7" t="str">
            <v>SM-004</v>
          </cell>
          <cell r="B7" t="str">
            <v>REGULADOR</v>
          </cell>
          <cell r="C7">
            <v>566</v>
          </cell>
          <cell r="D7">
            <v>40295</v>
          </cell>
          <cell r="M7">
            <v>200</v>
          </cell>
        </row>
        <row r="8">
          <cell r="A8" t="str">
            <v>SM-005</v>
          </cell>
          <cell r="B8" t="str">
            <v>ESCRITORIO METALICO DE 4 CAJONES</v>
          </cell>
          <cell r="C8">
            <v>511</v>
          </cell>
          <cell r="M8">
            <v>1400</v>
          </cell>
        </row>
        <row r="9">
          <cell r="A9" t="str">
            <v>SM-006</v>
          </cell>
          <cell r="B9" t="str">
            <v>MESA DE  MADERA DE 2 DIVISIONES</v>
          </cell>
          <cell r="C9">
            <v>511</v>
          </cell>
          <cell r="M9">
            <v>500</v>
          </cell>
        </row>
        <row r="10">
          <cell r="A10" t="str">
            <v>SM-007</v>
          </cell>
          <cell r="B10" t="str">
            <v>SILLA SECRETARIAL GIRABLE COLOR NEGRO</v>
          </cell>
          <cell r="C10">
            <v>511</v>
          </cell>
          <cell r="M10">
            <v>800</v>
          </cell>
        </row>
        <row r="11">
          <cell r="A11" t="str">
            <v>SM-008</v>
          </cell>
          <cell r="B11" t="str">
            <v>FUENTE DE PODER</v>
          </cell>
          <cell r="C11">
            <v>566</v>
          </cell>
          <cell r="D11">
            <v>42579</v>
          </cell>
          <cell r="M11">
            <v>500</v>
          </cell>
        </row>
        <row r="12">
          <cell r="A12" t="str">
            <v>SM-010</v>
          </cell>
          <cell r="B12" t="str">
            <v>BOCINA LOGITECH</v>
          </cell>
          <cell r="C12">
            <v>520</v>
          </cell>
          <cell r="M12"/>
        </row>
        <row r="13">
          <cell r="A13" t="str">
            <v>SM-011</v>
          </cell>
          <cell r="B13" t="str">
            <v>ARCHIVERO DE TRIPLAY DE 4 CAJONES</v>
          </cell>
          <cell r="C13">
            <v>511</v>
          </cell>
          <cell r="M13">
            <v>1200</v>
          </cell>
        </row>
        <row r="14">
          <cell r="A14" t="str">
            <v>SM-012</v>
          </cell>
          <cell r="B14" t="str">
            <v>AIRE ACONDICIONADO TIPO MINISPLIT</v>
          </cell>
          <cell r="C14">
            <v>564</v>
          </cell>
          <cell r="D14">
            <v>41263</v>
          </cell>
          <cell r="M14">
            <v>6960</v>
          </cell>
        </row>
        <row r="15">
          <cell r="A15" t="str">
            <v>SM-013</v>
          </cell>
          <cell r="B15" t="str">
            <v>ESCRITORIO EJECUTIVO COLOR VERDE</v>
          </cell>
          <cell r="C15">
            <v>511</v>
          </cell>
          <cell r="M15">
            <v>1200</v>
          </cell>
        </row>
        <row r="16">
          <cell r="A16" t="str">
            <v>SM-014</v>
          </cell>
          <cell r="B16" t="str">
            <v>ARCHIVERO 2 GAV OF</v>
          </cell>
          <cell r="C16">
            <v>511</v>
          </cell>
          <cell r="D16">
            <v>41306</v>
          </cell>
          <cell r="M16">
            <v>2099</v>
          </cell>
        </row>
        <row r="17">
          <cell r="A17" t="str">
            <v>SM-015</v>
          </cell>
          <cell r="B17" t="str">
            <v xml:space="preserve">ARCHIVERO RUSTICO </v>
          </cell>
          <cell r="C17">
            <v>511</v>
          </cell>
          <cell r="M17">
            <v>1000</v>
          </cell>
        </row>
        <row r="18">
          <cell r="A18" t="str">
            <v>SM-016</v>
          </cell>
          <cell r="B18" t="str">
            <v>MONITOR</v>
          </cell>
          <cell r="C18">
            <v>515</v>
          </cell>
          <cell r="D18">
            <v>42415</v>
          </cell>
          <cell r="M18">
            <v>8352</v>
          </cell>
        </row>
        <row r="19">
          <cell r="A19" t="str">
            <v>SM-017</v>
          </cell>
          <cell r="B19" t="str">
            <v>REGULADOR</v>
          </cell>
          <cell r="C19">
            <v>566</v>
          </cell>
          <cell r="D19">
            <v>42415</v>
          </cell>
          <cell r="M19"/>
        </row>
        <row r="20">
          <cell r="A20" t="str">
            <v>SM-018</v>
          </cell>
          <cell r="B20" t="str">
            <v>TECLADO</v>
          </cell>
          <cell r="C20">
            <v>515</v>
          </cell>
          <cell r="M20"/>
        </row>
        <row r="21">
          <cell r="A21" t="str">
            <v>SM-019</v>
          </cell>
          <cell r="B21" t="str">
            <v>CPU</v>
          </cell>
          <cell r="C21">
            <v>515</v>
          </cell>
          <cell r="M21"/>
        </row>
        <row r="22">
          <cell r="A22" t="str">
            <v xml:space="preserve"> </v>
          </cell>
          <cell r="B22" t="str">
            <v>MOUSE</v>
          </cell>
          <cell r="C22">
            <v>515</v>
          </cell>
          <cell r="M22"/>
        </row>
        <row r="23">
          <cell r="A23" t="str">
            <v>SM-021</v>
          </cell>
          <cell r="B23" t="str">
            <v>SILLA APILABLE COLOR BLANCO</v>
          </cell>
          <cell r="C23">
            <v>511</v>
          </cell>
          <cell r="M23">
            <v>200</v>
          </cell>
        </row>
        <row r="24">
          <cell r="A24" t="str">
            <v>SM-023</v>
          </cell>
          <cell r="B24" t="str">
            <v>MESA PLEGABLE</v>
          </cell>
          <cell r="C24">
            <v>511</v>
          </cell>
          <cell r="D24">
            <v>43815</v>
          </cell>
          <cell r="M24">
            <v>1099</v>
          </cell>
        </row>
        <row r="25">
          <cell r="A25" t="str">
            <v>SM-024</v>
          </cell>
          <cell r="B25" t="str">
            <v>MESA PLEGABLE</v>
          </cell>
          <cell r="C25">
            <v>511</v>
          </cell>
          <cell r="D25">
            <v>43816</v>
          </cell>
          <cell r="M25">
            <v>1099</v>
          </cell>
        </row>
        <row r="26">
          <cell r="A26" t="str">
            <v>SM-025</v>
          </cell>
          <cell r="B26" t="str">
            <v>MESA PLEGABLE</v>
          </cell>
          <cell r="C26">
            <v>511</v>
          </cell>
          <cell r="D26">
            <v>43817</v>
          </cell>
          <cell r="M26">
            <v>1099</v>
          </cell>
        </row>
        <row r="27">
          <cell r="A27" t="str">
            <v>SM-026</v>
          </cell>
          <cell r="B27" t="str">
            <v>MESA PLEGABLE</v>
          </cell>
          <cell r="C27">
            <v>511</v>
          </cell>
          <cell r="D27">
            <v>43818</v>
          </cell>
          <cell r="M27">
            <v>1099</v>
          </cell>
        </row>
        <row r="28">
          <cell r="A28" t="str">
            <v>SM-027</v>
          </cell>
          <cell r="B28" t="str">
            <v>MESA PLEGABLE</v>
          </cell>
          <cell r="C28">
            <v>511</v>
          </cell>
          <cell r="D28">
            <v>43819</v>
          </cell>
          <cell r="M28">
            <v>1099</v>
          </cell>
        </row>
        <row r="29">
          <cell r="A29" t="str">
            <v>SM-028</v>
          </cell>
          <cell r="B29" t="str">
            <v xml:space="preserve">DISPENSADOR DE AGUA </v>
          </cell>
          <cell r="C29">
            <v>564</v>
          </cell>
          <cell r="D29">
            <v>44720</v>
          </cell>
          <cell r="M29">
            <v>3999</v>
          </cell>
        </row>
        <row r="30">
          <cell r="A30" t="str">
            <v>SM-029</v>
          </cell>
          <cell r="B30" t="str">
            <v>MINISPLIT 2 TON</v>
          </cell>
          <cell r="C30">
            <v>564</v>
          </cell>
          <cell r="D30">
            <v>44727</v>
          </cell>
          <cell r="M30">
            <v>16820</v>
          </cell>
        </row>
        <row r="31">
          <cell r="A31" t="str">
            <v>SM-030</v>
          </cell>
          <cell r="B31" t="str">
            <v>IMPRESORA MULTIFUNCIONAL</v>
          </cell>
          <cell r="C31">
            <v>515</v>
          </cell>
          <cell r="D31">
            <v>45314</v>
          </cell>
          <cell r="M31">
            <v>4239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001-TEC</v>
          </cell>
          <cell r="B4" t="str">
            <v>MINISPLIT DE 1 TON. 220 LINEA TITANIUM 2</v>
          </cell>
          <cell r="C4">
            <v>564</v>
          </cell>
          <cell r="D4">
            <v>42473</v>
          </cell>
          <cell r="M4">
            <v>4999.99</v>
          </cell>
        </row>
        <row r="5">
          <cell r="A5" t="str">
            <v>002-TEC</v>
          </cell>
          <cell r="B5" t="str">
            <v>VIDEOPROYECTOR MS524</v>
          </cell>
          <cell r="C5">
            <v>520</v>
          </cell>
          <cell r="D5">
            <v>42521</v>
          </cell>
          <cell r="M5">
            <v>7699</v>
          </cell>
        </row>
        <row r="6">
          <cell r="A6" t="str">
            <v>003-TEC</v>
          </cell>
          <cell r="B6" t="str">
            <v>SILLON EJECUTIVO COLOR NEGRO</v>
          </cell>
          <cell r="C6">
            <v>511</v>
          </cell>
          <cell r="M6"/>
        </row>
        <row r="7">
          <cell r="A7" t="str">
            <v>004-TEC</v>
          </cell>
          <cell r="B7" t="str">
            <v>ADAPTADOR (20)</v>
          </cell>
          <cell r="C7">
            <v>511</v>
          </cell>
          <cell r="D7">
            <v>44937</v>
          </cell>
          <cell r="M7">
            <v>2580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TM-001</v>
          </cell>
          <cell r="B4" t="str">
            <v>ESCRITORIO METALICO DE 1.52 X 0.75 X .74 CM C/4 CAJONES</v>
          </cell>
          <cell r="C4">
            <v>511</v>
          </cell>
          <cell r="D4">
            <v>36157</v>
          </cell>
          <cell r="N4">
            <v>2002.15</v>
          </cell>
        </row>
        <row r="5">
          <cell r="A5" t="str">
            <v>TM-002</v>
          </cell>
          <cell r="B5" t="str">
            <v>ESCRITORIO INDIVIDUAL</v>
          </cell>
          <cell r="C5">
            <v>511</v>
          </cell>
          <cell r="D5">
            <v>42548</v>
          </cell>
          <cell r="N5">
            <v>5800</v>
          </cell>
        </row>
        <row r="6">
          <cell r="A6" t="str">
            <v>TM-003</v>
          </cell>
          <cell r="B6" t="str">
            <v>MONITOR</v>
          </cell>
          <cell r="C6">
            <v>515</v>
          </cell>
          <cell r="D6">
            <v>40953</v>
          </cell>
          <cell r="N6">
            <v>1300</v>
          </cell>
        </row>
        <row r="7">
          <cell r="A7" t="str">
            <v>TM-004</v>
          </cell>
          <cell r="B7" t="str">
            <v>MAQUINA DE ESCRIBIR ELECTRONICA</v>
          </cell>
          <cell r="C7">
            <v>515</v>
          </cell>
          <cell r="D7">
            <v>43845</v>
          </cell>
          <cell r="N7">
            <v>2200</v>
          </cell>
        </row>
        <row r="8">
          <cell r="A8" t="str">
            <v>TM-005</v>
          </cell>
          <cell r="B8" t="str">
            <v>CPU DE ESCRITORIO</v>
          </cell>
          <cell r="C8">
            <v>515</v>
          </cell>
          <cell r="D8">
            <v>39588</v>
          </cell>
          <cell r="N8">
            <v>2800</v>
          </cell>
        </row>
        <row r="9">
          <cell r="A9" t="str">
            <v>TM-006</v>
          </cell>
          <cell r="B9" t="str">
            <v>BOCINAS</v>
          </cell>
          <cell r="C9">
            <v>521</v>
          </cell>
          <cell r="D9">
            <v>39588</v>
          </cell>
          <cell r="N9">
            <v>550</v>
          </cell>
        </row>
        <row r="10">
          <cell r="A10" t="str">
            <v>TM-007</v>
          </cell>
          <cell r="B10" t="str">
            <v>SILLA AUSTRALIA</v>
          </cell>
          <cell r="C10">
            <v>511</v>
          </cell>
          <cell r="D10">
            <v>42774</v>
          </cell>
          <cell r="N10">
            <v>1482.07</v>
          </cell>
        </row>
        <row r="11">
          <cell r="A11" t="str">
            <v>TM-008</v>
          </cell>
          <cell r="B11" t="str">
            <v>IMPRESORA CANNON</v>
          </cell>
          <cell r="C11">
            <v>515</v>
          </cell>
          <cell r="N11"/>
        </row>
        <row r="12">
          <cell r="A12" t="str">
            <v>TM-009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TM-010</v>
          </cell>
          <cell r="B13" t="str">
            <v>ARCHIVERO DE 3 CAJONES COLOR NEGRO DE MADERA</v>
          </cell>
          <cell r="C13">
            <v>511</v>
          </cell>
          <cell r="N13">
            <v>950</v>
          </cell>
        </row>
        <row r="14">
          <cell r="A14" t="str">
            <v>TM-011</v>
          </cell>
          <cell r="B14" t="str">
            <v>CPU CON QUEMADOR LG</v>
          </cell>
          <cell r="C14">
            <v>515</v>
          </cell>
          <cell r="D14">
            <v>41516</v>
          </cell>
          <cell r="N14">
            <v>5120</v>
          </cell>
        </row>
        <row r="15">
          <cell r="A15" t="str">
            <v>TM-012</v>
          </cell>
          <cell r="B15" t="str">
            <v>MONITOR</v>
          </cell>
          <cell r="C15">
            <v>515</v>
          </cell>
          <cell r="D15">
            <v>41516</v>
          </cell>
          <cell r="N15" t="str">
            <v>"</v>
          </cell>
        </row>
        <row r="16">
          <cell r="A16" t="str">
            <v>TM-013</v>
          </cell>
          <cell r="B16" t="str">
            <v>TECLADO</v>
          </cell>
          <cell r="C16">
            <v>515</v>
          </cell>
          <cell r="D16">
            <v>41516</v>
          </cell>
          <cell r="N16" t="str">
            <v>"</v>
          </cell>
        </row>
        <row r="17">
          <cell r="A17" t="str">
            <v>TM-014</v>
          </cell>
          <cell r="B17" t="str">
            <v>MOUSE</v>
          </cell>
          <cell r="C17">
            <v>515</v>
          </cell>
          <cell r="D17">
            <v>41516</v>
          </cell>
          <cell r="N17" t="str">
            <v>"</v>
          </cell>
        </row>
        <row r="18">
          <cell r="A18" t="str">
            <v>TM-015</v>
          </cell>
          <cell r="B18" t="str">
            <v>BOCINAS</v>
          </cell>
          <cell r="C18">
            <v>521</v>
          </cell>
          <cell r="N18"/>
        </row>
        <row r="19">
          <cell r="A19" t="str">
            <v>TM-016</v>
          </cell>
          <cell r="B19" t="str">
            <v>REGULADOR ELETRICO DE VOLTAJE</v>
          </cell>
          <cell r="C19">
            <v>566</v>
          </cell>
          <cell r="D19">
            <v>41516</v>
          </cell>
          <cell r="N19"/>
        </row>
        <row r="20">
          <cell r="A20" t="str">
            <v>TM-017</v>
          </cell>
          <cell r="B20" t="str">
            <v>IMPRESORA MULTIFUNCIONAL</v>
          </cell>
          <cell r="C20">
            <v>515</v>
          </cell>
          <cell r="D20">
            <v>41784</v>
          </cell>
          <cell r="N20">
            <v>3377</v>
          </cell>
        </row>
        <row r="21">
          <cell r="A21" t="str">
            <v>TM-018</v>
          </cell>
          <cell r="B21" t="str">
            <v>IMPRESORA MULTIFUNCIONAL</v>
          </cell>
          <cell r="C21">
            <v>515</v>
          </cell>
          <cell r="D21">
            <v>43672</v>
          </cell>
          <cell r="N21">
            <v>7888</v>
          </cell>
        </row>
        <row r="22">
          <cell r="A22" t="str">
            <v>TM-019</v>
          </cell>
          <cell r="B22" t="str">
            <v>MODULO P/COMPUTADORA</v>
          </cell>
          <cell r="C22">
            <v>511</v>
          </cell>
          <cell r="D22">
            <v>35612</v>
          </cell>
          <cell r="N22">
            <v>826.51</v>
          </cell>
        </row>
        <row r="23">
          <cell r="A23" t="str">
            <v>TM-0120</v>
          </cell>
          <cell r="B23" t="str">
            <v xml:space="preserve">SILLA OFIC </v>
          </cell>
          <cell r="C23">
            <v>511</v>
          </cell>
          <cell r="D23">
            <v>44765</v>
          </cell>
          <cell r="N23">
            <v>1723.27</v>
          </cell>
        </row>
        <row r="24">
          <cell r="A24" t="str">
            <v>TM-020</v>
          </cell>
          <cell r="B24" t="str">
            <v>MONITOR</v>
          </cell>
          <cell r="C24">
            <v>515</v>
          </cell>
          <cell r="N24">
            <v>750</v>
          </cell>
        </row>
        <row r="25">
          <cell r="A25" t="str">
            <v>TM-021</v>
          </cell>
          <cell r="B25" t="str">
            <v>TECLADO</v>
          </cell>
          <cell r="C25">
            <v>515</v>
          </cell>
          <cell r="D25">
            <v>39651</v>
          </cell>
          <cell r="N25">
            <v>150</v>
          </cell>
        </row>
        <row r="26">
          <cell r="A26" t="str">
            <v>TM-022</v>
          </cell>
          <cell r="B26" t="str">
            <v>SILLON BASYX PIEL NEGRO</v>
          </cell>
          <cell r="C26">
            <v>511</v>
          </cell>
          <cell r="D26">
            <v>39904</v>
          </cell>
          <cell r="N26">
            <v>6440</v>
          </cell>
        </row>
        <row r="27">
          <cell r="A27" t="str">
            <v>TM-023</v>
          </cell>
          <cell r="B27" t="str">
            <v>CPU MINITORRE (COR I3 PROCESADOR, RAM, 8 GB,WINDOWS 7, LECTOR, MEMORIAS,QUEMADOR,HDD,250 GB</v>
          </cell>
          <cell r="C27">
            <v>515</v>
          </cell>
          <cell r="D27">
            <v>41811</v>
          </cell>
          <cell r="N27">
            <v>5600</v>
          </cell>
        </row>
        <row r="28">
          <cell r="A28" t="str">
            <v>TM-024</v>
          </cell>
          <cell r="B28" t="str">
            <v>MOUSE</v>
          </cell>
          <cell r="C28">
            <v>515</v>
          </cell>
          <cell r="N28">
            <v>200</v>
          </cell>
        </row>
        <row r="29">
          <cell r="A29" t="str">
            <v>TM-025</v>
          </cell>
          <cell r="B29" t="str">
            <v>IMPRESORA/SCANER/COPIADORA/MULTIFUNCIONAL</v>
          </cell>
          <cell r="C29">
            <v>515</v>
          </cell>
          <cell r="D29">
            <v>42519</v>
          </cell>
          <cell r="N29">
            <v>38280</v>
          </cell>
        </row>
        <row r="30">
          <cell r="A30" t="str">
            <v>TM-026</v>
          </cell>
          <cell r="B30" t="str">
            <v>MONITOR</v>
          </cell>
          <cell r="C30">
            <v>515</v>
          </cell>
          <cell r="D30">
            <v>42548</v>
          </cell>
          <cell r="N30">
            <v>11600</v>
          </cell>
        </row>
        <row r="31">
          <cell r="A31" t="str">
            <v>TM-027</v>
          </cell>
          <cell r="B31" t="str">
            <v>CPU</v>
          </cell>
          <cell r="C31">
            <v>515</v>
          </cell>
          <cell r="D31">
            <v>42548</v>
          </cell>
          <cell r="N31"/>
        </row>
        <row r="32">
          <cell r="A32" t="str">
            <v>TM-028</v>
          </cell>
          <cell r="B32" t="str">
            <v>ESCRITORIO DE TRIPAY C/1 CAJON</v>
          </cell>
          <cell r="C32">
            <v>511</v>
          </cell>
          <cell r="D32"/>
          <cell r="N32">
            <v>900</v>
          </cell>
        </row>
        <row r="33">
          <cell r="A33" t="str">
            <v>TM-029</v>
          </cell>
          <cell r="B33" t="str">
            <v>MOUSE</v>
          </cell>
          <cell r="C33">
            <v>515</v>
          </cell>
          <cell r="D33">
            <v>42548</v>
          </cell>
          <cell r="N33"/>
        </row>
        <row r="34">
          <cell r="A34" t="str">
            <v>TM-030</v>
          </cell>
          <cell r="B34" t="str">
            <v>TECLADO</v>
          </cell>
          <cell r="C34">
            <v>515</v>
          </cell>
          <cell r="N34">
            <v>250</v>
          </cell>
        </row>
        <row r="35">
          <cell r="A35" t="str">
            <v>TM-031</v>
          </cell>
          <cell r="B35" t="str">
            <v>IMPRESORA DE MATRIZ DE PUNTOS</v>
          </cell>
          <cell r="C35">
            <v>515</v>
          </cell>
          <cell r="D35">
            <v>40759</v>
          </cell>
          <cell r="N35">
            <v>3596</v>
          </cell>
        </row>
        <row r="36">
          <cell r="A36" t="str">
            <v>TM-032</v>
          </cell>
          <cell r="B36" t="str">
            <v>ESCRITORIO DE METAL C/2 CAJONES</v>
          </cell>
          <cell r="C36">
            <v>511</v>
          </cell>
          <cell r="D36">
            <v>40994</v>
          </cell>
          <cell r="N36">
            <v>2600</v>
          </cell>
        </row>
        <row r="37">
          <cell r="A37" t="str">
            <v>TM-033</v>
          </cell>
          <cell r="B37" t="str">
            <v xml:space="preserve">CPU </v>
          </cell>
          <cell r="C37">
            <v>515</v>
          </cell>
          <cell r="D37">
            <v>41116</v>
          </cell>
          <cell r="N37">
            <v>7200</v>
          </cell>
        </row>
        <row r="38">
          <cell r="A38" t="str">
            <v>TM-034</v>
          </cell>
          <cell r="B38" t="str">
            <v>DETECTOR DE BILLETES Y CALCULADORA</v>
          </cell>
          <cell r="C38">
            <v>511</v>
          </cell>
          <cell r="D38">
            <v>41377</v>
          </cell>
          <cell r="N38">
            <v>378</v>
          </cell>
        </row>
        <row r="39">
          <cell r="A39" t="str">
            <v>TM-035</v>
          </cell>
          <cell r="B39" t="str">
            <v>IMPRESORA MULTIFUNCIONAL</v>
          </cell>
          <cell r="C39">
            <v>515</v>
          </cell>
          <cell r="D39">
            <v>41737</v>
          </cell>
          <cell r="N39">
            <v>6820.01</v>
          </cell>
        </row>
        <row r="40">
          <cell r="A40" t="str">
            <v>TM-036</v>
          </cell>
          <cell r="B40" t="str">
            <v>MONITOR VA 1938 WA LED</v>
          </cell>
          <cell r="C40">
            <v>515</v>
          </cell>
          <cell r="N40">
            <v>1200</v>
          </cell>
        </row>
        <row r="41">
          <cell r="A41" t="str">
            <v>TM-037</v>
          </cell>
          <cell r="B41" t="str">
            <v>MUEBLE DE MADERA DE 2 ESTANTES</v>
          </cell>
          <cell r="C41">
            <v>511</v>
          </cell>
          <cell r="N41">
            <v>300</v>
          </cell>
        </row>
        <row r="42">
          <cell r="A42" t="str">
            <v>TM-038</v>
          </cell>
          <cell r="B42" t="str">
            <v>MUEBLE P/ARCHIVERO 4 POSTES C/6 ENTREPAÑOS DE METAL</v>
          </cell>
          <cell r="C42">
            <v>511</v>
          </cell>
          <cell r="D42">
            <v>40699</v>
          </cell>
          <cell r="N42">
            <v>1200</v>
          </cell>
        </row>
        <row r="43">
          <cell r="A43" t="str">
            <v>TM-039</v>
          </cell>
          <cell r="B43" t="str">
            <v>MUEBLE P/ARCHIVERO 4 POSTES C/6 ENTREPAÑOS DE METAL</v>
          </cell>
          <cell r="C43">
            <v>511</v>
          </cell>
          <cell r="N43">
            <v>1200</v>
          </cell>
        </row>
        <row r="44">
          <cell r="A44" t="str">
            <v>TM-040</v>
          </cell>
          <cell r="B44" t="str">
            <v>MUEBLE P/ARCHIVERO 4 POSTES C/6 ENTREPAÑOS DE METAL</v>
          </cell>
          <cell r="C44">
            <v>511</v>
          </cell>
          <cell r="N44">
            <v>1200</v>
          </cell>
        </row>
        <row r="45">
          <cell r="A45" t="str">
            <v>TM-041</v>
          </cell>
          <cell r="B45" t="str">
            <v>MUEBLE P/ARCHIVERO 4 POSTES C/6 ENTREPAÑOS DE METAL</v>
          </cell>
          <cell r="C45">
            <v>511</v>
          </cell>
          <cell r="N45">
            <v>1200</v>
          </cell>
        </row>
        <row r="46">
          <cell r="A46" t="str">
            <v>TM-042</v>
          </cell>
          <cell r="B46" t="str">
            <v xml:space="preserve">ARCHIVERO METALICO 2 CAJONES C/CAJA FUERTE </v>
          </cell>
          <cell r="C46">
            <v>511</v>
          </cell>
          <cell r="N46">
            <v>4394.41</v>
          </cell>
        </row>
        <row r="47">
          <cell r="A47" t="str">
            <v>TM-043</v>
          </cell>
          <cell r="B47" t="str">
            <v>MUEBLE P/ARCHIVERO 4 POSTES C/6 ENTREPAÑOS DE METAL</v>
          </cell>
          <cell r="C47">
            <v>511</v>
          </cell>
          <cell r="N47">
            <v>1200</v>
          </cell>
        </row>
        <row r="48">
          <cell r="A48" t="str">
            <v>TM-044</v>
          </cell>
          <cell r="B48" t="str">
            <v>IMPRESORA LASER JET COLOR CP 1515</v>
          </cell>
          <cell r="C48">
            <v>515</v>
          </cell>
          <cell r="D48">
            <v>39743</v>
          </cell>
          <cell r="N48">
            <v>5150</v>
          </cell>
        </row>
        <row r="49">
          <cell r="A49" t="str">
            <v>TM-045</v>
          </cell>
          <cell r="B49" t="str">
            <v>IMPRESORA MULTIFUNCIONAL</v>
          </cell>
          <cell r="C49">
            <v>515</v>
          </cell>
          <cell r="D49">
            <v>41727</v>
          </cell>
          <cell r="N49">
            <v>673</v>
          </cell>
        </row>
        <row r="50">
          <cell r="A50" t="str">
            <v>TM-046</v>
          </cell>
          <cell r="B50" t="str">
            <v>MUEBLE P/ARCHIVERO 4 POSTES C/6 ENTREPAÑOS DE METAL</v>
          </cell>
          <cell r="C50">
            <v>511</v>
          </cell>
          <cell r="N50">
            <v>1200</v>
          </cell>
        </row>
        <row r="51">
          <cell r="A51" t="str">
            <v>TM-047</v>
          </cell>
          <cell r="B51" t="str">
            <v>MUEBLE P/ARCHIVERO 4 POSTES C/6 ENTREPAÑOS DE METAL</v>
          </cell>
          <cell r="C51">
            <v>511</v>
          </cell>
          <cell r="N51">
            <v>1200</v>
          </cell>
        </row>
        <row r="52">
          <cell r="A52" t="str">
            <v>TM-048</v>
          </cell>
          <cell r="B52" t="str">
            <v>IMPRESORA MULTIFUNCIONAL</v>
          </cell>
          <cell r="C52">
            <v>515</v>
          </cell>
          <cell r="D52">
            <v>42548</v>
          </cell>
          <cell r="N52">
            <v>4408</v>
          </cell>
        </row>
        <row r="53">
          <cell r="A53" t="str">
            <v>TM-049</v>
          </cell>
          <cell r="B53" t="str">
            <v>MUEBLE P/ARCHIVERO 4 POSTES C/6 ENTREPAÑOS DE METAL</v>
          </cell>
          <cell r="C53">
            <v>511</v>
          </cell>
          <cell r="N53">
            <v>1200</v>
          </cell>
        </row>
        <row r="54">
          <cell r="A54" t="str">
            <v>TM-050</v>
          </cell>
          <cell r="B54" t="str">
            <v>IMPRESORA MULTIFUNCIONAL</v>
          </cell>
          <cell r="C54">
            <v>515</v>
          </cell>
          <cell r="D54">
            <v>40590</v>
          </cell>
          <cell r="N54">
            <v>4524</v>
          </cell>
        </row>
        <row r="55">
          <cell r="A55" t="str">
            <v>TM-051</v>
          </cell>
          <cell r="B55" t="str">
            <v>ESCRITORIO DE TRIPLAY 2 MTS</v>
          </cell>
          <cell r="C55">
            <v>511</v>
          </cell>
          <cell r="N55">
            <v>1000</v>
          </cell>
        </row>
        <row r="56">
          <cell r="A56" t="str">
            <v>TM-052</v>
          </cell>
          <cell r="B56" t="str">
            <v xml:space="preserve">SILLA OFIC </v>
          </cell>
          <cell r="C56">
            <v>511</v>
          </cell>
          <cell r="D56">
            <v>44765</v>
          </cell>
          <cell r="N56"/>
        </row>
        <row r="57">
          <cell r="A57" t="str">
            <v>TM-052</v>
          </cell>
          <cell r="B57" t="str">
            <v>CAMARA NIKON</v>
          </cell>
          <cell r="C57">
            <v>520</v>
          </cell>
          <cell r="D57">
            <v>43108</v>
          </cell>
          <cell r="N57">
            <v>8165.24</v>
          </cell>
        </row>
        <row r="58">
          <cell r="A58" t="str">
            <v>TM-053</v>
          </cell>
          <cell r="B58" t="str">
            <v>ESCRITORIO INDIVIDUAL</v>
          </cell>
          <cell r="C58">
            <v>511</v>
          </cell>
          <cell r="D58">
            <v>42548</v>
          </cell>
          <cell r="N58">
            <v>5800</v>
          </cell>
        </row>
        <row r="59">
          <cell r="A59" t="str">
            <v>TM-054</v>
          </cell>
          <cell r="B59" t="str">
            <v>SILLA P/VISITA  COLOR NEGRO</v>
          </cell>
          <cell r="C59">
            <v>511</v>
          </cell>
          <cell r="N59">
            <v>600</v>
          </cell>
        </row>
        <row r="60">
          <cell r="A60" t="str">
            <v>TM-055</v>
          </cell>
          <cell r="B60" t="str">
            <v>MINISPLIT 2 TONELADAS</v>
          </cell>
          <cell r="C60">
            <v>564</v>
          </cell>
          <cell r="D60">
            <v>42790</v>
          </cell>
          <cell r="N60">
            <v>14500</v>
          </cell>
        </row>
        <row r="61">
          <cell r="A61" t="str">
            <v>TM-056</v>
          </cell>
          <cell r="B61" t="str">
            <v>ENGARGOLADORA</v>
          </cell>
          <cell r="C61">
            <v>511</v>
          </cell>
          <cell r="N61">
            <v>1500</v>
          </cell>
        </row>
        <row r="62">
          <cell r="A62" t="str">
            <v>TM-057</v>
          </cell>
          <cell r="B62" t="str">
            <v>LIBRERO RUSTICO C/4 DIVISIONES CON LLANTAS</v>
          </cell>
          <cell r="C62">
            <v>511</v>
          </cell>
          <cell r="N62">
            <v>800</v>
          </cell>
        </row>
        <row r="63">
          <cell r="A63" t="str">
            <v>TM-058</v>
          </cell>
          <cell r="B63" t="str">
            <v>LIBRERO RUSTICOC/4 4 DIVISIONES CON LLANTAS</v>
          </cell>
          <cell r="C63">
            <v>511</v>
          </cell>
          <cell r="N63">
            <v>800</v>
          </cell>
        </row>
        <row r="64">
          <cell r="A64" t="str">
            <v>TM-059</v>
          </cell>
          <cell r="B64" t="str">
            <v>REGULADOR</v>
          </cell>
          <cell r="C64">
            <v>566</v>
          </cell>
          <cell r="N64">
            <v>800</v>
          </cell>
        </row>
        <row r="65">
          <cell r="A65" t="str">
            <v>TM-060</v>
          </cell>
          <cell r="B65" t="str">
            <v>LAMPARA DETECTOR DE BILLETES</v>
          </cell>
          <cell r="C65">
            <v>511</v>
          </cell>
          <cell r="D65">
            <v>41983</v>
          </cell>
          <cell r="N65">
            <v>352.02</v>
          </cell>
        </row>
        <row r="66">
          <cell r="A66" t="str">
            <v>TM-061</v>
          </cell>
          <cell r="B66" t="str">
            <v>MESA PLEGABLE</v>
          </cell>
          <cell r="C66">
            <v>511</v>
          </cell>
          <cell r="D66">
            <v>42525</v>
          </cell>
          <cell r="N66">
            <v>817.37</v>
          </cell>
        </row>
        <row r="67">
          <cell r="A67" t="str">
            <v>TM-062</v>
          </cell>
          <cell r="B67" t="str">
            <v>MINISPLIT 1 TONELADA</v>
          </cell>
          <cell r="C67">
            <v>564</v>
          </cell>
          <cell r="D67">
            <v>42874</v>
          </cell>
          <cell r="N67">
            <v>6500</v>
          </cell>
        </row>
        <row r="68">
          <cell r="A68" t="str">
            <v>TM-063</v>
          </cell>
          <cell r="B68" t="str">
            <v>CPU SERVIDOR</v>
          </cell>
          <cell r="C68">
            <v>515</v>
          </cell>
          <cell r="N68"/>
        </row>
        <row r="69">
          <cell r="A69" t="str">
            <v>TM-064</v>
          </cell>
          <cell r="B69" t="str">
            <v>SILLA PARA 3 PERSONAS COLOR NEGRO ACOJINABLE</v>
          </cell>
          <cell r="C69">
            <v>511</v>
          </cell>
          <cell r="N69">
            <v>1800</v>
          </cell>
        </row>
        <row r="70">
          <cell r="A70" t="str">
            <v>TM-065</v>
          </cell>
          <cell r="B70" t="str">
            <v>COMPUTADORA SERVIDOR HP GENERICO 8 INTELL XEON</v>
          </cell>
          <cell r="C70">
            <v>515</v>
          </cell>
          <cell r="D70">
            <v>41558</v>
          </cell>
          <cell r="N70">
            <v>23200</v>
          </cell>
        </row>
        <row r="71">
          <cell r="A71" t="str">
            <v>TM-066</v>
          </cell>
          <cell r="B71" t="str">
            <v>MODEM DEL SERVIDOR</v>
          </cell>
          <cell r="C71">
            <v>515</v>
          </cell>
          <cell r="N71"/>
        </row>
        <row r="72">
          <cell r="A72" t="str">
            <v>TM-067</v>
          </cell>
          <cell r="B72" t="str">
            <v>TECLADO DEL SERVIDOR</v>
          </cell>
          <cell r="C72">
            <v>515</v>
          </cell>
          <cell r="N72"/>
        </row>
        <row r="73">
          <cell r="A73" t="str">
            <v>TM-068</v>
          </cell>
          <cell r="B73" t="str">
            <v>MOUSE DEL SERVIDOR</v>
          </cell>
          <cell r="C73">
            <v>515</v>
          </cell>
          <cell r="N73"/>
        </row>
        <row r="74">
          <cell r="A74" t="str">
            <v>TM-069</v>
          </cell>
          <cell r="B74" t="str">
            <v>ESCRITORIO EMPRESARIAL</v>
          </cell>
          <cell r="C74">
            <v>511</v>
          </cell>
          <cell r="N74">
            <v>2492.92</v>
          </cell>
        </row>
        <row r="75">
          <cell r="A75" t="str">
            <v>TM-070</v>
          </cell>
          <cell r="B75" t="str">
            <v>IMPRESORA MULTIFUNCIONAL</v>
          </cell>
          <cell r="C75">
            <v>515</v>
          </cell>
          <cell r="D75">
            <v>43748</v>
          </cell>
          <cell r="N75">
            <v>7888</v>
          </cell>
        </row>
        <row r="76">
          <cell r="A76" t="str">
            <v>TM-071</v>
          </cell>
          <cell r="B76" t="str">
            <v>2 ESTANTES DE MADERA 4 DIVISIONES CADA UNO</v>
          </cell>
          <cell r="C76">
            <v>511</v>
          </cell>
          <cell r="N76">
            <v>700</v>
          </cell>
        </row>
        <row r="77">
          <cell r="A77" t="str">
            <v>TM-072</v>
          </cell>
          <cell r="B77" t="str">
            <v>MOUSE</v>
          </cell>
          <cell r="C77">
            <v>515</v>
          </cell>
          <cell r="D77">
            <v>44456</v>
          </cell>
          <cell r="N77">
            <v>174</v>
          </cell>
        </row>
        <row r="78">
          <cell r="A78" t="str">
            <v>TM-073</v>
          </cell>
          <cell r="B78" t="str">
            <v>TECLADO</v>
          </cell>
          <cell r="C78">
            <v>511</v>
          </cell>
          <cell r="D78">
            <v>44456</v>
          </cell>
          <cell r="N78">
            <v>174</v>
          </cell>
        </row>
        <row r="79">
          <cell r="A79" t="str">
            <v>TM-074</v>
          </cell>
          <cell r="B79" t="str">
            <v>CPU Y MONITOR</v>
          </cell>
          <cell r="C79">
            <v>515</v>
          </cell>
          <cell r="D79">
            <v>44456</v>
          </cell>
          <cell r="N79">
            <v>16569.439999999999</v>
          </cell>
        </row>
        <row r="80">
          <cell r="A80" t="str">
            <v>TM-075</v>
          </cell>
          <cell r="B80" t="str">
            <v xml:space="preserve">MOUSE </v>
          </cell>
          <cell r="C80">
            <v>515</v>
          </cell>
          <cell r="N80"/>
        </row>
        <row r="81">
          <cell r="A81" t="str">
            <v>TM-076</v>
          </cell>
          <cell r="B81" t="str">
            <v>MOUSE</v>
          </cell>
          <cell r="C81">
            <v>515</v>
          </cell>
          <cell r="N81"/>
        </row>
        <row r="82">
          <cell r="A82" t="str">
            <v>TM-077</v>
          </cell>
          <cell r="B82" t="str">
            <v>UNA SILLA</v>
          </cell>
          <cell r="C82">
            <v>515</v>
          </cell>
          <cell r="N82"/>
        </row>
        <row r="83">
          <cell r="A83" t="str">
            <v>TM-078</v>
          </cell>
          <cell r="B83" t="str">
            <v>MOUSE</v>
          </cell>
          <cell r="C83">
            <v>515</v>
          </cell>
          <cell r="N83"/>
        </row>
        <row r="84">
          <cell r="A84" t="str">
            <v>TM-079</v>
          </cell>
          <cell r="B84" t="str">
            <v>TECLADO</v>
          </cell>
          <cell r="C84">
            <v>515</v>
          </cell>
          <cell r="N84"/>
        </row>
        <row r="85">
          <cell r="A85" t="str">
            <v>TM-080</v>
          </cell>
          <cell r="B85" t="str">
            <v>IMPRESORA</v>
          </cell>
          <cell r="C85">
            <v>515</v>
          </cell>
          <cell r="N85"/>
        </row>
        <row r="86">
          <cell r="A86" t="str">
            <v>TM-081</v>
          </cell>
          <cell r="B86" t="str">
            <v>ESCRITORIO METALICO 5 CAJONES</v>
          </cell>
          <cell r="C86">
            <v>511</v>
          </cell>
          <cell r="N86"/>
        </row>
        <row r="87">
          <cell r="A87" t="str">
            <v>TM-082</v>
          </cell>
          <cell r="B87" t="str">
            <v>LICENCIA ANUAL  SISTEMA CONTPAQ COMERCIAL STAR MONOESPRESA</v>
          </cell>
          <cell r="C87">
            <v>515</v>
          </cell>
          <cell r="D87">
            <v>44240</v>
          </cell>
          <cell r="N87">
            <v>2192.4</v>
          </cell>
        </row>
        <row r="88">
          <cell r="A88" t="str">
            <v>TM-083</v>
          </cell>
          <cell r="B88" t="str">
            <v>NO BREAK 15007</v>
          </cell>
          <cell r="C88">
            <v>515</v>
          </cell>
          <cell r="D88">
            <v>44634</v>
          </cell>
          <cell r="N88">
            <v>5354.15</v>
          </cell>
        </row>
        <row r="89">
          <cell r="A89" t="str">
            <v>TM-084</v>
          </cell>
          <cell r="B89" t="str">
            <v>MONITOR</v>
          </cell>
          <cell r="C89">
            <v>515</v>
          </cell>
          <cell r="D89">
            <v>44636</v>
          </cell>
          <cell r="N89">
            <v>5949.14</v>
          </cell>
        </row>
        <row r="90">
          <cell r="A90" t="str">
            <v>TM-085</v>
          </cell>
          <cell r="B90" t="str">
            <v>IMPRESORA MULTIFUNCIONAL</v>
          </cell>
          <cell r="C90">
            <v>515</v>
          </cell>
          <cell r="D90">
            <v>44636</v>
          </cell>
          <cell r="N90">
            <v>4199</v>
          </cell>
        </row>
        <row r="91">
          <cell r="A91" t="str">
            <v>TM-086</v>
          </cell>
          <cell r="B91" t="str">
            <v xml:space="preserve">CAFETERA </v>
          </cell>
          <cell r="C91">
            <v>564</v>
          </cell>
          <cell r="D91">
            <v>44720</v>
          </cell>
          <cell r="N91">
            <v>1399</v>
          </cell>
        </row>
        <row r="92">
          <cell r="A92" t="str">
            <v>TM-087</v>
          </cell>
          <cell r="B92" t="str">
            <v>CPU</v>
          </cell>
          <cell r="C92">
            <v>515</v>
          </cell>
          <cell r="D92">
            <v>44732</v>
          </cell>
          <cell r="N92">
            <v>4255.01</v>
          </cell>
        </row>
        <row r="93">
          <cell r="A93" t="str">
            <v>TM-088</v>
          </cell>
          <cell r="B93" t="str">
            <v>EXTINTOR</v>
          </cell>
          <cell r="C93"/>
          <cell r="N93"/>
        </row>
        <row r="94">
          <cell r="A94" t="str">
            <v>TM- 089</v>
          </cell>
          <cell r="B94" t="str">
            <v xml:space="preserve">NO BREAK </v>
          </cell>
          <cell r="C94">
            <v>566</v>
          </cell>
          <cell r="D94">
            <v>44940</v>
          </cell>
          <cell r="N94">
            <v>2849.99</v>
          </cell>
        </row>
        <row r="95">
          <cell r="A95" t="str">
            <v>TM-090</v>
          </cell>
          <cell r="B95" t="str">
            <v>SILLA SECRETARIAL  CS203 MC</v>
          </cell>
          <cell r="C95">
            <v>511</v>
          </cell>
          <cell r="N95">
            <v>1599.6</v>
          </cell>
        </row>
        <row r="96">
          <cell r="A96" t="str">
            <v>TM-091</v>
          </cell>
          <cell r="B96" t="str">
            <v>EQUIPO DE COMPUITO</v>
          </cell>
          <cell r="C96">
            <v>515</v>
          </cell>
          <cell r="D96">
            <v>44978</v>
          </cell>
          <cell r="N96">
            <v>7757.97</v>
          </cell>
        </row>
        <row r="97">
          <cell r="A97" t="str">
            <v>TM-092</v>
          </cell>
          <cell r="B97" t="str">
            <v>EQUIPO DE COMPUITO</v>
          </cell>
          <cell r="C97">
            <v>515</v>
          </cell>
          <cell r="D97">
            <v>44978</v>
          </cell>
          <cell r="N97">
            <v>7757.97</v>
          </cell>
        </row>
        <row r="98">
          <cell r="A98" t="str">
            <v>TM-093</v>
          </cell>
          <cell r="B98" t="str">
            <v>EQUIPO DE COPIADO C 2004</v>
          </cell>
          <cell r="C98">
            <v>515</v>
          </cell>
          <cell r="D98">
            <v>44937</v>
          </cell>
          <cell r="N98">
            <v>75299</v>
          </cell>
        </row>
        <row r="99">
          <cell r="A99" t="str">
            <v>TM-094</v>
          </cell>
          <cell r="B99" t="str">
            <v>NO BREAK CYBERPOWER</v>
          </cell>
          <cell r="C99">
            <v>599</v>
          </cell>
          <cell r="D99">
            <v>44940</v>
          </cell>
          <cell r="N99">
            <v>2848.99</v>
          </cell>
        </row>
        <row r="100">
          <cell r="A100" t="str">
            <v>TM-095</v>
          </cell>
          <cell r="B100" t="str">
            <v xml:space="preserve">DISPENSADOR DE AGUA </v>
          </cell>
          <cell r="C100">
            <v>564</v>
          </cell>
          <cell r="D100">
            <v>45222</v>
          </cell>
          <cell r="N100">
            <v>3795</v>
          </cell>
        </row>
        <row r="101">
          <cell r="A101" t="str">
            <v>TM-096</v>
          </cell>
          <cell r="B101" t="str">
            <v>MESA PLEGABLE</v>
          </cell>
          <cell r="C101">
            <v>511</v>
          </cell>
          <cell r="D101">
            <v>45206</v>
          </cell>
          <cell r="N101">
            <v>1125.2</v>
          </cell>
        </row>
        <row r="102">
          <cell r="A102" t="str">
            <v>TM-097</v>
          </cell>
          <cell r="B102" t="str">
            <v>COMPUTADORA DE ESRITORIO</v>
          </cell>
          <cell r="C102">
            <v>515</v>
          </cell>
          <cell r="D102">
            <v>45223</v>
          </cell>
          <cell r="N102">
            <v>7162.85</v>
          </cell>
        </row>
        <row r="103">
          <cell r="A103" t="str">
            <v>TM-098</v>
          </cell>
          <cell r="B103" t="str">
            <v xml:space="preserve">MINISPLIT DE 2 TON </v>
          </cell>
          <cell r="C103">
            <v>564</v>
          </cell>
          <cell r="D103">
            <v>45099</v>
          </cell>
          <cell r="N103">
            <v>14900</v>
          </cell>
        </row>
        <row r="104">
          <cell r="A104" t="str">
            <v>TM-099</v>
          </cell>
          <cell r="B104" t="str">
            <v>SILLA SECRETARIAL  CS203 MC</v>
          </cell>
          <cell r="C104">
            <v>511</v>
          </cell>
          <cell r="D104">
            <v>45394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C105">
            <v>511</v>
          </cell>
          <cell r="D105">
            <v>45395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C106">
            <v>511</v>
          </cell>
          <cell r="D106">
            <v>45395</v>
          </cell>
          <cell r="N106">
            <v>1716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UBR-001</v>
          </cell>
          <cell r="B4" t="str">
            <v>ESCRITORIO METALICO C/CAJONES</v>
          </cell>
          <cell r="C4">
            <v>511</v>
          </cell>
          <cell r="M4">
            <v>1500</v>
          </cell>
        </row>
        <row r="5">
          <cell r="A5" t="str">
            <v>UBR-002</v>
          </cell>
          <cell r="B5" t="str">
            <v>LAVADORA  16 KG</v>
          </cell>
          <cell r="C5">
            <v>511</v>
          </cell>
          <cell r="M5">
            <v>9000</v>
          </cell>
        </row>
        <row r="6">
          <cell r="A6" t="str">
            <v>UBR-003</v>
          </cell>
          <cell r="B6" t="str">
            <v>DETECTOR DE HUMO</v>
          </cell>
          <cell r="C6">
            <v>519</v>
          </cell>
          <cell r="D6">
            <v>41141</v>
          </cell>
          <cell r="M6">
            <v>1560</v>
          </cell>
        </row>
        <row r="7">
          <cell r="A7" t="str">
            <v>UBR-004</v>
          </cell>
          <cell r="B7" t="str">
            <v>DETECTOR DE HUMO</v>
          </cell>
          <cell r="C7">
            <v>519</v>
          </cell>
          <cell r="D7">
            <v>41141</v>
          </cell>
          <cell r="M7">
            <v>1560</v>
          </cell>
        </row>
        <row r="8">
          <cell r="A8" t="str">
            <v>UBR-005</v>
          </cell>
          <cell r="B8" t="str">
            <v>SILLA DE MADERA</v>
          </cell>
          <cell r="C8">
            <v>511</v>
          </cell>
          <cell r="M8">
            <v>700</v>
          </cell>
        </row>
        <row r="9">
          <cell r="A9" t="str">
            <v>UBR-006</v>
          </cell>
          <cell r="B9" t="str">
            <v>CALENTADOR DE AGUA G.E. 20 GALONES</v>
          </cell>
          <cell r="C9">
            <v>564</v>
          </cell>
          <cell r="D9" t="str">
            <v>31/02/2012</v>
          </cell>
          <cell r="M9">
            <v>3250</v>
          </cell>
        </row>
        <row r="10">
          <cell r="A10" t="str">
            <v>UBR-007</v>
          </cell>
          <cell r="B10" t="str">
            <v>TANQUE P/GAS DE 30 KG</v>
          </cell>
          <cell r="C10">
            <v>511</v>
          </cell>
          <cell r="M10">
            <v>600</v>
          </cell>
        </row>
        <row r="11">
          <cell r="A11" t="str">
            <v>UBR-008</v>
          </cell>
          <cell r="B11" t="str">
            <v>BASE DE MADERA P/COLCHON</v>
          </cell>
          <cell r="C11">
            <v>511</v>
          </cell>
          <cell r="M11">
            <v>800</v>
          </cell>
        </row>
        <row r="12">
          <cell r="A12" t="str">
            <v>UBR-009</v>
          </cell>
          <cell r="B12" t="str">
            <v>BASE DE MADERA P/COLCHON</v>
          </cell>
          <cell r="C12">
            <v>511</v>
          </cell>
          <cell r="M12">
            <v>800</v>
          </cell>
        </row>
        <row r="13">
          <cell r="A13" t="str">
            <v>UBR-010</v>
          </cell>
          <cell r="B13" t="str">
            <v>MESA DE MADERA C/2 DIVISIONES</v>
          </cell>
          <cell r="C13">
            <v>511</v>
          </cell>
          <cell r="M13">
            <v>600</v>
          </cell>
        </row>
        <row r="14">
          <cell r="A14" t="str">
            <v>UBR-011</v>
          </cell>
          <cell r="B14" t="str">
            <v>MESA DE MADERA Y METAL</v>
          </cell>
          <cell r="C14">
            <v>511</v>
          </cell>
          <cell r="M14">
            <v>900</v>
          </cell>
        </row>
        <row r="15">
          <cell r="A15" t="str">
            <v>UBR-012</v>
          </cell>
          <cell r="B15" t="str">
            <v xml:space="preserve">ABANICO DE TECHO </v>
          </cell>
          <cell r="C15">
            <v>564</v>
          </cell>
          <cell r="M15">
            <v>500</v>
          </cell>
        </row>
        <row r="16">
          <cell r="A16" t="str">
            <v>UBR-013</v>
          </cell>
          <cell r="B16" t="str">
            <v>SILLA DE PLASTICO</v>
          </cell>
          <cell r="C16">
            <v>511</v>
          </cell>
          <cell r="M16">
            <v>500</v>
          </cell>
        </row>
        <row r="17">
          <cell r="A17" t="str">
            <v>UBR-014</v>
          </cell>
          <cell r="B17" t="str">
            <v>REGULADOR DE VOLTAJE</v>
          </cell>
          <cell r="C17">
            <v>566</v>
          </cell>
          <cell r="M17">
            <v>800</v>
          </cell>
        </row>
        <row r="18">
          <cell r="A18" t="str">
            <v>UBR-015</v>
          </cell>
          <cell r="B18" t="str">
            <v>SONOPUSE III DE 1.0 Y 3.0 MHZ</v>
          </cell>
          <cell r="C18">
            <v>531</v>
          </cell>
          <cell r="D18">
            <v>41486</v>
          </cell>
          <cell r="M18">
            <v>19442</v>
          </cell>
        </row>
        <row r="19">
          <cell r="A19" t="str">
            <v>UBR-016</v>
          </cell>
          <cell r="B19" t="str">
            <v>MESA DE MADERA C/2 DIVISIONES</v>
          </cell>
          <cell r="C19">
            <v>511</v>
          </cell>
          <cell r="M19">
            <v>600</v>
          </cell>
        </row>
        <row r="20">
          <cell r="A20" t="str">
            <v>UBR-017</v>
          </cell>
          <cell r="B20" t="str">
            <v>BASE ESCALON</v>
          </cell>
          <cell r="C20">
            <v>511</v>
          </cell>
          <cell r="M20">
            <v>400</v>
          </cell>
        </row>
        <row r="21">
          <cell r="A21" t="str">
            <v>UBR-018</v>
          </cell>
          <cell r="B21" t="str">
            <v xml:space="preserve">BASTON MEDIANO </v>
          </cell>
          <cell r="C21">
            <v>511</v>
          </cell>
          <cell r="M21">
            <v>400</v>
          </cell>
        </row>
        <row r="22">
          <cell r="A22" t="str">
            <v>UBR-019</v>
          </cell>
          <cell r="B22" t="str">
            <v>BASTON CHICO</v>
          </cell>
          <cell r="C22">
            <v>511</v>
          </cell>
          <cell r="M22">
            <v>200</v>
          </cell>
        </row>
        <row r="23">
          <cell r="A23" t="str">
            <v>UBR-020</v>
          </cell>
          <cell r="B23" t="str">
            <v>BASTON DOBLADERO</v>
          </cell>
          <cell r="C23">
            <v>511</v>
          </cell>
          <cell r="M23">
            <v>450</v>
          </cell>
        </row>
        <row r="24">
          <cell r="A24" t="str">
            <v>UBR-021</v>
          </cell>
          <cell r="B24" t="str">
            <v>MULETA C/ ABRAZADERA</v>
          </cell>
          <cell r="C24">
            <v>511</v>
          </cell>
          <cell r="M24">
            <v>60</v>
          </cell>
        </row>
        <row r="25">
          <cell r="A25" t="str">
            <v>UBR-022</v>
          </cell>
          <cell r="B25" t="str">
            <v>MULETA C/ ABRAZADERA</v>
          </cell>
          <cell r="C25">
            <v>511</v>
          </cell>
          <cell r="M25">
            <v>600</v>
          </cell>
        </row>
        <row r="26">
          <cell r="A26" t="str">
            <v>UBR-023</v>
          </cell>
          <cell r="B26" t="str">
            <v>ANDADERA METALICA CHICA</v>
          </cell>
          <cell r="C26">
            <v>511</v>
          </cell>
          <cell r="M26">
            <v>1500</v>
          </cell>
        </row>
        <row r="27">
          <cell r="A27" t="str">
            <v>UBR-024</v>
          </cell>
          <cell r="B27" t="str">
            <v>ANDADERA METALICA CHICA</v>
          </cell>
          <cell r="C27">
            <v>511</v>
          </cell>
          <cell r="M27">
            <v>1500</v>
          </cell>
        </row>
        <row r="28">
          <cell r="A28" t="str">
            <v>UBR-025</v>
          </cell>
          <cell r="B28" t="str">
            <v>CAJON DE TERAPIA</v>
          </cell>
          <cell r="C28">
            <v>511</v>
          </cell>
          <cell r="M28">
            <v>600</v>
          </cell>
        </row>
        <row r="29">
          <cell r="A29" t="str">
            <v>UBR-026</v>
          </cell>
          <cell r="B29" t="str">
            <v>BANCO METALICO</v>
          </cell>
          <cell r="C29">
            <v>511</v>
          </cell>
          <cell r="M29">
            <v>500</v>
          </cell>
        </row>
        <row r="30">
          <cell r="A30" t="str">
            <v>UBR-027</v>
          </cell>
          <cell r="B30" t="str">
            <v>SILLA METALICA</v>
          </cell>
          <cell r="C30">
            <v>511</v>
          </cell>
          <cell r="M30">
            <v>500</v>
          </cell>
        </row>
        <row r="31">
          <cell r="A31" t="str">
            <v>UBR-028</v>
          </cell>
          <cell r="B31" t="str">
            <v>RODILLO CHICO</v>
          </cell>
          <cell r="C31">
            <v>511</v>
          </cell>
          <cell r="M31">
            <v>400</v>
          </cell>
        </row>
        <row r="32">
          <cell r="A32" t="str">
            <v>UBR-029</v>
          </cell>
          <cell r="B32" t="str">
            <v xml:space="preserve">ABANICO DE TECHO </v>
          </cell>
          <cell r="C32">
            <v>564</v>
          </cell>
          <cell r="M32">
            <v>500</v>
          </cell>
        </row>
        <row r="33">
          <cell r="A33" t="str">
            <v>UBR-030</v>
          </cell>
          <cell r="B33" t="str">
            <v>EXTINTOR</v>
          </cell>
          <cell r="C33">
            <v>519</v>
          </cell>
          <cell r="M33">
            <v>700</v>
          </cell>
        </row>
        <row r="34">
          <cell r="A34" t="str">
            <v>UBR-031</v>
          </cell>
          <cell r="B34" t="str">
            <v>MESA METALICA</v>
          </cell>
          <cell r="C34">
            <v>511</v>
          </cell>
          <cell r="M34">
            <v>400</v>
          </cell>
        </row>
        <row r="35">
          <cell r="A35" t="str">
            <v>UBR-032</v>
          </cell>
          <cell r="B35" t="str">
            <v>COLCHON C/BASE</v>
          </cell>
          <cell r="C35">
            <v>511</v>
          </cell>
          <cell r="M35">
            <v>500</v>
          </cell>
        </row>
        <row r="36">
          <cell r="A36" t="str">
            <v>UBR-033</v>
          </cell>
          <cell r="B36" t="str">
            <v>AIRE ACONDICIONADO</v>
          </cell>
          <cell r="C36">
            <v>564</v>
          </cell>
          <cell r="D36">
            <v>41415</v>
          </cell>
          <cell r="M36">
            <v>5000</v>
          </cell>
        </row>
        <row r="37">
          <cell r="A37" t="str">
            <v>UBR-034</v>
          </cell>
          <cell r="B37" t="str">
            <v>DETECTOR DE HUMO</v>
          </cell>
          <cell r="C37">
            <v>519</v>
          </cell>
          <cell r="D37">
            <v>41049</v>
          </cell>
          <cell r="M37">
            <v>1560</v>
          </cell>
        </row>
        <row r="38">
          <cell r="A38" t="str">
            <v>UBR-035</v>
          </cell>
          <cell r="B38" t="str">
            <v>EXTINTOR</v>
          </cell>
          <cell r="C38">
            <v>511</v>
          </cell>
          <cell r="M38"/>
        </row>
        <row r="39">
          <cell r="A39" t="str">
            <v>UBR-036</v>
          </cell>
          <cell r="B39" t="str">
            <v xml:space="preserve">VENTILADOR </v>
          </cell>
          <cell r="C39">
            <v>564</v>
          </cell>
          <cell r="D39">
            <v>44683</v>
          </cell>
          <cell r="M39">
            <v>449</v>
          </cell>
        </row>
        <row r="40">
          <cell r="A40" t="str">
            <v>UBR-037</v>
          </cell>
          <cell r="B40" t="str">
            <v>LAVADORA  13 KG</v>
          </cell>
          <cell r="C40">
            <v>511</v>
          </cell>
          <cell r="D40">
            <v>44683</v>
          </cell>
          <cell r="M40">
            <v>6375</v>
          </cell>
        </row>
        <row r="41">
          <cell r="A41" t="str">
            <v>UBR-038</v>
          </cell>
          <cell r="B41" t="str">
            <v>EQUIPO DE ELECTROESTIMULACION</v>
          </cell>
          <cell r="C41">
            <v>519</v>
          </cell>
          <cell r="D41">
            <v>44956</v>
          </cell>
          <cell r="M41">
            <v>3985.62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67"/>
  <sheetViews>
    <sheetView tabSelected="1" topLeftCell="A948" zoomScale="106" zoomScaleNormal="106" workbookViewId="0">
      <selection activeCell="J967" sqref="J967"/>
    </sheetView>
  </sheetViews>
  <sheetFormatPr baseColWidth="10" defaultColWidth="9.140625" defaultRowHeight="15" x14ac:dyDescent="0.25"/>
  <cols>
    <col min="1" max="1" width="2.28515625" customWidth="1"/>
    <col min="2" max="2" width="21" hidden="1" customWidth="1"/>
    <col min="3" max="3" width="21.7109375" customWidth="1"/>
    <col min="4" max="4" width="43.5703125" customWidth="1"/>
    <col min="5" max="5" width="15.42578125" customWidth="1"/>
    <col min="6" max="6" width="11" customWidth="1"/>
    <col min="7" max="7" width="23.28515625" customWidth="1"/>
    <col min="8" max="8" width="19.140625" bestFit="1" customWidth="1"/>
    <col min="9" max="9" width="20.28515625" bestFit="1" customWidth="1"/>
    <col min="10" max="10" width="54.140625" customWidth="1"/>
    <col min="11" max="11" width="26" customWidth="1"/>
    <col min="12" max="12" width="19.140625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115.5" x14ac:dyDescent="0.25">
      <c r="A7" s="1" t="s">
        <v>26</v>
      </c>
      <c r="B7" s="1" t="s">
        <v>27</v>
      </c>
      <c r="C7" s="1" t="s">
        <v>28</v>
      </c>
      <c r="D7" s="13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45566</v>
      </c>
      <c r="C8" s="11">
        <v>45596</v>
      </c>
      <c r="D8" s="14" t="s">
        <v>39</v>
      </c>
      <c r="E8" s="4">
        <v>40317</v>
      </c>
      <c r="F8" s="3">
        <v>511</v>
      </c>
      <c r="G8" t="s">
        <v>64</v>
      </c>
      <c r="H8" s="17" t="s">
        <v>50</v>
      </c>
      <c r="I8" s="7">
        <v>1100</v>
      </c>
      <c r="J8" t="s">
        <v>61</v>
      </c>
      <c r="K8" s="2">
        <v>45565</v>
      </c>
    </row>
    <row r="9" spans="1:12" x14ac:dyDescent="0.25">
      <c r="A9">
        <v>2024</v>
      </c>
      <c r="B9" s="2">
        <v>45566</v>
      </c>
      <c r="C9" s="11">
        <v>45596</v>
      </c>
      <c r="D9" s="14" t="s">
        <v>40</v>
      </c>
      <c r="E9" s="5"/>
      <c r="F9" s="3">
        <v>515</v>
      </c>
      <c r="G9" t="s">
        <v>64</v>
      </c>
      <c r="H9" s="17" t="s">
        <v>51</v>
      </c>
      <c r="I9" s="8">
        <v>1200</v>
      </c>
      <c r="J9" t="s">
        <v>61</v>
      </c>
      <c r="K9" s="2">
        <v>45566</v>
      </c>
    </row>
    <row r="10" spans="1:12" x14ac:dyDescent="0.25">
      <c r="A10">
        <v>2024</v>
      </c>
      <c r="B10" s="2">
        <v>45566</v>
      </c>
      <c r="C10" s="10" t="s">
        <v>38</v>
      </c>
      <c r="D10" s="14" t="s">
        <v>41</v>
      </c>
      <c r="E10" s="5"/>
      <c r="F10" s="3">
        <v>515</v>
      </c>
      <c r="G10" t="s">
        <v>64</v>
      </c>
      <c r="H10" s="17" t="s">
        <v>52</v>
      </c>
      <c r="I10" s="8">
        <v>1800</v>
      </c>
      <c r="J10" t="s">
        <v>61</v>
      </c>
      <c r="K10" s="2">
        <v>45567</v>
      </c>
    </row>
    <row r="11" spans="1:12" x14ac:dyDescent="0.25">
      <c r="A11">
        <v>2024</v>
      </c>
      <c r="B11" s="2">
        <v>45566</v>
      </c>
      <c r="C11" s="11">
        <v>45596</v>
      </c>
      <c r="D11" s="14" t="s">
        <v>42</v>
      </c>
      <c r="E11" s="5"/>
      <c r="F11" s="3">
        <v>511</v>
      </c>
      <c r="G11" t="s">
        <v>64</v>
      </c>
      <c r="H11" s="17" t="s">
        <v>53</v>
      </c>
      <c r="I11" s="7">
        <v>150</v>
      </c>
      <c r="J11" t="s">
        <v>61</v>
      </c>
      <c r="K11" s="2">
        <v>45568</v>
      </c>
    </row>
    <row r="12" spans="1:12" x14ac:dyDescent="0.25">
      <c r="A12">
        <v>2024</v>
      </c>
      <c r="B12" s="2">
        <v>45566</v>
      </c>
      <c r="C12" s="11">
        <v>45596</v>
      </c>
      <c r="D12" s="14" t="s">
        <v>43</v>
      </c>
      <c r="E12" s="5"/>
      <c r="F12" s="3">
        <v>511</v>
      </c>
      <c r="G12" t="s">
        <v>64</v>
      </c>
      <c r="H12" s="17" t="s">
        <v>54</v>
      </c>
      <c r="I12" s="9">
        <v>1300</v>
      </c>
      <c r="J12" t="s">
        <v>61</v>
      </c>
      <c r="K12" s="2">
        <v>45569</v>
      </c>
    </row>
    <row r="13" spans="1:12" x14ac:dyDescent="0.25">
      <c r="A13">
        <v>2024</v>
      </c>
      <c r="B13" s="2">
        <v>45566</v>
      </c>
      <c r="C13" s="10" t="s">
        <v>38</v>
      </c>
      <c r="D13" s="14" t="s">
        <v>44</v>
      </c>
      <c r="E13" s="5"/>
      <c r="F13" s="3">
        <v>511</v>
      </c>
      <c r="G13" t="s">
        <v>64</v>
      </c>
      <c r="H13" s="17" t="s">
        <v>55</v>
      </c>
      <c r="I13" s="9">
        <v>1400</v>
      </c>
      <c r="J13" t="s">
        <v>61</v>
      </c>
      <c r="K13" s="2">
        <v>45570</v>
      </c>
    </row>
    <row r="14" spans="1:12" x14ac:dyDescent="0.25">
      <c r="A14">
        <v>2024</v>
      </c>
      <c r="B14" s="2">
        <v>45566</v>
      </c>
      <c r="C14" s="10" t="s">
        <v>38</v>
      </c>
      <c r="D14" s="14" t="s">
        <v>45</v>
      </c>
      <c r="E14" s="4">
        <v>40843</v>
      </c>
      <c r="F14" s="3">
        <v>511</v>
      </c>
      <c r="G14" t="s">
        <v>64</v>
      </c>
      <c r="H14" s="17" t="s">
        <v>56</v>
      </c>
      <c r="I14" s="8">
        <v>39832.01</v>
      </c>
      <c r="J14" t="s">
        <v>61</v>
      </c>
      <c r="K14" s="2">
        <v>45571</v>
      </c>
    </row>
    <row r="15" spans="1:12" x14ac:dyDescent="0.25">
      <c r="A15">
        <v>2024</v>
      </c>
      <c r="B15" s="2">
        <v>45566</v>
      </c>
      <c r="C15" s="11">
        <v>45596</v>
      </c>
      <c r="D15" s="14" t="s">
        <v>46</v>
      </c>
      <c r="E15" s="5"/>
      <c r="F15" s="3">
        <v>511</v>
      </c>
      <c r="G15" t="s">
        <v>64</v>
      </c>
      <c r="H15" s="17" t="s">
        <v>57</v>
      </c>
      <c r="I15" s="8">
        <v>500</v>
      </c>
      <c r="J15" t="s">
        <v>61</v>
      </c>
      <c r="K15" s="2">
        <v>45572</v>
      </c>
    </row>
    <row r="16" spans="1:12" x14ac:dyDescent="0.25">
      <c r="A16">
        <v>2024</v>
      </c>
      <c r="B16" s="2">
        <v>45566</v>
      </c>
      <c r="C16" s="11">
        <v>45596</v>
      </c>
      <c r="D16" s="15" t="s">
        <v>47</v>
      </c>
      <c r="E16" s="6"/>
      <c r="F16" s="3">
        <v>511</v>
      </c>
      <c r="G16" t="s">
        <v>64</v>
      </c>
      <c r="H16" s="17" t="s">
        <v>58</v>
      </c>
      <c r="I16" s="8">
        <v>806</v>
      </c>
      <c r="J16" t="s">
        <v>61</v>
      </c>
      <c r="K16" s="2">
        <v>45573</v>
      </c>
    </row>
    <row r="17" spans="1:11" x14ac:dyDescent="0.25">
      <c r="A17">
        <v>2024</v>
      </c>
      <c r="B17" s="2">
        <v>45566</v>
      </c>
      <c r="C17" s="11">
        <v>45596</v>
      </c>
      <c r="D17" s="15" t="s">
        <v>48</v>
      </c>
      <c r="E17" s="6">
        <v>45205</v>
      </c>
      <c r="F17" s="3">
        <v>564</v>
      </c>
      <c r="G17" t="s">
        <v>64</v>
      </c>
      <c r="H17" s="17" t="s">
        <v>59</v>
      </c>
      <c r="I17" s="8">
        <v>7000</v>
      </c>
      <c r="J17" t="s">
        <v>61</v>
      </c>
      <c r="K17" s="2">
        <v>45574</v>
      </c>
    </row>
    <row r="18" spans="1:11" x14ac:dyDescent="0.25">
      <c r="A18">
        <v>2024</v>
      </c>
      <c r="B18" s="2">
        <v>45566</v>
      </c>
      <c r="C18" s="11">
        <v>45596</v>
      </c>
      <c r="D18" s="15" t="s">
        <v>49</v>
      </c>
      <c r="E18" s="6">
        <v>45203</v>
      </c>
      <c r="F18" s="3">
        <v>515</v>
      </c>
      <c r="G18" t="s">
        <v>64</v>
      </c>
      <c r="H18" s="17" t="s">
        <v>60</v>
      </c>
      <c r="I18" s="8">
        <v>4019</v>
      </c>
      <c r="J18" t="s">
        <v>61</v>
      </c>
      <c r="K18" s="2">
        <v>45575</v>
      </c>
    </row>
    <row r="19" spans="1:11" x14ac:dyDescent="0.25">
      <c r="A19">
        <v>2024</v>
      </c>
      <c r="B19" s="2">
        <v>45566</v>
      </c>
      <c r="C19" s="11">
        <v>45596</v>
      </c>
      <c r="D19" s="16" t="str">
        <f>[1]Hoja1!B4</f>
        <v>SILLA EJECUTIVA GIRABLE COLOR NEGRO</v>
      </c>
      <c r="F19" s="10">
        <f>[1]Hoja1!C4</f>
        <v>511</v>
      </c>
      <c r="G19" t="s">
        <v>64</v>
      </c>
      <c r="H19" s="18" t="str">
        <f>[1]Hoja1!A4</f>
        <v>AJ-001</v>
      </c>
      <c r="I19" s="12">
        <f>[1]Hoja1!N4</f>
        <v>600</v>
      </c>
      <c r="J19" t="s">
        <v>65</v>
      </c>
    </row>
    <row r="20" spans="1:11" x14ac:dyDescent="0.25">
      <c r="A20">
        <v>2024</v>
      </c>
      <c r="B20" s="2">
        <v>45566</v>
      </c>
      <c r="C20" s="11">
        <v>45596</v>
      </c>
      <c r="D20" s="16" t="str">
        <f>[1]Hoja1!B5</f>
        <v>ESCRITORIO MADERA 2 CAJONES S/LLAVE</v>
      </c>
      <c r="F20" s="10">
        <f>[1]Hoja1!C5</f>
        <v>511</v>
      </c>
      <c r="G20" t="s">
        <v>64</v>
      </c>
      <c r="H20" s="18" t="str">
        <f>[1]Hoja1!A5</f>
        <v>AJ-002</v>
      </c>
      <c r="I20" s="12">
        <f>[1]Hoja1!N5</f>
        <v>1200</v>
      </c>
      <c r="J20" t="s">
        <v>65</v>
      </c>
    </row>
    <row r="21" spans="1:11" x14ac:dyDescent="0.25">
      <c r="A21">
        <v>2024</v>
      </c>
      <c r="B21" s="2">
        <v>45566</v>
      </c>
      <c r="C21" s="11">
        <v>45596</v>
      </c>
      <c r="D21" s="16" t="str">
        <f>[1]Hoja1!B6</f>
        <v>ARCHIVERO METALICO DE 2 GAVETAS S/LLAVE</v>
      </c>
      <c r="E21" s="2">
        <v>40144</v>
      </c>
      <c r="F21" s="10">
        <f>[1]Hoja1!C6</f>
        <v>511</v>
      </c>
      <c r="G21" t="s">
        <v>64</v>
      </c>
      <c r="H21" s="18" t="str">
        <f>[1]Hoja1!A6</f>
        <v>AJ-003</v>
      </c>
      <c r="I21" s="12">
        <f>[1]Hoja1!N6</f>
        <v>2070</v>
      </c>
      <c r="J21" t="s">
        <v>65</v>
      </c>
    </row>
    <row r="22" spans="1:11" x14ac:dyDescent="0.25">
      <c r="A22">
        <v>2024</v>
      </c>
      <c r="B22" s="2">
        <v>45566</v>
      </c>
      <c r="C22" s="11">
        <v>45596</v>
      </c>
      <c r="D22" s="16" t="str">
        <f>[1]Hoja1!B7</f>
        <v>COMPUTADORADESKTOP</v>
      </c>
      <c r="E22" s="2">
        <v>44958</v>
      </c>
      <c r="F22" s="10">
        <f>[1]Hoja1!C7</f>
        <v>515</v>
      </c>
      <c r="G22" t="s">
        <v>64</v>
      </c>
      <c r="H22" s="18" t="str">
        <f>[1]Hoja1!A7</f>
        <v>AJ-004</v>
      </c>
      <c r="I22" s="12">
        <f>[1]Hoja1!N7</f>
        <v>14999</v>
      </c>
      <c r="J22" t="s">
        <v>67</v>
      </c>
    </row>
    <row r="23" spans="1:11" x14ac:dyDescent="0.25">
      <c r="A23">
        <v>2024</v>
      </c>
      <c r="B23" s="2">
        <v>45566</v>
      </c>
      <c r="C23" s="11">
        <v>45596</v>
      </c>
      <c r="D23" s="16" t="str">
        <f>[2]Hoja1!B4</f>
        <v>MESA PARA COMPUTADORA</v>
      </c>
      <c r="G23" t="s">
        <v>64</v>
      </c>
      <c r="H23" s="18" t="str">
        <f>[2]Hoja1!A4</f>
        <v>BM-001</v>
      </c>
      <c r="I23" s="12">
        <f>[2]Hoja1!M4</f>
        <v>700</v>
      </c>
      <c r="J23" t="s">
        <v>68</v>
      </c>
    </row>
    <row r="24" spans="1:11" x14ac:dyDescent="0.25">
      <c r="A24">
        <v>2024</v>
      </c>
      <c r="B24" s="2">
        <v>45566</v>
      </c>
      <c r="C24" s="11">
        <v>45596</v>
      </c>
      <c r="D24" s="16" t="str">
        <f>[2]Hoja1!B5</f>
        <v>MESA PARA COMPUTADORA</v>
      </c>
      <c r="G24" t="s">
        <v>64</v>
      </c>
      <c r="H24" s="18" t="str">
        <f>[2]Hoja1!A5</f>
        <v>BM-002</v>
      </c>
      <c r="I24" s="12">
        <f>[2]Hoja1!M5</f>
        <v>700</v>
      </c>
      <c r="J24" t="s">
        <v>68</v>
      </c>
    </row>
    <row r="25" spans="1:11" x14ac:dyDescent="0.25">
      <c r="A25">
        <v>2024</v>
      </c>
      <c r="B25" s="2">
        <v>45566</v>
      </c>
      <c r="C25" s="11">
        <v>45596</v>
      </c>
      <c r="D25" s="16" t="str">
        <f>[2]Hoja1!B6</f>
        <v>MESA PARA COMPUTADORA</v>
      </c>
      <c r="G25" t="s">
        <v>64</v>
      </c>
      <c r="H25" s="18" t="str">
        <f>[2]Hoja1!A6</f>
        <v>BM-003</v>
      </c>
      <c r="I25" s="12">
        <f>[2]Hoja1!M6</f>
        <v>700</v>
      </c>
      <c r="J25" t="s">
        <v>67</v>
      </c>
    </row>
    <row r="26" spans="1:11" x14ac:dyDescent="0.25">
      <c r="A26">
        <v>2024</v>
      </c>
      <c r="B26" s="2">
        <v>45566</v>
      </c>
      <c r="C26" s="11">
        <v>45596</v>
      </c>
      <c r="D26" s="16" t="str">
        <f>[2]Hoja1!B7</f>
        <v>MESA PARA COMPUTADORA</v>
      </c>
      <c r="E26" s="2"/>
      <c r="G26" t="s">
        <v>64</v>
      </c>
      <c r="H26" s="18" t="str">
        <f>[2]Hoja1!A7</f>
        <v>BM-004</v>
      </c>
      <c r="I26" s="12">
        <f>[2]Hoja1!M7</f>
        <v>700</v>
      </c>
      <c r="J26" t="s">
        <v>68</v>
      </c>
    </row>
    <row r="27" spans="1:11" x14ac:dyDescent="0.25">
      <c r="A27">
        <v>2024</v>
      </c>
      <c r="B27" s="2">
        <v>45566</v>
      </c>
      <c r="C27" s="11">
        <v>45596</v>
      </c>
      <c r="D27" s="16" t="str">
        <f>[2]Hoja1!B8</f>
        <v>MESA PARA COMPUTADORA</v>
      </c>
      <c r="G27" t="s">
        <v>64</v>
      </c>
      <c r="H27" s="18" t="str">
        <f>[2]Hoja1!A8</f>
        <v>BM-005</v>
      </c>
      <c r="I27" s="12">
        <f>[2]Hoja1!M8</f>
        <v>700</v>
      </c>
      <c r="J27" t="s">
        <v>68</v>
      </c>
    </row>
    <row r="28" spans="1:11" x14ac:dyDescent="0.25">
      <c r="A28">
        <v>2024</v>
      </c>
      <c r="B28" s="2">
        <v>45566</v>
      </c>
      <c r="C28" s="11">
        <v>45596</v>
      </c>
      <c r="D28" s="16" t="str">
        <f>[2]Hoja1!B9</f>
        <v>MESA PARA COMPUTADORA</v>
      </c>
      <c r="G28" t="s">
        <v>64</v>
      </c>
      <c r="H28" s="18" t="str">
        <f>[2]Hoja1!A9</f>
        <v>BM-006</v>
      </c>
      <c r="I28" s="12">
        <f>[2]Hoja1!M9</f>
        <v>700</v>
      </c>
      <c r="J28" t="s">
        <v>67</v>
      </c>
    </row>
    <row r="29" spans="1:11" x14ac:dyDescent="0.25">
      <c r="A29">
        <v>2024</v>
      </c>
      <c r="B29" s="2">
        <v>45566</v>
      </c>
      <c r="C29" s="11">
        <v>45596</v>
      </c>
      <c r="D29" s="16" t="str">
        <f>[2]Hoja1!B10</f>
        <v>ARCHIVERO METALICO 4 CAJONES</v>
      </c>
      <c r="G29" t="s">
        <v>64</v>
      </c>
      <c r="H29" s="18" t="str">
        <f>[2]Hoja1!A10</f>
        <v>BM-007</v>
      </c>
      <c r="I29" s="12">
        <f>[2]Hoja1!M10</f>
        <v>900</v>
      </c>
      <c r="J29" t="s">
        <v>68</v>
      </c>
    </row>
    <row r="30" spans="1:11" x14ac:dyDescent="0.25">
      <c r="A30">
        <v>2024</v>
      </c>
      <c r="B30" s="2">
        <v>45566</v>
      </c>
      <c r="C30" s="11">
        <v>45596</v>
      </c>
      <c r="D30" s="16" t="str">
        <f>[2]Hoja1!B11</f>
        <v>ESCRITORIO DE TRIPLAY 2 CAJONES</v>
      </c>
      <c r="G30" t="s">
        <v>64</v>
      </c>
      <c r="H30" s="18" t="str">
        <f>[2]Hoja1!A11</f>
        <v>BM-008</v>
      </c>
      <c r="I30" s="12">
        <f>[2]Hoja1!M11</f>
        <v>1500</v>
      </c>
      <c r="J30" t="s">
        <v>68</v>
      </c>
    </row>
    <row r="31" spans="1:11" x14ac:dyDescent="0.25">
      <c r="A31">
        <v>2024</v>
      </c>
      <c r="B31" s="2">
        <v>45566</v>
      </c>
      <c r="C31" s="10" t="s">
        <v>62</v>
      </c>
      <c r="D31" s="16" t="str">
        <f>[2]Hoja1!B12</f>
        <v>AIRE ACONDICIONADO DE 1 TON.</v>
      </c>
      <c r="G31" t="s">
        <v>64</v>
      </c>
      <c r="H31" s="18" t="str">
        <f>[2]Hoja1!A12</f>
        <v>BM-009</v>
      </c>
      <c r="I31" s="12">
        <f>[2]Hoja1!M12</f>
        <v>4000</v>
      </c>
      <c r="J31" t="s">
        <v>67</v>
      </c>
    </row>
    <row r="32" spans="1:11" x14ac:dyDescent="0.25">
      <c r="A32">
        <v>2024</v>
      </c>
      <c r="B32" s="2">
        <v>45566</v>
      </c>
      <c r="C32" s="11">
        <v>45596</v>
      </c>
      <c r="D32" s="16" t="str">
        <f>[2]Hoja1!B13</f>
        <v>PANTALLA PARA COMPUTADORA</v>
      </c>
      <c r="E32" s="2">
        <f>[2]Hoja1!D13</f>
        <v>41171</v>
      </c>
      <c r="F32" s="10">
        <f>[2]Hoja1!E13</f>
        <v>763</v>
      </c>
      <c r="G32" t="s">
        <v>64</v>
      </c>
      <c r="H32" s="18" t="str">
        <f>[2]Hoja1!A13</f>
        <v>BM-010</v>
      </c>
      <c r="I32" s="12">
        <f>[2]Hoja1!M13</f>
        <v>2198.02</v>
      </c>
      <c r="J32" t="s">
        <v>68</v>
      </c>
    </row>
    <row r="33" spans="1:10" x14ac:dyDescent="0.25">
      <c r="A33">
        <v>2024</v>
      </c>
      <c r="B33" s="2">
        <v>45566</v>
      </c>
      <c r="C33" s="11" t="s">
        <v>63</v>
      </c>
      <c r="D33" s="16" t="str">
        <f>[2]Hoja1!B14</f>
        <v>REGULADOR</v>
      </c>
      <c r="E33" s="2">
        <f>[2]Hoja1!D14</f>
        <v>41171</v>
      </c>
      <c r="F33" s="10">
        <f>[2]Hoja1!E14</f>
        <v>763</v>
      </c>
      <c r="G33" t="s">
        <v>64</v>
      </c>
      <c r="H33" s="18" t="str">
        <f>[2]Hoja1!A14</f>
        <v>BM-011</v>
      </c>
      <c r="I33" s="12">
        <f>[2]Hoja1!M14</f>
        <v>551</v>
      </c>
      <c r="J33" t="s">
        <v>68</v>
      </c>
    </row>
    <row r="34" spans="1:10" x14ac:dyDescent="0.25">
      <c r="A34">
        <v>2024</v>
      </c>
      <c r="B34" s="2">
        <v>45566</v>
      </c>
      <c r="C34" s="11">
        <v>45596</v>
      </c>
      <c r="D34" s="16" t="str">
        <f>[2]Hoja1!B15</f>
        <v>AIRE ACONDICIONADO TIPO MINISPLIT 2 TON</v>
      </c>
      <c r="E34" s="2">
        <f>[2]Hoja1!D15</f>
        <v>44734</v>
      </c>
      <c r="F34" s="10" t="str">
        <f>[2]Hoja1!E15</f>
        <v>A 65</v>
      </c>
      <c r="G34" t="s">
        <v>64</v>
      </c>
      <c r="H34" s="18" t="str">
        <f>[2]Hoja1!A15</f>
        <v>BM-012</v>
      </c>
      <c r="I34" s="12">
        <f>[2]Hoja1!M15</f>
        <v>14268</v>
      </c>
      <c r="J34" t="s">
        <v>67</v>
      </c>
    </row>
    <row r="35" spans="1:10" x14ac:dyDescent="0.25">
      <c r="A35">
        <v>2024</v>
      </c>
      <c r="B35" s="2">
        <v>45566</v>
      </c>
      <c r="C35" s="11">
        <v>45596</v>
      </c>
      <c r="D35" t="str">
        <f>[3]Hoja1!B4</f>
        <v>COMEDOR C/6 SILLAS</v>
      </c>
      <c r="E35" s="2">
        <f>[3]Hoja1!D4</f>
        <v>41546</v>
      </c>
      <c r="G35" t="s">
        <v>64</v>
      </c>
      <c r="I35" s="12">
        <f>[3]Hoja1!M4</f>
        <v>7699</v>
      </c>
      <c r="J35" t="s">
        <v>71</v>
      </c>
    </row>
    <row r="36" spans="1:10" x14ac:dyDescent="0.25">
      <c r="A36">
        <v>2024</v>
      </c>
      <c r="B36" s="2">
        <v>45566</v>
      </c>
      <c r="C36" s="11">
        <v>45596</v>
      </c>
      <c r="D36" t="str">
        <f>[3]Hoja1!B5</f>
        <v>COMEDOR C/4 SILLAS</v>
      </c>
      <c r="E36" s="2">
        <f>[3]Hoja1!D5</f>
        <v>41546</v>
      </c>
      <c r="G36" t="s">
        <v>64</v>
      </c>
      <c r="I36" s="12">
        <f>[3]Hoja1!M5</f>
        <v>6375</v>
      </c>
      <c r="J36" t="s">
        <v>71</v>
      </c>
    </row>
    <row r="37" spans="1:10" x14ac:dyDescent="0.25">
      <c r="C37" s="11">
        <v>45596</v>
      </c>
      <c r="D37" t="str">
        <f>[3]Hoja1!B6</f>
        <v>SILLA COLOR VERDE</v>
      </c>
      <c r="E37" s="2"/>
      <c r="G37" t="s">
        <v>64</v>
      </c>
      <c r="I37" s="12">
        <f>[3]Hoja1!M6</f>
        <v>500</v>
      </c>
      <c r="J37" t="s">
        <v>71</v>
      </c>
    </row>
    <row r="38" spans="1:10" x14ac:dyDescent="0.25">
      <c r="C38" s="11">
        <v>45596</v>
      </c>
      <c r="D38" t="str">
        <f>[3]Hoja1!B7</f>
        <v>AIRE ACONDICIONADO</v>
      </c>
      <c r="E38" s="2">
        <f>[3]Hoja1!D7</f>
        <v>40387</v>
      </c>
      <c r="G38" t="s">
        <v>64</v>
      </c>
      <c r="I38" s="12">
        <f>[3]Hoja1!M7</f>
        <v>9744</v>
      </c>
      <c r="J38" t="s">
        <v>71</v>
      </c>
    </row>
    <row r="39" spans="1:10" x14ac:dyDescent="0.25">
      <c r="C39" s="11">
        <v>45596</v>
      </c>
      <c r="D39" t="str">
        <f>[3]Hoja1!B8</f>
        <v>ARCHIVERO METALICO C/2 CAJONES</v>
      </c>
      <c r="E39" s="2"/>
      <c r="G39" t="s">
        <v>64</v>
      </c>
      <c r="I39" s="12">
        <f>[3]Hoja1!M8</f>
        <v>7000</v>
      </c>
      <c r="J39" t="s">
        <v>71</v>
      </c>
    </row>
    <row r="40" spans="1:10" x14ac:dyDescent="0.25">
      <c r="C40" s="11">
        <v>45596</v>
      </c>
      <c r="D40" t="str">
        <f>[3]Hoja1!B9</f>
        <v>HORNO DE MICROONDAS 0.7 P</v>
      </c>
      <c r="E40" s="2">
        <f>[3]Hoja1!D9</f>
        <v>41600</v>
      </c>
      <c r="G40" t="s">
        <v>64</v>
      </c>
      <c r="I40" s="12">
        <f>[3]Hoja1!M9</f>
        <v>690</v>
      </c>
      <c r="J40" t="s">
        <v>71</v>
      </c>
    </row>
    <row r="41" spans="1:10" x14ac:dyDescent="0.25">
      <c r="C41" s="10" t="s">
        <v>69</v>
      </c>
      <c r="D41" t="str">
        <f>[3]Hoja1!B10</f>
        <v>AIRE ACONDICIONADO</v>
      </c>
      <c r="E41" s="2" t="s">
        <v>66</v>
      </c>
      <c r="G41" t="s">
        <v>64</v>
      </c>
      <c r="I41" s="12">
        <f>[3]Hoja1!M10</f>
        <v>6380</v>
      </c>
      <c r="J41" t="s">
        <v>71</v>
      </c>
    </row>
    <row r="42" spans="1:10" x14ac:dyDescent="0.25">
      <c r="C42" s="11">
        <v>45596</v>
      </c>
      <c r="D42" t="str">
        <f>[3]Hoja1!B11</f>
        <v>SERVIDOR (INTERNET)</v>
      </c>
      <c r="E42" s="2"/>
      <c r="G42" t="s">
        <v>64</v>
      </c>
      <c r="I42" s="12">
        <f>[3]Hoja1!M11</f>
        <v>0</v>
      </c>
      <c r="J42" t="s">
        <v>71</v>
      </c>
    </row>
    <row r="43" spans="1:10" x14ac:dyDescent="0.25">
      <c r="C43" s="11" t="s">
        <v>70</v>
      </c>
      <c r="D43" t="str">
        <f>[3]Hoja1!B12</f>
        <v>ARCHIVERO MADERA C/3 CAJONES</v>
      </c>
      <c r="G43" t="s">
        <v>64</v>
      </c>
      <c r="I43" s="12">
        <f>[3]Hoja1!M12</f>
        <v>8300</v>
      </c>
      <c r="J43" t="s">
        <v>71</v>
      </c>
    </row>
    <row r="44" spans="1:10" x14ac:dyDescent="0.25">
      <c r="C44" s="11">
        <v>45596</v>
      </c>
      <c r="D44" t="str">
        <f>[4]Hoja1!B4</f>
        <v>COLCHON CHICO</v>
      </c>
      <c r="G44" t="s">
        <v>64</v>
      </c>
      <c r="H44" t="str">
        <f>[4]Hoja1!A4</f>
        <v>CAIC-001</v>
      </c>
      <c r="I44" s="12">
        <f>[4]Hoja1!M4</f>
        <v>650</v>
      </c>
      <c r="J44" t="s">
        <v>72</v>
      </c>
    </row>
    <row r="45" spans="1:10" x14ac:dyDescent="0.25">
      <c r="C45" s="11">
        <v>45596</v>
      </c>
      <c r="D45" t="str">
        <f>[4]Hoja1!B5</f>
        <v>COLCHON CHICO</v>
      </c>
      <c r="G45" t="s">
        <v>64</v>
      </c>
      <c r="H45" t="str">
        <f>[4]Hoja1!A5</f>
        <v>CAIC-002</v>
      </c>
      <c r="I45" s="12">
        <f>[4]Hoja1!M5</f>
        <v>650</v>
      </c>
      <c r="J45" t="s">
        <v>72</v>
      </c>
    </row>
    <row r="46" spans="1:10" x14ac:dyDescent="0.25">
      <c r="C46" s="11">
        <v>45596</v>
      </c>
      <c r="D46" t="str">
        <f>[4]Hoja1!B6</f>
        <v>VENTILADOR INDUSTRIAL DE TECHO 56"</v>
      </c>
      <c r="G46" t="s">
        <v>64</v>
      </c>
      <c r="H46" t="str">
        <f>[4]Hoja1!A6</f>
        <v>CAIC-003</v>
      </c>
      <c r="I46" s="12">
        <f>[4]Hoja1!M6</f>
        <v>950</v>
      </c>
      <c r="J46" t="s">
        <v>72</v>
      </c>
    </row>
    <row r="47" spans="1:10" x14ac:dyDescent="0.25">
      <c r="C47" s="11">
        <v>45596</v>
      </c>
      <c r="D47" t="str">
        <f>[4]Hoja1!B7</f>
        <v>VENTILADOR INDUSTRIAL DE TECHO 56"</v>
      </c>
      <c r="G47" t="s">
        <v>64</v>
      </c>
      <c r="H47" t="str">
        <f>[4]Hoja1!A7</f>
        <v>CAIC-004</v>
      </c>
      <c r="I47" s="12">
        <f>[4]Hoja1!M7</f>
        <v>950</v>
      </c>
      <c r="J47" t="s">
        <v>72</v>
      </c>
    </row>
    <row r="48" spans="1:10" x14ac:dyDescent="0.25">
      <c r="C48" s="11">
        <v>45596</v>
      </c>
      <c r="D48" t="str">
        <f>[4]Hoja1!B8</f>
        <v>ENFRIADOR DE AGUA GENERAL ELETRIC</v>
      </c>
      <c r="E48" s="2">
        <f>[4]Hoja1!$D$8</f>
        <v>40960</v>
      </c>
      <c r="G48" t="s">
        <v>64</v>
      </c>
      <c r="H48" t="str">
        <f>[4]Hoja1!A8</f>
        <v>CAIC-005</v>
      </c>
      <c r="I48" s="12">
        <f>[4]Hoja1!M8</f>
        <v>3300</v>
      </c>
      <c r="J48" t="s">
        <v>72</v>
      </c>
    </row>
    <row r="49" spans="3:10" x14ac:dyDescent="0.25">
      <c r="C49" s="11">
        <v>45596</v>
      </c>
      <c r="D49" t="str">
        <f>[4]Hoja1!B9</f>
        <v>MINISPLIT</v>
      </c>
      <c r="G49" t="s">
        <v>64</v>
      </c>
      <c r="H49" t="str">
        <f>[4]Hoja1!A9</f>
        <v>CAIC-006</v>
      </c>
      <c r="I49" s="12">
        <f>[4]Hoja1!M9</f>
        <v>9500</v>
      </c>
      <c r="J49" t="s">
        <v>72</v>
      </c>
    </row>
    <row r="50" spans="3:10" x14ac:dyDescent="0.25">
      <c r="C50" s="11">
        <v>45596</v>
      </c>
      <c r="D50" t="str">
        <f>[4]Hoja1!B10</f>
        <v>ESCRITORIO DE MADERA COLOR MELON</v>
      </c>
      <c r="G50" t="s">
        <v>64</v>
      </c>
      <c r="H50" t="str">
        <f>[4]Hoja1!A10</f>
        <v>CAIC-007</v>
      </c>
      <c r="I50" s="12">
        <f>[4]Hoja1!M10</f>
        <v>1250</v>
      </c>
      <c r="J50" t="s">
        <v>72</v>
      </c>
    </row>
    <row r="51" spans="3:10" x14ac:dyDescent="0.25">
      <c r="C51" s="11">
        <v>45596</v>
      </c>
      <c r="D51" t="str">
        <f>[5]Hoja1!B4</f>
        <v xml:space="preserve">IMPRESORA MULTIFUNCIONAL </v>
      </c>
      <c r="E51" s="2">
        <f>[5]Hoja1!D4</f>
        <v>44978</v>
      </c>
      <c r="F51" s="10">
        <f>[5]Hoja1!C4</f>
        <v>515</v>
      </c>
      <c r="G51" t="s">
        <v>64</v>
      </c>
      <c r="H51" t="str">
        <f>[5]Hoja1!A4</f>
        <v>CM-001</v>
      </c>
      <c r="I51" s="12">
        <f>[5]Hoja1!M4</f>
        <v>3878.45</v>
      </c>
      <c r="J51" t="s">
        <v>73</v>
      </c>
    </row>
    <row r="52" spans="3:10" x14ac:dyDescent="0.25">
      <c r="C52" s="11">
        <v>45596</v>
      </c>
      <c r="D52" t="str">
        <f>[5]Hoja1!B5</f>
        <v>EQUIPO DE COMPUTO HP</v>
      </c>
      <c r="E52" s="2">
        <f>[5]Hoja1!D5</f>
        <v>44978</v>
      </c>
      <c r="F52" s="10">
        <f>[5]Hoja1!C5</f>
        <v>515</v>
      </c>
      <c r="G52" t="s">
        <v>64</v>
      </c>
      <c r="H52" t="str">
        <f>[5]Hoja1!A5</f>
        <v>CM-002</v>
      </c>
      <c r="I52" s="12">
        <f>[5]Hoja1!M5</f>
        <v>7757.97</v>
      </c>
      <c r="J52" t="s">
        <v>73</v>
      </c>
    </row>
    <row r="53" spans="3:10" x14ac:dyDescent="0.25">
      <c r="C53" s="11">
        <v>45596</v>
      </c>
      <c r="D53" t="str">
        <f>[5]Hoja1!B6</f>
        <v>EQUIPO DE COMPUTO HP</v>
      </c>
      <c r="E53" s="2">
        <f>[5]Hoja1!D6</f>
        <v>44978</v>
      </c>
      <c r="F53" s="10">
        <f>[5]Hoja1!C6</f>
        <v>515</v>
      </c>
      <c r="G53" t="s">
        <v>64</v>
      </c>
      <c r="H53" t="str">
        <f>[5]Hoja1!A6</f>
        <v>CM-003</v>
      </c>
      <c r="I53" s="12">
        <f>[5]Hoja1!M6</f>
        <v>9672.6299999999992</v>
      </c>
      <c r="J53" t="s">
        <v>73</v>
      </c>
    </row>
    <row r="54" spans="3:10" x14ac:dyDescent="0.25">
      <c r="C54" s="11">
        <v>45596</v>
      </c>
      <c r="D54" t="str">
        <f>[5]Hoja1!B7</f>
        <v>SILLA SECRETARIAL</v>
      </c>
      <c r="E54" s="2">
        <f>[5]Hoja1!D7</f>
        <v>45352</v>
      </c>
      <c r="F54" s="10">
        <f>[5]Hoja1!C7</f>
        <v>511</v>
      </c>
      <c r="G54" t="s">
        <v>64</v>
      </c>
      <c r="H54" t="str">
        <f>[5]Hoja1!A7</f>
        <v>CM-004</v>
      </c>
      <c r="I54" s="12">
        <f>[5]Hoja1!M7</f>
        <v>1715.52</v>
      </c>
      <c r="J54" t="s">
        <v>73</v>
      </c>
    </row>
    <row r="55" spans="3:10" x14ac:dyDescent="0.25">
      <c r="C55" s="11">
        <v>45596</v>
      </c>
      <c r="D55" t="str">
        <f>[5]Hoja1!B8</f>
        <v>SILLA SECRETARIAL</v>
      </c>
      <c r="E55" s="2">
        <f>[5]Hoja1!D8</f>
        <v>45352</v>
      </c>
      <c r="F55" s="10">
        <f>[5]Hoja1!C8</f>
        <v>511</v>
      </c>
      <c r="G55" t="s">
        <v>64</v>
      </c>
      <c r="H55" t="str">
        <f>[5]Hoja1!A8</f>
        <v>CM-005</v>
      </c>
      <c r="I55" s="12">
        <f>[5]Hoja1!M8</f>
        <v>1715.52</v>
      </c>
      <c r="J55" t="s">
        <v>73</v>
      </c>
    </row>
    <row r="56" spans="3:10" x14ac:dyDescent="0.25">
      <c r="C56" s="11">
        <v>45596</v>
      </c>
      <c r="D56" t="str">
        <f>[5]Hoja1!B9</f>
        <v>SILLA SECRETARIAL</v>
      </c>
      <c r="E56" s="2">
        <f>[5]Hoja1!D9</f>
        <v>45352</v>
      </c>
      <c r="F56" s="10">
        <f>[5]Hoja1!C9</f>
        <v>511</v>
      </c>
      <c r="G56" t="s">
        <v>64</v>
      </c>
      <c r="H56" t="str">
        <f>[5]Hoja1!A9</f>
        <v>CM-006</v>
      </c>
      <c r="I56" s="12">
        <f>[5]Hoja1!M9</f>
        <v>1715.52</v>
      </c>
      <c r="J56" t="s">
        <v>73</v>
      </c>
    </row>
    <row r="57" spans="3:10" x14ac:dyDescent="0.25">
      <c r="C57" s="11">
        <v>45596</v>
      </c>
      <c r="D57" t="str">
        <f>[5]Hoja1!B10</f>
        <v>SILLON EJECUTIVO</v>
      </c>
      <c r="E57" s="2">
        <f>[5]Hoja1!D10</f>
        <v>45352</v>
      </c>
      <c r="F57" s="10">
        <f>[5]Hoja1!C10</f>
        <v>511</v>
      </c>
      <c r="G57" t="s">
        <v>64</v>
      </c>
      <c r="H57" t="str">
        <f>[5]Hoja1!A10</f>
        <v>CM-007</v>
      </c>
      <c r="I57" s="12">
        <f>[5]Hoja1!M10</f>
        <v>3620.64</v>
      </c>
      <c r="J57" t="s">
        <v>73</v>
      </c>
    </row>
    <row r="58" spans="3:10" x14ac:dyDescent="0.25">
      <c r="C58" s="11">
        <v>45596</v>
      </c>
      <c r="D58" t="str">
        <f>[5]Hoja1!B11</f>
        <v>SILLA DE VISITA</v>
      </c>
      <c r="E58" s="2">
        <f>[5]Hoja1!D11</f>
        <v>45352</v>
      </c>
      <c r="F58" s="10">
        <f>[5]Hoja1!C11</f>
        <v>511</v>
      </c>
      <c r="G58" t="s">
        <v>64</v>
      </c>
      <c r="H58" t="str">
        <f>[5]Hoja1!A11</f>
        <v>CM-008</v>
      </c>
      <c r="I58" s="12">
        <f>[5]Hoja1!M11</f>
        <v>948.28</v>
      </c>
      <c r="J58" t="s">
        <v>73</v>
      </c>
    </row>
    <row r="59" spans="3:10" x14ac:dyDescent="0.25">
      <c r="C59" s="11">
        <v>45596</v>
      </c>
      <c r="D59" t="str">
        <f>[5]Hoja1!B12</f>
        <v>SILLA DE VISITA</v>
      </c>
      <c r="E59" s="2">
        <f>[5]Hoja1!D12</f>
        <v>45353</v>
      </c>
      <c r="F59" s="10">
        <f>[5]Hoja1!C12</f>
        <v>511</v>
      </c>
      <c r="G59" t="s">
        <v>64</v>
      </c>
      <c r="H59" t="str">
        <f>[5]Hoja1!A12</f>
        <v>CM-009</v>
      </c>
      <c r="I59" s="12">
        <f>[5]Hoja1!M12</f>
        <v>948.28</v>
      </c>
      <c r="J59" t="s">
        <v>73</v>
      </c>
    </row>
    <row r="60" spans="3:10" x14ac:dyDescent="0.25">
      <c r="C60" s="11">
        <v>45596</v>
      </c>
      <c r="D60" t="str">
        <f>[5]Hoja1!B13</f>
        <v>SILLA DE VISITA</v>
      </c>
      <c r="E60" s="2">
        <f>[5]Hoja1!D13</f>
        <v>45354</v>
      </c>
      <c r="F60" s="10">
        <f>[5]Hoja1!C13</f>
        <v>511</v>
      </c>
      <c r="G60" t="s">
        <v>64</v>
      </c>
      <c r="H60" t="str">
        <f>[5]Hoja1!A13</f>
        <v>CM-010</v>
      </c>
      <c r="I60" s="12">
        <f>[5]Hoja1!M13</f>
        <v>948.28</v>
      </c>
      <c r="J60" t="s">
        <v>73</v>
      </c>
    </row>
    <row r="61" spans="3:10" x14ac:dyDescent="0.25">
      <c r="C61" s="11">
        <v>45596</v>
      </c>
      <c r="D61" t="str">
        <f>[5]Hoja1!B14</f>
        <v>SILLA DE VISITA</v>
      </c>
      <c r="E61" s="2">
        <f>[5]Hoja1!D14</f>
        <v>45355</v>
      </c>
      <c r="F61" s="10">
        <f>[5]Hoja1!C14</f>
        <v>511</v>
      </c>
      <c r="G61" t="s">
        <v>64</v>
      </c>
      <c r="H61" t="str">
        <f>[5]Hoja1!A14</f>
        <v>CM-011</v>
      </c>
      <c r="I61" s="12">
        <f>[5]Hoja1!M14</f>
        <v>948.28</v>
      </c>
      <c r="J61" t="s">
        <v>73</v>
      </c>
    </row>
    <row r="62" spans="3:10" x14ac:dyDescent="0.25">
      <c r="C62" s="11">
        <v>45596</v>
      </c>
      <c r="D62" t="str">
        <f>[5]Hoja1!B15</f>
        <v>SILLA DE VISITA</v>
      </c>
      <c r="E62" s="2">
        <f>[5]Hoja1!D15</f>
        <v>45356</v>
      </c>
      <c r="F62" s="10">
        <f>[5]Hoja1!C15</f>
        <v>511</v>
      </c>
      <c r="G62" t="s">
        <v>64</v>
      </c>
      <c r="H62" t="str">
        <f>[5]Hoja1!A15</f>
        <v>CM-012</v>
      </c>
      <c r="I62" s="12">
        <f>[5]Hoja1!M15</f>
        <v>948.28</v>
      </c>
      <c r="J62" t="s">
        <v>73</v>
      </c>
    </row>
    <row r="63" spans="3:10" x14ac:dyDescent="0.25">
      <c r="C63" s="11">
        <v>45596</v>
      </c>
      <c r="D63" t="str">
        <f>[5]Hoja1!B16</f>
        <v>SILLA DE VISITA</v>
      </c>
      <c r="E63" s="2">
        <f>[5]Hoja1!D16</f>
        <v>45357</v>
      </c>
      <c r="F63" s="10">
        <f>[5]Hoja1!C16</f>
        <v>511</v>
      </c>
      <c r="G63" t="s">
        <v>64</v>
      </c>
      <c r="H63" t="str">
        <f>[5]Hoja1!A16</f>
        <v>CM-013</v>
      </c>
      <c r="I63" s="12">
        <f>[5]Hoja1!M16</f>
        <v>948.28</v>
      </c>
      <c r="J63" t="s">
        <v>73</v>
      </c>
    </row>
    <row r="64" spans="3:10" x14ac:dyDescent="0.25">
      <c r="C64" s="11">
        <v>45596</v>
      </c>
      <c r="D64" t="str">
        <f>[5]Hoja1!B17</f>
        <v>SILLA DE VISITA</v>
      </c>
      <c r="E64" s="2">
        <f>[5]Hoja1!D17</f>
        <v>45358</v>
      </c>
      <c r="F64" s="10">
        <f>[5]Hoja1!C17</f>
        <v>511</v>
      </c>
      <c r="G64" t="s">
        <v>64</v>
      </c>
      <c r="H64" t="str">
        <f>[5]Hoja1!A17</f>
        <v>CM-014</v>
      </c>
      <c r="I64" s="12">
        <f>[5]Hoja1!M17</f>
        <v>948.28</v>
      </c>
      <c r="J64" t="s">
        <v>73</v>
      </c>
    </row>
    <row r="65" spans="3:10" x14ac:dyDescent="0.25">
      <c r="C65" s="11">
        <v>45596</v>
      </c>
      <c r="D65" t="str">
        <f>[5]Hoja1!B18</f>
        <v>SILLA DE VISITA</v>
      </c>
      <c r="E65" s="2">
        <f>[5]Hoja1!D18</f>
        <v>45359</v>
      </c>
      <c r="F65" s="10">
        <f>[5]Hoja1!C18</f>
        <v>511</v>
      </c>
      <c r="G65" t="s">
        <v>64</v>
      </c>
      <c r="H65" t="str">
        <f>[5]Hoja1!A18</f>
        <v>CM-015</v>
      </c>
      <c r="I65" s="12">
        <f>[5]Hoja1!M18</f>
        <v>948.28</v>
      </c>
      <c r="J65" t="s">
        <v>73</v>
      </c>
    </row>
    <row r="66" spans="3:10" x14ac:dyDescent="0.25">
      <c r="C66" s="11">
        <v>45596</v>
      </c>
      <c r="D66" t="str">
        <f>[5]Hoja1!B19</f>
        <v>SILLA DE VISITA</v>
      </c>
      <c r="E66" s="2">
        <f>[5]Hoja1!D19</f>
        <v>45360</v>
      </c>
      <c r="F66" s="10">
        <f>[5]Hoja1!C19</f>
        <v>511</v>
      </c>
      <c r="G66" t="s">
        <v>64</v>
      </c>
      <c r="H66" t="str">
        <f>[5]Hoja1!A19</f>
        <v>CM-016</v>
      </c>
      <c r="I66" s="12">
        <f>[5]Hoja1!M19</f>
        <v>948.28</v>
      </c>
      <c r="J66" t="s">
        <v>73</v>
      </c>
    </row>
    <row r="67" spans="3:10" x14ac:dyDescent="0.25">
      <c r="C67" s="11">
        <v>45596</v>
      </c>
      <c r="D67" t="str">
        <f>[5]Hoja1!B20</f>
        <v>SILLA DE VISITA</v>
      </c>
      <c r="E67" s="2">
        <f>[5]Hoja1!D20</f>
        <v>45361</v>
      </c>
      <c r="F67" s="10">
        <f>[5]Hoja1!C20</f>
        <v>511</v>
      </c>
      <c r="G67" t="s">
        <v>64</v>
      </c>
      <c r="H67" t="str">
        <f>[5]Hoja1!A20</f>
        <v>CM-017</v>
      </c>
      <c r="I67" s="12">
        <f>[5]Hoja1!M20</f>
        <v>948.28</v>
      </c>
      <c r="J67" t="s">
        <v>73</v>
      </c>
    </row>
    <row r="68" spans="3:10" x14ac:dyDescent="0.25">
      <c r="C68" s="11">
        <v>45596</v>
      </c>
      <c r="D68" t="str">
        <f>[5]Hoja1!B21</f>
        <v>ESCRITORIO SECRETARIAL 1.20 MTRS</v>
      </c>
      <c r="E68" s="2">
        <f>[5]Hoja1!D21</f>
        <v>45394</v>
      </c>
      <c r="F68" s="10">
        <f>[5]Hoja1!C21</f>
        <v>511</v>
      </c>
      <c r="G68" t="s">
        <v>64</v>
      </c>
      <c r="H68" t="str">
        <f>[5]Hoja1!A21</f>
        <v>CM-018</v>
      </c>
      <c r="I68" s="12">
        <f>[5]Hoja1!M21</f>
        <v>4482.76</v>
      </c>
      <c r="J68" t="s">
        <v>73</v>
      </c>
    </row>
    <row r="69" spans="3:10" x14ac:dyDescent="0.25">
      <c r="C69" s="11">
        <v>45596</v>
      </c>
      <c r="D69" t="str">
        <f>[5]Hoja1!B22</f>
        <v>ESCRITORIO SECRETARIAL 1.20 MTRS</v>
      </c>
      <c r="E69" s="2">
        <f>[5]Hoja1!D22</f>
        <v>45394</v>
      </c>
      <c r="F69" s="10">
        <f>[5]Hoja1!C22</f>
        <v>511</v>
      </c>
      <c r="G69" t="s">
        <v>64</v>
      </c>
      <c r="H69" t="str">
        <f>[5]Hoja1!A22</f>
        <v>CM-019</v>
      </c>
      <c r="I69" s="12">
        <f>[5]Hoja1!M22</f>
        <v>4482.76</v>
      </c>
      <c r="J69" t="s">
        <v>73</v>
      </c>
    </row>
    <row r="70" spans="3:10" x14ac:dyDescent="0.25">
      <c r="C70" s="11">
        <v>45596</v>
      </c>
      <c r="D70" t="str">
        <f>[5]Hoja1!B23</f>
        <v>ESCRITORIO SECRETARIAL 1.20 MTRS</v>
      </c>
      <c r="E70" s="2">
        <f>[5]Hoja1!D23</f>
        <v>45394</v>
      </c>
      <c r="F70" s="10">
        <f>[5]Hoja1!C23</f>
        <v>511</v>
      </c>
      <c r="G70" t="s">
        <v>64</v>
      </c>
      <c r="H70" t="str">
        <f>[5]Hoja1!A23</f>
        <v>CM-020</v>
      </c>
      <c r="I70" s="12">
        <f>[5]Hoja1!M23</f>
        <v>4482.76</v>
      </c>
      <c r="J70" t="s">
        <v>73</v>
      </c>
    </row>
    <row r="71" spans="3:10" x14ac:dyDescent="0.25">
      <c r="C71" s="11">
        <v>45596</v>
      </c>
      <c r="D71" t="str">
        <f>[5]Hoja1!B24</f>
        <v>MESA ESCRITORIO MULTIUSOS 1.50 MTS X 60 CM COLOR CEREZO ESCTRUCTURA METALICA COLOR NEGRO</v>
      </c>
      <c r="E71" s="2">
        <f>[5]Hoja1!D24</f>
        <v>45394</v>
      </c>
      <c r="F71" s="10">
        <f>[5]Hoja1!C24</f>
        <v>511</v>
      </c>
      <c r="G71" t="s">
        <v>64</v>
      </c>
      <c r="H71" t="str">
        <f>[5]Hoja1!A24</f>
        <v>CM-021</v>
      </c>
      <c r="I71" s="12">
        <f>[5]Hoja1!M24</f>
        <v>2094.8200000000002</v>
      </c>
      <c r="J71" t="s">
        <v>73</v>
      </c>
    </row>
    <row r="72" spans="3:10" x14ac:dyDescent="0.25">
      <c r="C72" s="11">
        <v>45596</v>
      </c>
      <c r="D72" t="str">
        <f>[5]Hoja1!B25</f>
        <v>ESTANTE ANAQUEL METALICO 5 NIVELES</v>
      </c>
      <c r="E72" s="2">
        <f>[5]Hoja1!D25</f>
        <v>45488</v>
      </c>
      <c r="F72" s="10">
        <f>[5]Hoja1!C25</f>
        <v>511</v>
      </c>
      <c r="G72" t="s">
        <v>64</v>
      </c>
      <c r="H72" t="str">
        <f>[5]Hoja1!A25</f>
        <v>CM-022</v>
      </c>
      <c r="I72" s="12">
        <f>[5]Hoja1!M25</f>
        <v>1919.38</v>
      </c>
      <c r="J72" t="s">
        <v>73</v>
      </c>
    </row>
    <row r="73" spans="3:10" x14ac:dyDescent="0.25">
      <c r="C73" s="11">
        <v>45596</v>
      </c>
      <c r="D73" t="str">
        <f>[5]Hoja1!B26</f>
        <v>ESTANTE ANAQUEL METALICO 5 NIVELES</v>
      </c>
      <c r="E73" s="2">
        <f>[5]Hoja1!D26</f>
        <v>45488</v>
      </c>
      <c r="F73" s="10">
        <f>[5]Hoja1!C26</f>
        <v>511</v>
      </c>
      <c r="G73" t="s">
        <v>64</v>
      </c>
      <c r="H73" t="str">
        <f>[5]Hoja1!A26</f>
        <v>CM-023</v>
      </c>
      <c r="I73" s="12">
        <f>[5]Hoja1!M26</f>
        <v>1919.38</v>
      </c>
      <c r="J73" t="s">
        <v>73</v>
      </c>
    </row>
    <row r="74" spans="3:10" x14ac:dyDescent="0.25">
      <c r="C74" s="11">
        <v>45596</v>
      </c>
      <c r="D74" t="str">
        <f>[5]Hoja1!B27</f>
        <v>ESTANTE ANAQUEL METALICO 5 NIVELES</v>
      </c>
      <c r="E74" s="2">
        <f>[5]Hoja1!D27</f>
        <v>45488</v>
      </c>
      <c r="F74" s="10">
        <f>[5]Hoja1!C27</f>
        <v>511</v>
      </c>
      <c r="G74" t="s">
        <v>64</v>
      </c>
      <c r="H74" t="str">
        <f>[5]Hoja1!A27</f>
        <v>CM-024</v>
      </c>
      <c r="I74" s="12">
        <f>[5]Hoja1!M27</f>
        <v>1919.38</v>
      </c>
      <c r="J74" t="s">
        <v>73</v>
      </c>
    </row>
    <row r="75" spans="3:10" x14ac:dyDescent="0.25">
      <c r="C75" s="11">
        <v>45596</v>
      </c>
      <c r="D75" t="str">
        <f>[5]Hoja1!B28</f>
        <v>ESTANTE ANAQUEL METALICO 5 NIVELES</v>
      </c>
      <c r="E75" s="2">
        <f>[5]Hoja1!D28</f>
        <v>45488</v>
      </c>
      <c r="F75" s="10">
        <f>[5]Hoja1!C28</f>
        <v>511</v>
      </c>
      <c r="G75" t="s">
        <v>64</v>
      </c>
      <c r="H75" t="str">
        <f>[5]Hoja1!A28</f>
        <v>CM-025</v>
      </c>
      <c r="I75" s="12">
        <f>[5]Hoja1!M28</f>
        <v>1919.38</v>
      </c>
      <c r="J75" t="s">
        <v>73</v>
      </c>
    </row>
    <row r="76" spans="3:10" x14ac:dyDescent="0.25">
      <c r="C76" s="11">
        <v>45596</v>
      </c>
      <c r="D76" t="str">
        <f>[5]Hoja1!B29</f>
        <v>MESA PLEGABLE TIPO PORTAFOLIO BLANCA</v>
      </c>
      <c r="E76" s="2">
        <f>[5]Hoja1!D29</f>
        <v>45488</v>
      </c>
      <c r="F76" s="10">
        <f>[5]Hoja1!C29</f>
        <v>511</v>
      </c>
      <c r="G76" t="s">
        <v>64</v>
      </c>
      <c r="H76" t="str">
        <f>[5]Hoja1!A29</f>
        <v>CM- 026</v>
      </c>
      <c r="I76" s="12">
        <f>[5]Hoja1!M29</f>
        <v>960.15</v>
      </c>
      <c r="J76" t="s">
        <v>73</v>
      </c>
    </row>
    <row r="77" spans="3:10" x14ac:dyDescent="0.25">
      <c r="C77" s="11">
        <v>45596</v>
      </c>
      <c r="D77" t="str">
        <f>[5]Hoja1!B30</f>
        <v>MESA PLEGABLE TIPO PORTAFOLIO BLANCA</v>
      </c>
      <c r="E77" s="2">
        <f>[5]Hoja1!D30</f>
        <v>45489</v>
      </c>
      <c r="F77" s="10">
        <f>[5]Hoja1!C30</f>
        <v>512</v>
      </c>
      <c r="G77" t="s">
        <v>64</v>
      </c>
      <c r="H77" t="str">
        <f>[5]Hoja1!A30</f>
        <v>CM- 027</v>
      </c>
      <c r="I77" s="12">
        <f>[5]Hoja1!M30</f>
        <v>960.15</v>
      </c>
      <c r="J77" t="s">
        <v>73</v>
      </c>
    </row>
    <row r="78" spans="3:10" x14ac:dyDescent="0.25">
      <c r="C78" s="11">
        <v>45596</v>
      </c>
      <c r="D78" t="str">
        <f>[5]Hoja1!B31</f>
        <v>SOPORTE CONTPAQ</v>
      </c>
      <c r="E78" s="2">
        <f>[5]Hoja1!D31</f>
        <v>45301</v>
      </c>
      <c r="F78" s="10">
        <f>[5]Hoja1!C31</f>
        <v>511</v>
      </c>
      <c r="G78" t="s">
        <v>64</v>
      </c>
      <c r="H78" t="str">
        <f>[5]Hoja1!A31</f>
        <v>CM-028</v>
      </c>
      <c r="I78" s="12">
        <f>[5]Hoja1!M31</f>
        <v>6813.48</v>
      </c>
      <c r="J78" t="s">
        <v>73</v>
      </c>
    </row>
    <row r="79" spans="3:10" x14ac:dyDescent="0.25">
      <c r="C79" s="11">
        <v>45596</v>
      </c>
      <c r="D79" t="str">
        <f>[5]Hoja1!B32</f>
        <v>EQUIPO MULTIFUNCIONAL RICOH IMRESORA, COPIADORA Y ESCANER</v>
      </c>
      <c r="E79" s="2">
        <f>[5]Hoja1!D32</f>
        <v>45352</v>
      </c>
      <c r="F79" s="10">
        <f>[5]Hoja1!C32</f>
        <v>515</v>
      </c>
      <c r="G79" t="s">
        <v>64</v>
      </c>
      <c r="H79" t="str">
        <f>[5]Hoja1!A32</f>
        <v>CM-029</v>
      </c>
      <c r="I79" s="12">
        <f>[5]Hoja1!M32</f>
        <v>34605.120000000003</v>
      </c>
      <c r="J79" t="s">
        <v>73</v>
      </c>
    </row>
    <row r="80" spans="3:10" x14ac:dyDescent="0.25">
      <c r="C80" s="11">
        <v>45596</v>
      </c>
      <c r="D80" t="str">
        <f>[5]Hoja1!B33</f>
        <v>ESTANTE PARA ALMACENAJE</v>
      </c>
      <c r="E80" s="2">
        <f>[5]Hoja1!D33</f>
        <v>45488</v>
      </c>
      <c r="F80" s="10">
        <f>[5]Hoja1!C33</f>
        <v>511</v>
      </c>
      <c r="G80" t="s">
        <v>64</v>
      </c>
      <c r="H80" t="str">
        <f>[5]Hoja1!A33</f>
        <v>CM-030</v>
      </c>
      <c r="I80" s="12">
        <f>[5]Hoja1!M33</f>
        <v>1919.38</v>
      </c>
      <c r="J80" t="s">
        <v>73</v>
      </c>
    </row>
    <row r="81" spans="3:10" x14ac:dyDescent="0.25">
      <c r="C81" s="11">
        <v>45596</v>
      </c>
      <c r="D81" t="str">
        <f>[5]Hoja1!B34</f>
        <v>ESTANTE PARA ALMACENAJE</v>
      </c>
      <c r="E81" s="2">
        <f>[5]Hoja1!D34</f>
        <v>45488</v>
      </c>
      <c r="F81" s="10">
        <f>[5]Hoja1!C34</f>
        <v>511</v>
      </c>
      <c r="G81" t="s">
        <v>64</v>
      </c>
      <c r="H81" t="str">
        <f>[5]Hoja1!A34</f>
        <v>CM-031</v>
      </c>
      <c r="I81" s="12">
        <f>[5]Hoja1!M34</f>
        <v>1919.38</v>
      </c>
      <c r="J81" t="s">
        <v>73</v>
      </c>
    </row>
    <row r="82" spans="3:10" x14ac:dyDescent="0.25">
      <c r="C82" s="11">
        <v>45596</v>
      </c>
      <c r="D82" t="str">
        <f>[5]Hoja1!B35</f>
        <v>ESTANTE PARA ALMACENAJE</v>
      </c>
      <c r="E82" s="2">
        <f>[5]Hoja1!D35</f>
        <v>45488</v>
      </c>
      <c r="F82" s="10">
        <f>[5]Hoja1!C35</f>
        <v>511</v>
      </c>
      <c r="G82" t="s">
        <v>64</v>
      </c>
      <c r="H82" t="str">
        <f>[5]Hoja1!A35</f>
        <v>CM-032</v>
      </c>
      <c r="I82" s="12">
        <f>[5]Hoja1!M35</f>
        <v>1919.38</v>
      </c>
      <c r="J82" t="s">
        <v>73</v>
      </c>
    </row>
    <row r="83" spans="3:10" x14ac:dyDescent="0.25">
      <c r="C83" s="11">
        <v>45596</v>
      </c>
      <c r="D83" t="str">
        <f>[5]Hoja1!B36</f>
        <v>ESTANTE PARA ALMACENAJE</v>
      </c>
      <c r="E83" s="2">
        <f>[5]Hoja1!D36</f>
        <v>45488</v>
      </c>
      <c r="F83" s="10">
        <f>[5]Hoja1!C36</f>
        <v>511</v>
      </c>
      <c r="G83" t="s">
        <v>64</v>
      </c>
      <c r="H83" t="str">
        <f>[5]Hoja1!A36</f>
        <v>CM-033</v>
      </c>
      <c r="I83" s="12">
        <f>[5]Hoja1!M36</f>
        <v>1919.38</v>
      </c>
      <c r="J83" t="s">
        <v>73</v>
      </c>
    </row>
    <row r="84" spans="3:10" x14ac:dyDescent="0.25">
      <c r="C84" s="11">
        <v>45596</v>
      </c>
      <c r="D84" t="str">
        <f>[5]Hoja1!B37</f>
        <v xml:space="preserve">IMPRESORA MULTIFUNCIONAL </v>
      </c>
      <c r="E84" s="2">
        <f>[5]Hoja1!D37</f>
        <v>45352</v>
      </c>
      <c r="F84" s="10">
        <f>[5]Hoja1!C37</f>
        <v>515</v>
      </c>
      <c r="G84" t="s">
        <v>64</v>
      </c>
      <c r="H84" t="str">
        <f>[5]Hoja1!A37</f>
        <v>CM-034</v>
      </c>
      <c r="I84" s="12">
        <f>[5]Hoja1!M37</f>
        <v>4298.99</v>
      </c>
      <c r="J84" t="s">
        <v>73</v>
      </c>
    </row>
    <row r="85" spans="3:10" x14ac:dyDescent="0.25">
      <c r="C85" s="11">
        <v>45596</v>
      </c>
      <c r="D85" t="str">
        <f>[5]Hoja1!B38</f>
        <v xml:space="preserve">IMPRESORA MULTIFUNCIONAL </v>
      </c>
      <c r="E85" s="2">
        <f>[5]Hoja1!D38</f>
        <v>45352</v>
      </c>
      <c r="F85" s="10">
        <f>[5]Hoja1!C38</f>
        <v>515</v>
      </c>
      <c r="G85" t="s">
        <v>64</v>
      </c>
      <c r="H85" t="str">
        <f>[5]Hoja1!A38</f>
        <v>CM-035</v>
      </c>
      <c r="I85" s="12">
        <f>[5]Hoja1!M38</f>
        <v>4298.99</v>
      </c>
      <c r="J85" t="s">
        <v>73</v>
      </c>
    </row>
    <row r="86" spans="3:10" x14ac:dyDescent="0.25">
      <c r="C86" s="11">
        <v>45596</v>
      </c>
      <c r="D86" t="str">
        <f>[5]Hoja1!B39</f>
        <v>COMPUTADORA  DE ESCRITORIO</v>
      </c>
      <c r="E86" s="2">
        <f>[5]Hoja1!D39</f>
        <v>45352</v>
      </c>
      <c r="F86" s="10">
        <f>[5]Hoja1!C39</f>
        <v>515</v>
      </c>
      <c r="G86" t="s">
        <v>64</v>
      </c>
      <c r="H86" t="str">
        <f>[5]Hoja1!A39</f>
        <v>CM-036</v>
      </c>
      <c r="I86" s="12">
        <f>[5]Hoja1!M39</f>
        <v>15037.01</v>
      </c>
      <c r="J86" t="s">
        <v>73</v>
      </c>
    </row>
    <row r="87" spans="3:10" x14ac:dyDescent="0.25">
      <c r="C87" s="11">
        <v>45596</v>
      </c>
      <c r="D87" t="str">
        <f>[5]Hoja1!B40</f>
        <v xml:space="preserve">IMPRESORA MULTIFUNCIONAL </v>
      </c>
      <c r="E87" s="2">
        <f>[5]Hoja1!D40</f>
        <v>45352</v>
      </c>
      <c r="F87" s="10">
        <f>[5]Hoja1!C40</f>
        <v>515</v>
      </c>
      <c r="G87" t="s">
        <v>64</v>
      </c>
      <c r="H87" t="str">
        <f>[5]Hoja1!A40</f>
        <v>CM-037</v>
      </c>
      <c r="I87" s="12">
        <f>[5]Hoja1!M40</f>
        <v>6906</v>
      </c>
      <c r="J87" t="s">
        <v>73</v>
      </c>
    </row>
    <row r="88" spans="3:10" x14ac:dyDescent="0.25">
      <c r="C88" s="11">
        <v>45596</v>
      </c>
      <c r="D88" t="str">
        <f>[5]Hoja1!B41</f>
        <v xml:space="preserve">MINISPLIT </v>
      </c>
      <c r="E88" s="2">
        <f>[5]Hoja1!D41</f>
        <v>0</v>
      </c>
      <c r="F88" s="10">
        <f>[5]Hoja1!C41</f>
        <v>564</v>
      </c>
      <c r="G88" t="s">
        <v>64</v>
      </c>
      <c r="H88" t="str">
        <f>[5]Hoja1!A41</f>
        <v>CM-038</v>
      </c>
      <c r="I88" s="12">
        <f>[5]Hoja1!M41</f>
        <v>0</v>
      </c>
      <c r="J88" t="s">
        <v>73</v>
      </c>
    </row>
    <row r="89" spans="3:10" x14ac:dyDescent="0.25">
      <c r="C89" s="11">
        <v>45596</v>
      </c>
      <c r="D89" t="str">
        <f>[6]Hoja1!B4</f>
        <v>REGULADOR 8 CONTACTOS</v>
      </c>
      <c r="F89" s="10">
        <f>[6]Hoja1!C4</f>
        <v>566</v>
      </c>
      <c r="G89" t="s">
        <v>64</v>
      </c>
      <c r="H89" t="str">
        <f>[6]Hoja1!A4</f>
        <v>DS-005</v>
      </c>
      <c r="J89" t="s">
        <v>74</v>
      </c>
    </row>
    <row r="90" spans="3:10" x14ac:dyDescent="0.25">
      <c r="C90" s="11">
        <v>45596</v>
      </c>
      <c r="D90" t="str">
        <f>[6]Hoja1!B5</f>
        <v>ESCRITORIO C/2 CAJONES</v>
      </c>
      <c r="F90" s="10">
        <f>[6]Hoja1!C5</f>
        <v>511</v>
      </c>
      <c r="G90" t="s">
        <v>64</v>
      </c>
      <c r="H90" t="str">
        <f>[6]Hoja1!A5</f>
        <v>DS-006</v>
      </c>
      <c r="J90" t="s">
        <v>74</v>
      </c>
    </row>
    <row r="91" spans="3:10" x14ac:dyDescent="0.25">
      <c r="C91" s="11">
        <v>45596</v>
      </c>
      <c r="D91" t="str">
        <f>[6]Hoja1!B6</f>
        <v>SILLA SECRETARIAL CLASS</v>
      </c>
      <c r="E91" s="2">
        <f>[6]Hoja1!D6</f>
        <v>43061</v>
      </c>
      <c r="F91" s="10">
        <f>[6]Hoja1!C6</f>
        <v>511</v>
      </c>
      <c r="G91" t="s">
        <v>64</v>
      </c>
      <c r="H91" t="str">
        <f>[6]Hoja1!A6</f>
        <v>DS-007</v>
      </c>
      <c r="I91" s="12">
        <f>[6]Hoja1!M6</f>
        <v>2349</v>
      </c>
      <c r="J91" t="s">
        <v>74</v>
      </c>
    </row>
    <row r="92" spans="3:10" x14ac:dyDescent="0.25">
      <c r="C92" s="11">
        <v>45596</v>
      </c>
      <c r="D92" t="str">
        <f>[6]Hoja1!B7</f>
        <v>SILLASECRETARIAL AUSTRALIA</v>
      </c>
      <c r="E92" s="2">
        <f>[6]Hoja1!D7</f>
        <v>43061</v>
      </c>
      <c r="F92" s="10">
        <f>[6]Hoja1!C7</f>
        <v>511</v>
      </c>
      <c r="G92" t="s">
        <v>64</v>
      </c>
      <c r="H92" t="str">
        <f>[6]Hoja1!A7</f>
        <v>DS-008</v>
      </c>
      <c r="I92" s="12">
        <f>[6]Hoja1!M7</f>
        <v>2148.9899999999998</v>
      </c>
      <c r="J92" t="s">
        <v>74</v>
      </c>
    </row>
    <row r="93" spans="3:10" x14ac:dyDescent="0.25">
      <c r="C93" s="11">
        <v>45596</v>
      </c>
      <c r="D93" t="str">
        <f>[6]Hoja1!B8</f>
        <v>COMPUTADORA</v>
      </c>
      <c r="E93" s="2">
        <f>[6]Hoja1!D8</f>
        <v>42969</v>
      </c>
      <c r="F93" s="10">
        <f>[6]Hoja1!C8</f>
        <v>515</v>
      </c>
      <c r="G93" t="s">
        <v>64</v>
      </c>
      <c r="H93" t="str">
        <f>[6]Hoja1!A8</f>
        <v>DS-009</v>
      </c>
      <c r="I93" s="12">
        <f>[6]Hoja1!M8</f>
        <v>14998.99</v>
      </c>
      <c r="J93" t="s">
        <v>74</v>
      </c>
    </row>
    <row r="94" spans="3:10" x14ac:dyDescent="0.25">
      <c r="C94" s="11">
        <v>45596</v>
      </c>
      <c r="D94" t="str">
        <f>[6]Hoja1!B9</f>
        <v>TECLADO</v>
      </c>
      <c r="E94" s="2"/>
      <c r="F94" s="10">
        <f>[6]Hoja1!C9</f>
        <v>515</v>
      </c>
      <c r="G94" t="s">
        <v>64</v>
      </c>
      <c r="H94" t="str">
        <f>[6]Hoja1!A9</f>
        <v>DS-010</v>
      </c>
      <c r="I94" s="12">
        <f>[6]Hoja1!M9</f>
        <v>0</v>
      </c>
      <c r="J94" t="s">
        <v>74</v>
      </c>
    </row>
    <row r="95" spans="3:10" x14ac:dyDescent="0.25">
      <c r="C95" s="11">
        <v>45596</v>
      </c>
      <c r="D95" t="str">
        <f>[6]Hoja1!B10</f>
        <v>MOUSE</v>
      </c>
      <c r="E95" s="2"/>
      <c r="F95" s="10">
        <f>[6]Hoja1!C10</f>
        <v>515</v>
      </c>
      <c r="G95" t="s">
        <v>64</v>
      </c>
      <c r="H95" t="str">
        <f>[6]Hoja1!A10</f>
        <v>DS-011</v>
      </c>
      <c r="I95" s="12">
        <f>[6]Hoja1!M10</f>
        <v>0</v>
      </c>
      <c r="J95" t="s">
        <v>74</v>
      </c>
    </row>
    <row r="96" spans="3:10" x14ac:dyDescent="0.25">
      <c r="C96" s="11">
        <v>45596</v>
      </c>
      <c r="D96" t="str">
        <f>[6]Hoja1!B11</f>
        <v>IMPRESORA MULTIFUNCIONAL</v>
      </c>
      <c r="E96" s="2">
        <f>[6]Hoja1!D11</f>
        <v>42969</v>
      </c>
      <c r="F96" s="10">
        <f>[6]Hoja1!C11</f>
        <v>515</v>
      </c>
      <c r="G96" t="s">
        <v>64</v>
      </c>
      <c r="H96" t="str">
        <f>[6]Hoja1!A11</f>
        <v>DS-012</v>
      </c>
      <c r="I96" s="12">
        <f>[6]Hoja1!M11</f>
        <v>5998.99</v>
      </c>
      <c r="J96" t="s">
        <v>74</v>
      </c>
    </row>
    <row r="97" spans="3:10" x14ac:dyDescent="0.25">
      <c r="C97" s="11">
        <v>45596</v>
      </c>
      <c r="D97" t="str">
        <f>[6]Hoja1!B12</f>
        <v xml:space="preserve">COMPUTADORA </v>
      </c>
      <c r="E97" s="2">
        <f>[6]Hoja1!D12</f>
        <v>43426</v>
      </c>
      <c r="F97" s="10">
        <f>[6]Hoja1!C12</f>
        <v>515</v>
      </c>
      <c r="G97" t="s">
        <v>64</v>
      </c>
      <c r="H97" t="str">
        <f>[6]Hoja1!A12</f>
        <v>DS-013</v>
      </c>
      <c r="I97" s="12">
        <f>[6]Hoja1!M12</f>
        <v>26999</v>
      </c>
      <c r="J97" t="s">
        <v>74</v>
      </c>
    </row>
    <row r="98" spans="3:10" x14ac:dyDescent="0.25">
      <c r="C98" s="11">
        <v>45596</v>
      </c>
      <c r="D98" t="str">
        <f>[6]Hoja1!B13</f>
        <v>TECLADO</v>
      </c>
      <c r="E98" s="2"/>
      <c r="F98" s="10">
        <f>[6]Hoja1!C13</f>
        <v>515</v>
      </c>
      <c r="G98" t="s">
        <v>64</v>
      </c>
      <c r="H98" t="str">
        <f>[6]Hoja1!A13</f>
        <v>DS-014</v>
      </c>
      <c r="I98" s="12">
        <f>[6]Hoja1!M13</f>
        <v>0</v>
      </c>
      <c r="J98" t="s">
        <v>74</v>
      </c>
    </row>
    <row r="99" spans="3:10" x14ac:dyDescent="0.25">
      <c r="C99" s="11">
        <v>45596</v>
      </c>
      <c r="D99" t="str">
        <f>[6]Hoja1!B14</f>
        <v>MOUSE</v>
      </c>
      <c r="E99" s="2"/>
      <c r="F99" s="10">
        <f>[6]Hoja1!C14</f>
        <v>515</v>
      </c>
      <c r="G99" t="s">
        <v>64</v>
      </c>
      <c r="H99" t="str">
        <f>[6]Hoja1!A14</f>
        <v>DS-015</v>
      </c>
      <c r="I99" s="12">
        <f>[6]Hoja1!M14</f>
        <v>0</v>
      </c>
      <c r="J99" t="s">
        <v>74</v>
      </c>
    </row>
    <row r="100" spans="3:10" x14ac:dyDescent="0.25">
      <c r="C100" s="11">
        <v>45596</v>
      </c>
      <c r="D100" t="str">
        <f>[6]Hoja1!B15</f>
        <v>IMPRESORA MULTIFUNCIONAL</v>
      </c>
      <c r="E100" s="2">
        <f>[6]Hoja1!D15</f>
        <v>43334</v>
      </c>
      <c r="F100" s="10">
        <f>[6]Hoja1!C15</f>
        <v>515</v>
      </c>
      <c r="G100" t="s">
        <v>64</v>
      </c>
      <c r="H100" t="str">
        <f>[6]Hoja1!A15</f>
        <v>DS-016</v>
      </c>
      <c r="I100" s="12">
        <f>[6]Hoja1!M15</f>
        <v>5998.99</v>
      </c>
      <c r="J100" t="s">
        <v>74</v>
      </c>
    </row>
    <row r="101" spans="3:10" x14ac:dyDescent="0.25">
      <c r="C101" s="11">
        <v>45596</v>
      </c>
      <c r="D101" t="str">
        <f>[6]Hoja1!B16</f>
        <v>ESTACION DE TRABAJO L NOGALUM</v>
      </c>
      <c r="E101" s="2">
        <f>[6]Hoja1!D16</f>
        <v>43061</v>
      </c>
      <c r="F101" s="10">
        <f>[6]Hoja1!C16</f>
        <v>511</v>
      </c>
      <c r="G101" t="s">
        <v>64</v>
      </c>
      <c r="H101" t="str">
        <f>[6]Hoja1!A16</f>
        <v>DS-017</v>
      </c>
      <c r="I101" s="12">
        <f>[6]Hoja1!M16</f>
        <v>3959.19</v>
      </c>
      <c r="J101" t="s">
        <v>74</v>
      </c>
    </row>
    <row r="102" spans="3:10" x14ac:dyDescent="0.25">
      <c r="C102" s="11">
        <v>45596</v>
      </c>
      <c r="D102" t="str">
        <f>[6]Hoja1!B17</f>
        <v>SILLA OFIC CHAIRMAN EXCEL</v>
      </c>
      <c r="E102" s="2">
        <f>[6]Hoja1!D17</f>
        <v>44765</v>
      </c>
      <c r="F102" s="10">
        <f>[6]Hoja1!C17</f>
        <v>511</v>
      </c>
      <c r="G102" t="s">
        <v>64</v>
      </c>
      <c r="H102" t="str">
        <f>[6]Hoja1!A17</f>
        <v>DS-018</v>
      </c>
      <c r="I102" s="12">
        <f>[6]Hoja1!M17</f>
        <v>1723.27</v>
      </c>
      <c r="J102" t="s">
        <v>74</v>
      </c>
    </row>
    <row r="103" spans="3:10" x14ac:dyDescent="0.25">
      <c r="C103" s="11">
        <v>45596</v>
      </c>
      <c r="D103" t="str">
        <f>[6]Hoja1!B18</f>
        <v>REGULADOR</v>
      </c>
      <c r="E103" s="2">
        <f>[6]Hoja1!D18</f>
        <v>44718</v>
      </c>
      <c r="F103" s="10">
        <f>[6]Hoja1!C18</f>
        <v>511</v>
      </c>
      <c r="G103" t="s">
        <v>64</v>
      </c>
      <c r="H103" t="str">
        <f>[6]Hoja1!A18</f>
        <v>DS-019</v>
      </c>
      <c r="I103" s="12">
        <f>[6]Hoja1!M18</f>
        <v>1168</v>
      </c>
      <c r="J103" t="s">
        <v>74</v>
      </c>
    </row>
    <row r="104" spans="3:10" x14ac:dyDescent="0.25">
      <c r="C104" s="11">
        <v>45596</v>
      </c>
      <c r="D104" t="str">
        <f>[6]Hoja1!B19</f>
        <v>MONITOR</v>
      </c>
      <c r="E104" s="2"/>
      <c r="F104" s="10">
        <f>[6]Hoja1!C19</f>
        <v>515</v>
      </c>
      <c r="G104" t="s">
        <v>64</v>
      </c>
      <c r="H104" t="str">
        <f>[6]Hoja1!A19</f>
        <v>DS-019</v>
      </c>
      <c r="I104" s="12">
        <f>[6]Hoja1!M19</f>
        <v>0</v>
      </c>
      <c r="J104" t="s">
        <v>74</v>
      </c>
    </row>
    <row r="105" spans="3:10" x14ac:dyDescent="0.25">
      <c r="C105" s="11">
        <v>45596</v>
      </c>
      <c r="D105" t="str">
        <f>[6]Hoja1!B20</f>
        <v>TECLADO</v>
      </c>
      <c r="E105" s="2"/>
      <c r="F105" s="10">
        <f>[6]Hoja1!C20</f>
        <v>515</v>
      </c>
      <c r="G105" t="s">
        <v>64</v>
      </c>
      <c r="H105" t="str">
        <f>[6]Hoja1!A20</f>
        <v>DS-020</v>
      </c>
      <c r="I105" s="12">
        <f>[6]Hoja1!M20</f>
        <v>0</v>
      </c>
      <c r="J105" t="s">
        <v>74</v>
      </c>
    </row>
    <row r="106" spans="3:10" x14ac:dyDescent="0.25">
      <c r="C106" s="11">
        <v>45596</v>
      </c>
      <c r="D106" t="str">
        <f>[6]Hoja1!B21</f>
        <v>MOUSE</v>
      </c>
      <c r="E106" s="2"/>
      <c r="F106" s="10">
        <f>[6]Hoja1!C21</f>
        <v>515</v>
      </c>
      <c r="G106" t="s">
        <v>64</v>
      </c>
      <c r="H106" t="str">
        <f>[6]Hoja1!A21</f>
        <v>DS-021</v>
      </c>
      <c r="I106" s="12">
        <f>[6]Hoja1!M21</f>
        <v>0</v>
      </c>
      <c r="J106" t="s">
        <v>74</v>
      </c>
    </row>
    <row r="107" spans="3:10" x14ac:dyDescent="0.25">
      <c r="C107" s="11">
        <v>45596</v>
      </c>
      <c r="D107" t="str">
        <f>[6]Hoja1!B22</f>
        <v>CPU</v>
      </c>
      <c r="E107" s="2"/>
      <c r="F107" s="10">
        <f>[6]Hoja1!C22</f>
        <v>515</v>
      </c>
      <c r="G107" t="s">
        <v>64</v>
      </c>
      <c r="H107" t="str">
        <f>[6]Hoja1!A22</f>
        <v>DS-022</v>
      </c>
      <c r="I107" s="12">
        <f>[6]Hoja1!M22</f>
        <v>0</v>
      </c>
      <c r="J107" t="s">
        <v>74</v>
      </c>
    </row>
    <row r="108" spans="3:10" x14ac:dyDescent="0.25">
      <c r="C108" s="11">
        <v>45596</v>
      </c>
      <c r="D108" t="str">
        <f>[6]Hoja1!B23</f>
        <v>ESCRITORIO C/2 CAJONES</v>
      </c>
      <c r="E108" s="2"/>
      <c r="F108" s="10">
        <f>[6]Hoja1!C23</f>
        <v>511</v>
      </c>
      <c r="G108" t="s">
        <v>64</v>
      </c>
      <c r="H108" t="str">
        <f>[6]Hoja1!A23</f>
        <v>DS-023</v>
      </c>
      <c r="I108" s="12">
        <f>[6]Hoja1!M23</f>
        <v>0</v>
      </c>
      <c r="J108" t="s">
        <v>74</v>
      </c>
    </row>
    <row r="109" spans="3:10" x14ac:dyDescent="0.25">
      <c r="C109" s="11">
        <v>45596</v>
      </c>
      <c r="D109" t="str">
        <f>[6]Hoja1!B24</f>
        <v>SILLA NY</v>
      </c>
      <c r="E109" s="2">
        <f>[6]Hoja1!D24</f>
        <v>44239</v>
      </c>
      <c r="F109" s="10">
        <f>[6]Hoja1!C24</f>
        <v>511</v>
      </c>
      <c r="G109" t="s">
        <v>64</v>
      </c>
      <c r="H109" t="str">
        <f>[6]Hoja1!A24</f>
        <v>DS-024</v>
      </c>
      <c r="I109" s="12">
        <f>[6]Hoja1!M24</f>
        <v>1798.99</v>
      </c>
      <c r="J109" t="s">
        <v>74</v>
      </c>
    </row>
    <row r="110" spans="3:10" x14ac:dyDescent="0.25">
      <c r="C110" s="11">
        <v>45596</v>
      </c>
      <c r="D110" t="str">
        <f>[6]Hoja1!B25</f>
        <v>MONITOR</v>
      </c>
      <c r="E110" s="2"/>
      <c r="F110" s="10">
        <f>[6]Hoja1!C25</f>
        <v>515</v>
      </c>
      <c r="G110" t="s">
        <v>64</v>
      </c>
      <c r="H110" t="str">
        <f>[6]Hoja1!A25</f>
        <v>DS-026</v>
      </c>
      <c r="I110" s="12">
        <f>[6]Hoja1!M25</f>
        <v>0</v>
      </c>
      <c r="J110" t="s">
        <v>74</v>
      </c>
    </row>
    <row r="111" spans="3:10" x14ac:dyDescent="0.25">
      <c r="C111" s="11">
        <v>45596</v>
      </c>
      <c r="D111" t="str">
        <f>[6]Hoja1!B26</f>
        <v>TECLADO</v>
      </c>
      <c r="E111" s="2"/>
      <c r="F111" s="10">
        <f>[6]Hoja1!C26</f>
        <v>515</v>
      </c>
      <c r="G111" t="s">
        <v>64</v>
      </c>
      <c r="H111" t="str">
        <f>[6]Hoja1!A26</f>
        <v>DS-027</v>
      </c>
      <c r="I111" s="12">
        <f>[6]Hoja1!M26</f>
        <v>0</v>
      </c>
      <c r="J111" t="s">
        <v>74</v>
      </c>
    </row>
    <row r="112" spans="3:10" x14ac:dyDescent="0.25">
      <c r="C112" s="11">
        <v>45596</v>
      </c>
      <c r="D112" t="str">
        <f>[6]Hoja1!B27</f>
        <v>CPU</v>
      </c>
      <c r="E112" s="2"/>
      <c r="F112" s="10">
        <f>[6]Hoja1!C27</f>
        <v>515</v>
      </c>
      <c r="G112" t="s">
        <v>64</v>
      </c>
      <c r="H112" t="str">
        <f>[6]Hoja1!A27</f>
        <v>DS-028</v>
      </c>
      <c r="I112" s="12">
        <f>[6]Hoja1!M27</f>
        <v>0</v>
      </c>
      <c r="J112" t="s">
        <v>74</v>
      </c>
    </row>
    <row r="113" spans="3:10" x14ac:dyDescent="0.25">
      <c r="C113" s="11">
        <v>45596</v>
      </c>
      <c r="D113" t="str">
        <f>[6]Hoja1!B28</f>
        <v>ESCRITORIO CHERRY LIGHT</v>
      </c>
      <c r="E113" s="2">
        <f>[6]Hoja1!D28</f>
        <v>43061</v>
      </c>
      <c r="F113" s="10">
        <f>[6]Hoja1!C28</f>
        <v>511</v>
      </c>
      <c r="G113" t="s">
        <v>64</v>
      </c>
      <c r="H113" t="str">
        <f>[6]Hoja1!A28</f>
        <v>DS-030</v>
      </c>
      <c r="I113" s="12">
        <f>[6]Hoja1!M28</f>
        <v>3398.99</v>
      </c>
      <c r="J113" t="s">
        <v>74</v>
      </c>
    </row>
    <row r="114" spans="3:10" x14ac:dyDescent="0.25">
      <c r="C114" s="11">
        <v>45596</v>
      </c>
      <c r="D114" t="str">
        <f>[6]Hoja1!B29</f>
        <v>SILLA SECRETARIAL AUSTRALIA</v>
      </c>
      <c r="E114" s="2">
        <f>[6]Hoja1!D29</f>
        <v>43426</v>
      </c>
      <c r="F114" s="10">
        <f>[6]Hoja1!C29</f>
        <v>511</v>
      </c>
      <c r="G114" t="s">
        <v>64</v>
      </c>
      <c r="H114" t="str">
        <f>[6]Hoja1!A29</f>
        <v>DS-031</v>
      </c>
      <c r="I114" s="12">
        <f>[6]Hoja1!M29</f>
        <v>2148.9899999999998</v>
      </c>
      <c r="J114" t="s">
        <v>74</v>
      </c>
    </row>
    <row r="115" spans="3:10" x14ac:dyDescent="0.25">
      <c r="C115" s="11">
        <v>45596</v>
      </c>
      <c r="D115" t="str">
        <f>[6]Hoja1!B30</f>
        <v>REGULADOR 8 CONTACTOS</v>
      </c>
      <c r="E115" s="2"/>
      <c r="F115" s="10">
        <f>[6]Hoja1!C30</f>
        <v>566</v>
      </c>
      <c r="G115" t="s">
        <v>64</v>
      </c>
      <c r="H115" t="str">
        <f>[6]Hoja1!A30</f>
        <v>DS-032</v>
      </c>
      <c r="I115" s="12">
        <f>[6]Hoja1!M30</f>
        <v>1168.04</v>
      </c>
      <c r="J115" t="s">
        <v>74</v>
      </c>
    </row>
    <row r="116" spans="3:10" x14ac:dyDescent="0.25">
      <c r="C116" s="11">
        <v>45596</v>
      </c>
      <c r="D116" t="str">
        <f>[6]Hoja1!B31</f>
        <v>REGULADOR DE 8 CONTACTOS</v>
      </c>
      <c r="E116" s="2">
        <f>[6]Hoja1!D31</f>
        <v>44718</v>
      </c>
      <c r="F116" s="10">
        <f>[6]Hoja1!C31</f>
        <v>299</v>
      </c>
      <c r="G116" t="s">
        <v>64</v>
      </c>
      <c r="H116" t="str">
        <f>[6]Hoja1!A31</f>
        <v>DS-033</v>
      </c>
      <c r="I116" s="12">
        <f>[6]Hoja1!M31</f>
        <v>0</v>
      </c>
      <c r="J116" t="s">
        <v>74</v>
      </c>
    </row>
    <row r="117" spans="3:10" x14ac:dyDescent="0.25">
      <c r="C117" s="11">
        <v>45596</v>
      </c>
      <c r="D117" t="str">
        <f>[6]Hoja1!B32</f>
        <v>REGULADOR ISB</v>
      </c>
      <c r="E117" s="2"/>
      <c r="F117" s="10">
        <f>[6]Hoja1!C32</f>
        <v>566</v>
      </c>
      <c r="G117" t="s">
        <v>64</v>
      </c>
      <c r="H117" t="str">
        <f>[6]Hoja1!A32</f>
        <v>DS-033</v>
      </c>
      <c r="I117" s="12">
        <f>[6]Hoja1!M32</f>
        <v>0</v>
      </c>
      <c r="J117" t="s">
        <v>74</v>
      </c>
    </row>
    <row r="118" spans="3:10" x14ac:dyDescent="0.25">
      <c r="C118" s="11">
        <v>45596</v>
      </c>
      <c r="D118" t="str">
        <f>[6]Hoja1!B33</f>
        <v>SILLA OFIC</v>
      </c>
      <c r="E118" s="2">
        <f>[6]Hoja1!D33</f>
        <v>44765</v>
      </c>
      <c r="F118" s="10">
        <f>[6]Hoja1!C33</f>
        <v>511</v>
      </c>
      <c r="G118" t="s">
        <v>64</v>
      </c>
      <c r="H118" t="str">
        <f>[6]Hoja1!A33</f>
        <v>DS-034</v>
      </c>
      <c r="I118" s="12">
        <f>[6]Hoja1!M33</f>
        <v>1723.77</v>
      </c>
      <c r="J118" t="s">
        <v>74</v>
      </c>
    </row>
    <row r="119" spans="3:10" x14ac:dyDescent="0.25">
      <c r="C119" s="11">
        <v>45596</v>
      </c>
      <c r="D119" t="str">
        <f>[6]Hoja1!B34</f>
        <v>MONITOR</v>
      </c>
      <c r="E119" s="2"/>
      <c r="F119" s="10">
        <f>[6]Hoja1!C34</f>
        <v>515</v>
      </c>
      <c r="G119" t="s">
        <v>64</v>
      </c>
      <c r="H119" t="str">
        <f>[6]Hoja1!A34</f>
        <v>DS-034</v>
      </c>
      <c r="I119" s="12">
        <f>[6]Hoja1!M34</f>
        <v>0</v>
      </c>
      <c r="J119" t="s">
        <v>74</v>
      </c>
    </row>
    <row r="120" spans="3:10" x14ac:dyDescent="0.25">
      <c r="C120" s="11">
        <v>45596</v>
      </c>
      <c r="D120" t="str">
        <f>[6]Hoja1!B35</f>
        <v>SILLA</v>
      </c>
      <c r="E120" s="2"/>
      <c r="F120" s="10">
        <f>[6]Hoja1!C35</f>
        <v>511</v>
      </c>
      <c r="G120" t="s">
        <v>64</v>
      </c>
      <c r="H120" t="str">
        <f>[6]Hoja1!A35</f>
        <v>DS-035</v>
      </c>
      <c r="I120" s="12">
        <f>[6]Hoja1!M35</f>
        <v>0</v>
      </c>
      <c r="J120" t="s">
        <v>74</v>
      </c>
    </row>
    <row r="121" spans="3:10" x14ac:dyDescent="0.25">
      <c r="C121" s="11">
        <v>45596</v>
      </c>
      <c r="D121" t="str">
        <f>[6]Hoja1!B36</f>
        <v>TECLADO</v>
      </c>
      <c r="E121" s="2"/>
      <c r="F121" s="10">
        <f>[6]Hoja1!C36</f>
        <v>515</v>
      </c>
      <c r="G121" t="s">
        <v>64</v>
      </c>
      <c r="H121" t="str">
        <f>[6]Hoja1!A36</f>
        <v>DS-036</v>
      </c>
      <c r="I121" s="12">
        <f>[6]Hoja1!M36</f>
        <v>0</v>
      </c>
      <c r="J121" t="s">
        <v>74</v>
      </c>
    </row>
    <row r="122" spans="3:10" x14ac:dyDescent="0.25">
      <c r="C122" s="11">
        <v>45596</v>
      </c>
      <c r="D122" t="str">
        <f>[6]Hoja1!B37</f>
        <v>MOUSE</v>
      </c>
      <c r="E122" s="2"/>
      <c r="F122" s="10">
        <f>[6]Hoja1!C37</f>
        <v>515</v>
      </c>
      <c r="G122" t="s">
        <v>64</v>
      </c>
      <c r="H122" t="str">
        <f>[6]Hoja1!A37</f>
        <v>DS-037</v>
      </c>
      <c r="I122" s="12">
        <f>[6]Hoja1!M37</f>
        <v>0</v>
      </c>
      <c r="J122" t="s">
        <v>74</v>
      </c>
    </row>
    <row r="123" spans="3:10" x14ac:dyDescent="0.25">
      <c r="C123" s="11">
        <v>45596</v>
      </c>
      <c r="D123" t="str">
        <f>[6]Hoja1!B38</f>
        <v>ESCRITORIO C/2 CAJONES</v>
      </c>
      <c r="E123" s="2"/>
      <c r="F123" s="10">
        <f>[6]Hoja1!C38</f>
        <v>511</v>
      </c>
      <c r="G123" t="s">
        <v>64</v>
      </c>
      <c r="H123" t="str">
        <f>[6]Hoja1!A38</f>
        <v>DS-038</v>
      </c>
      <c r="I123" s="12">
        <f>[6]Hoja1!M38</f>
        <v>0</v>
      </c>
      <c r="J123" t="s">
        <v>74</v>
      </c>
    </row>
    <row r="124" spans="3:10" x14ac:dyDescent="0.25">
      <c r="C124" s="11">
        <v>45596</v>
      </c>
      <c r="D124" t="str">
        <f>[6]Hoja1!B39</f>
        <v>SILLA NY</v>
      </c>
      <c r="E124" s="2">
        <f>[6]Hoja1!D39</f>
        <v>44239</v>
      </c>
      <c r="F124" s="10">
        <f>[6]Hoja1!C39</f>
        <v>511</v>
      </c>
      <c r="G124" t="s">
        <v>64</v>
      </c>
      <c r="H124" t="str">
        <f>[6]Hoja1!A39</f>
        <v>DS-039</v>
      </c>
      <c r="I124" s="12">
        <f>[6]Hoja1!M39</f>
        <v>1798.99</v>
      </c>
      <c r="J124" t="s">
        <v>74</v>
      </c>
    </row>
    <row r="125" spans="3:10" x14ac:dyDescent="0.25">
      <c r="C125" s="11">
        <v>45596</v>
      </c>
      <c r="D125" t="str">
        <f>[6]Hoja1!B40</f>
        <v>COMPUTADORA  C/CPU</v>
      </c>
      <c r="E125" s="2">
        <f>[6]Hoja1!D40</f>
        <v>41836</v>
      </c>
      <c r="F125" s="10">
        <f>[6]Hoja1!C40</f>
        <v>515</v>
      </c>
      <c r="G125" t="s">
        <v>64</v>
      </c>
      <c r="H125" t="str">
        <f>[6]Hoja1!A40</f>
        <v>DS-040</v>
      </c>
      <c r="I125" s="12">
        <f>[6]Hoja1!M40</f>
        <v>10500</v>
      </c>
      <c r="J125" t="s">
        <v>74</v>
      </c>
    </row>
    <row r="126" spans="3:10" x14ac:dyDescent="0.25">
      <c r="C126" s="11">
        <v>45596</v>
      </c>
      <c r="D126" t="str">
        <f>[6]Hoja1!B41</f>
        <v>TECLADO</v>
      </c>
      <c r="E126" s="2"/>
      <c r="F126" s="10">
        <f>[6]Hoja1!C41</f>
        <v>515</v>
      </c>
      <c r="G126" t="s">
        <v>64</v>
      </c>
      <c r="H126" t="str">
        <f>[6]Hoja1!A41</f>
        <v>DS-041</v>
      </c>
      <c r="I126" s="12">
        <f>[6]Hoja1!M41</f>
        <v>0</v>
      </c>
      <c r="J126" t="s">
        <v>74</v>
      </c>
    </row>
    <row r="127" spans="3:10" x14ac:dyDescent="0.25">
      <c r="C127" s="11">
        <v>45596</v>
      </c>
      <c r="D127" t="str">
        <f>[6]Hoja1!B42</f>
        <v>MOUSE</v>
      </c>
      <c r="E127" s="2"/>
      <c r="F127" s="10">
        <f>[6]Hoja1!C42</f>
        <v>515</v>
      </c>
      <c r="G127" t="s">
        <v>64</v>
      </c>
      <c r="H127" t="str">
        <f>[6]Hoja1!A42</f>
        <v>DS-042</v>
      </c>
      <c r="I127" s="12">
        <f>[6]Hoja1!M42</f>
        <v>0</v>
      </c>
      <c r="J127" t="s">
        <v>74</v>
      </c>
    </row>
    <row r="128" spans="3:10" x14ac:dyDescent="0.25">
      <c r="C128" s="11">
        <v>45596</v>
      </c>
      <c r="D128" t="str">
        <f>[6]Hoja1!B43</f>
        <v>SILLA GIRATORIA</v>
      </c>
      <c r="E128" s="2">
        <f>[6]Hoja1!D43</f>
        <v>43061</v>
      </c>
      <c r="F128" s="10">
        <f>[6]Hoja1!C43</f>
        <v>511</v>
      </c>
      <c r="G128" t="s">
        <v>64</v>
      </c>
      <c r="H128" t="str">
        <f>[6]Hoja1!A43</f>
        <v>DS-043</v>
      </c>
      <c r="I128" s="12">
        <f>[6]Hoja1!M43</f>
        <v>2148.9899999999998</v>
      </c>
      <c r="J128" t="s">
        <v>74</v>
      </c>
    </row>
    <row r="129" spans="3:10" x14ac:dyDescent="0.25">
      <c r="C129" s="11">
        <v>45596</v>
      </c>
      <c r="D129" t="str">
        <f>[6]Hoja1!B44</f>
        <v>REGULADOR 8 CONTACTOS</v>
      </c>
      <c r="E129" s="2"/>
      <c r="F129" s="10">
        <f>[6]Hoja1!C44</f>
        <v>566</v>
      </c>
      <c r="G129" t="s">
        <v>64</v>
      </c>
      <c r="H129" t="str">
        <f>[6]Hoja1!A44</f>
        <v>DS-044</v>
      </c>
      <c r="I129" s="12">
        <f>[6]Hoja1!M44</f>
        <v>0</v>
      </c>
      <c r="J129" t="s">
        <v>74</v>
      </c>
    </row>
    <row r="130" spans="3:10" x14ac:dyDescent="0.25">
      <c r="C130" s="11">
        <v>45596</v>
      </c>
      <c r="D130" t="str">
        <f>[6]Hoja1!B45</f>
        <v>COMPUTADORA HP</v>
      </c>
      <c r="E130" s="2">
        <f>[6]Hoja1!D45</f>
        <v>43334</v>
      </c>
      <c r="F130" s="10">
        <f>[6]Hoja1!C45</f>
        <v>515</v>
      </c>
      <c r="G130" t="s">
        <v>64</v>
      </c>
      <c r="H130" t="str">
        <f>[6]Hoja1!A45</f>
        <v>DS-045</v>
      </c>
      <c r="I130" s="12">
        <f>[6]Hoja1!M45</f>
        <v>14998.99</v>
      </c>
      <c r="J130" t="s">
        <v>74</v>
      </c>
    </row>
    <row r="131" spans="3:10" x14ac:dyDescent="0.25">
      <c r="C131" s="11">
        <v>45596</v>
      </c>
      <c r="D131" t="str">
        <f>[6]Hoja1!B46</f>
        <v>TECLADO</v>
      </c>
      <c r="E131" s="2">
        <f>[6]Hoja1!D46</f>
        <v>41836</v>
      </c>
      <c r="F131" s="10">
        <f>[6]Hoja1!C46</f>
        <v>515</v>
      </c>
      <c r="G131" t="s">
        <v>64</v>
      </c>
      <c r="H131" t="str">
        <f>[6]Hoja1!A46</f>
        <v>DS-046</v>
      </c>
      <c r="I131" s="12" t="str">
        <f>[6]Hoja1!M46</f>
        <v>"</v>
      </c>
      <c r="J131" t="s">
        <v>74</v>
      </c>
    </row>
    <row r="132" spans="3:10" x14ac:dyDescent="0.25">
      <c r="C132" s="11">
        <v>45596</v>
      </c>
      <c r="D132" t="str">
        <f>[6]Hoja1!B47</f>
        <v>MOUSE</v>
      </c>
      <c r="E132" s="2"/>
      <c r="F132" s="10">
        <f>[6]Hoja1!C47</f>
        <v>515</v>
      </c>
      <c r="G132" t="s">
        <v>64</v>
      </c>
      <c r="H132" t="str">
        <f>[6]Hoja1!A47</f>
        <v>DS-047</v>
      </c>
      <c r="I132" s="12">
        <f>[6]Hoja1!M47</f>
        <v>0</v>
      </c>
      <c r="J132" t="s">
        <v>74</v>
      </c>
    </row>
    <row r="133" spans="3:10" x14ac:dyDescent="0.25">
      <c r="C133" s="11">
        <v>45596</v>
      </c>
      <c r="D133" t="str">
        <f>[6]Hoja1!B48</f>
        <v>ESCRITORIO C/2 CAJONES</v>
      </c>
      <c r="E133" s="2"/>
      <c r="F133" s="10">
        <f>[6]Hoja1!C48</f>
        <v>511</v>
      </c>
      <c r="G133" t="s">
        <v>64</v>
      </c>
      <c r="H133" t="str">
        <f>[6]Hoja1!A48</f>
        <v>DS-048</v>
      </c>
      <c r="I133" s="12">
        <f>[6]Hoja1!M48</f>
        <v>0</v>
      </c>
      <c r="J133" t="s">
        <v>74</v>
      </c>
    </row>
    <row r="134" spans="3:10" x14ac:dyDescent="0.25">
      <c r="C134" s="11">
        <v>45596</v>
      </c>
      <c r="D134" t="str">
        <f>[6]Hoja1!B49</f>
        <v>SILLA SECRETAIAL AUSTRALIA</v>
      </c>
      <c r="E134" s="2">
        <f>[6]Hoja1!D49</f>
        <v>43061</v>
      </c>
      <c r="F134" s="10">
        <f>[6]Hoja1!C49</f>
        <v>511</v>
      </c>
      <c r="G134" t="s">
        <v>64</v>
      </c>
      <c r="H134" t="str">
        <f>[6]Hoja1!A49</f>
        <v>DS-049</v>
      </c>
      <c r="I134" s="12">
        <f>[6]Hoja1!M49</f>
        <v>2148.9899999999998</v>
      </c>
      <c r="J134" t="s">
        <v>74</v>
      </c>
    </row>
    <row r="135" spans="3:10" x14ac:dyDescent="0.25">
      <c r="C135" s="11">
        <v>45596</v>
      </c>
      <c r="D135" t="str">
        <f>[6]Hoja1!B50</f>
        <v>EQUIPO DE COMPUTO  ALL IN ONE HP 24-F101LA</v>
      </c>
      <c r="E135" s="2">
        <f>[6]Hoja1!D50</f>
        <v>43759</v>
      </c>
      <c r="F135" s="10">
        <f>[6]Hoja1!C50</f>
        <v>515</v>
      </c>
      <c r="G135" t="s">
        <v>64</v>
      </c>
      <c r="H135" t="str">
        <f>[6]Hoja1!A50</f>
        <v>DS-050</v>
      </c>
      <c r="I135" s="12">
        <f>[6]Hoja1!M50</f>
        <v>11637.07</v>
      </c>
      <c r="J135" t="s">
        <v>74</v>
      </c>
    </row>
    <row r="136" spans="3:10" x14ac:dyDescent="0.25">
      <c r="C136" s="11">
        <v>45596</v>
      </c>
      <c r="D136" t="str">
        <f>[6]Hoja1!B51</f>
        <v>TECLADO</v>
      </c>
      <c r="E136" s="2"/>
      <c r="F136" s="10">
        <f>[6]Hoja1!C51</f>
        <v>515</v>
      </c>
      <c r="G136" t="s">
        <v>64</v>
      </c>
      <c r="H136" t="str">
        <f>[6]Hoja1!A51</f>
        <v>DS-053</v>
      </c>
      <c r="I136" s="12">
        <f>[6]Hoja1!M51</f>
        <v>0</v>
      </c>
      <c r="J136" t="s">
        <v>74</v>
      </c>
    </row>
    <row r="137" spans="3:10" x14ac:dyDescent="0.25">
      <c r="C137" s="11">
        <v>45596</v>
      </c>
      <c r="D137" t="str">
        <f>[6]Hoja1!B52</f>
        <v>IMPRESORA MULTIFUNCIONAL</v>
      </c>
      <c r="E137" s="2">
        <f>[6]Hoja1!D52</f>
        <v>43672</v>
      </c>
      <c r="F137" s="10">
        <f>[6]Hoja1!C52</f>
        <v>515</v>
      </c>
      <c r="G137" t="s">
        <v>64</v>
      </c>
      <c r="H137" t="str">
        <f>[6]Hoja1!A52</f>
        <v>DS-054</v>
      </c>
      <c r="I137" s="12">
        <f>[6]Hoja1!M52</f>
        <v>7888</v>
      </c>
      <c r="J137" t="s">
        <v>74</v>
      </c>
    </row>
    <row r="138" spans="3:10" x14ac:dyDescent="0.25">
      <c r="C138" s="11">
        <v>45596</v>
      </c>
      <c r="D138" t="str">
        <f>[6]Hoja1!B53</f>
        <v>MONITOR</v>
      </c>
      <c r="E138" s="2"/>
      <c r="F138" s="10">
        <f>[6]Hoja1!C53</f>
        <v>515</v>
      </c>
      <c r="G138" t="s">
        <v>64</v>
      </c>
      <c r="H138" t="str">
        <f>[6]Hoja1!A53</f>
        <v>DS-055</v>
      </c>
      <c r="I138" s="12">
        <f>[6]Hoja1!M53</f>
        <v>0</v>
      </c>
      <c r="J138" t="s">
        <v>74</v>
      </c>
    </row>
    <row r="139" spans="3:10" x14ac:dyDescent="0.25">
      <c r="C139" s="11">
        <v>45596</v>
      </c>
      <c r="D139" t="str">
        <f>[6]Hoja1!B54</f>
        <v xml:space="preserve">TECLADO </v>
      </c>
      <c r="E139" s="2"/>
      <c r="F139" s="10">
        <f>[6]Hoja1!C54</f>
        <v>515</v>
      </c>
      <c r="G139" t="s">
        <v>64</v>
      </c>
      <c r="H139" t="str">
        <f>[6]Hoja1!A54</f>
        <v>DS-056</v>
      </c>
      <c r="I139" s="12">
        <f>[6]Hoja1!M54</f>
        <v>0</v>
      </c>
      <c r="J139" t="s">
        <v>74</v>
      </c>
    </row>
    <row r="140" spans="3:10" x14ac:dyDescent="0.25">
      <c r="C140" s="11">
        <v>45596</v>
      </c>
      <c r="D140" t="str">
        <f>[6]Hoja1!B55</f>
        <v>MOUSE</v>
      </c>
      <c r="E140" s="2"/>
      <c r="F140" s="10">
        <f>[6]Hoja1!C55</f>
        <v>515</v>
      </c>
      <c r="G140" t="s">
        <v>64</v>
      </c>
      <c r="H140" t="str">
        <f>[6]Hoja1!A55</f>
        <v>DS-057</v>
      </c>
      <c r="I140" s="12">
        <f>[6]Hoja1!M55</f>
        <v>0</v>
      </c>
      <c r="J140" t="s">
        <v>74</v>
      </c>
    </row>
    <row r="141" spans="3:10" x14ac:dyDescent="0.25">
      <c r="C141" s="11">
        <v>45596</v>
      </c>
      <c r="D141" t="str">
        <f>[6]Hoja1!B56</f>
        <v>CPU</v>
      </c>
      <c r="E141" s="2"/>
      <c r="F141" s="10">
        <f>[6]Hoja1!C56</f>
        <v>515</v>
      </c>
      <c r="G141" t="s">
        <v>64</v>
      </c>
      <c r="H141" t="str">
        <f>[6]Hoja1!A56</f>
        <v>DS-058</v>
      </c>
      <c r="I141" s="12">
        <f>[6]Hoja1!M56</f>
        <v>0</v>
      </c>
      <c r="J141" t="s">
        <v>74</v>
      </c>
    </row>
    <row r="142" spans="3:10" x14ac:dyDescent="0.25">
      <c r="C142" s="11">
        <v>45596</v>
      </c>
      <c r="D142" t="str">
        <f>[6]Hoja1!B57</f>
        <v>ESCRITORIO C/2 CAJONES</v>
      </c>
      <c r="E142" s="2"/>
      <c r="F142" s="10">
        <f>[6]Hoja1!C57</f>
        <v>511</v>
      </c>
      <c r="G142" t="s">
        <v>64</v>
      </c>
      <c r="H142" t="str">
        <f>[6]Hoja1!A57</f>
        <v>DS-059</v>
      </c>
      <c r="I142" s="12">
        <f>[6]Hoja1!M57</f>
        <v>0</v>
      </c>
      <c r="J142" t="s">
        <v>74</v>
      </c>
    </row>
    <row r="143" spans="3:10" x14ac:dyDescent="0.25">
      <c r="C143" s="11">
        <v>45596</v>
      </c>
      <c r="D143" t="str">
        <f>[6]Hoja1!B58</f>
        <v>SILLA SECRETARIAL GIRABLE</v>
      </c>
      <c r="E143" s="2"/>
      <c r="F143" s="10">
        <f>[6]Hoja1!C58</f>
        <v>511</v>
      </c>
      <c r="G143" t="s">
        <v>64</v>
      </c>
      <c r="H143" t="str">
        <f>[6]Hoja1!A58</f>
        <v>DS-060</v>
      </c>
      <c r="I143" s="12">
        <f>[6]Hoja1!M58</f>
        <v>0</v>
      </c>
      <c r="J143" t="s">
        <v>74</v>
      </c>
    </row>
    <row r="144" spans="3:10" x14ac:dyDescent="0.25">
      <c r="C144" s="11">
        <v>45596</v>
      </c>
      <c r="D144" t="str">
        <f>[6]Hoja1!B59</f>
        <v>MESA PLEGABLE 1.22 MTS</v>
      </c>
      <c r="E144" s="2">
        <f>[6]Hoja1!D59</f>
        <v>42525</v>
      </c>
      <c r="F144" s="10">
        <f>[6]Hoja1!C59</f>
        <v>511</v>
      </c>
      <c r="G144" t="s">
        <v>64</v>
      </c>
      <c r="H144" t="str">
        <f>[6]Hoja1!A59</f>
        <v>DS-061</v>
      </c>
      <c r="I144" s="12">
        <f>[6]Hoja1!M59</f>
        <v>817.37</v>
      </c>
      <c r="J144" t="s">
        <v>74</v>
      </c>
    </row>
    <row r="145" spans="3:10" x14ac:dyDescent="0.25">
      <c r="C145" s="11">
        <v>45596</v>
      </c>
      <c r="D145" t="str">
        <f>[6]Hoja1!B60</f>
        <v>ENFRIADOR-DOSIFICADOR DE AGUA</v>
      </c>
      <c r="E145" s="2"/>
      <c r="F145" s="10">
        <f>[6]Hoja1!C60</f>
        <v>564</v>
      </c>
      <c r="G145" t="s">
        <v>64</v>
      </c>
      <c r="H145" t="str">
        <f>[6]Hoja1!A60</f>
        <v>DS-062</v>
      </c>
      <c r="I145" s="12">
        <f>[6]Hoja1!M60</f>
        <v>0</v>
      </c>
      <c r="J145" t="s">
        <v>74</v>
      </c>
    </row>
    <row r="146" spans="3:10" x14ac:dyDescent="0.25">
      <c r="C146" s="11">
        <v>45596</v>
      </c>
      <c r="D146" t="str">
        <f>[6]Hoja1!B61</f>
        <v>ARCHIVERO METALICO C/4 CAJONES</v>
      </c>
      <c r="E146" s="2"/>
      <c r="F146" s="10">
        <f>[6]Hoja1!C61</f>
        <v>511</v>
      </c>
      <c r="G146" t="s">
        <v>64</v>
      </c>
      <c r="H146" t="str">
        <f>[6]Hoja1!A61</f>
        <v>DS-063</v>
      </c>
      <c r="I146" s="12">
        <f>[6]Hoja1!M61</f>
        <v>0</v>
      </c>
      <c r="J146" t="s">
        <v>74</v>
      </c>
    </row>
    <row r="147" spans="3:10" x14ac:dyDescent="0.25">
      <c r="C147" s="11">
        <v>45596</v>
      </c>
      <c r="D147" t="str">
        <f>[6]Hoja1!B62</f>
        <v>ARCHIVERO METALICO C/3 CAJONES</v>
      </c>
      <c r="E147" s="2"/>
      <c r="F147" s="10">
        <f>[6]Hoja1!C62</f>
        <v>511</v>
      </c>
      <c r="G147" t="s">
        <v>64</v>
      </c>
      <c r="H147" t="str">
        <f>[6]Hoja1!A62</f>
        <v>DS-064</v>
      </c>
      <c r="I147" s="12">
        <f>[6]Hoja1!M62</f>
        <v>0</v>
      </c>
      <c r="J147" t="s">
        <v>74</v>
      </c>
    </row>
    <row r="148" spans="3:10" x14ac:dyDescent="0.25">
      <c r="C148" s="11">
        <v>45596</v>
      </c>
      <c r="D148" t="str">
        <f>[6]Hoja1!B63</f>
        <v>ARCHIVERO METALICO C/2 CAJONES</v>
      </c>
      <c r="E148" s="2"/>
      <c r="F148" s="10">
        <f>[6]Hoja1!C63</f>
        <v>511</v>
      </c>
      <c r="G148" t="s">
        <v>64</v>
      </c>
      <c r="H148" t="str">
        <f>[6]Hoja1!A63</f>
        <v>DS-065</v>
      </c>
      <c r="I148" s="12">
        <f>[6]Hoja1!M63</f>
        <v>0</v>
      </c>
      <c r="J148" t="s">
        <v>74</v>
      </c>
    </row>
    <row r="149" spans="3:10" x14ac:dyDescent="0.25">
      <c r="C149" s="11">
        <v>45596</v>
      </c>
      <c r="D149" t="str">
        <f>[6]Hoja1!B64</f>
        <v xml:space="preserve">ARCHIVERO METALICO C/2 CAJONES </v>
      </c>
      <c r="E149" s="2"/>
      <c r="F149" s="10">
        <f>[6]Hoja1!C64</f>
        <v>511</v>
      </c>
      <c r="G149" t="s">
        <v>64</v>
      </c>
      <c r="H149" t="str">
        <f>[6]Hoja1!A64</f>
        <v>DS-066</v>
      </c>
      <c r="I149" s="12">
        <f>[6]Hoja1!M64</f>
        <v>0</v>
      </c>
      <c r="J149" t="s">
        <v>74</v>
      </c>
    </row>
    <row r="150" spans="3:10" x14ac:dyDescent="0.25">
      <c r="C150" s="11">
        <v>45596</v>
      </c>
      <c r="D150" t="str">
        <f>[6]Hoja1!B65</f>
        <v>ARCHIVERO METALICO C/3 CAJONES</v>
      </c>
      <c r="E150" s="2"/>
      <c r="F150" s="10">
        <f>[6]Hoja1!C65</f>
        <v>511</v>
      </c>
      <c r="G150" t="s">
        <v>64</v>
      </c>
      <c r="H150" t="str">
        <f>[6]Hoja1!A65</f>
        <v>DS-067</v>
      </c>
      <c r="I150" s="12">
        <f>[6]Hoja1!M65</f>
        <v>1500</v>
      </c>
      <c r="J150" t="s">
        <v>74</v>
      </c>
    </row>
    <row r="151" spans="3:10" x14ac:dyDescent="0.25">
      <c r="C151" s="11">
        <v>45596</v>
      </c>
      <c r="D151" t="str">
        <f>[6]Hoja1!B66</f>
        <v>COPIADORA RICOH</v>
      </c>
      <c r="E151" s="2"/>
      <c r="F151" s="10">
        <f>[6]Hoja1!C66</f>
        <v>515</v>
      </c>
      <c r="G151" t="s">
        <v>64</v>
      </c>
      <c r="H151" t="str">
        <f>[6]Hoja1!A66</f>
        <v>DS-068</v>
      </c>
      <c r="I151" s="12">
        <f>[6]Hoja1!M66</f>
        <v>0</v>
      </c>
      <c r="J151" t="s">
        <v>74</v>
      </c>
    </row>
    <row r="152" spans="3:10" x14ac:dyDescent="0.25">
      <c r="C152" s="11">
        <v>45596</v>
      </c>
      <c r="D152" t="str">
        <f>[6]Hoja1!B67</f>
        <v xml:space="preserve">JUEGO DE BANCA 3 PIEZAS </v>
      </c>
      <c r="E152" s="2"/>
      <c r="F152" s="10">
        <f>[6]Hoja1!C67</f>
        <v>511</v>
      </c>
      <c r="G152" t="s">
        <v>64</v>
      </c>
      <c r="H152" t="str">
        <f>[6]Hoja1!A67</f>
        <v>DS-069</v>
      </c>
      <c r="I152" s="12">
        <f>[6]Hoja1!M67</f>
        <v>0</v>
      </c>
      <c r="J152" t="s">
        <v>74</v>
      </c>
    </row>
    <row r="153" spans="3:10" x14ac:dyDescent="0.25">
      <c r="C153" s="11">
        <v>45596</v>
      </c>
      <c r="D153" t="str">
        <f>[6]Hoja1!B68</f>
        <v>ENGARGOLADORA</v>
      </c>
      <c r="E153" s="2"/>
      <c r="F153" s="10">
        <f>[6]Hoja1!C68</f>
        <v>511</v>
      </c>
      <c r="G153" t="s">
        <v>64</v>
      </c>
      <c r="H153" t="str">
        <f>[6]Hoja1!A68</f>
        <v>DS-070</v>
      </c>
      <c r="I153" s="12">
        <f>[6]Hoja1!M68</f>
        <v>0</v>
      </c>
      <c r="J153" t="s">
        <v>74</v>
      </c>
    </row>
    <row r="154" spans="3:10" x14ac:dyDescent="0.25">
      <c r="C154" s="11">
        <v>45596</v>
      </c>
      <c r="D154" t="str">
        <f>[6]Hoja1!B69</f>
        <v>AIRE ACONDICIONADO</v>
      </c>
      <c r="E154" s="2"/>
      <c r="F154" s="10">
        <f>[6]Hoja1!C69</f>
        <v>564</v>
      </c>
      <c r="G154" t="s">
        <v>64</v>
      </c>
      <c r="H154" t="str">
        <f>[6]Hoja1!A69</f>
        <v>DS-071</v>
      </c>
      <c r="I154" s="12">
        <f>[6]Hoja1!M69</f>
        <v>11136</v>
      </c>
      <c r="J154" t="s">
        <v>74</v>
      </c>
    </row>
    <row r="155" spans="3:10" x14ac:dyDescent="0.25">
      <c r="C155" s="11">
        <v>45596</v>
      </c>
      <c r="D155" t="str">
        <f>[6]Hoja1!B70</f>
        <v>CPU</v>
      </c>
      <c r="E155" s="2"/>
      <c r="F155" s="10">
        <f>[6]Hoja1!C70</f>
        <v>515</v>
      </c>
      <c r="G155" t="s">
        <v>64</v>
      </c>
      <c r="H155" t="str">
        <f>[6]Hoja1!A70</f>
        <v>DS-072</v>
      </c>
      <c r="I155" s="12">
        <f>[6]Hoja1!M70</f>
        <v>0</v>
      </c>
      <c r="J155" t="s">
        <v>74</v>
      </c>
    </row>
    <row r="156" spans="3:10" x14ac:dyDescent="0.25">
      <c r="C156" s="11">
        <v>45596</v>
      </c>
      <c r="D156" t="str">
        <f>[6]Hoja1!B71</f>
        <v>ESTACION TOTAL DE MEDICION</v>
      </c>
      <c r="E156" s="2"/>
      <c r="F156" s="10">
        <f>[6]Hoja1!C71</f>
        <v>511</v>
      </c>
      <c r="G156" t="s">
        <v>64</v>
      </c>
      <c r="H156" t="str">
        <f>[6]Hoja1!A71</f>
        <v>DS-073</v>
      </c>
      <c r="I156" s="12">
        <f>[6]Hoja1!M71</f>
        <v>0</v>
      </c>
      <c r="J156" t="s">
        <v>74</v>
      </c>
    </row>
    <row r="157" spans="3:10" x14ac:dyDescent="0.25">
      <c r="C157" s="11">
        <v>45596</v>
      </c>
      <c r="D157" t="str">
        <f>[6]Hoja1!B72</f>
        <v>TELEFONO INALAMBRICO</v>
      </c>
      <c r="E157" s="2"/>
      <c r="F157" s="10">
        <f>[6]Hoja1!C72</f>
        <v>520</v>
      </c>
      <c r="G157" t="s">
        <v>64</v>
      </c>
      <c r="H157" t="str">
        <f>[6]Hoja1!A72</f>
        <v>DS-074</v>
      </c>
      <c r="I157" s="12">
        <f>[6]Hoja1!M72</f>
        <v>0</v>
      </c>
      <c r="J157" t="s">
        <v>74</v>
      </c>
    </row>
    <row r="158" spans="3:10" x14ac:dyDescent="0.25">
      <c r="C158" s="11">
        <v>45596</v>
      </c>
      <c r="D158" t="str">
        <f>[6]Hoja1!B73</f>
        <v>MUEBLE DE MADERA C/5 ENTREPAÑOS</v>
      </c>
      <c r="E158" s="2"/>
      <c r="F158" s="10">
        <f>[6]Hoja1!C73</f>
        <v>511</v>
      </c>
      <c r="G158" t="s">
        <v>64</v>
      </c>
      <c r="H158" t="str">
        <f>[6]Hoja1!A73</f>
        <v>DS-075</v>
      </c>
      <c r="I158" s="12">
        <f>[6]Hoja1!M73</f>
        <v>0</v>
      </c>
      <c r="J158" t="s">
        <v>74</v>
      </c>
    </row>
    <row r="159" spans="3:10" x14ac:dyDescent="0.25">
      <c r="C159" s="11">
        <v>45596</v>
      </c>
      <c r="D159" t="str">
        <f>[6]Hoja1!B74</f>
        <v>ARCHIVERO DE MADERA</v>
      </c>
      <c r="E159" s="2"/>
      <c r="F159" s="10">
        <f>[6]Hoja1!C74</f>
        <v>511</v>
      </c>
      <c r="G159" t="s">
        <v>64</v>
      </c>
      <c r="H159" t="str">
        <f>[6]Hoja1!A74</f>
        <v>DS-076</v>
      </c>
      <c r="I159" s="12">
        <f>[6]Hoja1!M74</f>
        <v>0</v>
      </c>
      <c r="J159" t="s">
        <v>74</v>
      </c>
    </row>
    <row r="160" spans="3:10" x14ac:dyDescent="0.25">
      <c r="C160" s="11">
        <v>45596</v>
      </c>
      <c r="D160" t="str">
        <f>[6]Hoja1!B75</f>
        <v>ESCRITORIO METALICO C/2 CAJONES</v>
      </c>
      <c r="E160" s="2"/>
      <c r="F160" s="10">
        <f>[6]Hoja1!C75</f>
        <v>511</v>
      </c>
      <c r="G160" t="s">
        <v>64</v>
      </c>
      <c r="H160" t="str">
        <f>[6]Hoja1!A75</f>
        <v>DS-077</v>
      </c>
      <c r="I160" s="12">
        <f>[6]Hoja1!M75</f>
        <v>0</v>
      </c>
      <c r="J160" t="s">
        <v>74</v>
      </c>
    </row>
    <row r="161" spans="3:10" x14ac:dyDescent="0.25">
      <c r="C161" s="11">
        <v>45596</v>
      </c>
      <c r="D161" t="str">
        <f>[6]Hoja1!B76</f>
        <v>MONITOR</v>
      </c>
      <c r="E161" s="2"/>
      <c r="F161" s="10">
        <f>[6]Hoja1!C76</f>
        <v>515</v>
      </c>
      <c r="G161" t="s">
        <v>64</v>
      </c>
      <c r="H161" t="str">
        <f>[6]Hoja1!A76</f>
        <v>DS-078</v>
      </c>
      <c r="I161" s="12">
        <f>[6]Hoja1!M76</f>
        <v>0</v>
      </c>
      <c r="J161" t="s">
        <v>74</v>
      </c>
    </row>
    <row r="162" spans="3:10" x14ac:dyDescent="0.25">
      <c r="C162" s="11">
        <v>45596</v>
      </c>
      <c r="D162" t="str">
        <f>[6]Hoja1!B77</f>
        <v>SILLA OFIC</v>
      </c>
      <c r="E162" s="2">
        <f>[6]Hoja1!D77</f>
        <v>44765</v>
      </c>
      <c r="F162" s="10">
        <f>[6]Hoja1!C77</f>
        <v>511</v>
      </c>
      <c r="G162" t="s">
        <v>64</v>
      </c>
      <c r="H162" t="str">
        <f>[6]Hoja1!A77</f>
        <v>DS-079</v>
      </c>
      <c r="I162" s="12">
        <f>[6]Hoja1!M77</f>
        <v>1723.27</v>
      </c>
      <c r="J162" t="s">
        <v>74</v>
      </c>
    </row>
    <row r="163" spans="3:10" x14ac:dyDescent="0.25">
      <c r="C163" s="11">
        <v>45596</v>
      </c>
      <c r="D163" t="str">
        <f>[6]Hoja1!B78</f>
        <v>EQUIPO IMPRESORA Y COPIADORA</v>
      </c>
      <c r="E163" s="2">
        <f>[6]Hoja1!D78</f>
        <v>42956</v>
      </c>
      <c r="F163" s="10">
        <f>[6]Hoja1!C78</f>
        <v>515</v>
      </c>
      <c r="G163" t="s">
        <v>64</v>
      </c>
      <c r="H163" t="str">
        <f>[6]Hoja1!A78</f>
        <v>DS-079</v>
      </c>
      <c r="I163" s="12">
        <f>[6]Hoja1!M78</f>
        <v>98000</v>
      </c>
      <c r="J163" t="s">
        <v>74</v>
      </c>
    </row>
    <row r="164" spans="3:10" x14ac:dyDescent="0.25">
      <c r="C164" s="11">
        <v>45596</v>
      </c>
      <c r="D164" t="str">
        <f>[6]Hoja1!B79</f>
        <v>PIZARRON COLOR BLANCO</v>
      </c>
      <c r="E164" s="2"/>
      <c r="F164" s="10">
        <f>[6]Hoja1!C79</f>
        <v>511</v>
      </c>
      <c r="G164" t="s">
        <v>64</v>
      </c>
      <c r="H164" t="str">
        <f>[6]Hoja1!A79</f>
        <v>DS-080</v>
      </c>
      <c r="I164" s="12">
        <f>[6]Hoja1!M79</f>
        <v>0</v>
      </c>
      <c r="J164" t="s">
        <v>74</v>
      </c>
    </row>
    <row r="165" spans="3:10" x14ac:dyDescent="0.25">
      <c r="C165" s="11">
        <v>45596</v>
      </c>
      <c r="D165" t="str">
        <f>[6]Hoja1!B80</f>
        <v>AIRE ACONDICIONADO</v>
      </c>
      <c r="E165" s="2"/>
      <c r="F165" s="10">
        <f>[6]Hoja1!C80</f>
        <v>564</v>
      </c>
      <c r="G165" t="s">
        <v>64</v>
      </c>
      <c r="H165" t="str">
        <f>[6]Hoja1!A80</f>
        <v>DS-081</v>
      </c>
      <c r="I165" s="12">
        <f>[6]Hoja1!M80</f>
        <v>0</v>
      </c>
      <c r="J165" t="s">
        <v>74</v>
      </c>
    </row>
    <row r="166" spans="3:10" x14ac:dyDescent="0.25">
      <c r="C166" s="11">
        <v>45596</v>
      </c>
      <c r="D166" t="str">
        <f>[6]Hoja1!B81</f>
        <v>NIVEL AUTOMATICO</v>
      </c>
      <c r="E166" s="2">
        <f>[6]Hoja1!D81</f>
        <v>42991</v>
      </c>
      <c r="F166" s="10">
        <f>[6]Hoja1!C81</f>
        <v>511</v>
      </c>
      <c r="G166" t="s">
        <v>64</v>
      </c>
      <c r="H166" t="str">
        <f>[6]Hoja1!A81</f>
        <v>DS-082</v>
      </c>
      <c r="I166" s="12">
        <f>[6]Hoja1!M81</f>
        <v>12992</v>
      </c>
      <c r="J166" t="s">
        <v>74</v>
      </c>
    </row>
    <row r="167" spans="3:10" x14ac:dyDescent="0.25">
      <c r="C167" s="11">
        <v>45596</v>
      </c>
      <c r="D167" t="str">
        <f>[6]Hoja1!B82</f>
        <v>ESCRITORIO EMPRESARIAL</v>
      </c>
      <c r="E167" s="2"/>
      <c r="F167" s="10">
        <f>[6]Hoja1!C82</f>
        <v>511</v>
      </c>
      <c r="G167" t="s">
        <v>64</v>
      </c>
      <c r="H167" t="str">
        <f>[6]Hoja1!A82</f>
        <v>DS-083</v>
      </c>
      <c r="I167" s="12">
        <f>[6]Hoja1!M82</f>
        <v>0</v>
      </c>
      <c r="J167" t="s">
        <v>74</v>
      </c>
    </row>
    <row r="168" spans="3:10" x14ac:dyDescent="0.25">
      <c r="C168" s="11">
        <v>45596</v>
      </c>
      <c r="D168" t="str">
        <f>[6]Hoja1!B83</f>
        <v>COPIADORA CANNON</v>
      </c>
      <c r="E168" s="2"/>
      <c r="F168" s="10">
        <f>[6]Hoja1!C83</f>
        <v>515</v>
      </c>
      <c r="G168" t="s">
        <v>64</v>
      </c>
      <c r="H168" t="str">
        <f>[6]Hoja1!A83</f>
        <v>DS-084</v>
      </c>
      <c r="I168" s="12">
        <f>[6]Hoja1!M83</f>
        <v>0</v>
      </c>
      <c r="J168" t="s">
        <v>74</v>
      </c>
    </row>
    <row r="169" spans="3:10" x14ac:dyDescent="0.25">
      <c r="C169" s="11">
        <v>45596</v>
      </c>
      <c r="D169" t="str">
        <f>[6]Hoja1!B84</f>
        <v>COMPUTADORA LAPTOP NOTEBOOK</v>
      </c>
      <c r="E169" s="2"/>
      <c r="F169" s="10">
        <f>[6]Hoja1!C84</f>
        <v>515</v>
      </c>
      <c r="G169" t="s">
        <v>64</v>
      </c>
      <c r="H169" t="str">
        <f>[6]Hoja1!A84</f>
        <v>DS-085</v>
      </c>
      <c r="I169" s="12">
        <f>[6]Hoja1!M84</f>
        <v>15000</v>
      </c>
      <c r="J169" t="s">
        <v>74</v>
      </c>
    </row>
    <row r="170" spans="3:10" x14ac:dyDescent="0.25">
      <c r="C170" s="11">
        <v>45596</v>
      </c>
      <c r="D170" t="str">
        <f>[6]Hoja1!B85</f>
        <v>SILLA EJECUTIVA NAPOLES</v>
      </c>
      <c r="E170" s="2">
        <f>[6]Hoja1!D85</f>
        <v>43426</v>
      </c>
      <c r="F170" s="10">
        <f>[6]Hoja1!C85</f>
        <v>511</v>
      </c>
      <c r="G170" t="s">
        <v>64</v>
      </c>
      <c r="H170" t="str">
        <f>[6]Hoja1!A85</f>
        <v>DS-086</v>
      </c>
      <c r="I170" s="12">
        <f>[6]Hoja1!M85</f>
        <v>2749</v>
      </c>
      <c r="J170" t="s">
        <v>74</v>
      </c>
    </row>
    <row r="171" spans="3:10" x14ac:dyDescent="0.25">
      <c r="C171" s="11">
        <v>45596</v>
      </c>
      <c r="D171" t="str">
        <f>[6]Hoja1!B86</f>
        <v>ANAQUEL METALICO C/6 ENTREPAÑOS</v>
      </c>
      <c r="E171" s="2"/>
      <c r="F171" s="10">
        <f>[6]Hoja1!C86</f>
        <v>511</v>
      </c>
      <c r="G171" t="s">
        <v>64</v>
      </c>
      <c r="H171" t="str">
        <f>[6]Hoja1!A86</f>
        <v>DS-087</v>
      </c>
      <c r="I171" s="12">
        <f>[6]Hoja1!M86</f>
        <v>0</v>
      </c>
      <c r="J171" t="s">
        <v>74</v>
      </c>
    </row>
    <row r="172" spans="3:10" x14ac:dyDescent="0.25">
      <c r="C172" s="11">
        <v>45596</v>
      </c>
      <c r="D172" t="str">
        <f>[6]Hoja1!B87</f>
        <v>ANAQUEL METALICO C/6 ENTREPAÑOS</v>
      </c>
      <c r="E172" s="2"/>
      <c r="F172" s="10">
        <f>[6]Hoja1!C87</f>
        <v>511</v>
      </c>
      <c r="G172" t="s">
        <v>64</v>
      </c>
      <c r="H172" t="str">
        <f>[6]Hoja1!A87</f>
        <v>DS-088</v>
      </c>
      <c r="I172" s="12">
        <f>[6]Hoja1!M87</f>
        <v>0</v>
      </c>
      <c r="J172" t="s">
        <v>74</v>
      </c>
    </row>
    <row r="173" spans="3:10" x14ac:dyDescent="0.25">
      <c r="C173" s="11">
        <v>45596</v>
      </c>
      <c r="D173" t="str">
        <f>[6]Hoja1!B88</f>
        <v xml:space="preserve">JUEGO DE BANCA 3 PIEZAS </v>
      </c>
      <c r="E173" s="2"/>
      <c r="F173" s="10">
        <f>[6]Hoja1!C88</f>
        <v>511</v>
      </c>
      <c r="G173" t="s">
        <v>64</v>
      </c>
      <c r="H173" t="str">
        <f>[6]Hoja1!A88</f>
        <v>DS-089</v>
      </c>
      <c r="I173" s="12">
        <f>[6]Hoja1!M88</f>
        <v>0</v>
      </c>
      <c r="J173" t="s">
        <v>74</v>
      </c>
    </row>
    <row r="174" spans="3:10" x14ac:dyDescent="0.25">
      <c r="C174" s="11">
        <v>45596</v>
      </c>
      <c r="D174" t="str">
        <f>[6]Hoja1!B89</f>
        <v>GAVETA METALICA COLOR GRIS 2 PUERTAS</v>
      </c>
      <c r="E174" s="2"/>
      <c r="F174" s="10">
        <f>[6]Hoja1!C89</f>
        <v>511</v>
      </c>
      <c r="G174" t="s">
        <v>64</v>
      </c>
      <c r="H174" t="str">
        <f>[6]Hoja1!A89</f>
        <v>DS-090</v>
      </c>
      <c r="I174" s="12">
        <f>[6]Hoja1!M89</f>
        <v>0</v>
      </c>
      <c r="J174" t="s">
        <v>74</v>
      </c>
    </row>
    <row r="175" spans="3:10" x14ac:dyDescent="0.25">
      <c r="C175" s="11">
        <v>45596</v>
      </c>
      <c r="D175" t="str">
        <f>[6]Hoja1!B90</f>
        <v>GAVETA METALICA COLOR GRIS 2 PUERTAS</v>
      </c>
      <c r="E175" s="2"/>
      <c r="F175" s="10">
        <f>[6]Hoja1!C90</f>
        <v>511</v>
      </c>
      <c r="G175" t="s">
        <v>64</v>
      </c>
      <c r="H175" t="str">
        <f>[6]Hoja1!A90</f>
        <v>DS-091</v>
      </c>
      <c r="I175" s="12">
        <f>[6]Hoja1!M90</f>
        <v>0</v>
      </c>
      <c r="J175" t="s">
        <v>74</v>
      </c>
    </row>
    <row r="176" spans="3:10" x14ac:dyDescent="0.25">
      <c r="C176" s="11">
        <v>45596</v>
      </c>
      <c r="D176" t="str">
        <f>[6]Hoja1!B91</f>
        <v>TECLADO</v>
      </c>
      <c r="E176" s="2"/>
      <c r="F176" s="10">
        <f>[6]Hoja1!C91</f>
        <v>515</v>
      </c>
      <c r="G176" t="s">
        <v>64</v>
      </c>
      <c r="H176" t="str">
        <f>[6]Hoja1!A91</f>
        <v>DS-092</v>
      </c>
      <c r="I176" s="12">
        <f>[6]Hoja1!M91</f>
        <v>0</v>
      </c>
      <c r="J176" t="s">
        <v>74</v>
      </c>
    </row>
    <row r="177" spans="3:10" x14ac:dyDescent="0.25">
      <c r="C177" s="11">
        <v>45596</v>
      </c>
      <c r="D177" t="str">
        <f>[6]Hoja1!B92</f>
        <v>MOUSE</v>
      </c>
      <c r="E177" s="2"/>
      <c r="F177" s="10">
        <f>[6]Hoja1!C92</f>
        <v>515</v>
      </c>
      <c r="G177" t="s">
        <v>64</v>
      </c>
      <c r="H177" t="str">
        <f>[6]Hoja1!A92</f>
        <v>DS-093</v>
      </c>
      <c r="I177" s="12">
        <f>[6]Hoja1!M92</f>
        <v>0</v>
      </c>
      <c r="J177" t="s">
        <v>74</v>
      </c>
    </row>
    <row r="178" spans="3:10" x14ac:dyDescent="0.25">
      <c r="C178" s="11">
        <v>45596</v>
      </c>
      <c r="D178" t="str">
        <f>[6]Hoja1!B93</f>
        <v>MESA GRANDE COLOR BLANCO</v>
      </c>
      <c r="E178" s="2"/>
      <c r="F178" s="10">
        <f>[6]Hoja1!C93</f>
        <v>511</v>
      </c>
      <c r="G178" t="s">
        <v>64</v>
      </c>
      <c r="H178" t="str">
        <f>[6]Hoja1!A93</f>
        <v>DS-094</v>
      </c>
      <c r="I178" s="12">
        <f>[6]Hoja1!M93</f>
        <v>0</v>
      </c>
      <c r="J178" t="s">
        <v>74</v>
      </c>
    </row>
    <row r="179" spans="3:10" x14ac:dyDescent="0.25">
      <c r="C179" s="11">
        <v>45596</v>
      </c>
      <c r="D179" t="str">
        <f>[6]Hoja1!B94</f>
        <v>SILLA GIRABLE COLOR NEGRO</v>
      </c>
      <c r="E179" s="2"/>
      <c r="F179" s="10">
        <f>[6]Hoja1!C94</f>
        <v>511</v>
      </c>
      <c r="G179" t="s">
        <v>64</v>
      </c>
      <c r="H179" t="str">
        <f>[6]Hoja1!A94</f>
        <v>DS-095</v>
      </c>
      <c r="I179" s="12">
        <f>[6]Hoja1!M94</f>
        <v>0</v>
      </c>
      <c r="J179" t="s">
        <v>74</v>
      </c>
    </row>
    <row r="180" spans="3:10" x14ac:dyDescent="0.25">
      <c r="C180" s="11">
        <v>45596</v>
      </c>
      <c r="D180" t="str">
        <f>[6]Hoja1!B95</f>
        <v>LAMPARA ENCANDECENTE</v>
      </c>
      <c r="E180" s="2"/>
      <c r="F180" s="10">
        <f>[6]Hoja1!C95</f>
        <v>511</v>
      </c>
      <c r="G180" t="s">
        <v>64</v>
      </c>
      <c r="H180" t="str">
        <f>[6]Hoja1!A95</f>
        <v>DS-096</v>
      </c>
      <c r="I180" s="12">
        <f>[6]Hoja1!M95</f>
        <v>0</v>
      </c>
      <c r="J180" t="s">
        <v>74</v>
      </c>
    </row>
    <row r="181" spans="3:10" x14ac:dyDescent="0.25">
      <c r="C181" s="11">
        <v>45596</v>
      </c>
      <c r="D181" t="str">
        <f>[6]Hoja1!B96</f>
        <v>REGULADOR GRANDE</v>
      </c>
      <c r="E181" s="2"/>
      <c r="F181" s="10">
        <f>[6]Hoja1!C96</f>
        <v>566</v>
      </c>
      <c r="G181" t="s">
        <v>64</v>
      </c>
      <c r="H181" t="str">
        <f>[6]Hoja1!A96</f>
        <v>DS-097</v>
      </c>
      <c r="I181" s="12">
        <f>[6]Hoja1!M96</f>
        <v>0</v>
      </c>
      <c r="J181" t="s">
        <v>74</v>
      </c>
    </row>
    <row r="182" spans="3:10" x14ac:dyDescent="0.25">
      <c r="C182" s="11">
        <v>45596</v>
      </c>
      <c r="D182" t="str">
        <f>[6]Hoja1!B97</f>
        <v>REVOLVEDORA KOLIE DE UN SACO CON MOTOR</v>
      </c>
      <c r="E182" s="2">
        <f>[6]Hoja1!D97</f>
        <v>43461</v>
      </c>
      <c r="F182" s="10">
        <f>[6]Hoja1!C97</f>
        <v>563</v>
      </c>
      <c r="G182" t="s">
        <v>64</v>
      </c>
      <c r="H182" t="str">
        <f>[6]Hoja1!A97</f>
        <v>DS-098</v>
      </c>
      <c r="I182" s="12">
        <f>[6]Hoja1!M97</f>
        <v>18534.490000000002</v>
      </c>
      <c r="J182" t="s">
        <v>74</v>
      </c>
    </row>
    <row r="183" spans="3:10" x14ac:dyDescent="0.25">
      <c r="C183" s="11">
        <v>45596</v>
      </c>
      <c r="D183" t="str">
        <f>[6]Hoja1!B98</f>
        <v>REVOLVEDORA KOLIE DE UN SACO CON MOTOR</v>
      </c>
      <c r="E183" s="2">
        <f>[6]Hoja1!D98</f>
        <v>43462</v>
      </c>
      <c r="F183" s="10">
        <f>[6]Hoja1!C98</f>
        <v>563</v>
      </c>
      <c r="G183" t="s">
        <v>64</v>
      </c>
      <c r="H183" t="str">
        <f>[6]Hoja1!A98</f>
        <v>DS-099</v>
      </c>
      <c r="I183" s="12">
        <f>[6]Hoja1!M98</f>
        <v>18535.490000000002</v>
      </c>
      <c r="J183" t="s">
        <v>74</v>
      </c>
    </row>
    <row r="184" spans="3:10" x14ac:dyDescent="0.25">
      <c r="C184" s="11">
        <v>45596</v>
      </c>
      <c r="D184" t="str">
        <f>[6]Hoja1!B99</f>
        <v>BAILARINA MOTOR HONDA</v>
      </c>
      <c r="E184" s="2">
        <f>[6]Hoja1!D99</f>
        <v>43826</v>
      </c>
      <c r="F184" s="10">
        <f>[6]Hoja1!C99</f>
        <v>563</v>
      </c>
      <c r="G184" t="s">
        <v>64</v>
      </c>
      <c r="H184" t="str">
        <f>[6]Hoja1!A99</f>
        <v>DS-100</v>
      </c>
      <c r="I184" s="12">
        <f>[6]Hoja1!M99</f>
        <v>36546</v>
      </c>
      <c r="J184" t="s">
        <v>74</v>
      </c>
    </row>
    <row r="185" spans="3:10" x14ac:dyDescent="0.25">
      <c r="C185" s="11">
        <v>45596</v>
      </c>
      <c r="D185" t="str">
        <f>[6]Hoja1!B100</f>
        <v xml:space="preserve">CORTADORA DE CONCRETO 13 HP </v>
      </c>
      <c r="E185" s="2">
        <f>[6]Hoja1!D100</f>
        <v>43461</v>
      </c>
      <c r="F185" s="10">
        <f>[6]Hoja1!C100</f>
        <v>563</v>
      </c>
      <c r="G185" t="s">
        <v>64</v>
      </c>
      <c r="H185" t="str">
        <f>[6]Hoja1!A100</f>
        <v>DS-101</v>
      </c>
      <c r="I185" s="12">
        <f>[6]Hoja1!M100</f>
        <v>33500</v>
      </c>
      <c r="J185" t="s">
        <v>74</v>
      </c>
    </row>
    <row r="186" spans="3:10" x14ac:dyDescent="0.25">
      <c r="C186" s="11">
        <v>45596</v>
      </c>
      <c r="D186" t="str">
        <f>[6]Hoja1!B101</f>
        <v>PLOTER</v>
      </c>
      <c r="E186" s="2">
        <f>[6]Hoja1!D101</f>
        <v>41233</v>
      </c>
      <c r="F186" s="10">
        <f>[6]Hoja1!C101</f>
        <v>515</v>
      </c>
      <c r="G186" t="s">
        <v>64</v>
      </c>
      <c r="H186" t="str">
        <f>[6]Hoja1!A101</f>
        <v>DS-102</v>
      </c>
      <c r="I186" s="12">
        <f>[6]Hoja1!M101</f>
        <v>50309.71</v>
      </c>
      <c r="J186" t="s">
        <v>74</v>
      </c>
    </row>
    <row r="187" spans="3:10" x14ac:dyDescent="0.25">
      <c r="C187" s="11">
        <v>45596</v>
      </c>
      <c r="D187" t="str">
        <f>[6]Hoja1!B102</f>
        <v>SILLA</v>
      </c>
      <c r="E187" s="2">
        <f>[6]Hoja1!D102</f>
        <v>44241</v>
      </c>
      <c r="F187" s="10">
        <f>[6]Hoja1!C102</f>
        <v>511</v>
      </c>
      <c r="G187" t="s">
        <v>64</v>
      </c>
      <c r="H187" t="str">
        <f>[6]Hoja1!A102</f>
        <v>DS-103</v>
      </c>
      <c r="I187" s="12">
        <f>[6]Hoja1!M102</f>
        <v>1798.99</v>
      </c>
      <c r="J187" t="s">
        <v>74</v>
      </c>
    </row>
    <row r="188" spans="3:10" x14ac:dyDescent="0.25">
      <c r="C188" s="11">
        <v>45596</v>
      </c>
      <c r="D188" t="str">
        <f>[6]Hoja1!B103</f>
        <v>MONITOR</v>
      </c>
      <c r="E188" s="2">
        <f>[6]Hoja1!D103</f>
        <v>44497</v>
      </c>
      <c r="F188" s="10">
        <f>[6]Hoja1!C103</f>
        <v>515</v>
      </c>
      <c r="G188" t="s">
        <v>64</v>
      </c>
      <c r="H188" t="str">
        <f>[6]Hoja1!A103</f>
        <v>DS-104</v>
      </c>
      <c r="I188" s="12">
        <f>[6]Hoja1!M103</f>
        <v>20799.2</v>
      </c>
      <c r="J188" t="s">
        <v>74</v>
      </c>
    </row>
    <row r="189" spans="3:10" x14ac:dyDescent="0.25">
      <c r="C189" s="11">
        <v>45596</v>
      </c>
      <c r="D189" t="str">
        <f>[6]Hoja1!B104</f>
        <v>TECLADO</v>
      </c>
      <c r="E189" s="2"/>
      <c r="F189" s="10">
        <f>[6]Hoja1!C104</f>
        <v>515</v>
      </c>
      <c r="G189" t="s">
        <v>64</v>
      </c>
      <c r="H189" t="str">
        <f>[6]Hoja1!A104</f>
        <v>DS-105</v>
      </c>
      <c r="I189" s="12">
        <f>[6]Hoja1!M104</f>
        <v>0</v>
      </c>
      <c r="J189" t="s">
        <v>74</v>
      </c>
    </row>
    <row r="190" spans="3:10" x14ac:dyDescent="0.25">
      <c r="C190" s="11">
        <v>45596</v>
      </c>
      <c r="D190" t="str">
        <f>[6]Hoja1!B105</f>
        <v>MOUSE</v>
      </c>
      <c r="E190" s="2"/>
      <c r="F190" s="10">
        <f>[6]Hoja1!C105</f>
        <v>515</v>
      </c>
      <c r="G190" t="s">
        <v>64</v>
      </c>
      <c r="H190" t="str">
        <f>[6]Hoja1!A105</f>
        <v>DS-106</v>
      </c>
      <c r="I190" s="12">
        <f>[6]Hoja1!M105</f>
        <v>0</v>
      </c>
      <c r="J190" t="s">
        <v>74</v>
      </c>
    </row>
    <row r="191" spans="3:10" x14ac:dyDescent="0.25">
      <c r="C191" s="11">
        <v>45596</v>
      </c>
      <c r="D191" t="str">
        <f>[6]Hoja1!B106</f>
        <v>MONITOR</v>
      </c>
      <c r="E191" s="2">
        <f>[6]Hoja1!D106</f>
        <v>44529</v>
      </c>
      <c r="F191" s="10">
        <f>[6]Hoja1!C106</f>
        <v>515</v>
      </c>
      <c r="G191" t="s">
        <v>64</v>
      </c>
      <c r="H191" t="str">
        <f>[6]Hoja1!A106</f>
        <v>DS-107</v>
      </c>
      <c r="I191" s="12">
        <f>[6]Hoja1!M106</f>
        <v>0</v>
      </c>
      <c r="J191" t="s">
        <v>74</v>
      </c>
    </row>
    <row r="192" spans="3:10" x14ac:dyDescent="0.25">
      <c r="C192" s="11">
        <v>45596</v>
      </c>
      <c r="D192" t="str">
        <f>[6]Hoja1!B107</f>
        <v>TECLADO</v>
      </c>
      <c r="E192" s="2">
        <f>[6]Hoja1!D107</f>
        <v>44529</v>
      </c>
      <c r="F192" s="10">
        <f>[6]Hoja1!C107</f>
        <v>515</v>
      </c>
      <c r="G192" t="s">
        <v>64</v>
      </c>
      <c r="H192" t="str">
        <f>[6]Hoja1!A107</f>
        <v>DS-108</v>
      </c>
      <c r="I192" s="12">
        <f>[6]Hoja1!M107</f>
        <v>0</v>
      </c>
      <c r="J192" t="s">
        <v>74</v>
      </c>
    </row>
    <row r="193" spans="3:10" x14ac:dyDescent="0.25">
      <c r="C193" s="11">
        <v>45596</v>
      </c>
      <c r="D193" t="str">
        <f>[6]Hoja1!B108</f>
        <v>MOUSE</v>
      </c>
      <c r="E193" s="2">
        <f>[6]Hoja1!D108</f>
        <v>44529</v>
      </c>
      <c r="F193" s="10">
        <f>[6]Hoja1!C108</f>
        <v>515</v>
      </c>
      <c r="G193" t="s">
        <v>64</v>
      </c>
      <c r="H193" t="str">
        <f>[6]Hoja1!A108</f>
        <v>DS-109</v>
      </c>
      <c r="I193" s="12">
        <f>[6]Hoja1!M108</f>
        <v>0</v>
      </c>
      <c r="J193" t="s">
        <v>74</v>
      </c>
    </row>
    <row r="194" spans="3:10" x14ac:dyDescent="0.25">
      <c r="C194" s="11">
        <v>45596</v>
      </c>
      <c r="D194" t="str">
        <f>[6]Hoja1!B109</f>
        <v>MONITOR</v>
      </c>
      <c r="E194" s="2">
        <f>[6]Hoja1!D109</f>
        <v>44894</v>
      </c>
      <c r="F194" s="10">
        <f>[6]Hoja1!C109</f>
        <v>515</v>
      </c>
      <c r="G194" t="s">
        <v>64</v>
      </c>
      <c r="H194" t="str">
        <f>[6]Hoja1!A109</f>
        <v>DS-110</v>
      </c>
      <c r="I194" s="12">
        <f>[6]Hoja1!M109</f>
        <v>0</v>
      </c>
      <c r="J194" t="s">
        <v>74</v>
      </c>
    </row>
    <row r="195" spans="3:10" x14ac:dyDescent="0.25">
      <c r="C195" s="11">
        <v>45596</v>
      </c>
      <c r="D195" t="str">
        <f>[6]Hoja1!B110</f>
        <v>TECLADO</v>
      </c>
      <c r="E195" s="2">
        <f>[6]Hoja1!D110</f>
        <v>44529</v>
      </c>
      <c r="F195" s="10">
        <f>[6]Hoja1!C110</f>
        <v>515</v>
      </c>
      <c r="G195" t="s">
        <v>64</v>
      </c>
      <c r="H195" t="str">
        <f>[6]Hoja1!A110</f>
        <v>DS-111</v>
      </c>
      <c r="I195" s="12">
        <f>[6]Hoja1!M110</f>
        <v>0</v>
      </c>
      <c r="J195" t="s">
        <v>74</v>
      </c>
    </row>
    <row r="196" spans="3:10" x14ac:dyDescent="0.25">
      <c r="C196" s="11">
        <v>45596</v>
      </c>
      <c r="D196" t="str">
        <f>[6]Hoja1!B111</f>
        <v>MOUSE</v>
      </c>
      <c r="E196" s="2">
        <f>[6]Hoja1!D111</f>
        <v>44529</v>
      </c>
      <c r="F196" s="10">
        <f>[6]Hoja1!C111</f>
        <v>515</v>
      </c>
      <c r="G196" t="s">
        <v>64</v>
      </c>
      <c r="H196" t="str">
        <f>[6]Hoja1!A111</f>
        <v>DS-112</v>
      </c>
      <c r="I196" s="12">
        <f>[6]Hoja1!M111</f>
        <v>0</v>
      </c>
      <c r="J196" t="s">
        <v>74</v>
      </c>
    </row>
    <row r="197" spans="3:10" x14ac:dyDescent="0.25">
      <c r="C197" s="11">
        <v>45596</v>
      </c>
      <c r="D197" t="str">
        <f>[6]Hoja1!B112</f>
        <v>DESKOP HP</v>
      </c>
      <c r="E197" s="2">
        <f>[6]Hoja1!D112</f>
        <v>44674</v>
      </c>
      <c r="F197" s="10">
        <f>[6]Hoja1!C112</f>
        <v>515</v>
      </c>
      <c r="G197" t="s">
        <v>64</v>
      </c>
      <c r="H197" t="str">
        <f>[6]Hoja1!A112</f>
        <v>DS-113</v>
      </c>
      <c r="I197" s="12">
        <f>[6]Hoja1!M112</f>
        <v>0</v>
      </c>
      <c r="J197" t="s">
        <v>74</v>
      </c>
    </row>
    <row r="198" spans="3:10" x14ac:dyDescent="0.25">
      <c r="C198" s="11">
        <v>45596</v>
      </c>
      <c r="D198" t="str">
        <f>[6]Hoja1!B113</f>
        <v>DESKOP LENOVO</v>
      </c>
      <c r="E198" s="2">
        <f>[6]Hoja1!D113</f>
        <v>44676</v>
      </c>
      <c r="F198" s="10">
        <f>[6]Hoja1!C113</f>
        <v>515</v>
      </c>
      <c r="G198" t="s">
        <v>64</v>
      </c>
      <c r="H198" t="str">
        <f>[6]Hoja1!A113</f>
        <v>DS-114</v>
      </c>
      <c r="I198" s="12">
        <f>[6]Hoja1!M113</f>
        <v>0</v>
      </c>
      <c r="J198" t="s">
        <v>74</v>
      </c>
    </row>
    <row r="199" spans="3:10" x14ac:dyDescent="0.25">
      <c r="C199" s="11">
        <v>45596</v>
      </c>
      <c r="D199" t="str">
        <f>[6]Hoja1!B114</f>
        <v>REGULADOR 8 CONTACTOS</v>
      </c>
      <c r="E199" s="2">
        <f>[6]Hoja1!D114</f>
        <v>44718</v>
      </c>
      <c r="F199" s="10">
        <f>[6]Hoja1!C114</f>
        <v>566</v>
      </c>
      <c r="G199" t="s">
        <v>64</v>
      </c>
      <c r="H199" t="str">
        <f>[6]Hoja1!A114</f>
        <v>DS-115</v>
      </c>
      <c r="I199" s="12">
        <f>[6]Hoja1!M114</f>
        <v>1168.04</v>
      </c>
      <c r="J199" t="s">
        <v>74</v>
      </c>
    </row>
    <row r="200" spans="3:10" x14ac:dyDescent="0.25">
      <c r="C200" s="11">
        <v>45596</v>
      </c>
      <c r="D200" t="str">
        <f>[6]Hoja1!B115</f>
        <v>REGULADOR 8 CONTACTOS</v>
      </c>
      <c r="E200" s="2">
        <f>[6]Hoja1!D115</f>
        <v>44718</v>
      </c>
      <c r="F200" s="10">
        <f>[6]Hoja1!C115</f>
        <v>566</v>
      </c>
      <c r="G200" t="s">
        <v>64</v>
      </c>
      <c r="H200" t="str">
        <f>[6]Hoja1!A115</f>
        <v>DS-116</v>
      </c>
      <c r="I200" s="12">
        <f>[6]Hoja1!M115</f>
        <v>1168.04</v>
      </c>
      <c r="J200" t="s">
        <v>74</v>
      </c>
    </row>
    <row r="201" spans="3:10" x14ac:dyDescent="0.25">
      <c r="C201" s="11">
        <v>45596</v>
      </c>
      <c r="D201" t="str">
        <f>[6]Hoja1!B116</f>
        <v>BANCA METALICA</v>
      </c>
      <c r="E201" s="2">
        <f>[6]Hoja1!D116</f>
        <v>44762</v>
      </c>
      <c r="F201" s="10">
        <f>[6]Hoja1!C116</f>
        <v>511</v>
      </c>
      <c r="G201" t="s">
        <v>64</v>
      </c>
      <c r="H201" t="str">
        <f>[6]Hoja1!A116</f>
        <v>DS-117</v>
      </c>
      <c r="I201" s="12">
        <f>[6]Hoja1!M116</f>
        <v>0</v>
      </c>
      <c r="J201" t="s">
        <v>74</v>
      </c>
    </row>
    <row r="202" spans="3:10" x14ac:dyDescent="0.25">
      <c r="C202" s="11">
        <v>45596</v>
      </c>
      <c r="D202" t="str">
        <f>[6]Hoja1!B117</f>
        <v>REGULADOR 8 CONTACTOS</v>
      </c>
      <c r="E202" s="2">
        <f>[6]Hoja1!D117</f>
        <v>44718</v>
      </c>
      <c r="F202" s="10">
        <f>[6]Hoja1!C117</f>
        <v>566</v>
      </c>
      <c r="G202" t="s">
        <v>64</v>
      </c>
      <c r="H202" t="str">
        <f>[6]Hoja1!A117</f>
        <v>DS-118</v>
      </c>
      <c r="I202" s="12">
        <f>[6]Hoja1!M117</f>
        <v>1168.04</v>
      </c>
      <c r="J202" t="s">
        <v>74</v>
      </c>
    </row>
    <row r="203" spans="3:10" x14ac:dyDescent="0.25">
      <c r="C203" s="11">
        <v>45596</v>
      </c>
      <c r="D203" t="str">
        <f>[6]Hoja1!B118</f>
        <v>IMPRESORA MULTIFUNCIONAL</v>
      </c>
      <c r="E203" s="2">
        <f>[6]Hoja1!D118</f>
        <v>45288</v>
      </c>
      <c r="F203" s="10">
        <f>[6]Hoja1!C118</f>
        <v>515</v>
      </c>
      <c r="G203" t="s">
        <v>64</v>
      </c>
      <c r="H203" t="str">
        <f>[6]Hoja1!A118</f>
        <v>DS-119</v>
      </c>
      <c r="I203" s="12">
        <f>[6]Hoja1!M118</f>
        <v>6496</v>
      </c>
      <c r="J203" t="s">
        <v>74</v>
      </c>
    </row>
    <row r="204" spans="3:10" x14ac:dyDescent="0.25">
      <c r="C204" s="11">
        <v>45596</v>
      </c>
      <c r="D204" t="str">
        <f>[7]Hoja1!B4</f>
        <v>ESCRITORIO METALICO C/2 CAJONES DE METAL</v>
      </c>
      <c r="F204" s="10">
        <f>[7]Hoja1!C4</f>
        <v>511</v>
      </c>
      <c r="G204" t="s">
        <v>75</v>
      </c>
      <c r="H204" t="str">
        <f>[7]Hoja1!A4</f>
        <v>CME-001</v>
      </c>
      <c r="J204" t="s">
        <v>76</v>
      </c>
    </row>
    <row r="205" spans="3:10" x14ac:dyDescent="0.25">
      <c r="C205" s="11">
        <v>45596</v>
      </c>
      <c r="D205" t="str">
        <f>[7]Hoja1!B5</f>
        <v>SILLA GIRABLE DE VINIL PIEL COLOR NEGRO</v>
      </c>
      <c r="F205" s="10">
        <f>[7]Hoja1!C5</f>
        <v>511</v>
      </c>
      <c r="G205" t="s">
        <v>64</v>
      </c>
      <c r="H205" t="str">
        <f>[7]Hoja1!A5</f>
        <v>CME.002</v>
      </c>
      <c r="J205" t="s">
        <v>76</v>
      </c>
    </row>
    <row r="206" spans="3:10" x14ac:dyDescent="0.25">
      <c r="C206" s="11">
        <v>45596</v>
      </c>
      <c r="D206" t="str">
        <f>[7]Hoja1!B6</f>
        <v>CENICERO CILINDRO ACERO/ESPEJO</v>
      </c>
      <c r="E206" s="2">
        <f>[7]Hoja1!D6</f>
        <v>44439</v>
      </c>
      <c r="F206" s="10">
        <f>[7]Hoja1!C6</f>
        <v>511</v>
      </c>
      <c r="G206" t="s">
        <v>64</v>
      </c>
      <c r="H206" t="str">
        <f>[7]Hoja1!A6</f>
        <v>CS-003</v>
      </c>
      <c r="I206" s="12">
        <f>[7]Hoja1!M6</f>
        <v>1299</v>
      </c>
      <c r="J206" t="s">
        <v>76</v>
      </c>
    </row>
    <row r="207" spans="3:10" x14ac:dyDescent="0.25">
      <c r="C207" s="11">
        <v>45596</v>
      </c>
      <c r="D207" t="str">
        <f>[7]Hoja1!B7</f>
        <v>ESCRITORIO DE MADERA 4 CAJONES DE MADERA</v>
      </c>
      <c r="E207" s="2"/>
      <c r="F207" s="10">
        <f>[7]Hoja1!C7</f>
        <v>511</v>
      </c>
      <c r="G207" t="s">
        <v>75</v>
      </c>
      <c r="H207" t="str">
        <f>[7]Hoja1!A7</f>
        <v>CS-004</v>
      </c>
      <c r="I207" s="12">
        <f>[7]Hoja1!M7</f>
        <v>0</v>
      </c>
      <c r="J207" t="s">
        <v>76</v>
      </c>
    </row>
    <row r="208" spans="3:10" x14ac:dyDescent="0.25">
      <c r="C208" s="11">
        <v>45596</v>
      </c>
      <c r="D208" t="str">
        <f>[7]Hoja1!B8</f>
        <v>CARRO CAMILLA TIJERA REXPONDER</v>
      </c>
      <c r="E208" s="2">
        <f>[7]Hoja1!D8</f>
        <v>44994</v>
      </c>
      <c r="F208" s="10">
        <f>[7]Hoja1!C8</f>
        <v>511</v>
      </c>
      <c r="G208" t="s">
        <v>64</v>
      </c>
      <c r="H208" t="str">
        <f>[7]Hoja1!A8</f>
        <v>CS-005</v>
      </c>
      <c r="I208" s="12">
        <f>[7]Hoja1!M8</f>
        <v>12368.24</v>
      </c>
      <c r="J208" t="s">
        <v>76</v>
      </c>
    </row>
    <row r="209" spans="3:10" x14ac:dyDescent="0.25">
      <c r="C209" s="11">
        <v>45596</v>
      </c>
      <c r="D209" t="str">
        <f>[8]Hoja1!B4</f>
        <v>ESCRITORIO DE MADERA C/2 CAJONES</v>
      </c>
      <c r="E209" s="2"/>
      <c r="F209" s="10">
        <f>[8]Hoja1!C4</f>
        <v>511</v>
      </c>
      <c r="G209" t="s">
        <v>75</v>
      </c>
      <c r="H209" t="str">
        <f>[8]Hoja1!A4</f>
        <v>TR-001</v>
      </c>
      <c r="I209" s="12">
        <f>[8]Hoja1!M4</f>
        <v>2500</v>
      </c>
      <c r="J209" t="s">
        <v>77</v>
      </c>
    </row>
    <row r="210" spans="3:10" x14ac:dyDescent="0.25">
      <c r="C210" s="11">
        <v>45596</v>
      </c>
      <c r="D210" t="str">
        <f>[8]Hoja1!B5</f>
        <v>MANGUERA DE 50 MTS. DE JARDIN</v>
      </c>
      <c r="F210" s="10">
        <f>[8]Hoja1!C5</f>
        <v>511</v>
      </c>
      <c r="G210" t="s">
        <v>64</v>
      </c>
      <c r="H210" t="str">
        <f>[8]Hoja1!A5</f>
        <v>TR-002</v>
      </c>
      <c r="I210" s="12">
        <f>[8]Hoja1!M5</f>
        <v>0</v>
      </c>
      <c r="J210" t="s">
        <v>77</v>
      </c>
    </row>
    <row r="211" spans="3:10" x14ac:dyDescent="0.25">
      <c r="C211" s="11">
        <v>45596</v>
      </c>
      <c r="D211" t="str">
        <f>[8]Hoja1!B6</f>
        <v xml:space="preserve">MEMORIA RAM PARA COMPUTADORA DE ESCRITORIO </v>
      </c>
      <c r="F211" s="10">
        <f>[8]Hoja1!C6</f>
        <v>515</v>
      </c>
      <c r="G211" t="s">
        <v>75</v>
      </c>
      <c r="H211" t="str">
        <f>[8]Hoja1!A6</f>
        <v>TR-003</v>
      </c>
      <c r="I211" s="12">
        <f>[8]Hoja1!M6</f>
        <v>0</v>
      </c>
      <c r="J211" t="s">
        <v>77</v>
      </c>
    </row>
    <row r="212" spans="3:10" x14ac:dyDescent="0.25">
      <c r="C212" s="11">
        <v>45596</v>
      </c>
      <c r="D212" t="str">
        <f>[8]Hoja1!B7</f>
        <v>BOMBA ELECTRICA PERIFERICA</v>
      </c>
      <c r="E212" s="2">
        <f>[8]Hoja1!D7</f>
        <v>44676</v>
      </c>
      <c r="F212" s="10">
        <f>[8]Hoja1!C7</f>
        <v>566</v>
      </c>
      <c r="G212" t="s">
        <v>64</v>
      </c>
      <c r="H212" t="str">
        <f>[8]Hoja1!A7</f>
        <v>TR-004</v>
      </c>
      <c r="I212" s="12">
        <f>[8]Hoja1!M7</f>
        <v>1255</v>
      </c>
      <c r="J212" t="s">
        <v>77</v>
      </c>
    </row>
    <row r="213" spans="3:10" x14ac:dyDescent="0.25">
      <c r="C213" s="11">
        <v>45596</v>
      </c>
      <c r="D213" t="str">
        <f>[8]Hoja1!B8</f>
        <v>COMPUTADORA DE ESCRITORIO</v>
      </c>
      <c r="E213" s="2">
        <f>[8]Hoja1!D8</f>
        <v>44690</v>
      </c>
      <c r="F213" s="10">
        <f>[8]Hoja1!C8</f>
        <v>515</v>
      </c>
      <c r="G213" t="s">
        <v>75</v>
      </c>
      <c r="H213" t="str">
        <f>[8]Hoja1!A8</f>
        <v>TR-005</v>
      </c>
      <c r="I213" s="12">
        <f>[8]Hoja1!M8</f>
        <v>11020</v>
      </c>
      <c r="J213" t="s">
        <v>77</v>
      </c>
    </row>
    <row r="214" spans="3:10" x14ac:dyDescent="0.25">
      <c r="C214" s="11">
        <v>45596</v>
      </c>
      <c r="D214" t="str">
        <f>[8]Hoja1!B9</f>
        <v>SOPLADOR</v>
      </c>
      <c r="E214" s="2">
        <f>[8]Hoja1!D9</f>
        <v>44677</v>
      </c>
      <c r="F214" s="10">
        <f>[8]Hoja1!C9</f>
        <v>566</v>
      </c>
      <c r="G214" t="s">
        <v>64</v>
      </c>
      <c r="H214" t="str">
        <f>[8]Hoja1!A9</f>
        <v>TR-006</v>
      </c>
      <c r="I214" s="12">
        <f>[8]Hoja1!M9</f>
        <v>4080.62</v>
      </c>
      <c r="J214" t="s">
        <v>77</v>
      </c>
    </row>
    <row r="215" spans="3:10" x14ac:dyDescent="0.25">
      <c r="C215" s="11">
        <v>45596</v>
      </c>
      <c r="D215" t="str">
        <f>[9]Hoja1!B4</f>
        <v>SILLA SECRETARIAL GIRABLE</v>
      </c>
      <c r="F215" s="10">
        <f>[9]Hoja1!C4</f>
        <v>511</v>
      </c>
      <c r="G215" t="s">
        <v>64</v>
      </c>
      <c r="H215" t="str">
        <f>[9]Hoja1!A4</f>
        <v>DEP-001</v>
      </c>
      <c r="I215" s="12">
        <f>[9]Hoja1!M4</f>
        <v>500</v>
      </c>
      <c r="J215" t="s">
        <v>78</v>
      </c>
    </row>
    <row r="216" spans="3:10" x14ac:dyDescent="0.25">
      <c r="C216" s="11">
        <v>45596</v>
      </c>
      <c r="D216" t="str">
        <f>[9]Hoja1!B5</f>
        <v>LIBRERO RUSTICO</v>
      </c>
      <c r="F216" s="10">
        <f>[9]Hoja1!C5</f>
        <v>511</v>
      </c>
      <c r="G216" t="s">
        <v>75</v>
      </c>
      <c r="H216" t="str">
        <f>[9]Hoja1!A5</f>
        <v>DEP-002</v>
      </c>
      <c r="I216" s="12">
        <f>[9]Hoja1!M5</f>
        <v>500</v>
      </c>
      <c r="J216" t="s">
        <v>78</v>
      </c>
    </row>
    <row r="217" spans="3:10" x14ac:dyDescent="0.25">
      <c r="C217" s="11">
        <v>45596</v>
      </c>
      <c r="D217" t="str">
        <f>[9]Hoja1!B6</f>
        <v>AIRE ACONDICIONADO</v>
      </c>
      <c r="F217" s="10">
        <f>[9]Hoja1!C6</f>
        <v>564</v>
      </c>
      <c r="G217" t="s">
        <v>64</v>
      </c>
      <c r="H217" t="str">
        <f>[9]Hoja1!A6</f>
        <v>DEP-003</v>
      </c>
      <c r="I217" s="12">
        <f>[9]Hoja1!M6</f>
        <v>2000</v>
      </c>
      <c r="J217" t="s">
        <v>78</v>
      </c>
    </row>
    <row r="218" spans="3:10" x14ac:dyDescent="0.25">
      <c r="C218" s="11">
        <v>45596</v>
      </c>
      <c r="D218" t="str">
        <f>[9]Hoja1!B7</f>
        <v>ABANICO DE TECHO</v>
      </c>
      <c r="F218" s="10">
        <f>[9]Hoja1!C7</f>
        <v>564</v>
      </c>
      <c r="G218" t="s">
        <v>64</v>
      </c>
      <c r="H218" t="str">
        <f>[9]Hoja1!A7</f>
        <v>DEP-004</v>
      </c>
      <c r="I218" s="12">
        <f>[9]Hoja1!M7</f>
        <v>500</v>
      </c>
      <c r="J218" t="s">
        <v>78</v>
      </c>
    </row>
    <row r="219" spans="3:10" x14ac:dyDescent="0.25">
      <c r="C219" s="11">
        <v>45596</v>
      </c>
      <c r="D219" t="str">
        <f>[9]Hoja1!B8</f>
        <v>ESCRITORIO DE MADERA C/CRISTAL S/LLAVES</v>
      </c>
      <c r="F219" s="10">
        <f>[9]Hoja1!C8</f>
        <v>511</v>
      </c>
      <c r="G219" t="s">
        <v>75</v>
      </c>
      <c r="H219" t="str">
        <f>[9]Hoja1!A8</f>
        <v>DEP-005</v>
      </c>
      <c r="I219" s="12">
        <f>[9]Hoja1!M8</f>
        <v>1200</v>
      </c>
      <c r="J219" t="s">
        <v>78</v>
      </c>
    </row>
    <row r="220" spans="3:10" x14ac:dyDescent="0.25">
      <c r="C220" s="11">
        <v>45596</v>
      </c>
      <c r="D220" t="str">
        <f>[9]Hoja1!B9</f>
        <v xml:space="preserve">MONITOR  </v>
      </c>
      <c r="F220" s="10">
        <f>[9]Hoja1!C9</f>
        <v>515</v>
      </c>
      <c r="G220" t="s">
        <v>64</v>
      </c>
      <c r="H220" t="str">
        <f>[9]Hoja1!A9</f>
        <v>DEP-006</v>
      </c>
      <c r="I220" s="12">
        <f>[9]Hoja1!M9</f>
        <v>1500</v>
      </c>
      <c r="J220" t="s">
        <v>78</v>
      </c>
    </row>
    <row r="221" spans="3:10" x14ac:dyDescent="0.25">
      <c r="C221" s="11">
        <v>45596</v>
      </c>
      <c r="D221" t="str">
        <f>[9]Hoja1!B10</f>
        <v>CPU</v>
      </c>
      <c r="E221" s="2">
        <f>[9]Hoja1!D11</f>
        <v>41801</v>
      </c>
      <c r="F221" s="10">
        <f>[9]Hoja1!C10</f>
        <v>515</v>
      </c>
      <c r="G221" t="s">
        <v>64</v>
      </c>
      <c r="H221" t="str">
        <f>[9]Hoja1!A10</f>
        <v>DEP-007</v>
      </c>
      <c r="I221" s="12">
        <f>[9]Hoja1!M10</f>
        <v>950</v>
      </c>
      <c r="J221" t="s">
        <v>78</v>
      </c>
    </row>
    <row r="222" spans="3:10" x14ac:dyDescent="0.25">
      <c r="C222" s="11">
        <v>45596</v>
      </c>
      <c r="D222" t="str">
        <f>[9]Hoja1!B11</f>
        <v>1 SKY DANCER SENCILLO CON MOTOR DE 1/4 DE HP, CORRIENTE 110 V CON ILUMINACION INTEGRADA Y FUNDAS EN COLOR ROJO CON UNA ALTURA APROX. DE 3.5.</v>
      </c>
      <c r="E222" s="2">
        <f>[9]Hoja1!D12</f>
        <v>43860</v>
      </c>
      <c r="F222" s="10">
        <f>[9]Hoja1!C11</f>
        <v>511</v>
      </c>
      <c r="G222" t="s">
        <v>75</v>
      </c>
      <c r="H222" t="str">
        <f>[9]Hoja1!A11</f>
        <v>DEP-008</v>
      </c>
      <c r="I222" s="12">
        <f>[9]Hoja1!M11</f>
        <v>4176</v>
      </c>
      <c r="J222" t="s">
        <v>78</v>
      </c>
    </row>
    <row r="223" spans="3:10" x14ac:dyDescent="0.25">
      <c r="C223" s="11">
        <v>45596</v>
      </c>
      <c r="D223" t="str">
        <f>[9]Hoja1!B12</f>
        <v>2 DESBROZADORA</v>
      </c>
      <c r="E223" s="2">
        <f>[9]Hoja1!D13</f>
        <v>44699</v>
      </c>
      <c r="F223" s="10">
        <f>[9]Hoja1!C12</f>
        <v>566</v>
      </c>
      <c r="G223" t="s">
        <v>64</v>
      </c>
      <c r="H223" t="str">
        <f>[9]Hoja1!A12</f>
        <v>DEP-009</v>
      </c>
      <c r="I223" s="12">
        <f>[9]Hoja1!M12</f>
        <v>13100</v>
      </c>
      <c r="J223" t="s">
        <v>78</v>
      </c>
    </row>
    <row r="224" spans="3:10" x14ac:dyDescent="0.25">
      <c r="C224" s="11">
        <v>45596</v>
      </c>
      <c r="D224" t="str">
        <f>[9]Hoja1!B13</f>
        <v>MINISPLIT</v>
      </c>
      <c r="E224" s="2">
        <f>[9]Hoja1!D14</f>
        <v>44620</v>
      </c>
      <c r="F224" s="10">
        <f>[9]Hoja1!C13</f>
        <v>2063</v>
      </c>
      <c r="G224" t="s">
        <v>64</v>
      </c>
      <c r="H224" t="str">
        <f>[9]Hoja1!A13</f>
        <v>DEP-010</v>
      </c>
      <c r="I224" s="12">
        <f>[9]Hoja1!M13</f>
        <v>8004</v>
      </c>
      <c r="J224" t="s">
        <v>78</v>
      </c>
    </row>
    <row r="225" spans="3:10" x14ac:dyDescent="0.25">
      <c r="C225" s="11">
        <v>45596</v>
      </c>
      <c r="D225" t="str">
        <f>[9]Hoja1!B14</f>
        <v>TALADRO DESTORNILLADOR INALAMBRICO</v>
      </c>
      <c r="E225" s="2">
        <f>[9]Hoja1!D15</f>
        <v>0</v>
      </c>
      <c r="F225" s="10">
        <f>[9]Hoja1!C14</f>
        <v>211</v>
      </c>
      <c r="G225" t="s">
        <v>75</v>
      </c>
      <c r="H225" t="str">
        <f>[9]Hoja1!A14</f>
        <v>DEP-011</v>
      </c>
      <c r="I225" s="12">
        <f>[9]Hoja1!M14</f>
        <v>1295</v>
      </c>
      <c r="J225" t="s">
        <v>78</v>
      </c>
    </row>
    <row r="226" spans="3:10" x14ac:dyDescent="0.25">
      <c r="C226" s="11">
        <v>45596</v>
      </c>
      <c r="D226" t="str">
        <f>[10]Hoja1!B4</f>
        <v>ESCRITORIO MADERA 3 CAJONES</v>
      </c>
      <c r="F226" s="10">
        <f>[10]Hoja1!C4</f>
        <v>511</v>
      </c>
      <c r="G226" t="s">
        <v>64</v>
      </c>
      <c r="H226" t="str">
        <f>[10]Hoja1!A4</f>
        <v>D-001</v>
      </c>
      <c r="I226" s="12">
        <f>[10]Hoja1!M4</f>
        <v>1500</v>
      </c>
      <c r="J226" t="s">
        <v>80</v>
      </c>
    </row>
    <row r="227" spans="3:10" x14ac:dyDescent="0.25">
      <c r="C227" s="11">
        <v>45596</v>
      </c>
      <c r="D227" t="str">
        <f>[10]Hoja1!B5</f>
        <v>MONITOR</v>
      </c>
      <c r="F227" s="10">
        <f>[10]Hoja1!C5</f>
        <v>515</v>
      </c>
      <c r="G227" t="s">
        <v>64</v>
      </c>
      <c r="H227" t="str">
        <f>[10]Hoja1!A5</f>
        <v>D-002</v>
      </c>
      <c r="I227" s="12">
        <f>[10]Hoja1!M5</f>
        <v>4485</v>
      </c>
      <c r="J227" t="s">
        <v>80</v>
      </c>
    </row>
    <row r="228" spans="3:10" x14ac:dyDescent="0.25">
      <c r="C228" s="11">
        <v>45596</v>
      </c>
      <c r="D228" t="str">
        <f>[10]Hoja1!B6</f>
        <v>TECLADO</v>
      </c>
      <c r="F228" s="10">
        <f>[10]Hoja1!C6</f>
        <v>515</v>
      </c>
      <c r="G228" t="s">
        <v>75</v>
      </c>
      <c r="H228" t="str">
        <f>[10]Hoja1!A6</f>
        <v>D-003</v>
      </c>
      <c r="I228" s="12">
        <f>[10]Hoja1!M6</f>
        <v>0</v>
      </c>
      <c r="J228" t="s">
        <v>80</v>
      </c>
    </row>
    <row r="229" spans="3:10" x14ac:dyDescent="0.25">
      <c r="C229" s="11">
        <v>45596</v>
      </c>
      <c r="D229" t="str">
        <f>[10]Hoja1!B7</f>
        <v>MOUSE</v>
      </c>
      <c r="F229" s="10">
        <f>[10]Hoja1!C7</f>
        <v>515</v>
      </c>
      <c r="G229" t="s">
        <v>64</v>
      </c>
      <c r="H229" t="str">
        <f>[10]Hoja1!A7</f>
        <v>D-004</v>
      </c>
      <c r="I229" s="12">
        <f>[10]Hoja1!M7</f>
        <v>0</v>
      </c>
      <c r="J229" t="s">
        <v>80</v>
      </c>
    </row>
    <row r="230" spans="3:10" x14ac:dyDescent="0.25">
      <c r="C230" s="11">
        <v>45596</v>
      </c>
      <c r="D230" t="str">
        <f>[10]Hoja1!B8</f>
        <v>CPU</v>
      </c>
      <c r="F230" s="10">
        <f>[10]Hoja1!C8</f>
        <v>515</v>
      </c>
      <c r="G230" t="s">
        <v>64</v>
      </c>
      <c r="H230" t="str">
        <f>[10]Hoja1!A8</f>
        <v>D-005</v>
      </c>
      <c r="I230" s="12">
        <f>[10]Hoja1!M8</f>
        <v>0</v>
      </c>
      <c r="J230" t="s">
        <v>80</v>
      </c>
    </row>
    <row r="231" spans="3:10" x14ac:dyDescent="0.25">
      <c r="C231" s="11">
        <v>45596</v>
      </c>
      <c r="D231" t="str">
        <f>[10]Hoja1!B9</f>
        <v>IMPRESORA MULTIFUNCIONAL</v>
      </c>
      <c r="E231" s="2">
        <f>[10]Hoja1!D9</f>
        <v>41737</v>
      </c>
      <c r="F231" s="10">
        <f>[10]Hoja1!C9</f>
        <v>515</v>
      </c>
      <c r="G231" t="s">
        <v>75</v>
      </c>
      <c r="H231" t="str">
        <f>[10]Hoja1!A9</f>
        <v>D-006</v>
      </c>
      <c r="I231" s="12">
        <f>[10]Hoja1!M9</f>
        <v>3410</v>
      </c>
      <c r="J231" t="s">
        <v>80</v>
      </c>
    </row>
    <row r="232" spans="3:10" x14ac:dyDescent="0.25">
      <c r="C232" s="11">
        <v>45596</v>
      </c>
      <c r="D232" t="str">
        <f>[10]Hoja1!B10</f>
        <v>REGULADOR 8 CONTACTOS</v>
      </c>
      <c r="E232" s="2">
        <f>[10]Hoja1!D10</f>
        <v>42186</v>
      </c>
      <c r="F232" s="10">
        <f>[10]Hoja1!C10</f>
        <v>566</v>
      </c>
      <c r="G232" t="s">
        <v>64</v>
      </c>
      <c r="H232" t="str">
        <f>[10]Hoja1!A10</f>
        <v>D-007</v>
      </c>
      <c r="I232" s="12">
        <f>[10]Hoja1!M10</f>
        <v>450</v>
      </c>
      <c r="J232" t="s">
        <v>80</v>
      </c>
    </row>
    <row r="233" spans="3:10" x14ac:dyDescent="0.25">
      <c r="C233" s="11">
        <v>45596</v>
      </c>
      <c r="D233" t="str">
        <f>[10]Hoja1!B11</f>
        <v>SILLA SECRETARIAL C/BRAZO</v>
      </c>
      <c r="E233" s="2"/>
      <c r="F233" s="10">
        <f>[10]Hoja1!C11</f>
        <v>511</v>
      </c>
      <c r="G233" t="s">
        <v>64</v>
      </c>
      <c r="H233" t="str">
        <f>[10]Hoja1!A11</f>
        <v>D-008</v>
      </c>
      <c r="I233" s="12">
        <f>[10]Hoja1!M11</f>
        <v>700</v>
      </c>
      <c r="J233" t="s">
        <v>80</v>
      </c>
    </row>
    <row r="234" spans="3:10" x14ac:dyDescent="0.25">
      <c r="C234" s="11">
        <v>45596</v>
      </c>
      <c r="D234" t="str">
        <f>[10]Hoja1!B12</f>
        <v>SILLA CON RESPALDO</v>
      </c>
      <c r="E234" s="2">
        <f>[10]Hoja1!D12</f>
        <v>39549</v>
      </c>
      <c r="F234" s="10">
        <f>[10]Hoja1!C12</f>
        <v>511</v>
      </c>
      <c r="G234" t="s">
        <v>75</v>
      </c>
      <c r="H234" t="str">
        <f>[10]Hoja1!A12</f>
        <v>D-009</v>
      </c>
      <c r="I234" s="12">
        <f>[10]Hoja1!M12</f>
        <v>774.78</v>
      </c>
      <c r="J234" t="s">
        <v>80</v>
      </c>
    </row>
    <row r="235" spans="3:10" x14ac:dyDescent="0.25">
      <c r="C235" s="11">
        <v>45596</v>
      </c>
      <c r="D235" t="str">
        <f>[10]Hoja1!B13</f>
        <v>SILLA CON RESPALDO</v>
      </c>
      <c r="E235" s="2" t="s">
        <v>79</v>
      </c>
      <c r="F235" s="10">
        <f>[10]Hoja1!C13</f>
        <v>511</v>
      </c>
      <c r="G235" t="s">
        <v>64</v>
      </c>
      <c r="H235" t="str">
        <f>[10]Hoja1!A13</f>
        <v>D-010</v>
      </c>
      <c r="I235" s="12">
        <f>[10]Hoja1!M13</f>
        <v>774.78</v>
      </c>
      <c r="J235" t="s">
        <v>80</v>
      </c>
    </row>
    <row r="236" spans="3:10" x14ac:dyDescent="0.25">
      <c r="C236" s="11">
        <v>45596</v>
      </c>
      <c r="D236" t="str">
        <f>[10]Hoja1!B14</f>
        <v>SILLA CON RESPALDO</v>
      </c>
      <c r="E236" s="2" t="s">
        <v>79</v>
      </c>
      <c r="F236" s="10">
        <f>[10]Hoja1!C14</f>
        <v>511</v>
      </c>
      <c r="G236" t="s">
        <v>64</v>
      </c>
      <c r="H236" t="str">
        <f>[10]Hoja1!A14</f>
        <v>D-011</v>
      </c>
      <c r="I236" s="12">
        <f>[10]Hoja1!M14</f>
        <v>774.78</v>
      </c>
      <c r="J236" t="s">
        <v>80</v>
      </c>
    </row>
    <row r="237" spans="3:10" x14ac:dyDescent="0.25">
      <c r="C237" s="11">
        <v>45596</v>
      </c>
      <c r="D237" t="str">
        <f>[10]Hoja1!B15</f>
        <v>SILLA CON RESPALDO</v>
      </c>
      <c r="E237" s="2" t="s">
        <v>79</v>
      </c>
      <c r="F237" s="10">
        <f>[10]Hoja1!C15</f>
        <v>511</v>
      </c>
      <c r="G237" t="s">
        <v>75</v>
      </c>
      <c r="H237" t="str">
        <f>[10]Hoja1!A15</f>
        <v>D-012</v>
      </c>
      <c r="I237" s="12">
        <f>[10]Hoja1!M15</f>
        <v>774.78</v>
      </c>
      <c r="J237" t="s">
        <v>80</v>
      </c>
    </row>
    <row r="238" spans="3:10" x14ac:dyDescent="0.25">
      <c r="C238" s="11">
        <v>45596</v>
      </c>
      <c r="D238" t="str">
        <f>[10]Hoja1!B16</f>
        <v>SILLA CON RESPALDO</v>
      </c>
      <c r="E238" s="2" t="s">
        <v>79</v>
      </c>
      <c r="F238" s="10">
        <f>[10]Hoja1!C16</f>
        <v>511</v>
      </c>
      <c r="G238" t="s">
        <v>64</v>
      </c>
      <c r="H238" t="str">
        <f>[10]Hoja1!A16</f>
        <v>D-013</v>
      </c>
      <c r="I238" s="12">
        <f>[10]Hoja1!M16</f>
        <v>774.78</v>
      </c>
      <c r="J238" t="s">
        <v>80</v>
      </c>
    </row>
    <row r="239" spans="3:10" x14ac:dyDescent="0.25">
      <c r="C239" s="11">
        <v>45596</v>
      </c>
      <c r="D239" t="str">
        <f>[10]Hoja1!B17</f>
        <v>SILLA CON RESPALDO</v>
      </c>
      <c r="E239" s="2" t="s">
        <v>79</v>
      </c>
      <c r="F239" s="10">
        <f>[10]Hoja1!C17</f>
        <v>511</v>
      </c>
      <c r="G239" t="s">
        <v>64</v>
      </c>
      <c r="H239" t="str">
        <f>[10]Hoja1!A17</f>
        <v>D-014</v>
      </c>
      <c r="I239" s="12">
        <f>[10]Hoja1!M17</f>
        <v>774.78</v>
      </c>
      <c r="J239" t="s">
        <v>80</v>
      </c>
    </row>
    <row r="240" spans="3:10" x14ac:dyDescent="0.25">
      <c r="C240" s="11">
        <v>45596</v>
      </c>
      <c r="D240" t="str">
        <f>[10]Hoja1!B18</f>
        <v>RELOJ DE PARED</v>
      </c>
      <c r="E240" s="2" t="s">
        <v>79</v>
      </c>
      <c r="F240" s="10">
        <f>[10]Hoja1!C18</f>
        <v>511</v>
      </c>
      <c r="G240" t="s">
        <v>75</v>
      </c>
      <c r="H240" t="str">
        <f>[10]Hoja1!A18</f>
        <v>D-015</v>
      </c>
      <c r="I240" s="12">
        <f>[10]Hoja1!M18</f>
        <v>690</v>
      </c>
      <c r="J240" t="s">
        <v>80</v>
      </c>
    </row>
    <row r="241" spans="3:10" x14ac:dyDescent="0.25">
      <c r="C241" s="11">
        <v>45596</v>
      </c>
      <c r="D241" t="str">
        <f>[10]Hoja1!B19</f>
        <v>AIRE ACONDICIONADO MINISPLIT</v>
      </c>
      <c r="E241" s="2" t="s">
        <v>79</v>
      </c>
      <c r="F241" s="10">
        <f>[10]Hoja1!C19</f>
        <v>564</v>
      </c>
      <c r="G241" t="s">
        <v>64</v>
      </c>
      <c r="H241" t="str">
        <f>[10]Hoja1!A19</f>
        <v>D-016</v>
      </c>
      <c r="I241" s="12">
        <f>[10]Hoja1!M19</f>
        <v>4000</v>
      </c>
      <c r="J241" t="s">
        <v>80</v>
      </c>
    </row>
    <row r="242" spans="3:10" x14ac:dyDescent="0.25">
      <c r="C242" s="11">
        <v>45596</v>
      </c>
      <c r="D242" t="str">
        <f>[10]Hoja1!B20</f>
        <v>AIRE ACONDICIONADO MINISPLIT</v>
      </c>
      <c r="E242" s="2" t="s">
        <v>79</v>
      </c>
      <c r="F242" s="10">
        <f>[10]Hoja1!C20</f>
        <v>564</v>
      </c>
      <c r="G242" t="s">
        <v>64</v>
      </c>
      <c r="H242" t="str">
        <f>[10]Hoja1!A20</f>
        <v>D-017</v>
      </c>
      <c r="I242" s="12">
        <f>[10]Hoja1!M20</f>
        <v>4000</v>
      </c>
      <c r="J242" t="s">
        <v>80</v>
      </c>
    </row>
    <row r="243" spans="3:10" x14ac:dyDescent="0.25">
      <c r="C243" s="11">
        <v>45596</v>
      </c>
      <c r="D243" t="str">
        <f>[10]Hoja1!B21</f>
        <v>CAFETERA</v>
      </c>
      <c r="E243" s="2">
        <f>[10]Hoja1!D21</f>
        <v>41274</v>
      </c>
      <c r="F243" s="10">
        <f>[10]Hoja1!C21</f>
        <v>564</v>
      </c>
      <c r="G243" t="s">
        <v>75</v>
      </c>
      <c r="H243" t="str">
        <f>[10]Hoja1!A21</f>
        <v>D-018</v>
      </c>
      <c r="I243" s="12">
        <f>[10]Hoja1!M21</f>
        <v>1640</v>
      </c>
      <c r="J243" t="s">
        <v>80</v>
      </c>
    </row>
    <row r="244" spans="3:10" x14ac:dyDescent="0.25">
      <c r="C244" s="11">
        <v>45596</v>
      </c>
      <c r="D244" t="str">
        <f>[10]Hoja1!B22</f>
        <v>ENFRIADOR DE AGUA</v>
      </c>
      <c r="E244" s="2">
        <f>[10]Hoja1!D22</f>
        <v>40983</v>
      </c>
      <c r="F244" s="10">
        <f>[10]Hoja1!C22</f>
        <v>564</v>
      </c>
      <c r="G244" t="s">
        <v>64</v>
      </c>
      <c r="H244" t="str">
        <f>[10]Hoja1!A22</f>
        <v>D-019</v>
      </c>
      <c r="I244" s="12">
        <f>[10]Hoja1!M22</f>
        <v>3300</v>
      </c>
      <c r="J244" t="s">
        <v>80</v>
      </c>
    </row>
    <row r="245" spans="3:10" x14ac:dyDescent="0.25">
      <c r="C245" s="11">
        <v>45596</v>
      </c>
      <c r="D245" t="str">
        <f>[10]Hoja1!B23</f>
        <v>COPIADORA CANON</v>
      </c>
      <c r="E245" s="2">
        <f>[10]Hoja1!D23</f>
        <v>42861</v>
      </c>
      <c r="F245" s="10">
        <f>[10]Hoja1!C23</f>
        <v>515</v>
      </c>
      <c r="G245" t="s">
        <v>64</v>
      </c>
      <c r="H245" t="str">
        <f>[10]Hoja1!A23</f>
        <v>D-020</v>
      </c>
      <c r="I245" s="12">
        <f>[10]Hoja1!M23</f>
        <v>30000</v>
      </c>
      <c r="J245" t="s">
        <v>80</v>
      </c>
    </row>
    <row r="246" spans="3:10" x14ac:dyDescent="0.25">
      <c r="C246" s="11">
        <v>45596</v>
      </c>
      <c r="D246" t="str">
        <f>[10]Hoja1!B24</f>
        <v>ESCRITORIO METALICO C/ 2 CAJONES</v>
      </c>
      <c r="E246" s="2"/>
      <c r="F246" s="10">
        <f>[10]Hoja1!C24</f>
        <v>511</v>
      </c>
      <c r="G246" t="s">
        <v>75</v>
      </c>
      <c r="H246" t="str">
        <f>[10]Hoja1!A24</f>
        <v>D-021</v>
      </c>
      <c r="I246" s="12">
        <f>[10]Hoja1!M24</f>
        <v>1500</v>
      </c>
      <c r="J246" t="s">
        <v>80</v>
      </c>
    </row>
    <row r="247" spans="3:10" x14ac:dyDescent="0.25">
      <c r="C247" s="11">
        <v>45596</v>
      </c>
      <c r="D247" t="str">
        <f>[10]Hoja1!B25</f>
        <v>SILLON EJECUTIVO C</v>
      </c>
      <c r="E247" s="2">
        <f>[10]Hoja1!D25</f>
        <v>41303</v>
      </c>
      <c r="F247" s="10">
        <f>[10]Hoja1!C25</f>
        <v>511</v>
      </c>
      <c r="G247" t="s">
        <v>64</v>
      </c>
      <c r="H247" t="str">
        <f>[10]Hoja1!A25</f>
        <v>D-022</v>
      </c>
      <c r="I247" s="12">
        <f>[10]Hoja1!M25</f>
        <v>1899</v>
      </c>
      <c r="J247" t="s">
        <v>80</v>
      </c>
    </row>
    <row r="248" spans="3:10" x14ac:dyDescent="0.25">
      <c r="C248" s="11">
        <v>45596</v>
      </c>
      <c r="D248" t="str">
        <f>[10]Hoja1!B26</f>
        <v>ESCRITORIO EJECUTIVO COLOR GUINDA</v>
      </c>
      <c r="E248" s="2"/>
      <c r="F248" s="10">
        <f>[10]Hoja1!C26</f>
        <v>511</v>
      </c>
      <c r="G248" t="s">
        <v>64</v>
      </c>
      <c r="H248" t="str">
        <f>[10]Hoja1!A26</f>
        <v>D-023</v>
      </c>
      <c r="I248" s="12">
        <f>[10]Hoja1!M26</f>
        <v>0</v>
      </c>
      <c r="J248" t="s">
        <v>80</v>
      </c>
    </row>
    <row r="249" spans="3:10" x14ac:dyDescent="0.25">
      <c r="C249" s="11">
        <v>45596</v>
      </c>
      <c r="D249" t="str">
        <f>[10]Hoja1!B27</f>
        <v>MONITOR</v>
      </c>
      <c r="E249" s="2">
        <f>[10]Hoja1!D27</f>
        <v>42415</v>
      </c>
      <c r="F249" s="10">
        <f>[10]Hoja1!C27</f>
        <v>515</v>
      </c>
      <c r="G249" t="s">
        <v>75</v>
      </c>
      <c r="H249" t="str">
        <f>[10]Hoja1!A27</f>
        <v>D-024</v>
      </c>
      <c r="I249" s="12">
        <f>[10]Hoja1!M27</f>
        <v>8352</v>
      </c>
      <c r="J249" t="s">
        <v>80</v>
      </c>
    </row>
    <row r="250" spans="3:10" x14ac:dyDescent="0.25">
      <c r="C250" s="11">
        <v>45596</v>
      </c>
      <c r="D250" t="str">
        <f>[10]Hoja1!B28</f>
        <v>REGULADOR</v>
      </c>
      <c r="E250" s="2">
        <f>[10]Hoja1!D28</f>
        <v>42415</v>
      </c>
      <c r="F250" s="10">
        <f>[10]Hoja1!C28</f>
        <v>566</v>
      </c>
      <c r="G250" t="s">
        <v>64</v>
      </c>
      <c r="H250" t="str">
        <f>[10]Hoja1!A28</f>
        <v>D-025</v>
      </c>
      <c r="I250" s="12">
        <f>[10]Hoja1!M28</f>
        <v>0</v>
      </c>
      <c r="J250" t="s">
        <v>80</v>
      </c>
    </row>
    <row r="251" spans="3:10" x14ac:dyDescent="0.25">
      <c r="C251" s="11">
        <v>45596</v>
      </c>
      <c r="D251" t="str">
        <f>[10]Hoja1!B29</f>
        <v>CPU</v>
      </c>
      <c r="E251" s="2">
        <f>[10]Hoja1!D29</f>
        <v>42415</v>
      </c>
      <c r="F251" s="10">
        <f>[10]Hoja1!C29</f>
        <v>515</v>
      </c>
      <c r="G251" t="s">
        <v>64</v>
      </c>
      <c r="H251" t="str">
        <f>[10]Hoja1!A29</f>
        <v>D-026</v>
      </c>
      <c r="I251" s="12">
        <f>[10]Hoja1!M29</f>
        <v>0</v>
      </c>
      <c r="J251" t="s">
        <v>80</v>
      </c>
    </row>
    <row r="252" spans="3:10" x14ac:dyDescent="0.25">
      <c r="C252" s="11">
        <v>45596</v>
      </c>
      <c r="D252" t="str">
        <f>[10]Hoja1!B30</f>
        <v>MOUSE</v>
      </c>
      <c r="E252" s="2">
        <f>[10]Hoja1!D30</f>
        <v>42415</v>
      </c>
      <c r="F252" s="10">
        <f>[10]Hoja1!C30</f>
        <v>515</v>
      </c>
      <c r="G252" t="s">
        <v>75</v>
      </c>
      <c r="H252" t="str">
        <f>[10]Hoja1!A30</f>
        <v>D-027</v>
      </c>
      <c r="I252" s="12">
        <f>[10]Hoja1!M30</f>
        <v>0</v>
      </c>
      <c r="J252" t="s">
        <v>80</v>
      </c>
    </row>
    <row r="253" spans="3:10" x14ac:dyDescent="0.25">
      <c r="C253" s="11">
        <v>45596</v>
      </c>
      <c r="D253" t="str">
        <f>[10]Hoja1!B31</f>
        <v>ESCRITORIO S/ CAJONES</v>
      </c>
      <c r="E253" s="2"/>
      <c r="F253" s="10">
        <f>[10]Hoja1!C31</f>
        <v>511</v>
      </c>
      <c r="G253" t="s">
        <v>64</v>
      </c>
      <c r="H253" t="str">
        <f>[10]Hoja1!A31</f>
        <v>D-028</v>
      </c>
      <c r="I253" s="12">
        <f>[10]Hoja1!M31</f>
        <v>0</v>
      </c>
      <c r="J253" t="s">
        <v>80</v>
      </c>
    </row>
    <row r="254" spans="3:10" x14ac:dyDescent="0.25">
      <c r="C254" s="11">
        <v>45596</v>
      </c>
      <c r="D254" t="str">
        <f>[10]Hoja1!B32</f>
        <v>SILLA CON RESPALDO COLOR VERDE</v>
      </c>
      <c r="E254" s="2"/>
      <c r="F254" s="10">
        <f>[10]Hoja1!C32</f>
        <v>511</v>
      </c>
      <c r="G254" t="s">
        <v>64</v>
      </c>
      <c r="H254" t="str">
        <f>[10]Hoja1!A32</f>
        <v>D-029</v>
      </c>
      <c r="I254" s="12">
        <f>[10]Hoja1!M32</f>
        <v>0</v>
      </c>
      <c r="J254" t="s">
        <v>80</v>
      </c>
    </row>
    <row r="255" spans="3:10" x14ac:dyDescent="0.25">
      <c r="C255" s="11">
        <v>45596</v>
      </c>
      <c r="D255" t="str">
        <f>[10]Hoja1!B33</f>
        <v>ANAQUEL DE ALUMINIO CON CON 4 ENTREPAÑOS</v>
      </c>
      <c r="E255" s="2"/>
      <c r="F255" s="10">
        <f>[10]Hoja1!C33</f>
        <v>511</v>
      </c>
      <c r="G255" t="s">
        <v>75</v>
      </c>
      <c r="H255" t="str">
        <f>[10]Hoja1!A33</f>
        <v>D-030</v>
      </c>
      <c r="I255" s="12">
        <f>[10]Hoja1!M33</f>
        <v>0</v>
      </c>
      <c r="J255" t="s">
        <v>80</v>
      </c>
    </row>
    <row r="256" spans="3:10" x14ac:dyDescent="0.25">
      <c r="C256" s="11">
        <v>45596</v>
      </c>
      <c r="D256" t="str">
        <f>[10]Hoja1!B34</f>
        <v>ARCHIVERO METALICO C/4 CAJONES</v>
      </c>
      <c r="E256" s="2"/>
      <c r="F256" s="10">
        <f>[10]Hoja1!C34</f>
        <v>511</v>
      </c>
      <c r="G256" t="s">
        <v>64</v>
      </c>
      <c r="H256" t="str">
        <f>[10]Hoja1!A34</f>
        <v>D-031</v>
      </c>
      <c r="I256" s="12">
        <f>[10]Hoja1!M34</f>
        <v>150</v>
      </c>
      <c r="J256" t="s">
        <v>80</v>
      </c>
    </row>
    <row r="257" spans="3:10" x14ac:dyDescent="0.25">
      <c r="C257" s="11">
        <v>45596</v>
      </c>
      <c r="D257" t="str">
        <f>[10]Hoja1!B35</f>
        <v>ESCRITORIO DE MADERA S/CAJONES</v>
      </c>
      <c r="E257" s="2"/>
      <c r="F257" s="10">
        <f>[10]Hoja1!C35</f>
        <v>511</v>
      </c>
      <c r="G257" t="s">
        <v>64</v>
      </c>
      <c r="H257" t="str">
        <f>[10]Hoja1!A35</f>
        <v>D-032</v>
      </c>
      <c r="I257" s="12">
        <f>[10]Hoja1!M35</f>
        <v>1500</v>
      </c>
      <c r="J257" t="s">
        <v>80</v>
      </c>
    </row>
    <row r="258" spans="3:10" x14ac:dyDescent="0.25">
      <c r="C258" s="11">
        <v>45596</v>
      </c>
      <c r="D258" t="str">
        <f>[10]Hoja1!B36</f>
        <v>ARCHIVERO METALICO C/4 CAJONES</v>
      </c>
      <c r="E258" s="2">
        <f>[10]Hoja1!D36</f>
        <v>39896</v>
      </c>
      <c r="F258" s="10">
        <f>[10]Hoja1!C36</f>
        <v>511</v>
      </c>
      <c r="G258" t="s">
        <v>75</v>
      </c>
      <c r="H258" t="str">
        <f>[10]Hoja1!A36</f>
        <v>D-033</v>
      </c>
      <c r="I258" s="12">
        <f>[10]Hoja1!M36</f>
        <v>5824.75</v>
      </c>
      <c r="J258" t="s">
        <v>80</v>
      </c>
    </row>
    <row r="259" spans="3:10" x14ac:dyDescent="0.25">
      <c r="C259" s="11">
        <v>45596</v>
      </c>
      <c r="D259" t="str">
        <f>[10]Hoja1!B37</f>
        <v>ANAQUEL DE  ALUMINIO C/5 ENTREPAÑOS</v>
      </c>
      <c r="E259" s="2"/>
      <c r="F259" s="10">
        <f>[10]Hoja1!C37</f>
        <v>511</v>
      </c>
      <c r="G259" t="s">
        <v>64</v>
      </c>
      <c r="H259" t="str">
        <f>[10]Hoja1!A37</f>
        <v>D-034</v>
      </c>
      <c r="I259" s="12">
        <f>[10]Hoja1!M37</f>
        <v>1500</v>
      </c>
      <c r="J259" t="s">
        <v>80</v>
      </c>
    </row>
    <row r="260" spans="3:10" x14ac:dyDescent="0.25">
      <c r="C260" s="11">
        <v>45596</v>
      </c>
      <c r="D260" t="str">
        <f>[10]Hoja1!B38</f>
        <v xml:space="preserve">ESCRITORIO METALICO DE 2 CAJONES </v>
      </c>
      <c r="E260" s="2"/>
      <c r="F260" s="10">
        <f>[10]Hoja1!C38</f>
        <v>511</v>
      </c>
      <c r="G260" t="s">
        <v>64</v>
      </c>
      <c r="H260" t="str">
        <f>[10]Hoja1!A38</f>
        <v>D-035</v>
      </c>
      <c r="I260" s="12">
        <f>[10]Hoja1!M38</f>
        <v>0</v>
      </c>
      <c r="J260" t="s">
        <v>80</v>
      </c>
    </row>
    <row r="261" spans="3:10" x14ac:dyDescent="0.25">
      <c r="C261" s="11">
        <v>45596</v>
      </c>
      <c r="D261" t="str">
        <f>[10]Hoja1!B39</f>
        <v xml:space="preserve">SILLA GIRABLE </v>
      </c>
      <c r="E261" s="2"/>
      <c r="F261" s="10">
        <f>[10]Hoja1!C39</f>
        <v>511</v>
      </c>
      <c r="G261" t="s">
        <v>75</v>
      </c>
      <c r="H261" t="str">
        <f>[10]Hoja1!A39</f>
        <v>D-036</v>
      </c>
      <c r="I261" s="12">
        <f>[10]Hoja1!M39</f>
        <v>0</v>
      </c>
      <c r="J261" t="s">
        <v>80</v>
      </c>
    </row>
    <row r="262" spans="3:10" x14ac:dyDescent="0.25">
      <c r="C262" s="11">
        <v>45596</v>
      </c>
      <c r="D262" t="str">
        <f>[10]Hoja1!B40</f>
        <v>ANAQUEL DE ALUMINIO CON 3 ENTREPAÑOS</v>
      </c>
      <c r="E262" s="2"/>
      <c r="F262" s="10">
        <f>[10]Hoja1!C40</f>
        <v>511</v>
      </c>
      <c r="G262" t="s">
        <v>64</v>
      </c>
      <c r="H262" t="str">
        <f>[10]Hoja1!A40</f>
        <v>D-037</v>
      </c>
      <c r="I262" s="12">
        <f>[10]Hoja1!M40</f>
        <v>0</v>
      </c>
      <c r="J262" t="s">
        <v>80</v>
      </c>
    </row>
    <row r="263" spans="3:10" x14ac:dyDescent="0.25">
      <c r="C263" s="11">
        <v>45596</v>
      </c>
      <c r="D263" t="str">
        <f>[10]Hoja1!B41</f>
        <v>MONITOR HANS -G</v>
      </c>
      <c r="E263" s="2"/>
      <c r="F263" s="10">
        <f>[10]Hoja1!C41</f>
        <v>515</v>
      </c>
      <c r="G263" t="s">
        <v>64</v>
      </c>
      <c r="H263" t="str">
        <f>[10]Hoja1!A41</f>
        <v>D-038</v>
      </c>
      <c r="I263" s="12">
        <f>[10]Hoja1!M41</f>
        <v>0</v>
      </c>
      <c r="J263" t="s">
        <v>80</v>
      </c>
    </row>
    <row r="264" spans="3:10" x14ac:dyDescent="0.25">
      <c r="C264" s="11">
        <v>45596</v>
      </c>
      <c r="D264" t="str">
        <f>[10]Hoja1!B42</f>
        <v>TECLADO</v>
      </c>
      <c r="E264" s="2"/>
      <c r="F264" s="10">
        <f>[10]Hoja1!C42</f>
        <v>515</v>
      </c>
      <c r="G264" t="s">
        <v>75</v>
      </c>
      <c r="H264" t="str">
        <f>[10]Hoja1!A42</f>
        <v>D-039</v>
      </c>
      <c r="I264" s="12">
        <f>[10]Hoja1!M42</f>
        <v>0</v>
      </c>
      <c r="J264" t="s">
        <v>80</v>
      </c>
    </row>
    <row r="265" spans="3:10" x14ac:dyDescent="0.25">
      <c r="C265" s="11">
        <v>45596</v>
      </c>
      <c r="D265" t="str">
        <f>[10]Hoja1!B43</f>
        <v>MOUSE</v>
      </c>
      <c r="E265" s="2"/>
      <c r="F265" s="10">
        <f>[10]Hoja1!C43</f>
        <v>515</v>
      </c>
      <c r="G265" t="s">
        <v>64</v>
      </c>
      <c r="H265" t="str">
        <f>[10]Hoja1!A43</f>
        <v>D-040</v>
      </c>
      <c r="I265" s="12">
        <f>[10]Hoja1!M43</f>
        <v>0</v>
      </c>
      <c r="J265" t="s">
        <v>80</v>
      </c>
    </row>
    <row r="266" spans="3:10" x14ac:dyDescent="0.25">
      <c r="C266" s="11">
        <v>45596</v>
      </c>
      <c r="D266" t="str">
        <f>[10]Hoja1!B44</f>
        <v>ESCRITORIO METALICO C/3 CAJONES</v>
      </c>
      <c r="E266" s="2"/>
      <c r="F266" s="10">
        <f>[10]Hoja1!C44</f>
        <v>511</v>
      </c>
      <c r="G266" t="s">
        <v>64</v>
      </c>
      <c r="H266" t="str">
        <f>[10]Hoja1!A44</f>
        <v>D-041</v>
      </c>
      <c r="I266" s="12">
        <f>[10]Hoja1!M44</f>
        <v>0</v>
      </c>
      <c r="J266" t="s">
        <v>80</v>
      </c>
    </row>
    <row r="267" spans="3:10" x14ac:dyDescent="0.25">
      <c r="C267" s="11">
        <v>45596</v>
      </c>
      <c r="D267" t="str">
        <f>[10]Hoja1!B45</f>
        <v>SILLA GIRATORIA</v>
      </c>
      <c r="E267" s="2"/>
      <c r="F267" s="10">
        <f>[10]Hoja1!C45</f>
        <v>511</v>
      </c>
      <c r="G267" t="s">
        <v>75</v>
      </c>
      <c r="H267" t="str">
        <f>[10]Hoja1!A45</f>
        <v>D-042</v>
      </c>
      <c r="I267" s="12">
        <f>[10]Hoja1!M45</f>
        <v>0</v>
      </c>
      <c r="J267" t="s">
        <v>80</v>
      </c>
    </row>
    <row r="268" spans="3:10" x14ac:dyDescent="0.25">
      <c r="C268" s="11">
        <v>45596</v>
      </c>
      <c r="D268" t="str">
        <f>[10]Hoja1!B46</f>
        <v>ESCRITORIO DE MADERA C/2 CAJONES</v>
      </c>
      <c r="E268" s="2"/>
      <c r="F268" s="10">
        <f>[10]Hoja1!C46</f>
        <v>511</v>
      </c>
      <c r="G268" t="s">
        <v>64</v>
      </c>
      <c r="H268" t="str">
        <f>[10]Hoja1!A46</f>
        <v>D-043</v>
      </c>
      <c r="I268" s="12">
        <f>[10]Hoja1!M46</f>
        <v>0</v>
      </c>
      <c r="J268" t="s">
        <v>80</v>
      </c>
    </row>
    <row r="269" spans="3:10" x14ac:dyDescent="0.25">
      <c r="C269" s="11">
        <v>45596</v>
      </c>
      <c r="D269" t="str">
        <f>[10]Hoja1!B47</f>
        <v>SILLA RESPALDO COLOR VERDE</v>
      </c>
      <c r="E269" s="2"/>
      <c r="F269" s="10">
        <f>[10]Hoja1!C47</f>
        <v>511</v>
      </c>
      <c r="G269" t="s">
        <v>64</v>
      </c>
      <c r="H269" t="str">
        <f>[10]Hoja1!A47</f>
        <v>D-044</v>
      </c>
      <c r="I269" s="12">
        <f>[10]Hoja1!M47</f>
        <v>0</v>
      </c>
      <c r="J269" t="s">
        <v>80</v>
      </c>
    </row>
    <row r="270" spans="3:10" x14ac:dyDescent="0.25">
      <c r="C270" s="11">
        <v>45596</v>
      </c>
      <c r="D270" t="str">
        <f>[10]Hoja1!B48</f>
        <v>COPIADORA</v>
      </c>
      <c r="E270" s="2"/>
      <c r="F270" s="10">
        <f>[10]Hoja1!C48</f>
        <v>515</v>
      </c>
      <c r="G270" t="s">
        <v>75</v>
      </c>
      <c r="H270" t="str">
        <f>[10]Hoja1!A48</f>
        <v>D-045</v>
      </c>
      <c r="I270" s="12"/>
      <c r="J270" t="s">
        <v>80</v>
      </c>
    </row>
    <row r="271" spans="3:10" x14ac:dyDescent="0.25">
      <c r="C271" s="11">
        <v>45596</v>
      </c>
      <c r="D271" t="str">
        <f>[10]Hoja1!B49</f>
        <v>MESA DE PLASTICO GRANDE</v>
      </c>
      <c r="E271" s="2"/>
      <c r="F271" s="10">
        <f>[10]Hoja1!C49</f>
        <v>511</v>
      </c>
      <c r="G271" t="s">
        <v>64</v>
      </c>
      <c r="H271" t="str">
        <f>[10]Hoja1!A49</f>
        <v>D-046</v>
      </c>
      <c r="I271" s="12">
        <f>[10]Hoja1!M49</f>
        <v>800</v>
      </c>
      <c r="J271" t="s">
        <v>80</v>
      </c>
    </row>
    <row r="272" spans="3:10" x14ac:dyDescent="0.25">
      <c r="C272" s="11">
        <v>45596</v>
      </c>
      <c r="D272" t="str">
        <f>[10]Hoja1!B50</f>
        <v>REFRIGERADOR</v>
      </c>
      <c r="E272" s="2"/>
      <c r="F272" s="10">
        <f>[10]Hoja1!C50</f>
        <v>564</v>
      </c>
      <c r="G272" t="s">
        <v>64</v>
      </c>
      <c r="H272" t="str">
        <f>[10]Hoja1!A50</f>
        <v>D-047</v>
      </c>
      <c r="I272" s="12">
        <f>[10]Hoja1!M50</f>
        <v>3000</v>
      </c>
      <c r="J272" t="s">
        <v>80</v>
      </c>
    </row>
    <row r="273" spans="3:10" x14ac:dyDescent="0.25">
      <c r="C273" s="11">
        <v>45596</v>
      </c>
      <c r="D273" t="str">
        <f>[10]Hoja1!B51</f>
        <v>ESCALERA DE TIJERA DE ALUMINIO</v>
      </c>
      <c r="E273" s="2"/>
      <c r="F273" s="10">
        <f>[10]Hoja1!C51</f>
        <v>511</v>
      </c>
      <c r="G273" t="s">
        <v>75</v>
      </c>
      <c r="H273" t="str">
        <f>[10]Hoja1!A51</f>
        <v>D-048</v>
      </c>
      <c r="I273" s="12">
        <f>[10]Hoja1!M51</f>
        <v>850</v>
      </c>
      <c r="J273" t="s">
        <v>80</v>
      </c>
    </row>
    <row r="274" spans="3:10" x14ac:dyDescent="0.25">
      <c r="C274" s="11">
        <v>45596</v>
      </c>
      <c r="D274" t="str">
        <f>[10]Hoja1!B52</f>
        <v>VENTILADOR INSDUSTRIAL DE TECHO 56"</v>
      </c>
      <c r="E274" s="2"/>
      <c r="F274" s="10">
        <f>[10]Hoja1!C52</f>
        <v>564</v>
      </c>
      <c r="G274" t="s">
        <v>64</v>
      </c>
      <c r="H274" t="str">
        <f>[10]Hoja1!A52</f>
        <v>D-049</v>
      </c>
      <c r="I274" s="12">
        <f>[10]Hoja1!M52</f>
        <v>500</v>
      </c>
      <c r="J274" t="s">
        <v>80</v>
      </c>
    </row>
    <row r="275" spans="3:10" x14ac:dyDescent="0.25">
      <c r="C275" s="11">
        <v>45596</v>
      </c>
      <c r="D275" t="str">
        <f>[10]Hoja1!B53</f>
        <v>DIABLITO</v>
      </c>
      <c r="E275" s="2"/>
      <c r="F275" s="10">
        <f>[10]Hoja1!C53</f>
        <v>511</v>
      </c>
      <c r="G275" t="s">
        <v>64</v>
      </c>
      <c r="H275" t="str">
        <f>[10]Hoja1!A53</f>
        <v>D-050</v>
      </c>
      <c r="I275" s="12">
        <f>[10]Hoja1!M53</f>
        <v>450</v>
      </c>
      <c r="J275" t="s">
        <v>80</v>
      </c>
    </row>
    <row r="276" spans="3:10" x14ac:dyDescent="0.25">
      <c r="C276" s="11">
        <v>45596</v>
      </c>
      <c r="D276" t="str">
        <f>[10]Hoja1!B54</f>
        <v>PARRILLA C/4 QUEMADORES</v>
      </c>
      <c r="E276" s="2"/>
      <c r="F276" s="10">
        <f>[10]Hoja1!C54</f>
        <v>564</v>
      </c>
      <c r="G276" t="s">
        <v>75</v>
      </c>
      <c r="H276" t="str">
        <f>[10]Hoja1!A54</f>
        <v>D-051</v>
      </c>
      <c r="I276" s="12">
        <f>[10]Hoja1!M54</f>
        <v>900</v>
      </c>
      <c r="J276" t="s">
        <v>80</v>
      </c>
    </row>
    <row r="277" spans="3:10" x14ac:dyDescent="0.25">
      <c r="C277" s="11">
        <v>45596</v>
      </c>
      <c r="D277" t="str">
        <f>[10]Hoja1!B55</f>
        <v>MESA CHICA 80 CM.</v>
      </c>
      <c r="E277" s="2"/>
      <c r="F277" s="10">
        <f>[10]Hoja1!C55</f>
        <v>511</v>
      </c>
      <c r="G277" t="s">
        <v>64</v>
      </c>
      <c r="H277" t="str">
        <f>[10]Hoja1!A55</f>
        <v>D-052</v>
      </c>
      <c r="I277" s="12">
        <f>[10]Hoja1!M55</f>
        <v>450</v>
      </c>
      <c r="J277" t="s">
        <v>80</v>
      </c>
    </row>
    <row r="278" spans="3:10" x14ac:dyDescent="0.25">
      <c r="C278" s="11">
        <v>45596</v>
      </c>
      <c r="D278" t="str">
        <f>[10]Hoja1!B56</f>
        <v>ESCRITORIO</v>
      </c>
      <c r="E278" s="2">
        <f>[10]Hoja1!D56</f>
        <v>41306</v>
      </c>
      <c r="F278" s="10">
        <f>[10]Hoja1!C56</f>
        <v>511</v>
      </c>
      <c r="G278" t="s">
        <v>64</v>
      </c>
      <c r="H278" t="str">
        <f>[10]Hoja1!A56</f>
        <v>D-053</v>
      </c>
      <c r="I278" s="12">
        <f>[10]Hoja1!M56</f>
        <v>2699</v>
      </c>
      <c r="J278" t="s">
        <v>80</v>
      </c>
    </row>
    <row r="279" spans="3:10" x14ac:dyDescent="0.25">
      <c r="C279" s="11">
        <v>45596</v>
      </c>
      <c r="D279" t="str">
        <f>[10]Hoja1!B57</f>
        <v xml:space="preserve">MUEBLE DE MADERA CON ARCHIVERO DE 2 CAJONES </v>
      </c>
      <c r="E279" s="2"/>
      <c r="F279" s="10">
        <f>[10]Hoja1!C57</f>
        <v>511</v>
      </c>
      <c r="G279" t="s">
        <v>75</v>
      </c>
      <c r="H279" t="str">
        <f>[10]Hoja1!A57</f>
        <v>D-054</v>
      </c>
      <c r="I279" s="12">
        <f>[10]Hoja1!M57</f>
        <v>800</v>
      </c>
      <c r="J279" t="s">
        <v>80</v>
      </c>
    </row>
    <row r="280" spans="3:10" x14ac:dyDescent="0.25">
      <c r="C280" s="11">
        <v>45596</v>
      </c>
      <c r="D280" t="str">
        <f>[10]Hoja1!B58</f>
        <v>ESPEJO REDONDO</v>
      </c>
      <c r="E280" s="2"/>
      <c r="F280" s="10">
        <f>[10]Hoja1!C58</f>
        <v>511</v>
      </c>
      <c r="G280" t="s">
        <v>64</v>
      </c>
      <c r="H280" t="str">
        <f>[10]Hoja1!A58</f>
        <v>D-055</v>
      </c>
      <c r="I280" s="12">
        <f>[10]Hoja1!M58</f>
        <v>400</v>
      </c>
      <c r="J280" t="s">
        <v>80</v>
      </c>
    </row>
    <row r="281" spans="3:10" x14ac:dyDescent="0.25">
      <c r="C281" s="11">
        <v>45596</v>
      </c>
      <c r="D281" t="str">
        <f>[10]Hoja1!B59</f>
        <v>ARCHIVERO METALICO C/4 CAJONES</v>
      </c>
      <c r="E281" s="2"/>
      <c r="F281" s="10">
        <f>[10]Hoja1!C59</f>
        <v>511</v>
      </c>
      <c r="G281" t="s">
        <v>64</v>
      </c>
      <c r="H281" t="str">
        <f>[10]Hoja1!A59</f>
        <v>D-056</v>
      </c>
      <c r="I281" s="12">
        <f>[10]Hoja1!M59</f>
        <v>1500</v>
      </c>
      <c r="J281" t="s">
        <v>80</v>
      </c>
    </row>
    <row r="282" spans="3:10" x14ac:dyDescent="0.25">
      <c r="C282" s="11">
        <v>45596</v>
      </c>
      <c r="D282" t="str">
        <f>[10]Hoja1!B60</f>
        <v>AIRE ACONDICIONADO MINISPLIT</v>
      </c>
      <c r="E282" s="2">
        <f>[10]Hoja1!D60</f>
        <v>40603</v>
      </c>
      <c r="F282" s="10">
        <f>[10]Hoja1!C60</f>
        <v>564</v>
      </c>
      <c r="G282" t="s">
        <v>75</v>
      </c>
      <c r="H282" t="str">
        <f>[10]Hoja1!A60</f>
        <v>D-057</v>
      </c>
      <c r="I282" s="12">
        <f>[10]Hoja1!M60</f>
        <v>10672</v>
      </c>
      <c r="J282" t="s">
        <v>80</v>
      </c>
    </row>
    <row r="283" spans="3:10" x14ac:dyDescent="0.25">
      <c r="C283" s="11">
        <v>45596</v>
      </c>
      <c r="D283" t="str">
        <f>[10]Hoja1!B61</f>
        <v>CHAROLA ARCHIVERO 5 NIV</v>
      </c>
      <c r="E283" s="2" t="s">
        <v>79</v>
      </c>
      <c r="F283" s="10">
        <f>[10]Hoja1!C61</f>
        <v>511</v>
      </c>
      <c r="G283" t="s">
        <v>64</v>
      </c>
      <c r="H283" t="str">
        <f>[10]Hoja1!A61</f>
        <v>D-058</v>
      </c>
      <c r="I283" s="12">
        <f>[10]Hoja1!M61</f>
        <v>249</v>
      </c>
      <c r="J283" t="s">
        <v>80</v>
      </c>
    </row>
    <row r="284" spans="3:10" x14ac:dyDescent="0.25">
      <c r="C284" s="11">
        <v>45596</v>
      </c>
      <c r="D284" t="str">
        <f>[10]Hoja1!B62</f>
        <v>IMPRESORA MULTIFUNCIONAL</v>
      </c>
      <c r="E284" s="2" t="s">
        <v>79</v>
      </c>
      <c r="F284" s="10">
        <f>[10]Hoja1!C62</f>
        <v>515</v>
      </c>
      <c r="G284" t="s">
        <v>64</v>
      </c>
      <c r="H284" t="str">
        <f>[10]Hoja1!A62</f>
        <v>D-059</v>
      </c>
      <c r="I284" s="12">
        <f>[10]Hoja1!M62</f>
        <v>2000</v>
      </c>
      <c r="J284" t="s">
        <v>80</v>
      </c>
    </row>
    <row r="285" spans="3:10" x14ac:dyDescent="0.25">
      <c r="C285" s="11">
        <v>45596</v>
      </c>
      <c r="D285" t="str">
        <f>[10]Hoja1!B63</f>
        <v>SILLA ACOJINABLE C/3 ASIENTOS</v>
      </c>
      <c r="E285" s="2" t="s">
        <v>79</v>
      </c>
      <c r="F285" s="10">
        <f>[10]Hoja1!C63</f>
        <v>511</v>
      </c>
      <c r="G285" t="s">
        <v>75</v>
      </c>
      <c r="H285" t="str">
        <f>[10]Hoja1!A63</f>
        <v>D-060</v>
      </c>
      <c r="I285" s="12">
        <f>[10]Hoja1!M63</f>
        <v>3000</v>
      </c>
      <c r="J285" t="s">
        <v>80</v>
      </c>
    </row>
    <row r="286" spans="3:10" x14ac:dyDescent="0.25">
      <c r="C286" s="11">
        <v>45596</v>
      </c>
      <c r="D286" t="str">
        <f>[10]Hoja1!B64</f>
        <v>BANCO PLEGABLE C/RESPALDO</v>
      </c>
      <c r="E286" s="2">
        <f>[10]Hoja1!D64</f>
        <v>42040</v>
      </c>
      <c r="F286" s="10">
        <f>[10]Hoja1!C64</f>
        <v>511</v>
      </c>
      <c r="G286" t="s">
        <v>64</v>
      </c>
      <c r="H286" t="str">
        <f>[10]Hoja1!A64</f>
        <v>D-061</v>
      </c>
      <c r="I286" s="12">
        <f>[10]Hoja1!M64</f>
        <v>149</v>
      </c>
      <c r="J286" t="s">
        <v>80</v>
      </c>
    </row>
    <row r="287" spans="3:10" x14ac:dyDescent="0.25">
      <c r="C287" s="11">
        <v>45596</v>
      </c>
      <c r="D287" t="str">
        <f>[10]Hoja1!B65</f>
        <v>ARCHIVERO MOVIL C/2 CAJONES</v>
      </c>
      <c r="E287" s="2">
        <f>[10]Hoja1!D65</f>
        <v>42366</v>
      </c>
      <c r="F287" s="10">
        <f>[10]Hoja1!C65</f>
        <v>511</v>
      </c>
      <c r="G287" t="s">
        <v>64</v>
      </c>
      <c r="H287" t="str">
        <f>[10]Hoja1!A65</f>
        <v>D-062</v>
      </c>
      <c r="I287" s="12">
        <f>[10]Hoja1!M65</f>
        <v>1257.26</v>
      </c>
      <c r="J287" t="s">
        <v>80</v>
      </c>
    </row>
    <row r="288" spans="3:10" x14ac:dyDescent="0.25">
      <c r="C288" s="11">
        <v>45596</v>
      </c>
      <c r="D288" t="str">
        <f>[10]Hoja1!B66</f>
        <v>ESCRITORIO METALICO DE 1.52 MTS C/2 CAJONES</v>
      </c>
      <c r="E288" s="2">
        <f>[10]Hoja1!D66</f>
        <v>39896</v>
      </c>
      <c r="F288" s="10">
        <f>[10]Hoja1!C66</f>
        <v>511</v>
      </c>
      <c r="G288" t="s">
        <v>75</v>
      </c>
      <c r="H288" t="str">
        <f>[10]Hoja1!A66</f>
        <v>D-063</v>
      </c>
      <c r="I288" s="12">
        <f>[10]Hoja1!M66</f>
        <v>4715</v>
      </c>
      <c r="J288" t="s">
        <v>80</v>
      </c>
    </row>
    <row r="289" spans="3:10" x14ac:dyDescent="0.25">
      <c r="C289" s="11">
        <v>45596</v>
      </c>
      <c r="D289" t="str">
        <f>[10]Hoja1!B67</f>
        <v>SILLA COLOR VERDE CON RESPALDO</v>
      </c>
      <c r="E289" s="2" t="s">
        <v>79</v>
      </c>
      <c r="F289" s="10">
        <f>[10]Hoja1!C67</f>
        <v>511</v>
      </c>
      <c r="G289" t="s">
        <v>64</v>
      </c>
      <c r="H289" t="str">
        <f>[10]Hoja1!A67</f>
        <v>D-064</v>
      </c>
      <c r="I289" s="12">
        <f>[10]Hoja1!M67</f>
        <v>900</v>
      </c>
      <c r="J289" t="s">
        <v>80</v>
      </c>
    </row>
    <row r="290" spans="3:10" x14ac:dyDescent="0.25">
      <c r="C290" s="11">
        <v>45596</v>
      </c>
      <c r="D290" t="str">
        <f>[10]Hoja1!B68</f>
        <v>CAMARA FOTOGRAFICA 16 MP</v>
      </c>
      <c r="E290" s="2">
        <f>[10]Hoja1!D68</f>
        <v>42922</v>
      </c>
      <c r="F290" s="10">
        <f>[10]Hoja1!C68</f>
        <v>523</v>
      </c>
      <c r="G290" t="s">
        <v>64</v>
      </c>
      <c r="H290" t="str">
        <f>[10]Hoja1!A68</f>
        <v>D-065</v>
      </c>
      <c r="I290" s="12">
        <f>[10]Hoja1!M68</f>
        <v>2700</v>
      </c>
      <c r="J290" t="s">
        <v>80</v>
      </c>
    </row>
    <row r="291" spans="3:10" x14ac:dyDescent="0.25">
      <c r="C291" s="11">
        <v>45596</v>
      </c>
      <c r="D291" t="str">
        <f>[10]Hoja1!B69</f>
        <v>COMPUTADORA LAPTOP</v>
      </c>
      <c r="E291" s="2">
        <f>[10]Hoja1!D69</f>
        <v>42922</v>
      </c>
      <c r="F291" s="10">
        <f>[10]Hoja1!C69</f>
        <v>515</v>
      </c>
      <c r="G291" t="s">
        <v>75</v>
      </c>
      <c r="H291" t="str">
        <f>[10]Hoja1!A69</f>
        <v>D-066</v>
      </c>
      <c r="I291" s="12">
        <f>[10]Hoja1!M69</f>
        <v>6249.99</v>
      </c>
      <c r="J291" t="s">
        <v>80</v>
      </c>
    </row>
    <row r="292" spans="3:10" x14ac:dyDescent="0.25">
      <c r="C292" s="11">
        <v>45596</v>
      </c>
      <c r="D292" t="str">
        <f>[10]Hoja1!B70</f>
        <v>COMPUTADORA LAPTOP</v>
      </c>
      <c r="E292" s="2">
        <f>[10]Hoja1!D70</f>
        <v>42922</v>
      </c>
      <c r="F292" s="10">
        <f>[10]Hoja1!C70</f>
        <v>515</v>
      </c>
      <c r="G292" t="s">
        <v>64</v>
      </c>
      <c r="H292" t="str">
        <f>[10]Hoja1!A70</f>
        <v>D-067</v>
      </c>
      <c r="I292" s="12">
        <f>[10]Hoja1!M70</f>
        <v>6249.99</v>
      </c>
      <c r="J292" t="s">
        <v>80</v>
      </c>
    </row>
    <row r="293" spans="3:10" x14ac:dyDescent="0.25">
      <c r="C293" s="11">
        <v>45596</v>
      </c>
      <c r="D293" t="str">
        <f>[10]Hoja1!B71</f>
        <v>MONITOR</v>
      </c>
      <c r="E293" s="2" t="s">
        <v>79</v>
      </c>
      <c r="F293" s="10">
        <f>[10]Hoja1!C71</f>
        <v>515</v>
      </c>
      <c r="G293" t="s">
        <v>64</v>
      </c>
      <c r="H293" t="str">
        <f>[10]Hoja1!A71</f>
        <v>D-068</v>
      </c>
      <c r="I293" s="12">
        <f>[10]Hoja1!M71</f>
        <v>850</v>
      </c>
      <c r="J293" t="s">
        <v>80</v>
      </c>
    </row>
    <row r="294" spans="3:10" x14ac:dyDescent="0.25">
      <c r="C294" s="11">
        <v>45596</v>
      </c>
      <c r="D294" t="str">
        <f>[10]Hoja1!B72</f>
        <v>CPU</v>
      </c>
      <c r="E294" s="2" t="s">
        <v>79</v>
      </c>
      <c r="F294" s="10">
        <f>[10]Hoja1!C72</f>
        <v>515</v>
      </c>
      <c r="G294" t="s">
        <v>75</v>
      </c>
      <c r="H294" t="str">
        <f>[10]Hoja1!A72</f>
        <v>D-069</v>
      </c>
      <c r="I294" s="12">
        <f>[10]Hoja1!M72</f>
        <v>900</v>
      </c>
      <c r="J294" t="s">
        <v>80</v>
      </c>
    </row>
    <row r="295" spans="3:10" x14ac:dyDescent="0.25">
      <c r="C295" s="11">
        <v>45596</v>
      </c>
      <c r="D295" t="str">
        <f>[10]Hoja1!B73</f>
        <v>AIRE ACONDICIONADO</v>
      </c>
      <c r="E295" s="2" t="s">
        <v>79</v>
      </c>
      <c r="F295" s="10">
        <f>[10]Hoja1!C73</f>
        <v>564</v>
      </c>
      <c r="G295" t="s">
        <v>64</v>
      </c>
      <c r="H295" t="str">
        <f>[10]Hoja1!A73</f>
        <v>D-070</v>
      </c>
      <c r="I295" s="12">
        <f>[10]Hoja1!M73</f>
        <v>4000</v>
      </c>
      <c r="J295" t="s">
        <v>80</v>
      </c>
    </row>
    <row r="296" spans="3:10" x14ac:dyDescent="0.25">
      <c r="C296" s="11">
        <v>45596</v>
      </c>
      <c r="D296" t="str">
        <f>[10]Hoja1!B74</f>
        <v>REGULADOR</v>
      </c>
      <c r="E296" s="2" t="s">
        <v>79</v>
      </c>
      <c r="F296" s="10">
        <f>[10]Hoja1!C74</f>
        <v>566</v>
      </c>
      <c r="G296" t="s">
        <v>64</v>
      </c>
      <c r="H296" t="str">
        <f>[10]Hoja1!A74</f>
        <v>D-071</v>
      </c>
      <c r="I296" s="12">
        <f>[10]Hoja1!M74</f>
        <v>850</v>
      </c>
      <c r="J296" t="s">
        <v>80</v>
      </c>
    </row>
    <row r="297" spans="3:10" x14ac:dyDescent="0.25">
      <c r="C297" s="11">
        <v>45596</v>
      </c>
      <c r="D297" t="str">
        <f>[10]Hoja1!B75</f>
        <v>SILLA C/2 ASIENTOS</v>
      </c>
      <c r="E297" s="2" t="s">
        <v>79</v>
      </c>
      <c r="F297" s="10">
        <f>[10]Hoja1!C75</f>
        <v>511</v>
      </c>
      <c r="G297" t="s">
        <v>75</v>
      </c>
      <c r="H297" t="str">
        <f>[10]Hoja1!A75</f>
        <v>D-072</v>
      </c>
      <c r="I297" s="12">
        <f>[10]Hoja1!M75</f>
        <v>900</v>
      </c>
      <c r="J297" t="s">
        <v>80</v>
      </c>
    </row>
    <row r="298" spans="3:10" x14ac:dyDescent="0.25">
      <c r="C298" s="11">
        <v>45596</v>
      </c>
      <c r="D298" t="str">
        <f>[10]Hoja1!B76</f>
        <v>SILLA GIRATORIA</v>
      </c>
      <c r="E298" s="2" t="s">
        <v>79</v>
      </c>
      <c r="F298" s="10">
        <f>[10]Hoja1!C76</f>
        <v>511</v>
      </c>
      <c r="G298" t="s">
        <v>64</v>
      </c>
      <c r="H298" t="str">
        <f>[10]Hoja1!A76</f>
        <v>D-073</v>
      </c>
      <c r="I298" s="12">
        <f>[10]Hoja1!M76</f>
        <v>800</v>
      </c>
      <c r="J298" t="s">
        <v>80</v>
      </c>
    </row>
    <row r="299" spans="3:10" x14ac:dyDescent="0.25">
      <c r="C299" s="11">
        <v>45596</v>
      </c>
      <c r="D299" t="str">
        <f>[10]Hoja1!B77</f>
        <v>MESA DE MADERA PARA CENTRO</v>
      </c>
      <c r="E299" s="2" t="s">
        <v>79</v>
      </c>
      <c r="F299" s="10">
        <f>[10]Hoja1!C77</f>
        <v>511</v>
      </c>
      <c r="G299" t="s">
        <v>64</v>
      </c>
      <c r="H299" t="str">
        <f>[10]Hoja1!A77</f>
        <v>D-074</v>
      </c>
      <c r="I299" s="12">
        <f>[10]Hoja1!M77</f>
        <v>500</v>
      </c>
      <c r="J299" t="s">
        <v>80</v>
      </c>
    </row>
    <row r="300" spans="3:10" x14ac:dyDescent="0.25">
      <c r="C300" s="11">
        <v>45596</v>
      </c>
      <c r="D300" t="str">
        <f>[10]Hoja1!B78</f>
        <v>ESCRITORIO DE MADERA C/2 CAJONES</v>
      </c>
      <c r="E300" s="2" t="s">
        <v>79</v>
      </c>
      <c r="F300" s="10">
        <f>[10]Hoja1!C78</f>
        <v>511</v>
      </c>
      <c r="G300" t="s">
        <v>75</v>
      </c>
      <c r="H300" t="str">
        <f>[10]Hoja1!A78</f>
        <v>D-075</v>
      </c>
      <c r="I300" s="12">
        <f>[10]Hoja1!M78</f>
        <v>1500</v>
      </c>
      <c r="J300" t="s">
        <v>80</v>
      </c>
    </row>
    <row r="301" spans="3:10" x14ac:dyDescent="0.25">
      <c r="C301" s="11">
        <v>45596</v>
      </c>
      <c r="D301" t="str">
        <f>[10]Hoja1!B79</f>
        <v>JUGUETERO DIDACTICO</v>
      </c>
      <c r="E301" s="2" t="s">
        <v>79</v>
      </c>
      <c r="F301" s="10">
        <f>[10]Hoja1!C79</f>
        <v>511</v>
      </c>
      <c r="G301" t="s">
        <v>64</v>
      </c>
      <c r="H301" t="str">
        <f>[10]Hoja1!A79</f>
        <v>D-076</v>
      </c>
      <c r="I301" s="12">
        <f>[10]Hoja1!M79</f>
        <v>450</v>
      </c>
      <c r="J301" t="s">
        <v>80</v>
      </c>
    </row>
    <row r="302" spans="3:10" x14ac:dyDescent="0.25">
      <c r="C302" s="11">
        <v>45596</v>
      </c>
      <c r="D302" t="str">
        <f>[10]Hoja1!B80</f>
        <v>VENTILADOR DE PEDESTAL</v>
      </c>
      <c r="E302" s="2">
        <f>[10]Hoja1!D80</f>
        <v>40269</v>
      </c>
      <c r="F302" s="10">
        <f>[10]Hoja1!C80</f>
        <v>564</v>
      </c>
      <c r="G302" t="s">
        <v>64</v>
      </c>
      <c r="H302" t="str">
        <f>[10]Hoja1!A80</f>
        <v>D-077</v>
      </c>
      <c r="I302" s="12">
        <f>[10]Hoja1!M80</f>
        <v>1710</v>
      </c>
      <c r="J302" t="s">
        <v>80</v>
      </c>
    </row>
    <row r="303" spans="3:10" x14ac:dyDescent="0.25">
      <c r="C303" s="11">
        <v>45596</v>
      </c>
      <c r="D303" t="str">
        <f>[10]Hoja1!B81</f>
        <v>TECLADO</v>
      </c>
      <c r="E303" s="2" t="s">
        <v>79</v>
      </c>
      <c r="F303" s="10">
        <f>[10]Hoja1!C81</f>
        <v>515</v>
      </c>
      <c r="G303" t="s">
        <v>75</v>
      </c>
      <c r="H303" t="str">
        <f>[10]Hoja1!A81</f>
        <v>D-078</v>
      </c>
      <c r="I303" s="12">
        <f>[10]Hoja1!M81</f>
        <v>200</v>
      </c>
      <c r="J303" t="s">
        <v>80</v>
      </c>
    </row>
    <row r="304" spans="3:10" x14ac:dyDescent="0.25">
      <c r="C304" s="11">
        <v>45596</v>
      </c>
      <c r="D304" t="str">
        <f>[10]Hoja1!B82</f>
        <v>REGULADOR 8 CONTACTOS</v>
      </c>
      <c r="E304" s="2">
        <f>[10]Hoja1!D82</f>
        <v>43017</v>
      </c>
      <c r="F304" s="10">
        <f>[10]Hoja1!C82</f>
        <v>566</v>
      </c>
      <c r="G304" t="s">
        <v>64</v>
      </c>
      <c r="H304" t="str">
        <f>[10]Hoja1!A82</f>
        <v>D-079</v>
      </c>
      <c r="I304" s="12">
        <f>[10]Hoja1!M82</f>
        <v>270</v>
      </c>
      <c r="J304" t="s">
        <v>80</v>
      </c>
    </row>
    <row r="305" spans="3:10" x14ac:dyDescent="0.25">
      <c r="C305" s="11">
        <v>45596</v>
      </c>
      <c r="D305" t="str">
        <f>[10]Hoja1!B83</f>
        <v>MOUSE</v>
      </c>
      <c r="E305" s="2" t="s">
        <v>79</v>
      </c>
      <c r="F305" s="10">
        <f>[10]Hoja1!C83</f>
        <v>515</v>
      </c>
      <c r="G305" t="s">
        <v>64</v>
      </c>
      <c r="H305" t="str">
        <f>[10]Hoja1!A83</f>
        <v>D-080</v>
      </c>
      <c r="I305" s="12">
        <f>[10]Hoja1!M83</f>
        <v>150</v>
      </c>
      <c r="J305" t="s">
        <v>80</v>
      </c>
    </row>
    <row r="306" spans="3:10" x14ac:dyDescent="0.25">
      <c r="C306" s="11">
        <v>45596</v>
      </c>
      <c r="D306" t="str">
        <f>[10]Hoja1!B84</f>
        <v>MONITOR</v>
      </c>
      <c r="E306" s="2" t="s">
        <v>79</v>
      </c>
      <c r="F306" s="10">
        <f>[10]Hoja1!C84</f>
        <v>515</v>
      </c>
      <c r="G306" t="s">
        <v>75</v>
      </c>
      <c r="H306" t="str">
        <f>[10]Hoja1!A84</f>
        <v>D-081</v>
      </c>
      <c r="I306" s="12">
        <f>[10]Hoja1!M84</f>
        <v>800</v>
      </c>
      <c r="J306" t="s">
        <v>80</v>
      </c>
    </row>
    <row r="307" spans="3:10" x14ac:dyDescent="0.25">
      <c r="C307" s="11">
        <v>45596</v>
      </c>
      <c r="D307" t="str">
        <f>[10]Hoja1!B85</f>
        <v xml:space="preserve">CPU </v>
      </c>
      <c r="E307" s="2" t="s">
        <v>79</v>
      </c>
      <c r="F307" s="10">
        <f>[10]Hoja1!C85</f>
        <v>515</v>
      </c>
      <c r="G307" t="s">
        <v>64</v>
      </c>
      <c r="H307" t="str">
        <f>[10]Hoja1!A85</f>
        <v>D-082</v>
      </c>
      <c r="I307" s="12">
        <f>[10]Hoja1!M85</f>
        <v>900</v>
      </c>
      <c r="J307" t="s">
        <v>80</v>
      </c>
    </row>
    <row r="308" spans="3:10" x14ac:dyDescent="0.25">
      <c r="C308" s="11">
        <v>45596</v>
      </c>
      <c r="D308" t="str">
        <f>[10]Hoja1!B86</f>
        <v>IMPRESORA MULTIFUNCIONAL</v>
      </c>
      <c r="E308" s="2">
        <f>[10]Hoja1!D86</f>
        <v>41296</v>
      </c>
      <c r="F308" s="10">
        <f>[10]Hoja1!C86</f>
        <v>515</v>
      </c>
      <c r="G308" t="s">
        <v>64</v>
      </c>
      <c r="H308" t="str">
        <f>[10]Hoja1!A86</f>
        <v>D-083</v>
      </c>
      <c r="I308" s="12">
        <f>[10]Hoja1!M86</f>
        <v>5494</v>
      </c>
      <c r="J308" t="s">
        <v>80</v>
      </c>
    </row>
    <row r="309" spans="3:10" x14ac:dyDescent="0.25">
      <c r="C309" s="11">
        <v>45596</v>
      </c>
      <c r="D309" t="str">
        <f>[10]Hoja1!B87</f>
        <v>SILLA GIRABLE GIRABLE</v>
      </c>
      <c r="E309" s="2" t="s">
        <v>79</v>
      </c>
      <c r="F309" s="10">
        <f>[10]Hoja1!C87</f>
        <v>511</v>
      </c>
      <c r="G309" t="s">
        <v>75</v>
      </c>
      <c r="H309" t="str">
        <f>[10]Hoja1!A87</f>
        <v>D-084</v>
      </c>
      <c r="I309" s="12">
        <f>[10]Hoja1!M87</f>
        <v>700</v>
      </c>
      <c r="J309" t="s">
        <v>80</v>
      </c>
    </row>
    <row r="310" spans="3:10" x14ac:dyDescent="0.25">
      <c r="C310" s="11">
        <v>45596</v>
      </c>
      <c r="D310" t="str">
        <f>[10]Hoja1!B88</f>
        <v>ESCRITORIO METALICO DE 2 CAJONES</v>
      </c>
      <c r="E310" s="2" t="s">
        <v>79</v>
      </c>
      <c r="F310" s="10">
        <f>[10]Hoja1!C88</f>
        <v>511</v>
      </c>
      <c r="G310" t="s">
        <v>64</v>
      </c>
      <c r="H310" t="str">
        <f>[10]Hoja1!A88</f>
        <v>D-085</v>
      </c>
      <c r="I310" s="12">
        <f>[10]Hoja1!M88</f>
        <v>1500</v>
      </c>
      <c r="J310" t="s">
        <v>80</v>
      </c>
    </row>
    <row r="311" spans="3:10" x14ac:dyDescent="0.25">
      <c r="C311" s="11">
        <v>45596</v>
      </c>
      <c r="D311" t="str">
        <f>[10]Hoja1!B89</f>
        <v>ARCHIVERO C/ 4 CAJONES</v>
      </c>
      <c r="E311" s="2" t="s">
        <v>79</v>
      </c>
      <c r="F311" s="10">
        <f>[10]Hoja1!C89</f>
        <v>511</v>
      </c>
      <c r="G311" t="s">
        <v>64</v>
      </c>
      <c r="H311" t="str">
        <f>[10]Hoja1!A89</f>
        <v>D-086</v>
      </c>
      <c r="I311" s="12">
        <f>[10]Hoja1!M89</f>
        <v>4500</v>
      </c>
      <c r="J311" t="s">
        <v>80</v>
      </c>
    </row>
    <row r="312" spans="3:10" x14ac:dyDescent="0.25">
      <c r="C312" s="11">
        <v>45596</v>
      </c>
      <c r="D312" t="str">
        <f>[10]Hoja1!B90</f>
        <v>SILLA ACOJINABLE CON RESPALDO</v>
      </c>
      <c r="E312" s="2" t="s">
        <v>79</v>
      </c>
      <c r="F312" s="10">
        <f>[10]Hoja1!C90</f>
        <v>511</v>
      </c>
      <c r="G312" t="s">
        <v>75</v>
      </c>
      <c r="H312" t="str">
        <f>[10]Hoja1!A90</f>
        <v>D-087</v>
      </c>
      <c r="I312" s="12">
        <f>[10]Hoja1!M90</f>
        <v>0</v>
      </c>
      <c r="J312" t="s">
        <v>80</v>
      </c>
    </row>
    <row r="313" spans="3:10" x14ac:dyDescent="0.25">
      <c r="C313" s="11">
        <v>45596</v>
      </c>
      <c r="D313" t="str">
        <f>[10]Hoja1!B91</f>
        <v>SILLA ACOJINABLE CON RESPALDO</v>
      </c>
      <c r="E313" s="2" t="s">
        <v>79</v>
      </c>
      <c r="F313" s="10">
        <f>[10]Hoja1!C91</f>
        <v>511</v>
      </c>
      <c r="G313" t="s">
        <v>64</v>
      </c>
      <c r="H313" t="str">
        <f>[10]Hoja1!A91</f>
        <v>D-088</v>
      </c>
      <c r="I313" s="12">
        <f>[10]Hoja1!M91</f>
        <v>0</v>
      </c>
      <c r="J313" t="s">
        <v>80</v>
      </c>
    </row>
    <row r="314" spans="3:10" x14ac:dyDescent="0.25">
      <c r="C314" s="11">
        <v>45596</v>
      </c>
      <c r="D314" t="str">
        <f>[10]Hoja1!B92</f>
        <v>SILLA ACOJINABLE CON RESPALDO</v>
      </c>
      <c r="E314" s="2" t="s">
        <v>79</v>
      </c>
      <c r="F314" s="10">
        <f>[10]Hoja1!C92</f>
        <v>511</v>
      </c>
      <c r="G314" t="s">
        <v>64</v>
      </c>
      <c r="H314" t="str">
        <f>[10]Hoja1!A92</f>
        <v>D-089</v>
      </c>
      <c r="I314" s="12">
        <f>[10]Hoja1!M92</f>
        <v>0</v>
      </c>
      <c r="J314" t="s">
        <v>80</v>
      </c>
    </row>
    <row r="315" spans="3:10" x14ac:dyDescent="0.25">
      <c r="C315" s="11">
        <v>45596</v>
      </c>
      <c r="D315" t="str">
        <f>[10]Hoja1!B93</f>
        <v>SILLA DASEL</v>
      </c>
      <c r="E315" s="2">
        <f>[10]Hoja1!D93</f>
        <v>44442</v>
      </c>
      <c r="F315" s="10">
        <f>[10]Hoja1!C93</f>
        <v>511</v>
      </c>
      <c r="G315" t="s">
        <v>75</v>
      </c>
      <c r="H315" t="str">
        <f>[10]Hoja1!A93</f>
        <v>D-090</v>
      </c>
      <c r="I315" s="12">
        <f>[10]Hoja1!M93</f>
        <v>570</v>
      </c>
      <c r="J315" t="s">
        <v>80</v>
      </c>
    </row>
    <row r="316" spans="3:10" x14ac:dyDescent="0.25">
      <c r="C316" s="11">
        <v>45596</v>
      </c>
      <c r="D316" t="str">
        <f>[10]Hoja1!B94</f>
        <v>SILLA DASEL</v>
      </c>
      <c r="E316" s="2">
        <f>[10]Hoja1!D94</f>
        <v>44442</v>
      </c>
      <c r="F316" s="10">
        <f>[10]Hoja1!C94</f>
        <v>511</v>
      </c>
      <c r="G316" t="s">
        <v>64</v>
      </c>
      <c r="H316" t="str">
        <f>[10]Hoja1!A94</f>
        <v>D-091</v>
      </c>
      <c r="I316" s="12">
        <f>[10]Hoja1!M94</f>
        <v>570</v>
      </c>
      <c r="J316" t="s">
        <v>80</v>
      </c>
    </row>
    <row r="317" spans="3:10" x14ac:dyDescent="0.25">
      <c r="C317" s="11">
        <v>45596</v>
      </c>
      <c r="D317" t="str">
        <f>[10]Hoja1!B95</f>
        <v>SILLA DASEL</v>
      </c>
      <c r="E317" s="2">
        <f>[10]Hoja1!D95</f>
        <v>44442</v>
      </c>
      <c r="F317" s="10">
        <f>[10]Hoja1!C95</f>
        <v>511</v>
      </c>
      <c r="G317" t="s">
        <v>64</v>
      </c>
      <c r="H317" t="str">
        <f>[10]Hoja1!A95</f>
        <v>D-092</v>
      </c>
      <c r="I317" s="12">
        <f>[10]Hoja1!M95</f>
        <v>570</v>
      </c>
      <c r="J317" t="s">
        <v>80</v>
      </c>
    </row>
    <row r="318" spans="3:10" x14ac:dyDescent="0.25">
      <c r="C318" s="11">
        <v>45596</v>
      </c>
      <c r="D318" t="str">
        <f>[10]Hoja1!B96</f>
        <v>SILLA DASEL</v>
      </c>
      <c r="E318" s="2">
        <f>[10]Hoja1!D96</f>
        <v>44442</v>
      </c>
      <c r="F318" s="10">
        <f>[10]Hoja1!C96</f>
        <v>511</v>
      </c>
      <c r="G318" t="s">
        <v>75</v>
      </c>
      <c r="H318" t="str">
        <f>[10]Hoja1!A96</f>
        <v>D-093</v>
      </c>
      <c r="I318" s="12">
        <f>[10]Hoja1!M96</f>
        <v>570</v>
      </c>
      <c r="J318" t="s">
        <v>80</v>
      </c>
    </row>
    <row r="319" spans="3:10" x14ac:dyDescent="0.25">
      <c r="C319" s="11">
        <v>45596</v>
      </c>
      <c r="D319" t="str">
        <f>[10]Hoja1!B97</f>
        <v>SILLA DASEL</v>
      </c>
      <c r="E319" s="2">
        <f>[10]Hoja1!D97</f>
        <v>44442</v>
      </c>
      <c r="F319" s="10">
        <f>[10]Hoja1!C97</f>
        <v>511</v>
      </c>
      <c r="G319" t="s">
        <v>64</v>
      </c>
      <c r="H319" t="str">
        <f>[10]Hoja1!A97</f>
        <v>D-094</v>
      </c>
      <c r="I319" s="12">
        <f>[10]Hoja1!M97</f>
        <v>570</v>
      </c>
      <c r="J319" t="s">
        <v>80</v>
      </c>
    </row>
    <row r="320" spans="3:10" x14ac:dyDescent="0.25">
      <c r="C320" s="11">
        <v>45596</v>
      </c>
      <c r="D320" t="str">
        <f>[10]Hoja1!B98</f>
        <v>SILLA DASEL</v>
      </c>
      <c r="E320" s="2">
        <f>[10]Hoja1!D98</f>
        <v>44442</v>
      </c>
      <c r="F320" s="10">
        <f>[10]Hoja1!C98</f>
        <v>511</v>
      </c>
      <c r="G320" t="s">
        <v>64</v>
      </c>
      <c r="H320" t="str">
        <f>[10]Hoja1!A98</f>
        <v>D-095</v>
      </c>
      <c r="I320" s="12">
        <f>[10]Hoja1!M98</f>
        <v>570</v>
      </c>
      <c r="J320" t="s">
        <v>80</v>
      </c>
    </row>
    <row r="321" spans="3:10" x14ac:dyDescent="0.25">
      <c r="C321" s="11">
        <v>45596</v>
      </c>
      <c r="D321" t="str">
        <f>[10]Hoja1!B99</f>
        <v>SILLA DASEL</v>
      </c>
      <c r="E321" s="2">
        <f>[10]Hoja1!D99</f>
        <v>44442</v>
      </c>
      <c r="F321" s="10">
        <f>[10]Hoja1!C99</f>
        <v>511</v>
      </c>
      <c r="G321" t="s">
        <v>75</v>
      </c>
      <c r="H321" t="str">
        <f>[10]Hoja1!A99</f>
        <v>D-096</v>
      </c>
      <c r="I321" s="12">
        <f>[10]Hoja1!M99</f>
        <v>570</v>
      </c>
      <c r="J321" t="s">
        <v>80</v>
      </c>
    </row>
    <row r="322" spans="3:10" x14ac:dyDescent="0.25">
      <c r="C322" s="11">
        <v>45596</v>
      </c>
      <c r="D322" t="str">
        <f>[10]Hoja1!B100</f>
        <v>SILLA DASEL</v>
      </c>
      <c r="E322" s="2">
        <f>[10]Hoja1!D100</f>
        <v>44442</v>
      </c>
      <c r="F322" s="10">
        <f>[10]Hoja1!C100</f>
        <v>511</v>
      </c>
      <c r="G322" t="s">
        <v>64</v>
      </c>
      <c r="H322" t="str">
        <f>[10]Hoja1!A100</f>
        <v>D-097</v>
      </c>
      <c r="I322" s="12">
        <f>[10]Hoja1!M100</f>
        <v>570</v>
      </c>
      <c r="J322" t="s">
        <v>80</v>
      </c>
    </row>
    <row r="323" spans="3:10" x14ac:dyDescent="0.25">
      <c r="C323" s="11">
        <v>45596</v>
      </c>
      <c r="D323" t="str">
        <f>[10]Hoja1!B101</f>
        <v>SILLA DASEL</v>
      </c>
      <c r="E323" s="2">
        <f>[10]Hoja1!D101</f>
        <v>44442</v>
      </c>
      <c r="F323" s="10">
        <f>[10]Hoja1!C101</f>
        <v>511</v>
      </c>
      <c r="G323" t="s">
        <v>64</v>
      </c>
      <c r="H323" t="str">
        <f>[10]Hoja1!A101</f>
        <v>D-098</v>
      </c>
      <c r="I323" s="12">
        <f>[10]Hoja1!M101</f>
        <v>570</v>
      </c>
      <c r="J323" t="s">
        <v>80</v>
      </c>
    </row>
    <row r="324" spans="3:10" x14ac:dyDescent="0.25">
      <c r="C324" s="11">
        <v>45596</v>
      </c>
      <c r="D324" t="str">
        <f>[10]Hoja1!B102</f>
        <v>SILLA DASEL</v>
      </c>
      <c r="E324" s="2">
        <f>[10]Hoja1!D102</f>
        <v>44442</v>
      </c>
      <c r="F324" s="10">
        <f>[10]Hoja1!C102</f>
        <v>511</v>
      </c>
      <c r="G324" t="s">
        <v>75</v>
      </c>
      <c r="H324" t="str">
        <f>[10]Hoja1!A102</f>
        <v>D-099</v>
      </c>
      <c r="I324" s="12">
        <f>[10]Hoja1!M102</f>
        <v>570</v>
      </c>
      <c r="J324" t="s">
        <v>80</v>
      </c>
    </row>
    <row r="325" spans="3:10" x14ac:dyDescent="0.25">
      <c r="C325" s="11">
        <v>45596</v>
      </c>
      <c r="D325" t="str">
        <f>[10]Hoja1!B103</f>
        <v>SILLA DASEL</v>
      </c>
      <c r="E325" s="2">
        <f>[10]Hoja1!D103</f>
        <v>44442</v>
      </c>
      <c r="F325" s="10">
        <f>[10]Hoja1!C103</f>
        <v>511</v>
      </c>
      <c r="G325" t="s">
        <v>64</v>
      </c>
      <c r="H325" t="str">
        <f>[10]Hoja1!A103</f>
        <v>D-100</v>
      </c>
      <c r="I325" s="12">
        <f>[10]Hoja1!M103</f>
        <v>570</v>
      </c>
      <c r="J325" t="s">
        <v>80</v>
      </c>
    </row>
    <row r="326" spans="3:10" x14ac:dyDescent="0.25">
      <c r="C326" s="11">
        <v>45596</v>
      </c>
      <c r="D326" t="str">
        <f>[10]Hoja1!B104</f>
        <v>SILLA DASEL</v>
      </c>
      <c r="E326" s="2">
        <f>[10]Hoja1!D104</f>
        <v>44442</v>
      </c>
      <c r="F326" s="10">
        <f>[10]Hoja1!C104</f>
        <v>511</v>
      </c>
      <c r="G326" t="s">
        <v>64</v>
      </c>
      <c r="H326" t="str">
        <f>[10]Hoja1!A104</f>
        <v>D-101</v>
      </c>
      <c r="I326" s="12">
        <f>[10]Hoja1!M104</f>
        <v>570</v>
      </c>
      <c r="J326" t="s">
        <v>80</v>
      </c>
    </row>
    <row r="327" spans="3:10" x14ac:dyDescent="0.25">
      <c r="C327" s="11">
        <v>45596</v>
      </c>
      <c r="D327" t="str">
        <f>[10]Hoja1!B105</f>
        <v>SILLA DASEL</v>
      </c>
      <c r="E327" s="2">
        <f>[10]Hoja1!D105</f>
        <v>44442</v>
      </c>
      <c r="F327" s="10">
        <f>[10]Hoja1!C105</f>
        <v>511</v>
      </c>
      <c r="G327" t="s">
        <v>75</v>
      </c>
      <c r="H327" t="str">
        <f>[10]Hoja1!A105</f>
        <v>D-102</v>
      </c>
      <c r="I327" s="12">
        <f>[10]Hoja1!M105</f>
        <v>570</v>
      </c>
      <c r="J327" t="s">
        <v>80</v>
      </c>
    </row>
    <row r="328" spans="3:10" x14ac:dyDescent="0.25">
      <c r="C328" s="11">
        <v>45596</v>
      </c>
      <c r="D328" t="str">
        <f>[10]Hoja1!B106</f>
        <v>SILLA DASEL</v>
      </c>
      <c r="E328" s="2">
        <f>[10]Hoja1!D106</f>
        <v>44442</v>
      </c>
      <c r="F328" s="10">
        <f>[10]Hoja1!C106</f>
        <v>511</v>
      </c>
      <c r="G328" t="s">
        <v>64</v>
      </c>
      <c r="H328" t="str">
        <f>[10]Hoja1!A106</f>
        <v>D-103</v>
      </c>
      <c r="I328" s="12">
        <f>[10]Hoja1!M106</f>
        <v>570</v>
      </c>
      <c r="J328" t="s">
        <v>80</v>
      </c>
    </row>
    <row r="329" spans="3:10" x14ac:dyDescent="0.25">
      <c r="C329" s="11">
        <v>45596</v>
      </c>
      <c r="D329" t="str">
        <f>[10]Hoja1!B107</f>
        <v>EQUIPO DE COMPUTO (INCLUYE, MONITOR, CPU, MOUSE Y TECLADO</v>
      </c>
      <c r="E329" s="2">
        <f>[10]Hoja1!D107</f>
        <v>44718</v>
      </c>
      <c r="F329" s="10">
        <f>[10]Hoja1!C107</f>
        <v>515</v>
      </c>
      <c r="G329" t="s">
        <v>64</v>
      </c>
      <c r="H329" t="str">
        <f>[10]Hoja1!A107</f>
        <v>D-104</v>
      </c>
      <c r="I329" s="12">
        <f>[10]Hoja1!M107</f>
        <v>6475.29</v>
      </c>
      <c r="J329" t="s">
        <v>80</v>
      </c>
    </row>
    <row r="330" spans="3:10" x14ac:dyDescent="0.25">
      <c r="C330" s="11">
        <v>45596</v>
      </c>
      <c r="D330" t="str">
        <f>[10]Hoja1!B108</f>
        <v>IMPRESORA MULTIFUNCIONAL</v>
      </c>
      <c r="E330" s="2">
        <f>[10]Hoja1!D108</f>
        <v>44718</v>
      </c>
      <c r="F330" s="10">
        <f>[10]Hoja1!C108</f>
        <v>515</v>
      </c>
      <c r="G330" t="s">
        <v>75</v>
      </c>
      <c r="H330" t="str">
        <f>[10]Hoja1!A108</f>
        <v>D-105</v>
      </c>
      <c r="I330" s="12">
        <f>[10]Hoja1!M108</f>
        <v>4398.99</v>
      </c>
      <c r="J330" t="s">
        <v>80</v>
      </c>
    </row>
    <row r="331" spans="3:10" x14ac:dyDescent="0.25">
      <c r="C331" s="11">
        <v>45596</v>
      </c>
      <c r="D331" t="str">
        <f>[10]Hoja1!B109</f>
        <v>EQUIPO DE COMPUTO (INCLUYE, MONITOR, CPU, MOUSE Y TECLADO</v>
      </c>
      <c r="E331" s="2">
        <f>[10]Hoja1!D109</f>
        <v>44718</v>
      </c>
      <c r="F331" s="10">
        <f>[10]Hoja1!C109</f>
        <v>515</v>
      </c>
      <c r="G331" t="s">
        <v>64</v>
      </c>
      <c r="H331" t="str">
        <f>[10]Hoja1!A109</f>
        <v>D-106</v>
      </c>
      <c r="I331" s="12">
        <f>[10]Hoja1!M109</f>
        <v>10883</v>
      </c>
      <c r="J331" t="s">
        <v>80</v>
      </c>
    </row>
    <row r="332" spans="3:10" x14ac:dyDescent="0.25">
      <c r="C332" s="11">
        <v>45596</v>
      </c>
      <c r="D332" t="str">
        <f>[10]Hoja1!B110</f>
        <v>MINISPLIT  2 TON</v>
      </c>
      <c r="E332" s="2">
        <f>[10]Hoja1!D110</f>
        <v>44699</v>
      </c>
      <c r="F332" s="10">
        <f>[10]Hoja1!C110</f>
        <v>564</v>
      </c>
      <c r="G332" t="s">
        <v>64</v>
      </c>
      <c r="H332" t="str">
        <f>[10]Hoja1!A110</f>
        <v>D-107</v>
      </c>
      <c r="I332" s="12">
        <f>[10]Hoja1!M110</f>
        <v>8004</v>
      </c>
      <c r="J332" t="s">
        <v>80</v>
      </c>
    </row>
    <row r="333" spans="3:10" x14ac:dyDescent="0.25">
      <c r="C333" s="11">
        <v>45596</v>
      </c>
      <c r="D333" t="str">
        <f>[10]Hoja1!B111</f>
        <v>MINISPLIT  2 TON</v>
      </c>
      <c r="E333" s="2">
        <f>[10]Hoja1!D111</f>
        <v>44699</v>
      </c>
      <c r="F333" s="10">
        <f>[10]Hoja1!C111</f>
        <v>564</v>
      </c>
      <c r="G333" t="s">
        <v>75</v>
      </c>
      <c r="H333" t="str">
        <f>[10]Hoja1!A111</f>
        <v>D-108</v>
      </c>
      <c r="I333" s="12">
        <f>[10]Hoja1!M111</f>
        <v>15080</v>
      </c>
      <c r="J333" t="s">
        <v>80</v>
      </c>
    </row>
    <row r="334" spans="3:10" x14ac:dyDescent="0.25">
      <c r="C334" s="11">
        <v>45596</v>
      </c>
      <c r="D334" t="str">
        <f>[10]Hoja1!B112</f>
        <v>3 BANCAS METALICASA</v>
      </c>
      <c r="E334" s="2">
        <f>[10]Hoja1!D112</f>
        <v>44762</v>
      </c>
      <c r="F334" s="10">
        <f>[10]Hoja1!C112</f>
        <v>0</v>
      </c>
      <c r="G334" t="s">
        <v>64</v>
      </c>
      <c r="H334" t="str">
        <f>[10]Hoja1!A112</f>
        <v>D-109</v>
      </c>
      <c r="I334" s="12">
        <f>[10]Hoja1!M112</f>
        <v>10657.5</v>
      </c>
      <c r="J334" t="s">
        <v>80</v>
      </c>
    </row>
    <row r="335" spans="3:10" x14ac:dyDescent="0.25">
      <c r="C335" s="11">
        <v>45596</v>
      </c>
      <c r="D335" t="str">
        <f>[10]Hoja1!B113</f>
        <v>IMPRESORA MULTIFUNCIONAL</v>
      </c>
      <c r="E335" s="2">
        <f>[10]Hoja1!D113</f>
        <v>0</v>
      </c>
      <c r="F335" s="10">
        <f>[10]Hoja1!C113</f>
        <v>0</v>
      </c>
      <c r="G335" t="s">
        <v>64</v>
      </c>
      <c r="H335" t="str">
        <f>[10]Hoja1!A113</f>
        <v>D-110</v>
      </c>
      <c r="I335" s="12">
        <f>[10]Hoja1!M113</f>
        <v>0</v>
      </c>
      <c r="J335" t="s">
        <v>80</v>
      </c>
    </row>
    <row r="336" spans="3:10" x14ac:dyDescent="0.25">
      <c r="C336" s="11">
        <v>45596</v>
      </c>
      <c r="D336" t="str">
        <f>[10]Hoja1!B114</f>
        <v>EXTINTOR 4.5 KG</v>
      </c>
      <c r="E336" s="2">
        <f>[10]Hoja1!D114</f>
        <v>44729</v>
      </c>
      <c r="F336" s="10">
        <f>[10]Hoja1!C114</f>
        <v>511</v>
      </c>
      <c r="G336" t="s">
        <v>75</v>
      </c>
      <c r="H336" t="str">
        <f>[10]Hoja1!A114</f>
        <v>D-111</v>
      </c>
      <c r="I336" s="12">
        <f>[10]Hoja1!M114</f>
        <v>0</v>
      </c>
      <c r="J336" t="s">
        <v>80</v>
      </c>
    </row>
    <row r="337" spans="3:10" x14ac:dyDescent="0.25">
      <c r="C337" s="11">
        <v>45596</v>
      </c>
      <c r="D337" t="str">
        <f>[10]Hoja1!B115</f>
        <v>IMPRESORA MULTIFUNCIONAL</v>
      </c>
      <c r="E337" s="2">
        <f>[10]Hoja1!D115</f>
        <v>44978</v>
      </c>
      <c r="F337" s="10">
        <f>[10]Hoja1!C115</f>
        <v>515</v>
      </c>
      <c r="G337" t="s">
        <v>64</v>
      </c>
      <c r="H337" t="str">
        <f>[10]Hoja1!A115</f>
        <v>D-112</v>
      </c>
      <c r="I337" s="12">
        <f>[10]Hoja1!M115</f>
        <v>3998.99</v>
      </c>
      <c r="J337" t="s">
        <v>80</v>
      </c>
    </row>
    <row r="338" spans="3:10" x14ac:dyDescent="0.25">
      <c r="C338" s="11">
        <v>45596</v>
      </c>
      <c r="D338" t="str">
        <f>[10]Hoja1!B116</f>
        <v>IMPRESORA MULTIFUNCIONAL</v>
      </c>
      <c r="E338" s="2">
        <f>[10]Hoja1!D116</f>
        <v>44980</v>
      </c>
      <c r="F338" s="10">
        <f>[10]Hoja1!C116</f>
        <v>515</v>
      </c>
      <c r="G338" t="s">
        <v>64</v>
      </c>
      <c r="H338" t="str">
        <f>[10]Hoja1!A116</f>
        <v>D-113</v>
      </c>
      <c r="I338" s="12">
        <f>[10]Hoja1!M116</f>
        <v>3998.99</v>
      </c>
      <c r="J338" t="s">
        <v>80</v>
      </c>
    </row>
    <row r="339" spans="3:10" x14ac:dyDescent="0.25">
      <c r="C339" s="11">
        <v>45596</v>
      </c>
      <c r="D339" t="str">
        <f>[10]Hoja1!B117</f>
        <v>EQUIPO DE COMPUTO</v>
      </c>
      <c r="E339" s="2">
        <f>[10]Hoja1!D117</f>
        <v>44980</v>
      </c>
      <c r="F339" s="10">
        <f>[10]Hoja1!C117</f>
        <v>515</v>
      </c>
      <c r="G339" t="s">
        <v>75</v>
      </c>
      <c r="H339" t="str">
        <f>[10]Hoja1!A117</f>
        <v>D-114</v>
      </c>
      <c r="I339" s="12">
        <f>[10]Hoja1!M117</f>
        <v>8510.1</v>
      </c>
      <c r="J339" t="s">
        <v>80</v>
      </c>
    </row>
    <row r="340" spans="3:10" x14ac:dyDescent="0.25">
      <c r="C340" s="11">
        <v>45596</v>
      </c>
      <c r="D340" t="str">
        <f>[10]Hoja1!B118</f>
        <v>LAPTOP</v>
      </c>
      <c r="E340" s="2">
        <f>[10]Hoja1!D118</f>
        <v>44980</v>
      </c>
      <c r="F340" s="10">
        <f>[10]Hoja1!C118</f>
        <v>515</v>
      </c>
      <c r="G340" t="s">
        <v>64</v>
      </c>
      <c r="H340" t="str">
        <f>[10]Hoja1!A118</f>
        <v>D-115</v>
      </c>
      <c r="I340" s="12">
        <f>[10]Hoja1!M118</f>
        <v>7699</v>
      </c>
      <c r="J340" t="s">
        <v>80</v>
      </c>
    </row>
    <row r="341" spans="3:10" x14ac:dyDescent="0.25">
      <c r="C341" s="11">
        <v>45596</v>
      </c>
      <c r="D341" t="str">
        <f>[11]Hoja1!B4</f>
        <v>ESCRITORIO CON LLANTITAS</v>
      </c>
      <c r="F341" s="10">
        <f>[11]Hoja1!C4</f>
        <v>511</v>
      </c>
      <c r="G341" t="s">
        <v>64</v>
      </c>
      <c r="H341" t="str">
        <f>[11]Hoja1!A4</f>
        <v>EMA-001</v>
      </c>
      <c r="I341" s="12"/>
      <c r="J341" t="s">
        <v>81</v>
      </c>
    </row>
    <row r="342" spans="3:10" x14ac:dyDescent="0.25">
      <c r="C342" s="11">
        <v>45596</v>
      </c>
      <c r="D342" t="str">
        <f>[11]Hoja1!B5</f>
        <v xml:space="preserve">SILLA </v>
      </c>
      <c r="F342" s="10">
        <f>[11]Hoja1!C5</f>
        <v>511</v>
      </c>
      <c r="G342" t="s">
        <v>75</v>
      </c>
      <c r="H342" t="str">
        <f>[11]Hoja1!A5</f>
        <v>EMA-002</v>
      </c>
      <c r="I342" s="12"/>
      <c r="J342" t="s">
        <v>81</v>
      </c>
    </row>
    <row r="343" spans="3:10" x14ac:dyDescent="0.25">
      <c r="C343" s="11">
        <v>45596</v>
      </c>
      <c r="D343" t="str">
        <f>[11]Hoja1!B6</f>
        <v>DOS CONTENEDORES</v>
      </c>
      <c r="F343" s="10">
        <f>[11]Hoja1!C6</f>
        <v>511</v>
      </c>
      <c r="G343" t="s">
        <v>64</v>
      </c>
      <c r="H343" t="str">
        <f>[11]Hoja1!A6</f>
        <v>EMA-003</v>
      </c>
      <c r="J343" t="s">
        <v>81</v>
      </c>
    </row>
    <row r="344" spans="3:10" x14ac:dyDescent="0.25">
      <c r="C344" s="11">
        <v>45596</v>
      </c>
      <c r="D344" t="str">
        <f>[11]Hoja1!B7</f>
        <v>DIEZ RADIOS</v>
      </c>
      <c r="E344" s="2">
        <f>[11]Hoja1!D7</f>
        <v>44628</v>
      </c>
      <c r="F344" s="10">
        <f>[11]Hoja1!C7</f>
        <v>551</v>
      </c>
      <c r="G344" t="s">
        <v>64</v>
      </c>
      <c r="H344" t="str">
        <f>[11]Hoja1!A7</f>
        <v>EMA-004</v>
      </c>
      <c r="I344" s="12">
        <f>[11]Hoja1!M7</f>
        <v>2645</v>
      </c>
      <c r="J344" t="s">
        <v>81</v>
      </c>
    </row>
    <row r="345" spans="3:10" x14ac:dyDescent="0.25">
      <c r="C345" s="11">
        <v>45596</v>
      </c>
      <c r="D345" t="str">
        <f>[11]Hoja1!B8</f>
        <v>COMPUTADORA DE ESCRITORIO</v>
      </c>
      <c r="E345" s="2">
        <f>[11]Hoja1!D8</f>
        <v>44699</v>
      </c>
      <c r="F345" s="10">
        <f>[11]Hoja1!C8</f>
        <v>515</v>
      </c>
      <c r="G345" t="s">
        <v>75</v>
      </c>
      <c r="H345" t="str">
        <f>[11]Hoja1!A8</f>
        <v>EMA-005</v>
      </c>
      <c r="I345" s="12">
        <f>[11]Hoja1!M8</f>
        <v>15162.15</v>
      </c>
      <c r="J345" t="s">
        <v>81</v>
      </c>
    </row>
    <row r="346" spans="3:10" x14ac:dyDescent="0.25">
      <c r="C346" s="11">
        <v>45596</v>
      </c>
      <c r="D346" t="str">
        <f>[11]Hoja1!B9</f>
        <v>IMPRESORA MULTIFUNCIONAL</v>
      </c>
      <c r="E346" s="2">
        <f>[11]Hoja1!D9</f>
        <v>44699</v>
      </c>
      <c r="F346" s="10">
        <f>[11]Hoja1!C9</f>
        <v>515</v>
      </c>
      <c r="G346" t="s">
        <v>64</v>
      </c>
      <c r="H346" t="str">
        <f>[11]Hoja1!A9</f>
        <v>EMA-006</v>
      </c>
      <c r="I346" s="12">
        <f>[11]Hoja1!M9</f>
        <v>8086.15</v>
      </c>
      <c r="J346" t="s">
        <v>81</v>
      </c>
    </row>
    <row r="347" spans="3:10" x14ac:dyDescent="0.25">
      <c r="C347" s="11">
        <v>45596</v>
      </c>
      <c r="D347" t="str">
        <f>[11]Hoja1!B10</f>
        <v>2 CAVADOR</v>
      </c>
      <c r="E347" s="2">
        <f>[11]Hoja1!D10</f>
        <v>44757</v>
      </c>
      <c r="F347" s="10">
        <f>[11]Hoja1!C10</f>
        <v>511</v>
      </c>
      <c r="G347" t="s">
        <v>64</v>
      </c>
      <c r="H347" t="str">
        <f>[11]Hoja1!A10</f>
        <v>EMA-007</v>
      </c>
      <c r="I347" s="12">
        <f>[11]Hoja1!M10</f>
        <v>1250</v>
      </c>
      <c r="J347" t="s">
        <v>81</v>
      </c>
    </row>
    <row r="348" spans="3:10" x14ac:dyDescent="0.25">
      <c r="C348" s="11">
        <v>45596</v>
      </c>
      <c r="D348" t="str">
        <f>[11]Hoja1!B11</f>
        <v>2 BARRETA DE PUNTA</v>
      </c>
      <c r="E348" s="2">
        <f>[11]Hoja1!D11</f>
        <v>44757</v>
      </c>
      <c r="F348" s="10">
        <f>[11]Hoja1!C11</f>
        <v>511</v>
      </c>
      <c r="G348" t="s">
        <v>75</v>
      </c>
      <c r="H348" t="str">
        <f>[11]Hoja1!A11</f>
        <v>EMA-008</v>
      </c>
      <c r="I348" s="12">
        <f>[11]Hoja1!M11</f>
        <v>1353.45</v>
      </c>
      <c r="J348" t="s">
        <v>81</v>
      </c>
    </row>
    <row r="349" spans="3:10" x14ac:dyDescent="0.25">
      <c r="C349" s="11">
        <v>45596</v>
      </c>
      <c r="D349" t="str">
        <f>[11]Hoja1!B12</f>
        <v xml:space="preserve">MEDIDOR DE DECIBELES </v>
      </c>
      <c r="E349" s="2">
        <f>[11]Hoja1!D12</f>
        <v>45355</v>
      </c>
      <c r="F349" s="10">
        <f>[11]Hoja1!C12</f>
        <v>511</v>
      </c>
      <c r="G349" t="s">
        <v>64</v>
      </c>
      <c r="H349" t="str">
        <f>[11]Hoja1!A12</f>
        <v>EMA-009</v>
      </c>
      <c r="I349" s="12">
        <f>[11]Hoja1!M12</f>
        <v>1900</v>
      </c>
      <c r="J349" t="s">
        <v>81</v>
      </c>
    </row>
    <row r="350" spans="3:10" x14ac:dyDescent="0.25">
      <c r="C350" s="11">
        <v>45596</v>
      </c>
      <c r="D350" t="str">
        <f>[12]Hoja1!B4</f>
        <v>SILLA APILABLE COLOR VERDE</v>
      </c>
      <c r="F350" s="10">
        <f>[12]Hoja1!C4</f>
        <v>511</v>
      </c>
      <c r="G350" s="10" t="s">
        <v>75</v>
      </c>
      <c r="H350" t="str">
        <f>[12]Hoja1!A4</f>
        <v>GM-001</v>
      </c>
      <c r="I350" s="12">
        <f>[12]Hoja1!M4</f>
        <v>250</v>
      </c>
      <c r="J350" t="s">
        <v>82</v>
      </c>
    </row>
    <row r="351" spans="3:10" x14ac:dyDescent="0.25">
      <c r="C351" s="11">
        <v>45596</v>
      </c>
      <c r="D351" t="str">
        <f>[12]Hoja1!B5</f>
        <v xml:space="preserve">ESCRITORIO DE MADERA </v>
      </c>
      <c r="F351" s="10">
        <f>[12]Hoja1!C5</f>
        <v>511</v>
      </c>
      <c r="G351" s="10" t="s">
        <v>64</v>
      </c>
      <c r="H351" t="str">
        <f>[12]Hoja1!A5</f>
        <v>GM-002</v>
      </c>
      <c r="I351" s="12">
        <f>[12]Hoja1!M5</f>
        <v>850</v>
      </c>
      <c r="J351" t="s">
        <v>82</v>
      </c>
    </row>
    <row r="352" spans="3:10" x14ac:dyDescent="0.25">
      <c r="C352" s="11">
        <v>45596</v>
      </c>
      <c r="D352" t="str">
        <f>[12]Hoja1!B6</f>
        <v>ARCHIVERO METALICO DE 4 CAJONES</v>
      </c>
      <c r="F352" s="10">
        <f>[12]Hoja1!C6</f>
        <v>511</v>
      </c>
      <c r="G352" s="10" t="s">
        <v>75</v>
      </c>
      <c r="H352" t="str">
        <f>[12]Hoja1!A6</f>
        <v>GM-003</v>
      </c>
      <c r="I352" s="12">
        <f>[12]Hoja1!M6</f>
        <v>1400</v>
      </c>
      <c r="J352" t="s">
        <v>82</v>
      </c>
    </row>
    <row r="353" spans="3:10" x14ac:dyDescent="0.25">
      <c r="C353" s="11">
        <v>45596</v>
      </c>
      <c r="D353" t="str">
        <f>[13]Hoja1!B4</f>
        <v>MONITOR</v>
      </c>
      <c r="F353" s="10">
        <f>[13]Hoja1!C4</f>
        <v>515</v>
      </c>
      <c r="G353" s="10" t="s">
        <v>75</v>
      </c>
      <c r="H353" t="str">
        <f>[13]Hoja1!A4</f>
        <v>ICAT-001</v>
      </c>
      <c r="I353" s="12">
        <f>[13]Hoja1!M4</f>
        <v>12758.26</v>
      </c>
      <c r="J353" t="s">
        <v>83</v>
      </c>
    </row>
    <row r="354" spans="3:10" x14ac:dyDescent="0.25">
      <c r="C354" s="11">
        <v>45596</v>
      </c>
      <c r="D354" t="str">
        <f>[13]Hoja1!B5</f>
        <v>CPU</v>
      </c>
      <c r="F354" s="10">
        <f>[13]Hoja1!C5</f>
        <v>515</v>
      </c>
      <c r="G354" s="10" t="s">
        <v>64</v>
      </c>
      <c r="H354" t="str">
        <f>[13]Hoja1!A5</f>
        <v>ICAT-002</v>
      </c>
      <c r="I354" s="12" t="str">
        <f>[13]Hoja1!M5</f>
        <v>"</v>
      </c>
      <c r="J354" t="s">
        <v>83</v>
      </c>
    </row>
    <row r="355" spans="3:10" x14ac:dyDescent="0.25">
      <c r="C355" s="11">
        <v>45596</v>
      </c>
      <c r="D355" t="str">
        <f>[13]Hoja1!B6</f>
        <v>TECLADO</v>
      </c>
      <c r="F355" s="10">
        <f>[13]Hoja1!C6</f>
        <v>515</v>
      </c>
      <c r="G355" s="10" t="s">
        <v>75</v>
      </c>
      <c r="H355" t="str">
        <f>[13]Hoja1!A6</f>
        <v>ICAT-003</v>
      </c>
      <c r="I355" s="12" t="str">
        <f>[13]Hoja1!M6</f>
        <v>"</v>
      </c>
      <c r="J355" t="s">
        <v>83</v>
      </c>
    </row>
    <row r="356" spans="3:10" x14ac:dyDescent="0.25">
      <c r="C356" s="11">
        <v>45596</v>
      </c>
      <c r="D356" t="str">
        <f>[13]Hoja1!B7</f>
        <v>PIZARRON VERDE</v>
      </c>
      <c r="F356" s="10">
        <f>[13]Hoja1!C7</f>
        <v>511</v>
      </c>
      <c r="G356" s="10" t="s">
        <v>75</v>
      </c>
      <c r="H356" t="str">
        <f>[13]Hoja1!A7</f>
        <v>ICAT-004</v>
      </c>
      <c r="I356" s="12" t="str">
        <f>[13]Hoja1!M7</f>
        <v>"</v>
      </c>
      <c r="J356" t="s">
        <v>83</v>
      </c>
    </row>
    <row r="357" spans="3:10" x14ac:dyDescent="0.25">
      <c r="C357" s="11">
        <v>45596</v>
      </c>
      <c r="D357" t="str">
        <f>[13]Hoja1!B8</f>
        <v>MOUSE</v>
      </c>
      <c r="F357" s="10">
        <f>[13]Hoja1!C8</f>
        <v>515</v>
      </c>
      <c r="G357" s="10" t="s">
        <v>64</v>
      </c>
      <c r="H357" t="str">
        <f>[13]Hoja1!A8</f>
        <v>ICAT-005</v>
      </c>
      <c r="I357" s="12" t="str">
        <f>[13]Hoja1!M8</f>
        <v>"</v>
      </c>
      <c r="J357" t="s">
        <v>83</v>
      </c>
    </row>
    <row r="358" spans="3:10" x14ac:dyDescent="0.25">
      <c r="C358" s="11">
        <v>45596</v>
      </c>
      <c r="D358" t="str">
        <f>[13]Hoja1!B9</f>
        <v>ESCRITORIO C/6 CAJONES</v>
      </c>
      <c r="F358" s="10">
        <f>[13]Hoja1!C9</f>
        <v>511</v>
      </c>
      <c r="G358" s="10" t="s">
        <v>75</v>
      </c>
      <c r="H358" t="str">
        <f>[13]Hoja1!A9</f>
        <v>ICAT-006</v>
      </c>
      <c r="I358" s="12">
        <f>[13]Hoja1!M9</f>
        <v>0</v>
      </c>
      <c r="J358" t="s">
        <v>83</v>
      </c>
    </row>
    <row r="359" spans="3:10" x14ac:dyDescent="0.25">
      <c r="C359" s="11">
        <v>45596</v>
      </c>
      <c r="D359" t="str">
        <f>[13]Hoja1!B10</f>
        <v>AIRE ACONDICIONADO 110 V</v>
      </c>
      <c r="F359" s="10">
        <f>[13]Hoja1!C10</f>
        <v>564</v>
      </c>
      <c r="G359" s="10" t="s">
        <v>75</v>
      </c>
      <c r="H359" t="str">
        <f>[13]Hoja1!A10</f>
        <v>ICAT-007</v>
      </c>
      <c r="I359" s="12">
        <f>[13]Hoja1!M10</f>
        <v>8352</v>
      </c>
      <c r="J359" t="s">
        <v>83</v>
      </c>
    </row>
    <row r="360" spans="3:10" x14ac:dyDescent="0.25">
      <c r="C360" s="11">
        <v>45596</v>
      </c>
      <c r="D360" t="str">
        <f>[13]Hoja1!B11</f>
        <v>BOMBA DE AGUA 1 HP C10070</v>
      </c>
      <c r="E360" s="2">
        <f>[13]Hoja1!D10</f>
        <v>43536</v>
      </c>
      <c r="F360" s="10">
        <f>[13]Hoja1!C11</f>
        <v>566</v>
      </c>
      <c r="G360" s="10" t="s">
        <v>64</v>
      </c>
      <c r="H360" t="str">
        <f>[13]Hoja1!A11</f>
        <v>ICAT-008</v>
      </c>
      <c r="I360" s="12">
        <f>[13]Hoja1!M11</f>
        <v>2590</v>
      </c>
      <c r="J360" t="s">
        <v>83</v>
      </c>
    </row>
    <row r="361" spans="3:10" x14ac:dyDescent="0.25">
      <c r="C361" s="11">
        <v>45596</v>
      </c>
      <c r="D361" t="str">
        <f>[13]Hoja1!B12</f>
        <v>IMPRESORA MULTIFUNCIONAL</v>
      </c>
      <c r="E361" s="2">
        <f>[13]Hoja1!D11</f>
        <v>42896</v>
      </c>
      <c r="F361" s="10">
        <f>[13]Hoja1!C12</f>
        <v>515</v>
      </c>
      <c r="G361" s="10" t="s">
        <v>75</v>
      </c>
      <c r="H361" t="str">
        <f>[13]Hoja1!A12</f>
        <v>ICAT-009</v>
      </c>
      <c r="I361" s="12">
        <f>[13]Hoja1!M12</f>
        <v>4851.28</v>
      </c>
      <c r="J361" t="s">
        <v>83</v>
      </c>
    </row>
    <row r="362" spans="3:10" x14ac:dyDescent="0.25">
      <c r="C362" s="11">
        <v>45596</v>
      </c>
      <c r="D362" t="str">
        <f>[13]Hoja1!B13</f>
        <v>EXTINTOR</v>
      </c>
      <c r="E362" s="2">
        <f>[13]Hoja1!D12</f>
        <v>44624</v>
      </c>
      <c r="F362" s="10">
        <f>[13]Hoja1!C13</f>
        <v>511</v>
      </c>
      <c r="G362" s="10" t="s">
        <v>75</v>
      </c>
      <c r="H362" t="str">
        <f>[13]Hoja1!A13</f>
        <v>ICAT-010</v>
      </c>
      <c r="I362" s="12">
        <f>[13]Hoja1!M13</f>
        <v>0</v>
      </c>
      <c r="J362" t="s">
        <v>83</v>
      </c>
    </row>
    <row r="363" spans="3:10" x14ac:dyDescent="0.25">
      <c r="C363" s="11">
        <v>45596</v>
      </c>
      <c r="D363" t="str">
        <f>[13]Hoja1!B14</f>
        <v>BOMBA PERIFERIA 3/4</v>
      </c>
      <c r="E363" s="2">
        <f>[13]Hoja1!D13</f>
        <v>0</v>
      </c>
      <c r="F363" s="10">
        <f>[13]Hoja1!C14</f>
        <v>511</v>
      </c>
      <c r="G363" s="10" t="s">
        <v>64</v>
      </c>
      <c r="H363" t="str">
        <f>[13]Hoja1!A14</f>
        <v>ICAT-011</v>
      </c>
      <c r="I363" s="12">
        <f>[13]Hoja1!M14</f>
        <v>1955</v>
      </c>
      <c r="J363" t="s">
        <v>83</v>
      </c>
    </row>
    <row r="364" spans="3:10" x14ac:dyDescent="0.25">
      <c r="C364" s="11">
        <v>45596</v>
      </c>
      <c r="D364" t="str">
        <f>[14]Hoja1!B3</f>
        <v>MONITOR COLOR NEGRO</v>
      </c>
      <c r="F364">
        <f>[14]Hoja1!C3</f>
        <v>515</v>
      </c>
      <c r="G364" s="10" t="s">
        <v>75</v>
      </c>
      <c r="H364" t="str">
        <f>[14]Hoja1!A3</f>
        <v>INA-001</v>
      </c>
      <c r="I364" s="12">
        <f>[14]Hoja1!M3</f>
        <v>7250</v>
      </c>
      <c r="J364" t="s">
        <v>84</v>
      </c>
    </row>
    <row r="365" spans="3:10" x14ac:dyDescent="0.25">
      <c r="C365" s="11">
        <v>45596</v>
      </c>
      <c r="D365" t="str">
        <f>[14]Hoja1!B4</f>
        <v>BOCINAS PARA CPU</v>
      </c>
      <c r="F365">
        <f>[14]Hoja1!C4</f>
        <v>520</v>
      </c>
      <c r="G365" s="10" t="s">
        <v>64</v>
      </c>
      <c r="H365" t="str">
        <f>[14]Hoja1!A4</f>
        <v>INA-002</v>
      </c>
      <c r="I365" s="12">
        <f>[14]Hoja1!M4</f>
        <v>550</v>
      </c>
      <c r="J365" t="s">
        <v>84</v>
      </c>
    </row>
    <row r="366" spans="3:10" x14ac:dyDescent="0.25">
      <c r="C366" s="11">
        <v>45596</v>
      </c>
      <c r="D366" t="str">
        <f>[14]Hoja1!B5</f>
        <v>IMPRESORA MULTIFUNCIONAL</v>
      </c>
      <c r="E366" s="2">
        <f>[14]Hoja1!$D$5</f>
        <v>42383</v>
      </c>
      <c r="F366">
        <f>[14]Hoja1!C5</f>
        <v>515</v>
      </c>
      <c r="G366" s="10" t="s">
        <v>75</v>
      </c>
      <c r="H366" t="str">
        <f>[14]Hoja1!A5</f>
        <v>INA-003</v>
      </c>
      <c r="I366" s="12">
        <f>[14]Hoja1!M5</f>
        <v>6844</v>
      </c>
      <c r="J366" t="s">
        <v>84</v>
      </c>
    </row>
    <row r="367" spans="3:10" x14ac:dyDescent="0.25">
      <c r="C367" s="11">
        <v>45596</v>
      </c>
      <c r="D367" t="str">
        <f>[14]Hoja1!B6</f>
        <v>NICHO CON BANDERA</v>
      </c>
      <c r="F367">
        <f>[14]Hoja1!C6</f>
        <v>511</v>
      </c>
      <c r="G367" s="10" t="s">
        <v>64</v>
      </c>
      <c r="H367" t="str">
        <f>[14]Hoja1!A6</f>
        <v>INA-004</v>
      </c>
      <c r="I367" s="12">
        <f>[14]Hoja1!M6</f>
        <v>950</v>
      </c>
      <c r="J367" t="s">
        <v>84</v>
      </c>
    </row>
    <row r="368" spans="3:10" x14ac:dyDescent="0.25">
      <c r="C368" s="11">
        <v>45596</v>
      </c>
      <c r="D368" t="str">
        <f>[14]Hoja1!B7</f>
        <v>ANAQUEL METALICO COLOR CAFÉ</v>
      </c>
      <c r="F368">
        <f>[14]Hoja1!C7</f>
        <v>511</v>
      </c>
      <c r="G368" s="10" t="s">
        <v>75</v>
      </c>
      <c r="H368" t="str">
        <f>[14]Hoja1!A7</f>
        <v>INA-005</v>
      </c>
      <c r="I368" s="12">
        <f>[14]Hoja1!M7</f>
        <v>750</v>
      </c>
      <c r="J368" t="s">
        <v>84</v>
      </c>
    </row>
    <row r="369" spans="3:10" x14ac:dyDescent="0.25">
      <c r="C369" s="11">
        <v>45596</v>
      </c>
      <c r="D369" t="str">
        <f>[14]Hoja1!B8</f>
        <v xml:space="preserve">VENTILADOR METALICO DE PEDESTAL MARCA BRISA </v>
      </c>
      <c r="F369">
        <f>[14]Hoja1!C8</f>
        <v>564</v>
      </c>
      <c r="G369" s="10" t="s">
        <v>64</v>
      </c>
      <c r="H369" t="str">
        <f>[14]Hoja1!A8</f>
        <v>INA-006</v>
      </c>
      <c r="I369" s="12">
        <f>[14]Hoja1!M8</f>
        <v>750</v>
      </c>
      <c r="J369" t="s">
        <v>84</v>
      </c>
    </row>
    <row r="370" spans="3:10" x14ac:dyDescent="0.25">
      <c r="C370" s="11">
        <v>45596</v>
      </c>
      <c r="D370" t="str">
        <f>[14]Hoja1!B9</f>
        <v xml:space="preserve">VENTILADOR METALICO DE PEDESTAL MARCA BRISA </v>
      </c>
      <c r="F370">
        <f>[14]Hoja1!C9</f>
        <v>564</v>
      </c>
      <c r="G370" s="10" t="s">
        <v>75</v>
      </c>
      <c r="H370" t="str">
        <f>[14]Hoja1!A9</f>
        <v>INA-007</v>
      </c>
      <c r="I370" s="12">
        <f>[14]Hoja1!M9</f>
        <v>750</v>
      </c>
      <c r="J370" t="s">
        <v>84</v>
      </c>
    </row>
    <row r="371" spans="3:10" x14ac:dyDescent="0.25">
      <c r="C371" s="11">
        <v>45596</v>
      </c>
      <c r="D371" t="str">
        <f>[14]Hoja1!B10</f>
        <v>SILLA DE 3 COLOR VERDE PARA LA SALA DE ESPERA</v>
      </c>
      <c r="F371">
        <f>[14]Hoja1!C10</f>
        <v>511</v>
      </c>
      <c r="G371" s="10" t="s">
        <v>64</v>
      </c>
      <c r="H371" t="str">
        <f>[14]Hoja1!A10</f>
        <v>INA-008</v>
      </c>
      <c r="I371" s="12">
        <f>[14]Hoja1!M10</f>
        <v>650</v>
      </c>
      <c r="J371" t="s">
        <v>84</v>
      </c>
    </row>
    <row r="372" spans="3:10" x14ac:dyDescent="0.25">
      <c r="C372" s="11">
        <v>45596</v>
      </c>
      <c r="D372" t="str">
        <f>[14]Hoja1!B11</f>
        <v>CPU HACER AM1610-B1208A</v>
      </c>
      <c r="F372">
        <f>[14]Hoja1!C11</f>
        <v>515</v>
      </c>
      <c r="G372" s="10" t="s">
        <v>75</v>
      </c>
      <c r="H372" t="str">
        <f>[14]Hoja1!A11</f>
        <v>INA-009</v>
      </c>
      <c r="I372" s="12">
        <f>[14]Hoja1!M11</f>
        <v>750</v>
      </c>
      <c r="J372" t="s">
        <v>84</v>
      </c>
    </row>
    <row r="373" spans="3:10" x14ac:dyDescent="0.25">
      <c r="C373" s="11">
        <v>45596</v>
      </c>
      <c r="D373" t="str">
        <f>[14]Hoja1!B12</f>
        <v>TECLADO  ACER KU0760</v>
      </c>
      <c r="F373">
        <f>[14]Hoja1!C12</f>
        <v>515</v>
      </c>
      <c r="G373" s="10" t="s">
        <v>64</v>
      </c>
      <c r="H373" t="str">
        <f>[14]Hoja1!A12</f>
        <v>INA-010</v>
      </c>
      <c r="I373" s="12">
        <f>[14]Hoja1!M12</f>
        <v>300</v>
      </c>
      <c r="J373" t="s">
        <v>84</v>
      </c>
    </row>
    <row r="374" spans="3:10" x14ac:dyDescent="0.25">
      <c r="C374" s="11">
        <v>45596</v>
      </c>
      <c r="D374" t="str">
        <f>[14]Hoja1!B13</f>
        <v>ESCRITORIO DE MADERA C/2 CAJONES</v>
      </c>
      <c r="F374">
        <f>[14]Hoja1!C13</f>
        <v>511</v>
      </c>
      <c r="G374" s="10" t="s">
        <v>75</v>
      </c>
      <c r="H374" t="str">
        <f>[14]Hoja1!A13</f>
        <v>INA-011</v>
      </c>
      <c r="I374" s="12">
        <f>[14]Hoja1!M13</f>
        <v>1450</v>
      </c>
      <c r="J374" t="s">
        <v>84</v>
      </c>
    </row>
    <row r="375" spans="3:10" x14ac:dyDescent="0.25">
      <c r="C375" s="11">
        <v>45596</v>
      </c>
      <c r="D375" t="str">
        <f>[14]Hoja1!B14</f>
        <v>ARCHIVERO METALICO DE 3 CAJONES COLOR CAFÉ</v>
      </c>
      <c r="F375">
        <f>[14]Hoja1!C14</f>
        <v>511</v>
      </c>
      <c r="G375" s="10" t="s">
        <v>64</v>
      </c>
      <c r="H375" t="str">
        <f>[14]Hoja1!A14</f>
        <v>INA-012</v>
      </c>
      <c r="I375" s="12">
        <f>[14]Hoja1!M14</f>
        <v>1250</v>
      </c>
      <c r="J375" t="s">
        <v>84</v>
      </c>
    </row>
    <row r="376" spans="3:10" x14ac:dyDescent="0.25">
      <c r="C376" s="11">
        <v>45596</v>
      </c>
      <c r="D376" t="str">
        <f>[14]Hoja1!B15</f>
        <v>SILLA SIN BRAZO COLOR NEGRO</v>
      </c>
      <c r="F376">
        <f>[14]Hoja1!C15</f>
        <v>511</v>
      </c>
      <c r="G376" s="10" t="s">
        <v>75</v>
      </c>
      <c r="H376" t="str">
        <f>[14]Hoja1!A15</f>
        <v>INA-013</v>
      </c>
      <c r="I376" s="12">
        <f>[14]Hoja1!M15</f>
        <v>350</v>
      </c>
      <c r="J376" t="s">
        <v>84</v>
      </c>
    </row>
    <row r="377" spans="3:10" x14ac:dyDescent="0.25">
      <c r="C377" s="11">
        <v>45596</v>
      </c>
      <c r="D377" t="str">
        <f>[14]Hoja1!B16</f>
        <v>ESCRITORIO METALICO DE 2 CAJONES COLOR GRIS</v>
      </c>
      <c r="F377">
        <f>[14]Hoja1!C16</f>
        <v>511</v>
      </c>
      <c r="G377" s="10" t="s">
        <v>64</v>
      </c>
      <c r="H377" t="str">
        <f>[14]Hoja1!A16</f>
        <v>INA-014</v>
      </c>
      <c r="I377" s="12">
        <f>[14]Hoja1!M16</f>
        <v>1350</v>
      </c>
      <c r="J377" t="s">
        <v>84</v>
      </c>
    </row>
    <row r="378" spans="3:10" x14ac:dyDescent="0.25">
      <c r="C378" s="11">
        <v>45596</v>
      </c>
      <c r="D378" t="str">
        <f>[14]Hoja1!B17</f>
        <v>REGULADOR DE VOLTAJE</v>
      </c>
      <c r="F378">
        <f>[14]Hoja1!C17</f>
        <v>566</v>
      </c>
      <c r="G378" s="10" t="s">
        <v>75</v>
      </c>
      <c r="H378" t="str">
        <f>[14]Hoja1!A17</f>
        <v>INA-015</v>
      </c>
      <c r="I378" s="12">
        <f>[14]Hoja1!M17</f>
        <v>750</v>
      </c>
      <c r="J378" t="s">
        <v>84</v>
      </c>
    </row>
    <row r="379" spans="3:10" x14ac:dyDescent="0.25">
      <c r="C379" s="11">
        <v>45596</v>
      </c>
      <c r="D379" t="str">
        <f>[14]Hoja1!B18</f>
        <v>SILLA SIN BRAZO COLOR NEGRO</v>
      </c>
      <c r="F379">
        <f>[14]Hoja1!C18</f>
        <v>511</v>
      </c>
      <c r="G379" s="10" t="s">
        <v>64</v>
      </c>
      <c r="H379" t="str">
        <f>[14]Hoja1!A18</f>
        <v>INA-016</v>
      </c>
      <c r="I379" s="12">
        <f>[14]Hoja1!M18</f>
        <v>650</v>
      </c>
      <c r="J379" t="s">
        <v>84</v>
      </c>
    </row>
    <row r="380" spans="3:10" x14ac:dyDescent="0.25">
      <c r="C380" s="11">
        <v>45596</v>
      </c>
      <c r="D380" t="str">
        <f>[14]Hoja1!B19</f>
        <v>SILLA DE PLASTICO COLOR BLANCO</v>
      </c>
      <c r="F380">
        <f>[14]Hoja1!C19</f>
        <v>511</v>
      </c>
      <c r="G380" s="10" t="s">
        <v>75</v>
      </c>
      <c r="H380" t="str">
        <f>[14]Hoja1!A19</f>
        <v>INA-017</v>
      </c>
      <c r="I380" s="12">
        <f>[14]Hoja1!M19</f>
        <v>250</v>
      </c>
      <c r="J380" t="s">
        <v>84</v>
      </c>
    </row>
    <row r="381" spans="3:10" x14ac:dyDescent="0.25">
      <c r="C381" s="11">
        <v>45596</v>
      </c>
      <c r="D381" t="str">
        <f>[14]Hoja1!B20</f>
        <v>SILLA DE PLASTICO COLOR BLANCO</v>
      </c>
      <c r="F381">
        <f>[14]Hoja1!C20</f>
        <v>511</v>
      </c>
      <c r="G381" s="10" t="s">
        <v>64</v>
      </c>
      <c r="H381" t="str">
        <f>[14]Hoja1!A20</f>
        <v>INA-018</v>
      </c>
      <c r="I381" s="12">
        <f>[14]Hoja1!M20</f>
        <v>250</v>
      </c>
      <c r="J381" t="s">
        <v>84</v>
      </c>
    </row>
    <row r="382" spans="3:10" x14ac:dyDescent="0.25">
      <c r="C382" s="11">
        <v>45596</v>
      </c>
      <c r="D382" t="str">
        <f>[14]Hoja1!B21</f>
        <v>SILLA DE PLASTICO COLOR BLANCO</v>
      </c>
      <c r="F382">
        <f>[14]Hoja1!C21</f>
        <v>511</v>
      </c>
      <c r="G382" s="10" t="s">
        <v>75</v>
      </c>
      <c r="H382" t="str">
        <f>[14]Hoja1!A21</f>
        <v>INA-019</v>
      </c>
      <c r="I382" s="12">
        <f>[14]Hoja1!M21</f>
        <v>250</v>
      </c>
      <c r="J382" t="s">
        <v>84</v>
      </c>
    </row>
    <row r="383" spans="3:10" x14ac:dyDescent="0.25">
      <c r="C383" s="11">
        <v>45596</v>
      </c>
      <c r="D383" t="str">
        <f>[14]Hoja1!B22</f>
        <v>SILLA DE PLASTICO COLOR BLANCO</v>
      </c>
      <c r="F383">
        <f>[14]Hoja1!C22</f>
        <v>511</v>
      </c>
      <c r="G383" s="10" t="s">
        <v>64</v>
      </c>
      <c r="H383" t="str">
        <f>[14]Hoja1!A22</f>
        <v>INA-020</v>
      </c>
      <c r="I383" s="12">
        <f>[14]Hoja1!M22</f>
        <v>250</v>
      </c>
      <c r="J383" t="s">
        <v>84</v>
      </c>
    </row>
    <row r="384" spans="3:10" x14ac:dyDescent="0.25">
      <c r="C384" s="11">
        <v>45596</v>
      </c>
      <c r="D384" t="str">
        <f>[14]Hoja1!B23</f>
        <v>SILLA DE PLASTICO COLOR BLANCO</v>
      </c>
      <c r="F384">
        <f>[14]Hoja1!C23</f>
        <v>511</v>
      </c>
      <c r="G384" s="10" t="s">
        <v>75</v>
      </c>
      <c r="H384" t="str">
        <f>[14]Hoja1!A23</f>
        <v>INA-021</v>
      </c>
      <c r="I384" s="12">
        <f>[14]Hoja1!M23</f>
        <v>250</v>
      </c>
      <c r="J384" t="s">
        <v>84</v>
      </c>
    </row>
    <row r="385" spans="3:10" x14ac:dyDescent="0.25">
      <c r="C385" s="11">
        <v>45596</v>
      </c>
      <c r="D385" t="str">
        <f>[14]Hoja1!B24</f>
        <v>SILLA DE PLASTICO COLOR BLANCO</v>
      </c>
      <c r="F385">
        <f>[14]Hoja1!C24</f>
        <v>511</v>
      </c>
      <c r="G385" s="10" t="s">
        <v>64</v>
      </c>
      <c r="H385" t="str">
        <f>[14]Hoja1!A24</f>
        <v>INA-022</v>
      </c>
      <c r="I385" s="12">
        <f>[14]Hoja1!M24</f>
        <v>250</v>
      </c>
      <c r="J385" t="s">
        <v>84</v>
      </c>
    </row>
    <row r="386" spans="3:10" x14ac:dyDescent="0.25">
      <c r="C386" s="11">
        <v>45596</v>
      </c>
      <c r="D386" t="str">
        <f>[14]Hoja1!B25</f>
        <v>SILLA DE PLASTICO COLOR BLANCO</v>
      </c>
      <c r="F386">
        <f>[14]Hoja1!C25</f>
        <v>511</v>
      </c>
      <c r="G386" s="10" t="s">
        <v>75</v>
      </c>
      <c r="H386" t="str">
        <f>[14]Hoja1!A25</f>
        <v>INA-023</v>
      </c>
      <c r="I386" s="12">
        <f>[14]Hoja1!M25</f>
        <v>250</v>
      </c>
      <c r="J386" t="s">
        <v>84</v>
      </c>
    </row>
    <row r="387" spans="3:10" x14ac:dyDescent="0.25">
      <c r="C387" s="11">
        <v>45596</v>
      </c>
      <c r="D387" t="str">
        <f>[14]Hoja1!B26</f>
        <v>SILLA DE PLASTICO COLOR BLANCO</v>
      </c>
      <c r="F387">
        <f>[14]Hoja1!C26</f>
        <v>511</v>
      </c>
      <c r="G387" s="10" t="s">
        <v>64</v>
      </c>
      <c r="H387" t="str">
        <f>[14]Hoja1!A26</f>
        <v>INA-024</v>
      </c>
      <c r="I387" s="12">
        <f>[14]Hoja1!M26</f>
        <v>250</v>
      </c>
      <c r="J387" t="s">
        <v>84</v>
      </c>
    </row>
    <row r="388" spans="3:10" x14ac:dyDescent="0.25">
      <c r="C388" s="11">
        <v>45596</v>
      </c>
      <c r="D388" t="str">
        <f>[14]Hoja1!B27</f>
        <v>SILLA DE PLASTICO COLOR BLANCO</v>
      </c>
      <c r="F388">
        <f>[14]Hoja1!C27</f>
        <v>511</v>
      </c>
      <c r="G388" s="10" t="s">
        <v>75</v>
      </c>
      <c r="H388" t="str">
        <f>[14]Hoja1!A27</f>
        <v>INA-025</v>
      </c>
      <c r="I388" s="12">
        <f>[14]Hoja1!M27</f>
        <v>250</v>
      </c>
      <c r="J388" t="s">
        <v>84</v>
      </c>
    </row>
    <row r="389" spans="3:10" x14ac:dyDescent="0.25">
      <c r="C389" s="11">
        <v>45596</v>
      </c>
      <c r="D389" t="str">
        <f>[14]Hoja1!B28</f>
        <v>SILLA DE PLASTICO COLOR BLANCO</v>
      </c>
      <c r="F389">
        <f>[14]Hoja1!C28</f>
        <v>511</v>
      </c>
      <c r="G389" s="10" t="s">
        <v>64</v>
      </c>
      <c r="H389" t="str">
        <f>[14]Hoja1!A28</f>
        <v>INA-026</v>
      </c>
      <c r="I389" s="12">
        <f>[14]Hoja1!M28</f>
        <v>250</v>
      </c>
      <c r="J389" t="s">
        <v>84</v>
      </c>
    </row>
    <row r="390" spans="3:10" x14ac:dyDescent="0.25">
      <c r="C390" s="11">
        <v>45596</v>
      </c>
      <c r="D390" t="str">
        <f>[14]Hoja1!B29</f>
        <v>SILLA DE PLASTICO COLOR BLANCO</v>
      </c>
      <c r="F390">
        <f>[14]Hoja1!C29</f>
        <v>511</v>
      </c>
      <c r="G390" s="10" t="s">
        <v>75</v>
      </c>
      <c r="H390" t="str">
        <f>[14]Hoja1!A29</f>
        <v>INA-027</v>
      </c>
      <c r="I390" s="12">
        <f>[14]Hoja1!M29</f>
        <v>250</v>
      </c>
      <c r="J390" t="s">
        <v>84</v>
      </c>
    </row>
    <row r="391" spans="3:10" x14ac:dyDescent="0.25">
      <c r="C391" s="11">
        <v>45596</v>
      </c>
      <c r="D391" t="str">
        <f>[14]Hoja1!B30</f>
        <v>SILLA DE PLASTICO COLOR BLANCO</v>
      </c>
      <c r="F391">
        <f>[14]Hoja1!C30</f>
        <v>511</v>
      </c>
      <c r="G391" s="10" t="s">
        <v>64</v>
      </c>
      <c r="H391" t="str">
        <f>[14]Hoja1!A30</f>
        <v>INA-028</v>
      </c>
      <c r="I391" s="12">
        <f>[14]Hoja1!M30</f>
        <v>250</v>
      </c>
      <c r="J391" t="s">
        <v>84</v>
      </c>
    </row>
    <row r="392" spans="3:10" x14ac:dyDescent="0.25">
      <c r="C392" s="11">
        <v>45596</v>
      </c>
      <c r="D392" t="str">
        <f>[14]Hoja1!B31</f>
        <v>SILLA DE PLASTICO COLOR BLANCO</v>
      </c>
      <c r="F392">
        <f>[14]Hoja1!C31</f>
        <v>511</v>
      </c>
      <c r="G392" s="10" t="s">
        <v>75</v>
      </c>
      <c r="H392" t="str">
        <f>[14]Hoja1!A31</f>
        <v>INA-029</v>
      </c>
      <c r="I392" s="12">
        <f>[14]Hoja1!M31</f>
        <v>250</v>
      </c>
      <c r="J392" t="s">
        <v>84</v>
      </c>
    </row>
    <row r="393" spans="3:10" x14ac:dyDescent="0.25">
      <c r="C393" s="11">
        <v>45596</v>
      </c>
      <c r="D393" t="str">
        <f>[14]Hoja1!B32</f>
        <v>SILLA DE PLASTICO COLOR BLANCO</v>
      </c>
      <c r="F393">
        <f>[14]Hoja1!C32</f>
        <v>511</v>
      </c>
      <c r="G393" s="10" t="s">
        <v>64</v>
      </c>
      <c r="H393" t="str">
        <f>[14]Hoja1!A32</f>
        <v>INA-030</v>
      </c>
      <c r="I393" s="12">
        <f>[14]Hoja1!M32</f>
        <v>250</v>
      </c>
      <c r="J393" t="s">
        <v>84</v>
      </c>
    </row>
    <row r="394" spans="3:10" x14ac:dyDescent="0.25">
      <c r="C394" s="11">
        <v>45596</v>
      </c>
      <c r="D394" t="str">
        <f>[14]Hoja1!B33</f>
        <v>SILLA DE PLASTICO COLOR BLANCO</v>
      </c>
      <c r="F394">
        <f>[14]Hoja1!C33</f>
        <v>511</v>
      </c>
      <c r="G394" s="10" t="s">
        <v>75</v>
      </c>
      <c r="H394" t="str">
        <f>[14]Hoja1!A33</f>
        <v>INA-031</v>
      </c>
      <c r="I394" s="12">
        <f>[14]Hoja1!M33</f>
        <v>250</v>
      </c>
      <c r="J394" t="s">
        <v>84</v>
      </c>
    </row>
    <row r="395" spans="3:10" x14ac:dyDescent="0.25">
      <c r="C395" s="11">
        <v>45596</v>
      </c>
      <c r="D395" t="str">
        <f>[14]Hoja1!B34</f>
        <v>SILLA DE PLASTICO COLOR BLANCO</v>
      </c>
      <c r="F395">
        <f>[14]Hoja1!C34</f>
        <v>511</v>
      </c>
      <c r="G395" s="10" t="s">
        <v>64</v>
      </c>
      <c r="H395" t="str">
        <f>[14]Hoja1!A34</f>
        <v>INA-032</v>
      </c>
      <c r="I395" s="12">
        <f>[14]Hoja1!M34</f>
        <v>250</v>
      </c>
      <c r="J395" t="s">
        <v>84</v>
      </c>
    </row>
    <row r="396" spans="3:10" x14ac:dyDescent="0.25">
      <c r="C396" s="11">
        <v>45596</v>
      </c>
      <c r="D396" t="str">
        <f>[14]Hoja1!B35</f>
        <v>SILLA DE PLASTICO COLOR BLANCO</v>
      </c>
      <c r="F396">
        <f>[14]Hoja1!C35</f>
        <v>511</v>
      </c>
      <c r="G396" s="10" t="s">
        <v>75</v>
      </c>
      <c r="H396" t="str">
        <f>[14]Hoja1!A35</f>
        <v>INA-033</v>
      </c>
      <c r="I396" s="12">
        <f>[14]Hoja1!M35</f>
        <v>250</v>
      </c>
      <c r="J396" t="s">
        <v>84</v>
      </c>
    </row>
    <row r="397" spans="3:10" x14ac:dyDescent="0.25">
      <c r="C397" s="11">
        <v>45596</v>
      </c>
      <c r="D397" t="str">
        <f>[14]Hoja1!B36</f>
        <v>SILLA DE PLASTICO COLOR BLANCO</v>
      </c>
      <c r="F397">
        <f>[14]Hoja1!C36</f>
        <v>511</v>
      </c>
      <c r="G397" s="10" t="s">
        <v>64</v>
      </c>
      <c r="H397" t="str">
        <f>[14]Hoja1!A36</f>
        <v>INA-034</v>
      </c>
      <c r="I397" s="12">
        <f>[14]Hoja1!M36</f>
        <v>250</v>
      </c>
      <c r="J397" t="s">
        <v>84</v>
      </c>
    </row>
    <row r="398" spans="3:10" x14ac:dyDescent="0.25">
      <c r="C398" s="11">
        <v>45596</v>
      </c>
      <c r="D398" t="str">
        <f>[14]Hoja1!B37</f>
        <v>SILLA DE PLASTICO COLOR BLANCO</v>
      </c>
      <c r="F398">
        <f>[14]Hoja1!C37</f>
        <v>511</v>
      </c>
      <c r="G398" s="10" t="s">
        <v>75</v>
      </c>
      <c r="H398" t="str">
        <f>[14]Hoja1!A37</f>
        <v>INA-035</v>
      </c>
      <c r="I398" s="12">
        <f>[14]Hoja1!M37</f>
        <v>250</v>
      </c>
      <c r="J398" t="s">
        <v>84</v>
      </c>
    </row>
    <row r="399" spans="3:10" x14ac:dyDescent="0.25">
      <c r="C399" s="11">
        <v>45596</v>
      </c>
      <c r="D399" t="str">
        <f>[14]Hoja1!B38</f>
        <v>SILLA DE PLASTICO COLOR BLANCO</v>
      </c>
      <c r="F399">
        <f>[14]Hoja1!C38</f>
        <v>511</v>
      </c>
      <c r="G399" s="10" t="s">
        <v>64</v>
      </c>
      <c r="H399" t="str">
        <f>[14]Hoja1!A38</f>
        <v>INA-036</v>
      </c>
      <c r="I399" s="12">
        <f>[14]Hoja1!M38</f>
        <v>250</v>
      </c>
      <c r="J399" t="s">
        <v>84</v>
      </c>
    </row>
    <row r="400" spans="3:10" x14ac:dyDescent="0.25">
      <c r="C400" s="11">
        <v>45596</v>
      </c>
      <c r="D400" t="str">
        <f>[14]Hoja1!B39</f>
        <v>SILLA DE PLASTICO COLOR BLANCO</v>
      </c>
      <c r="F400">
        <f>[14]Hoja1!C39</f>
        <v>511</v>
      </c>
      <c r="G400" s="10" t="s">
        <v>75</v>
      </c>
      <c r="H400" t="str">
        <f>[14]Hoja1!A39</f>
        <v>INA-037</v>
      </c>
      <c r="I400" s="12">
        <f>[14]Hoja1!M39</f>
        <v>250</v>
      </c>
      <c r="J400" t="s">
        <v>84</v>
      </c>
    </row>
    <row r="401" spans="3:10" x14ac:dyDescent="0.25">
      <c r="C401" s="11">
        <v>45596</v>
      </c>
      <c r="D401" t="str">
        <f>[14]Hoja1!B40</f>
        <v>SILLA DE PLASTICO COLOR BLANCO</v>
      </c>
      <c r="F401">
        <f>[14]Hoja1!C40</f>
        <v>511</v>
      </c>
      <c r="G401" s="10" t="s">
        <v>64</v>
      </c>
      <c r="H401" t="str">
        <f>[14]Hoja1!A40</f>
        <v>INA-038</v>
      </c>
      <c r="I401" s="12">
        <f>[14]Hoja1!M40</f>
        <v>250</v>
      </c>
      <c r="J401" t="s">
        <v>84</v>
      </c>
    </row>
    <row r="402" spans="3:10" x14ac:dyDescent="0.25">
      <c r="C402" s="11">
        <v>45596</v>
      </c>
      <c r="D402" t="str">
        <f>[14]Hoja1!B41</f>
        <v>SILLA DE PLASTICO COLOR BLANCO</v>
      </c>
      <c r="F402">
        <f>[14]Hoja1!C41</f>
        <v>511</v>
      </c>
      <c r="G402" s="10" t="s">
        <v>75</v>
      </c>
      <c r="H402" t="str">
        <f>[14]Hoja1!A41</f>
        <v>INA-039</v>
      </c>
      <c r="I402" s="12">
        <f>[14]Hoja1!M41</f>
        <v>250</v>
      </c>
      <c r="J402" t="s">
        <v>84</v>
      </c>
    </row>
    <row r="403" spans="3:10" x14ac:dyDescent="0.25">
      <c r="C403" s="11">
        <v>45596</v>
      </c>
      <c r="D403" t="str">
        <f>[14]Hoja1!B42</f>
        <v>SILLA DE PLASTICO COLOR BLANCO</v>
      </c>
      <c r="F403">
        <f>[14]Hoja1!C42</f>
        <v>511</v>
      </c>
      <c r="G403" s="10" t="s">
        <v>64</v>
      </c>
      <c r="H403" t="str">
        <f>[14]Hoja1!A42</f>
        <v>INA-040</v>
      </c>
      <c r="I403" s="12">
        <f>[14]Hoja1!M42</f>
        <v>250</v>
      </c>
      <c r="J403" t="s">
        <v>84</v>
      </c>
    </row>
    <row r="404" spans="3:10" x14ac:dyDescent="0.25">
      <c r="C404" s="11">
        <v>45596</v>
      </c>
      <c r="D404" t="str">
        <f>[14]Hoja1!B43</f>
        <v>SILLA DE PLASTICO COLOR BLANCO</v>
      </c>
      <c r="F404">
        <f>[14]Hoja1!C43</f>
        <v>511</v>
      </c>
      <c r="G404" s="10" t="s">
        <v>75</v>
      </c>
      <c r="H404" t="str">
        <f>[14]Hoja1!A43</f>
        <v>INA-041</v>
      </c>
      <c r="I404" s="12">
        <f>[14]Hoja1!M43</f>
        <v>250</v>
      </c>
      <c r="J404" t="s">
        <v>84</v>
      </c>
    </row>
    <row r="405" spans="3:10" x14ac:dyDescent="0.25">
      <c r="C405" s="11">
        <v>45596</v>
      </c>
      <c r="D405" t="str">
        <f>[14]Hoja1!B44</f>
        <v>SILLA DE PLASTICO COLOR BLANCO</v>
      </c>
      <c r="F405">
        <f>[14]Hoja1!C44</f>
        <v>511</v>
      </c>
      <c r="G405" s="10" t="s">
        <v>64</v>
      </c>
      <c r="H405" t="str">
        <f>[14]Hoja1!A44</f>
        <v>INA-042</v>
      </c>
      <c r="I405" s="12">
        <f>[14]Hoja1!M44</f>
        <v>250</v>
      </c>
      <c r="J405" t="s">
        <v>84</v>
      </c>
    </row>
    <row r="406" spans="3:10" x14ac:dyDescent="0.25">
      <c r="C406" s="11">
        <v>45596</v>
      </c>
      <c r="D406" t="str">
        <f>[14]Hoja1!B45</f>
        <v>SILLA DE PLASTICO COLOR BLANCO</v>
      </c>
      <c r="F406">
        <f>[14]Hoja1!C45</f>
        <v>511</v>
      </c>
      <c r="G406" s="10" t="s">
        <v>75</v>
      </c>
      <c r="H406" t="str">
        <f>[14]Hoja1!A45</f>
        <v>INA-043</v>
      </c>
      <c r="I406" s="12">
        <f>[14]Hoja1!M45</f>
        <v>250</v>
      </c>
      <c r="J406" t="s">
        <v>84</v>
      </c>
    </row>
    <row r="407" spans="3:10" x14ac:dyDescent="0.25">
      <c r="C407" s="11">
        <v>45596</v>
      </c>
      <c r="D407" t="str">
        <f>[14]Hoja1!B46</f>
        <v>SILLA DE PLASTICO COLOR BLANCO</v>
      </c>
      <c r="F407">
        <f>[14]Hoja1!C46</f>
        <v>511</v>
      </c>
      <c r="G407" s="10" t="s">
        <v>64</v>
      </c>
      <c r="H407" t="str">
        <f>[14]Hoja1!A46</f>
        <v>INA-044</v>
      </c>
      <c r="I407" s="12">
        <f>[14]Hoja1!M46</f>
        <v>250</v>
      </c>
      <c r="J407" t="s">
        <v>84</v>
      </c>
    </row>
    <row r="408" spans="3:10" x14ac:dyDescent="0.25">
      <c r="C408" s="11">
        <v>45596</v>
      </c>
      <c r="D408" t="str">
        <f>[14]Hoja1!B47</f>
        <v>SILLA DE PLASTICO COLOR BLANCO</v>
      </c>
      <c r="F408">
        <f>[14]Hoja1!C47</f>
        <v>511</v>
      </c>
      <c r="G408" s="10" t="s">
        <v>75</v>
      </c>
      <c r="H408" t="str">
        <f>[14]Hoja1!A47</f>
        <v>INA-045</v>
      </c>
      <c r="I408" s="12">
        <f>[14]Hoja1!M47</f>
        <v>250</v>
      </c>
      <c r="J408" t="s">
        <v>84</v>
      </c>
    </row>
    <row r="409" spans="3:10" x14ac:dyDescent="0.25">
      <c r="C409" s="11">
        <v>45596</v>
      </c>
      <c r="D409" t="str">
        <f>[14]Hoja1!B48</f>
        <v>SILLA DE PLASTICO COLOR BLANCO</v>
      </c>
      <c r="F409">
        <f>[14]Hoja1!C48</f>
        <v>511</v>
      </c>
      <c r="G409" s="10" t="s">
        <v>64</v>
      </c>
      <c r="H409" t="str">
        <f>[14]Hoja1!A48</f>
        <v>INA-046</v>
      </c>
      <c r="I409" s="12">
        <f>[14]Hoja1!M48</f>
        <v>250</v>
      </c>
      <c r="J409" t="s">
        <v>84</v>
      </c>
    </row>
    <row r="410" spans="3:10" x14ac:dyDescent="0.25">
      <c r="C410" s="11">
        <v>45596</v>
      </c>
      <c r="D410" t="str">
        <f>[14]Hoja1!B49</f>
        <v>SILLA DE PLASTICO COLOR BLANCO</v>
      </c>
      <c r="F410">
        <f>[14]Hoja1!C49</f>
        <v>511</v>
      </c>
      <c r="G410" s="10" t="s">
        <v>75</v>
      </c>
      <c r="H410" t="str">
        <f>[14]Hoja1!A49</f>
        <v>INA-047</v>
      </c>
      <c r="I410" s="12">
        <f>[14]Hoja1!M49</f>
        <v>250</v>
      </c>
      <c r="J410" t="s">
        <v>84</v>
      </c>
    </row>
    <row r="411" spans="3:10" x14ac:dyDescent="0.25">
      <c r="C411" s="11">
        <v>45596</v>
      </c>
      <c r="D411" t="str">
        <f>[14]Hoja1!B50</f>
        <v>SILLA DE PLASTICO COLOR BLANCO</v>
      </c>
      <c r="F411">
        <f>[14]Hoja1!C50</f>
        <v>511</v>
      </c>
      <c r="G411" s="10" t="s">
        <v>64</v>
      </c>
      <c r="H411" t="str">
        <f>[14]Hoja1!A50</f>
        <v>INA-048</v>
      </c>
      <c r="I411" s="12">
        <f>[14]Hoja1!M50</f>
        <v>250</v>
      </c>
      <c r="J411" t="s">
        <v>84</v>
      </c>
    </row>
    <row r="412" spans="3:10" x14ac:dyDescent="0.25">
      <c r="C412" s="11">
        <v>45596</v>
      </c>
      <c r="D412" t="str">
        <f>[14]Hoja1!B51</f>
        <v>SILLA DE PLASTICO COLOR BLANCO</v>
      </c>
      <c r="F412">
        <f>[14]Hoja1!C51</f>
        <v>511</v>
      </c>
      <c r="G412" s="10" t="s">
        <v>75</v>
      </c>
      <c r="H412" t="str">
        <f>[14]Hoja1!A51</f>
        <v>INA-049</v>
      </c>
      <c r="I412" s="12">
        <f>[14]Hoja1!M51</f>
        <v>250</v>
      </c>
      <c r="J412" t="s">
        <v>84</v>
      </c>
    </row>
    <row r="413" spans="3:10" x14ac:dyDescent="0.25">
      <c r="C413" s="11">
        <v>45596</v>
      </c>
      <c r="D413" t="str">
        <f>[14]Hoja1!B52</f>
        <v>SILLA DE PLASTICO COLOR BLANCO</v>
      </c>
      <c r="F413">
        <f>[14]Hoja1!C52</f>
        <v>511</v>
      </c>
      <c r="G413" s="10" t="s">
        <v>64</v>
      </c>
      <c r="H413" t="str">
        <f>[14]Hoja1!A52</f>
        <v>INA-050</v>
      </c>
      <c r="I413" s="12">
        <f>[14]Hoja1!M52</f>
        <v>250</v>
      </c>
      <c r="J413" t="s">
        <v>84</v>
      </c>
    </row>
    <row r="414" spans="3:10" x14ac:dyDescent="0.25">
      <c r="C414" s="11">
        <v>45596</v>
      </c>
      <c r="D414" t="str">
        <f>[14]Hoja1!B53</f>
        <v>SILLA DE PLASTICO COLOR BLANCO</v>
      </c>
      <c r="F414">
        <f>[14]Hoja1!C53</f>
        <v>511</v>
      </c>
      <c r="G414" s="10" t="s">
        <v>75</v>
      </c>
      <c r="H414" t="str">
        <f>[14]Hoja1!A53</f>
        <v>INA-051</v>
      </c>
      <c r="I414" s="12">
        <f>[14]Hoja1!M53</f>
        <v>250</v>
      </c>
      <c r="J414" t="s">
        <v>84</v>
      </c>
    </row>
    <row r="415" spans="3:10" x14ac:dyDescent="0.25">
      <c r="C415" s="11">
        <v>45596</v>
      </c>
      <c r="D415" t="str">
        <f>[14]Hoja1!B54</f>
        <v>SILLA DE PLASTICO COLOR BLANCO</v>
      </c>
      <c r="F415">
        <f>[14]Hoja1!C54</f>
        <v>511</v>
      </c>
      <c r="G415" s="10" t="s">
        <v>64</v>
      </c>
      <c r="H415" t="str">
        <f>[14]Hoja1!A54</f>
        <v>INA-052</v>
      </c>
      <c r="I415" s="12">
        <f>[14]Hoja1!M54</f>
        <v>250</v>
      </c>
      <c r="J415" t="s">
        <v>84</v>
      </c>
    </row>
    <row r="416" spans="3:10" x14ac:dyDescent="0.25">
      <c r="C416" s="11">
        <v>45596</v>
      </c>
      <c r="D416" t="str">
        <f>[14]Hoja1!B55</f>
        <v>SILLA DE PLASTICO COLOR BLANCO</v>
      </c>
      <c r="F416">
        <f>[14]Hoja1!C55</f>
        <v>511</v>
      </c>
      <c r="G416" s="10" t="s">
        <v>75</v>
      </c>
      <c r="H416" t="str">
        <f>[14]Hoja1!A55</f>
        <v>INA-053</v>
      </c>
      <c r="I416" s="12">
        <f>[14]Hoja1!M55</f>
        <v>250</v>
      </c>
      <c r="J416" t="s">
        <v>84</v>
      </c>
    </row>
    <row r="417" spans="3:10" x14ac:dyDescent="0.25">
      <c r="C417" s="11">
        <v>45596</v>
      </c>
      <c r="D417" t="str">
        <f>[14]Hoja1!B56</f>
        <v>SILLA DE PLASTICO COLOR BLANCO</v>
      </c>
      <c r="F417">
        <f>[14]Hoja1!C56</f>
        <v>511</v>
      </c>
      <c r="G417" s="10" t="s">
        <v>64</v>
      </c>
      <c r="H417" t="str">
        <f>[14]Hoja1!A56</f>
        <v>INA-054</v>
      </c>
      <c r="I417" s="12">
        <f>[14]Hoja1!M56</f>
        <v>250</v>
      </c>
      <c r="J417" t="s">
        <v>84</v>
      </c>
    </row>
    <row r="418" spans="3:10" x14ac:dyDescent="0.25">
      <c r="C418" s="11">
        <v>45596</v>
      </c>
      <c r="D418" t="str">
        <f>[14]Hoja1!B57</f>
        <v>SILLA DE PLASTICO COLOR BLANCO</v>
      </c>
      <c r="F418">
        <f>[14]Hoja1!C57</f>
        <v>511</v>
      </c>
      <c r="G418" s="10" t="s">
        <v>75</v>
      </c>
      <c r="H418" t="str">
        <f>[14]Hoja1!A57</f>
        <v>INA-055</v>
      </c>
      <c r="I418" s="12">
        <f>[14]Hoja1!M57</f>
        <v>250</v>
      </c>
      <c r="J418" t="s">
        <v>84</v>
      </c>
    </row>
    <row r="419" spans="3:10" x14ac:dyDescent="0.25">
      <c r="C419" s="11">
        <v>45596</v>
      </c>
      <c r="D419" t="str">
        <f>[14]Hoja1!B58</f>
        <v>SILLA DE PLASTICO COLOR BLANCO</v>
      </c>
      <c r="F419">
        <f>[14]Hoja1!C58</f>
        <v>511</v>
      </c>
      <c r="G419" s="10" t="s">
        <v>64</v>
      </c>
      <c r="H419" t="str">
        <f>[14]Hoja1!A58</f>
        <v>INA-056</v>
      </c>
      <c r="I419" s="12">
        <f>[14]Hoja1!M58</f>
        <v>250</v>
      </c>
      <c r="J419" t="s">
        <v>84</v>
      </c>
    </row>
    <row r="420" spans="3:10" x14ac:dyDescent="0.25">
      <c r="C420" s="11">
        <v>45596</v>
      </c>
      <c r="D420" t="str">
        <f>[14]Hoja1!B59</f>
        <v>SILLA DE PLASTICO COLOR BLANCO</v>
      </c>
      <c r="F420">
        <f>[14]Hoja1!C59</f>
        <v>511</v>
      </c>
      <c r="G420" s="10" t="s">
        <v>75</v>
      </c>
      <c r="H420" t="str">
        <f>[14]Hoja1!A59</f>
        <v>INA-057</v>
      </c>
      <c r="I420" s="12">
        <f>[14]Hoja1!M59</f>
        <v>250</v>
      </c>
      <c r="J420" t="s">
        <v>84</v>
      </c>
    </row>
    <row r="421" spans="3:10" x14ac:dyDescent="0.25">
      <c r="C421" s="11">
        <v>45596</v>
      </c>
      <c r="D421" t="str">
        <f>[14]Hoja1!B60</f>
        <v>SILLA DE PLASTICO COLOR BLANCO</v>
      </c>
      <c r="F421">
        <f>[14]Hoja1!C60</f>
        <v>511</v>
      </c>
      <c r="G421" s="10" t="s">
        <v>64</v>
      </c>
      <c r="H421" t="str">
        <f>[14]Hoja1!A60</f>
        <v>INA-058</v>
      </c>
      <c r="I421" s="12">
        <f>[14]Hoja1!M60</f>
        <v>250</v>
      </c>
      <c r="J421" t="s">
        <v>84</v>
      </c>
    </row>
    <row r="422" spans="3:10" x14ac:dyDescent="0.25">
      <c r="C422" s="11">
        <v>45596</v>
      </c>
      <c r="D422" t="str">
        <f>[14]Hoja1!B61</f>
        <v>SILLA DE PLASTICO COLOR BLANCO</v>
      </c>
      <c r="F422">
        <f>[14]Hoja1!C61</f>
        <v>511</v>
      </c>
      <c r="G422" s="10" t="s">
        <v>75</v>
      </c>
      <c r="H422" t="str">
        <f>[14]Hoja1!A61</f>
        <v>INA-059</v>
      </c>
      <c r="I422" s="12">
        <f>[14]Hoja1!M61</f>
        <v>250</v>
      </c>
      <c r="J422" t="s">
        <v>84</v>
      </c>
    </row>
    <row r="423" spans="3:10" x14ac:dyDescent="0.25">
      <c r="C423" s="11">
        <v>45596</v>
      </c>
      <c r="D423" t="str">
        <f>[14]Hoja1!B62</f>
        <v>SILLA DE PLASTICO COLOR BLANCO</v>
      </c>
      <c r="F423">
        <f>[14]Hoja1!C62</f>
        <v>511</v>
      </c>
      <c r="G423" s="10" t="s">
        <v>64</v>
      </c>
      <c r="H423" t="str">
        <f>[14]Hoja1!A62</f>
        <v>INA-060</v>
      </c>
      <c r="I423" s="12">
        <f>[14]Hoja1!M62</f>
        <v>250</v>
      </c>
      <c r="J423" t="s">
        <v>84</v>
      </c>
    </row>
    <row r="424" spans="3:10" x14ac:dyDescent="0.25">
      <c r="C424" s="11">
        <v>45596</v>
      </c>
      <c r="D424" t="str">
        <f>[14]Hoja1!B63</f>
        <v>SILLA DE PLASTICO COLOR BLANCO</v>
      </c>
      <c r="F424">
        <f>[14]Hoja1!C63</f>
        <v>511</v>
      </c>
      <c r="G424" s="10" t="s">
        <v>75</v>
      </c>
      <c r="H424" t="str">
        <f>[14]Hoja1!A63</f>
        <v>INA-061</v>
      </c>
      <c r="I424" s="12">
        <f>[14]Hoja1!M63</f>
        <v>250</v>
      </c>
      <c r="J424" t="s">
        <v>84</v>
      </c>
    </row>
    <row r="425" spans="3:10" x14ac:dyDescent="0.25">
      <c r="C425" s="11">
        <v>45596</v>
      </c>
      <c r="D425" t="str">
        <f>[14]Hoja1!B64</f>
        <v>SILLA DE PLASTICO COLOR BLANCO</v>
      </c>
      <c r="F425">
        <f>[14]Hoja1!C64</f>
        <v>511</v>
      </c>
      <c r="G425" s="10" t="s">
        <v>64</v>
      </c>
      <c r="H425" t="str">
        <f>[14]Hoja1!A64</f>
        <v>INA-062</v>
      </c>
      <c r="I425" s="12">
        <f>[14]Hoja1!M64</f>
        <v>250</v>
      </c>
      <c r="J425" t="s">
        <v>84</v>
      </c>
    </row>
    <row r="426" spans="3:10" x14ac:dyDescent="0.25">
      <c r="C426" s="11">
        <v>45596</v>
      </c>
      <c r="D426" t="str">
        <f>[14]Hoja1!B65</f>
        <v>SILLA DE PLASTICO COLOR BLANCO</v>
      </c>
      <c r="F426">
        <f>[14]Hoja1!C65</f>
        <v>511</v>
      </c>
      <c r="G426" s="10" t="s">
        <v>75</v>
      </c>
      <c r="H426" t="str">
        <f>[14]Hoja1!A65</f>
        <v>INA-063</v>
      </c>
      <c r="I426" s="12">
        <f>[14]Hoja1!M65</f>
        <v>250</v>
      </c>
      <c r="J426" t="s">
        <v>84</v>
      </c>
    </row>
    <row r="427" spans="3:10" x14ac:dyDescent="0.25">
      <c r="C427" s="11">
        <v>45596</v>
      </c>
      <c r="D427" t="str">
        <f>[14]Hoja1!B66</f>
        <v>SILLA DE PLASTICO COLOR BLANCO</v>
      </c>
      <c r="F427">
        <f>[14]Hoja1!C66</f>
        <v>511</v>
      </c>
      <c r="G427" s="10" t="s">
        <v>64</v>
      </c>
      <c r="H427" t="str">
        <f>[14]Hoja1!A66</f>
        <v>INA-064</v>
      </c>
      <c r="I427" s="12">
        <f>[14]Hoja1!M66</f>
        <v>250</v>
      </c>
      <c r="J427" t="s">
        <v>84</v>
      </c>
    </row>
    <row r="428" spans="3:10" x14ac:dyDescent="0.25">
      <c r="C428" s="11">
        <v>45596</v>
      </c>
      <c r="D428" t="str">
        <f>[14]Hoja1!B67</f>
        <v>SILLA DE PLASTICO COLOR BLANCO</v>
      </c>
      <c r="F428">
        <f>[14]Hoja1!C67</f>
        <v>511</v>
      </c>
      <c r="G428" s="10" t="s">
        <v>75</v>
      </c>
      <c r="H428" t="str">
        <f>[14]Hoja1!A67</f>
        <v>INA-065</v>
      </c>
      <c r="I428" s="12">
        <f>[14]Hoja1!M67</f>
        <v>250</v>
      </c>
      <c r="J428" t="s">
        <v>84</v>
      </c>
    </row>
    <row r="429" spans="3:10" x14ac:dyDescent="0.25">
      <c r="C429" s="11">
        <v>45596</v>
      </c>
      <c r="D429" t="str">
        <f>[14]Hoja1!B68</f>
        <v>SILLA DE PLASTICO COLOR BLANCO</v>
      </c>
      <c r="F429">
        <f>[14]Hoja1!C68</f>
        <v>511</v>
      </c>
      <c r="G429" s="10" t="s">
        <v>64</v>
      </c>
      <c r="H429" t="str">
        <f>[14]Hoja1!A68</f>
        <v>INA-066</v>
      </c>
      <c r="I429" s="12">
        <f>[14]Hoja1!M68</f>
        <v>250</v>
      </c>
      <c r="J429" t="s">
        <v>84</v>
      </c>
    </row>
    <row r="430" spans="3:10" x14ac:dyDescent="0.25">
      <c r="C430" s="11">
        <v>45596</v>
      </c>
      <c r="D430" t="str">
        <f>[14]Hoja1!B69</f>
        <v>SILLA DE PLASTICO COLOR BLANCO</v>
      </c>
      <c r="F430">
        <f>[14]Hoja1!C69</f>
        <v>511</v>
      </c>
      <c r="G430" s="10" t="s">
        <v>75</v>
      </c>
      <c r="H430" t="str">
        <f>[14]Hoja1!A69</f>
        <v>INA-067</v>
      </c>
      <c r="I430" s="12">
        <f>[14]Hoja1!M69</f>
        <v>250</v>
      </c>
      <c r="J430" t="s">
        <v>84</v>
      </c>
    </row>
    <row r="431" spans="3:10" x14ac:dyDescent="0.25">
      <c r="C431" s="11">
        <v>45596</v>
      </c>
      <c r="D431" t="str">
        <f>[14]Hoja1!B70</f>
        <v>SILLA DE PLASTICO COLOR BLANCO</v>
      </c>
      <c r="F431">
        <f>[14]Hoja1!C70</f>
        <v>511</v>
      </c>
      <c r="G431" s="10" t="s">
        <v>64</v>
      </c>
      <c r="H431" t="str">
        <f>[14]Hoja1!A70</f>
        <v>INA-068</v>
      </c>
      <c r="I431" s="12">
        <f>[14]Hoja1!M70</f>
        <v>250</v>
      </c>
      <c r="J431" t="s">
        <v>84</v>
      </c>
    </row>
    <row r="432" spans="3:10" x14ac:dyDescent="0.25">
      <c r="C432" s="11">
        <v>45596</v>
      </c>
      <c r="D432" t="str">
        <f>[14]Hoja1!B71</f>
        <v>SILLA DE PLASTICO COLOR BLANCO</v>
      </c>
      <c r="F432">
        <f>[14]Hoja1!C71</f>
        <v>511</v>
      </c>
      <c r="G432" s="10" t="s">
        <v>75</v>
      </c>
      <c r="H432" t="str">
        <f>[14]Hoja1!A71</f>
        <v>INA-069</v>
      </c>
      <c r="I432" s="12">
        <f>[14]Hoja1!M71</f>
        <v>250</v>
      </c>
      <c r="J432" t="s">
        <v>84</v>
      </c>
    </row>
    <row r="433" spans="3:10" x14ac:dyDescent="0.25">
      <c r="C433" s="11">
        <v>45596</v>
      </c>
      <c r="D433" t="str">
        <f>[14]Hoja1!B72</f>
        <v>SILLA DE PLASTICO COLOR BLANCO</v>
      </c>
      <c r="F433">
        <f>[14]Hoja1!C72</f>
        <v>511</v>
      </c>
      <c r="G433" s="10" t="s">
        <v>64</v>
      </c>
      <c r="H433" t="str">
        <f>[14]Hoja1!A72</f>
        <v>INA-070</v>
      </c>
      <c r="I433" s="12">
        <f>[14]Hoja1!M72</f>
        <v>250</v>
      </c>
      <c r="J433" t="s">
        <v>84</v>
      </c>
    </row>
    <row r="434" spans="3:10" x14ac:dyDescent="0.25">
      <c r="C434" s="11">
        <v>45596</v>
      </c>
      <c r="D434" t="str">
        <f>[14]Hoja1!B73</f>
        <v>SILLA DE PLASTICO COLOR BLANCO</v>
      </c>
      <c r="F434">
        <f>[14]Hoja1!C73</f>
        <v>511</v>
      </c>
      <c r="G434" s="10" t="s">
        <v>75</v>
      </c>
      <c r="H434" t="str">
        <f>[14]Hoja1!A73</f>
        <v>INA-071</v>
      </c>
      <c r="I434" s="12">
        <f>[14]Hoja1!M73</f>
        <v>250</v>
      </c>
      <c r="J434" t="s">
        <v>84</v>
      </c>
    </row>
    <row r="435" spans="3:10" x14ac:dyDescent="0.25">
      <c r="C435" s="11">
        <v>45596</v>
      </c>
      <c r="D435" t="str">
        <f>[14]Hoja1!B74</f>
        <v>SILLA DE PLASTICO COLOR BLANCO</v>
      </c>
      <c r="F435">
        <f>[14]Hoja1!C74</f>
        <v>511</v>
      </c>
      <c r="G435" s="10" t="s">
        <v>64</v>
      </c>
      <c r="H435" t="str">
        <f>[14]Hoja1!A74</f>
        <v>INA-072</v>
      </c>
      <c r="I435" s="12">
        <f>[14]Hoja1!M74</f>
        <v>250</v>
      </c>
      <c r="J435" t="s">
        <v>84</v>
      </c>
    </row>
    <row r="436" spans="3:10" x14ac:dyDescent="0.25">
      <c r="C436" s="11">
        <v>45596</v>
      </c>
      <c r="D436" t="str">
        <f>[14]Hoja1!B75</f>
        <v>SILLA DE PLASTICO COLOR BLANCO</v>
      </c>
      <c r="F436">
        <f>[14]Hoja1!C75</f>
        <v>511</v>
      </c>
      <c r="G436" s="10" t="s">
        <v>75</v>
      </c>
      <c r="H436" t="str">
        <f>[14]Hoja1!A75</f>
        <v>INA-073</v>
      </c>
      <c r="I436" s="12">
        <f>[14]Hoja1!M75</f>
        <v>250</v>
      </c>
      <c r="J436" t="s">
        <v>84</v>
      </c>
    </row>
    <row r="437" spans="3:10" x14ac:dyDescent="0.25">
      <c r="C437" s="11">
        <v>45596</v>
      </c>
      <c r="D437" t="str">
        <f>[14]Hoja1!B76</f>
        <v>SILLA DE PLASTICO COLOR BLANCO</v>
      </c>
      <c r="F437">
        <f>[14]Hoja1!C76</f>
        <v>511</v>
      </c>
      <c r="G437" s="10" t="s">
        <v>64</v>
      </c>
      <c r="H437" t="str">
        <f>[14]Hoja1!A76</f>
        <v>INA-074</v>
      </c>
      <c r="I437" s="12">
        <f>[14]Hoja1!M76</f>
        <v>250</v>
      </c>
      <c r="J437" t="s">
        <v>84</v>
      </c>
    </row>
    <row r="438" spans="3:10" x14ac:dyDescent="0.25">
      <c r="C438" s="11">
        <v>45596</v>
      </c>
      <c r="D438" t="str">
        <f>[14]Hoja1!B77</f>
        <v>SILLA DE PLASTICO COLOR BLANCO</v>
      </c>
      <c r="F438">
        <f>[14]Hoja1!C77</f>
        <v>511</v>
      </c>
      <c r="G438" s="10" t="s">
        <v>75</v>
      </c>
      <c r="H438" t="str">
        <f>[14]Hoja1!A77</f>
        <v>INA-075</v>
      </c>
      <c r="I438" s="12">
        <f>[14]Hoja1!M77</f>
        <v>250</v>
      </c>
      <c r="J438" t="s">
        <v>84</v>
      </c>
    </row>
    <row r="439" spans="3:10" x14ac:dyDescent="0.25">
      <c r="C439" s="11">
        <v>45596</v>
      </c>
      <c r="D439" t="str">
        <f>[14]Hoja1!B78</f>
        <v>SILLA DE PLASTICO COLOR BLANCO</v>
      </c>
      <c r="F439">
        <f>[14]Hoja1!C78</f>
        <v>511</v>
      </c>
      <c r="G439" s="10" t="s">
        <v>64</v>
      </c>
      <c r="H439" t="str">
        <f>[14]Hoja1!A78</f>
        <v>INA-076</v>
      </c>
      <c r="I439" s="12">
        <f>[14]Hoja1!M78</f>
        <v>250</v>
      </c>
      <c r="J439" t="s">
        <v>84</v>
      </c>
    </row>
    <row r="440" spans="3:10" x14ac:dyDescent="0.25">
      <c r="C440" s="11">
        <v>45596</v>
      </c>
      <c r="D440" t="str">
        <f>[14]Hoja1!B79</f>
        <v>SILLA DE PLASTICO COLOR BLANCO</v>
      </c>
      <c r="F440">
        <f>[14]Hoja1!C79</f>
        <v>511</v>
      </c>
      <c r="G440" s="10" t="s">
        <v>75</v>
      </c>
      <c r="H440" t="str">
        <f>[14]Hoja1!A79</f>
        <v>INA-077</v>
      </c>
      <c r="I440" s="12">
        <f>[14]Hoja1!M79</f>
        <v>250</v>
      </c>
      <c r="J440" t="s">
        <v>84</v>
      </c>
    </row>
    <row r="441" spans="3:10" x14ac:dyDescent="0.25">
      <c r="C441" s="11">
        <v>45596</v>
      </c>
      <c r="D441" t="str">
        <f>[14]Hoja1!B80</f>
        <v>SILLA DE PLASTICO COLOR BLANCO</v>
      </c>
      <c r="F441">
        <f>[14]Hoja1!C80</f>
        <v>511</v>
      </c>
      <c r="G441" s="10" t="s">
        <v>64</v>
      </c>
      <c r="H441" t="str">
        <f>[14]Hoja1!A80</f>
        <v>INA-078</v>
      </c>
      <c r="I441" s="12">
        <f>[14]Hoja1!M80</f>
        <v>250</v>
      </c>
      <c r="J441" t="s">
        <v>84</v>
      </c>
    </row>
    <row r="442" spans="3:10" x14ac:dyDescent="0.25">
      <c r="C442" s="11">
        <v>45596</v>
      </c>
      <c r="D442" t="str">
        <f>[14]Hoja1!B81</f>
        <v>SILLA DE PLASTICO COLOR BLANCO</v>
      </c>
      <c r="F442">
        <f>[14]Hoja1!C81</f>
        <v>511</v>
      </c>
      <c r="G442" s="10" t="s">
        <v>75</v>
      </c>
      <c r="H442" t="str">
        <f>[14]Hoja1!A81</f>
        <v>INA-079</v>
      </c>
      <c r="I442" s="12">
        <f>[14]Hoja1!M81</f>
        <v>250</v>
      </c>
      <c r="J442" t="s">
        <v>84</v>
      </c>
    </row>
    <row r="443" spans="3:10" x14ac:dyDescent="0.25">
      <c r="C443" s="11">
        <v>45596</v>
      </c>
      <c r="D443" t="str">
        <f>[14]Hoja1!B82</f>
        <v>SILLA DE PLASTICO COLOR BLANCO</v>
      </c>
      <c r="F443">
        <f>[14]Hoja1!C82</f>
        <v>511</v>
      </c>
      <c r="G443" s="10" t="s">
        <v>64</v>
      </c>
      <c r="H443" t="str">
        <f>[14]Hoja1!A82</f>
        <v>INA-080</v>
      </c>
      <c r="I443" s="12">
        <f>[14]Hoja1!M82</f>
        <v>250</v>
      </c>
      <c r="J443" t="s">
        <v>84</v>
      </c>
    </row>
    <row r="444" spans="3:10" x14ac:dyDescent="0.25">
      <c r="C444" s="11">
        <v>45596</v>
      </c>
      <c r="D444" t="str">
        <f>[14]Hoja1!B83</f>
        <v>SILLA DE PLASTICO COLOR BLANCO</v>
      </c>
      <c r="F444">
        <f>[14]Hoja1!C83</f>
        <v>511</v>
      </c>
      <c r="G444" s="10" t="s">
        <v>75</v>
      </c>
      <c r="H444" t="str">
        <f>[14]Hoja1!A83</f>
        <v>INA-081</v>
      </c>
      <c r="I444" s="12">
        <f>[14]Hoja1!M83</f>
        <v>250</v>
      </c>
      <c r="J444" t="s">
        <v>84</v>
      </c>
    </row>
    <row r="445" spans="3:10" x14ac:dyDescent="0.25">
      <c r="C445" s="11">
        <v>45596</v>
      </c>
      <c r="D445" t="str">
        <f>[14]Hoja1!B84</f>
        <v>SILLA DE PLASTICO COLOR BLANCO</v>
      </c>
      <c r="F445">
        <f>[14]Hoja1!C84</f>
        <v>511</v>
      </c>
      <c r="G445" s="10" t="s">
        <v>64</v>
      </c>
      <c r="H445" t="str">
        <f>[14]Hoja1!A84</f>
        <v>INA-082</v>
      </c>
      <c r="I445" s="12">
        <f>[14]Hoja1!M84</f>
        <v>250</v>
      </c>
      <c r="J445" t="s">
        <v>84</v>
      </c>
    </row>
    <row r="446" spans="3:10" x14ac:dyDescent="0.25">
      <c r="C446" s="11">
        <v>45596</v>
      </c>
      <c r="D446" t="str">
        <f>[14]Hoja1!B85</f>
        <v>SILLA DE PLASTICO COLOR BLANCO</v>
      </c>
      <c r="F446">
        <f>[14]Hoja1!C85</f>
        <v>511</v>
      </c>
      <c r="G446" s="10" t="s">
        <v>75</v>
      </c>
      <c r="H446" t="str">
        <f>[14]Hoja1!A85</f>
        <v>INA-083</v>
      </c>
      <c r="I446" s="12">
        <f>[14]Hoja1!M85</f>
        <v>250</v>
      </c>
      <c r="J446" t="s">
        <v>84</v>
      </c>
    </row>
    <row r="447" spans="3:10" x14ac:dyDescent="0.25">
      <c r="C447" s="11">
        <v>45596</v>
      </c>
      <c r="D447" t="str">
        <f>[14]Hoja1!B86</f>
        <v>SILLA DE PLASTICO COLOR BLANCO</v>
      </c>
      <c r="F447">
        <f>[14]Hoja1!C86</f>
        <v>511</v>
      </c>
      <c r="G447" s="10" t="s">
        <v>64</v>
      </c>
      <c r="H447" t="str">
        <f>[14]Hoja1!A86</f>
        <v>INA-084</v>
      </c>
      <c r="I447" s="12">
        <f>[14]Hoja1!M86</f>
        <v>250</v>
      </c>
      <c r="J447" t="s">
        <v>84</v>
      </c>
    </row>
    <row r="448" spans="3:10" x14ac:dyDescent="0.25">
      <c r="C448" s="11">
        <v>45596</v>
      </c>
      <c r="D448" t="str">
        <f>[14]Hoja1!B87</f>
        <v>SILLA DE PLASTICO COLOR BLANCO</v>
      </c>
      <c r="F448">
        <f>[14]Hoja1!C87</f>
        <v>511</v>
      </c>
      <c r="G448" s="10" t="s">
        <v>75</v>
      </c>
      <c r="H448" t="str">
        <f>[14]Hoja1!A87</f>
        <v>INA-085</v>
      </c>
      <c r="I448" s="12">
        <f>[14]Hoja1!M87</f>
        <v>250</v>
      </c>
      <c r="J448" t="s">
        <v>84</v>
      </c>
    </row>
    <row r="449" spans="3:10" x14ac:dyDescent="0.25">
      <c r="C449" s="11">
        <v>45596</v>
      </c>
      <c r="D449" t="str">
        <f>[14]Hoja1!B88</f>
        <v>SILLA DE PLASTICO COLOR BLANCO</v>
      </c>
      <c r="F449">
        <f>[14]Hoja1!C88</f>
        <v>511</v>
      </c>
      <c r="G449" s="10" t="s">
        <v>64</v>
      </c>
      <c r="H449" t="str">
        <f>[14]Hoja1!A88</f>
        <v>INA-086</v>
      </c>
      <c r="I449" s="12">
        <f>[14]Hoja1!M88</f>
        <v>250</v>
      </c>
      <c r="J449" t="s">
        <v>84</v>
      </c>
    </row>
    <row r="450" spans="3:10" x14ac:dyDescent="0.25">
      <c r="C450" s="11">
        <v>45596</v>
      </c>
      <c r="D450" t="str">
        <f>[14]Hoja1!B89</f>
        <v>SILLA DE PLASTICO COLOR BLANCO</v>
      </c>
      <c r="F450">
        <f>[14]Hoja1!C89</f>
        <v>511</v>
      </c>
      <c r="G450" s="10" t="s">
        <v>75</v>
      </c>
      <c r="H450" t="str">
        <f>[14]Hoja1!A89</f>
        <v>INA-087</v>
      </c>
      <c r="I450" s="12">
        <f>[14]Hoja1!M89</f>
        <v>250</v>
      </c>
      <c r="J450" t="s">
        <v>84</v>
      </c>
    </row>
    <row r="451" spans="3:10" x14ac:dyDescent="0.25">
      <c r="C451" s="11">
        <v>45596</v>
      </c>
      <c r="D451" t="str">
        <f>[14]Hoja1!B90</f>
        <v>SILLA DE PLASTICO COLOR BLANCO</v>
      </c>
      <c r="F451">
        <f>[14]Hoja1!C90</f>
        <v>511</v>
      </c>
      <c r="G451" s="10" t="s">
        <v>64</v>
      </c>
      <c r="H451" t="str">
        <f>[14]Hoja1!A90</f>
        <v>INA-088</v>
      </c>
      <c r="I451" s="12">
        <f>[14]Hoja1!M90</f>
        <v>250</v>
      </c>
      <c r="J451" t="s">
        <v>84</v>
      </c>
    </row>
    <row r="452" spans="3:10" x14ac:dyDescent="0.25">
      <c r="C452" s="11">
        <v>45596</v>
      </c>
      <c r="D452" t="str">
        <f>[14]Hoja1!B91</f>
        <v>SILLA DE PLASTICO COLOR BLANCO</v>
      </c>
      <c r="F452">
        <f>[14]Hoja1!C91</f>
        <v>511</v>
      </c>
      <c r="G452" s="10" t="s">
        <v>75</v>
      </c>
      <c r="H452" t="str">
        <f>[14]Hoja1!A91</f>
        <v>INA-089</v>
      </c>
      <c r="I452" s="12">
        <f>[14]Hoja1!M91</f>
        <v>250</v>
      </c>
      <c r="J452" t="s">
        <v>84</v>
      </c>
    </row>
    <row r="453" spans="3:10" x14ac:dyDescent="0.25">
      <c r="C453" s="11">
        <v>45596</v>
      </c>
      <c r="D453" t="str">
        <f>[14]Hoja1!B92</f>
        <v>SILLA DE PLASTICO COLOR BLANCO</v>
      </c>
      <c r="F453">
        <f>[14]Hoja1!C92</f>
        <v>511</v>
      </c>
      <c r="G453" s="10" t="s">
        <v>64</v>
      </c>
      <c r="H453" t="str">
        <f>[14]Hoja1!A92</f>
        <v>INA-090</v>
      </c>
      <c r="I453" s="12">
        <f>[14]Hoja1!M92</f>
        <v>250</v>
      </c>
      <c r="J453" t="s">
        <v>84</v>
      </c>
    </row>
    <row r="454" spans="3:10" x14ac:dyDescent="0.25">
      <c r="C454" s="11">
        <v>45596</v>
      </c>
      <c r="D454" t="str">
        <f>[14]Hoja1!B93</f>
        <v>SILLA DE PLASTICO COLOR BLANCO</v>
      </c>
      <c r="F454">
        <f>[14]Hoja1!C93</f>
        <v>511</v>
      </c>
      <c r="G454" s="10" t="s">
        <v>75</v>
      </c>
      <c r="H454" t="str">
        <f>[14]Hoja1!A93</f>
        <v>INA-091</v>
      </c>
      <c r="I454" s="12">
        <f>[14]Hoja1!M93</f>
        <v>250</v>
      </c>
      <c r="J454" t="s">
        <v>84</v>
      </c>
    </row>
    <row r="455" spans="3:10" x14ac:dyDescent="0.25">
      <c r="C455" s="11">
        <v>45596</v>
      </c>
      <c r="D455" t="str">
        <f>[14]Hoja1!B94</f>
        <v>SILLA DE PLASTICO COLOR BLANCO</v>
      </c>
      <c r="F455">
        <f>[14]Hoja1!C94</f>
        <v>511</v>
      </c>
      <c r="G455" s="10" t="s">
        <v>64</v>
      </c>
      <c r="H455" t="str">
        <f>[14]Hoja1!A94</f>
        <v>INA-092</v>
      </c>
      <c r="I455" s="12">
        <f>[14]Hoja1!M94</f>
        <v>250</v>
      </c>
      <c r="J455" t="s">
        <v>84</v>
      </c>
    </row>
    <row r="456" spans="3:10" x14ac:dyDescent="0.25">
      <c r="C456" s="11">
        <v>45596</v>
      </c>
      <c r="D456" t="str">
        <f>[14]Hoja1!B95</f>
        <v>SILLA DE PLASTICO COLOR BLANCO</v>
      </c>
      <c r="F456">
        <f>[14]Hoja1!C95</f>
        <v>511</v>
      </c>
      <c r="G456" s="10" t="s">
        <v>75</v>
      </c>
      <c r="H456" t="str">
        <f>[14]Hoja1!A95</f>
        <v>INA-093</v>
      </c>
      <c r="I456" s="12">
        <f>[14]Hoja1!M95</f>
        <v>250</v>
      </c>
      <c r="J456" t="s">
        <v>84</v>
      </c>
    </row>
    <row r="457" spans="3:10" x14ac:dyDescent="0.25">
      <c r="C457" s="11">
        <v>45596</v>
      </c>
      <c r="D457" t="str">
        <f>[14]Hoja1!B96</f>
        <v>SILLA DE PLASTICO COLOR BLANCO</v>
      </c>
      <c r="F457">
        <f>[14]Hoja1!C96</f>
        <v>511</v>
      </c>
      <c r="G457" s="10" t="s">
        <v>64</v>
      </c>
      <c r="H457" t="str">
        <f>[14]Hoja1!A96</f>
        <v>INA-094</v>
      </c>
      <c r="I457" s="12">
        <f>[14]Hoja1!M96</f>
        <v>250</v>
      </c>
      <c r="J457" t="s">
        <v>84</v>
      </c>
    </row>
    <row r="458" spans="3:10" x14ac:dyDescent="0.25">
      <c r="C458" s="11">
        <v>45596</v>
      </c>
      <c r="D458" t="str">
        <f>[14]Hoja1!B97</f>
        <v>SILLA DE PLASTICO COLOR BLANCO</v>
      </c>
      <c r="F458">
        <f>[14]Hoja1!C97</f>
        <v>511</v>
      </c>
      <c r="G458" s="10" t="s">
        <v>75</v>
      </c>
      <c r="H458" t="str">
        <f>[14]Hoja1!A97</f>
        <v>INA-095</v>
      </c>
      <c r="I458" s="12">
        <f>[14]Hoja1!M97</f>
        <v>250</v>
      </c>
      <c r="J458" t="s">
        <v>84</v>
      </c>
    </row>
    <row r="459" spans="3:10" x14ac:dyDescent="0.25">
      <c r="C459" s="11">
        <v>45596</v>
      </c>
      <c r="D459" t="str">
        <f>[14]Hoja1!B98</f>
        <v>SILLA DE PLASTICO COLOR BLANCO</v>
      </c>
      <c r="F459">
        <f>[14]Hoja1!C98</f>
        <v>511</v>
      </c>
      <c r="G459" s="10" t="s">
        <v>64</v>
      </c>
      <c r="H459" t="str">
        <f>[14]Hoja1!A98</f>
        <v>INA-096</v>
      </c>
      <c r="I459" s="12">
        <f>[14]Hoja1!M98</f>
        <v>250</v>
      </c>
      <c r="J459" t="s">
        <v>84</v>
      </c>
    </row>
    <row r="460" spans="3:10" x14ac:dyDescent="0.25">
      <c r="C460" s="11">
        <v>45596</v>
      </c>
      <c r="D460" t="str">
        <f>[14]Hoja1!B99</f>
        <v>SILLA DE PLASTICO COLOR BLANCO</v>
      </c>
      <c r="F460">
        <f>[14]Hoja1!C99</f>
        <v>511</v>
      </c>
      <c r="G460" s="10" t="s">
        <v>75</v>
      </c>
      <c r="H460" t="str">
        <f>[14]Hoja1!A99</f>
        <v>INA-097</v>
      </c>
      <c r="I460" s="12">
        <f>[14]Hoja1!M99</f>
        <v>250</v>
      </c>
      <c r="J460" t="s">
        <v>84</v>
      </c>
    </row>
    <row r="461" spans="3:10" x14ac:dyDescent="0.25">
      <c r="C461" s="11">
        <v>45596</v>
      </c>
      <c r="D461" t="str">
        <f>[14]Hoja1!B100</f>
        <v>SILLA DE PLASTICO COLOR BLANCO</v>
      </c>
      <c r="F461">
        <f>[14]Hoja1!C100</f>
        <v>511</v>
      </c>
      <c r="G461" s="10" t="s">
        <v>64</v>
      </c>
      <c r="H461" t="str">
        <f>[14]Hoja1!A100</f>
        <v>INA-098</v>
      </c>
      <c r="I461" s="12">
        <f>[14]Hoja1!M100</f>
        <v>250</v>
      </c>
      <c r="J461" t="s">
        <v>84</v>
      </c>
    </row>
    <row r="462" spans="3:10" x14ac:dyDescent="0.25">
      <c r="C462" s="11">
        <v>45596</v>
      </c>
      <c r="D462" t="str">
        <f>[14]Hoja1!B101</f>
        <v>SILLA DE PLASTICO COLOR BLANCO</v>
      </c>
      <c r="F462">
        <f>[14]Hoja1!C101</f>
        <v>511</v>
      </c>
      <c r="G462" s="10" t="s">
        <v>75</v>
      </c>
      <c r="H462" t="str">
        <f>[14]Hoja1!A101</f>
        <v>INA-099</v>
      </c>
      <c r="I462" s="12">
        <f>[14]Hoja1!M101</f>
        <v>250</v>
      </c>
      <c r="J462" t="s">
        <v>84</v>
      </c>
    </row>
    <row r="463" spans="3:10" x14ac:dyDescent="0.25">
      <c r="C463" s="11">
        <v>45596</v>
      </c>
      <c r="D463" t="str">
        <f>[14]Hoja1!B102</f>
        <v>SILLA DE PLASTICO COLOR BLANCO</v>
      </c>
      <c r="F463">
        <f>[14]Hoja1!C102</f>
        <v>511</v>
      </c>
      <c r="G463" s="10" t="s">
        <v>64</v>
      </c>
      <c r="H463" t="str">
        <f>[14]Hoja1!A102</f>
        <v>INA-100</v>
      </c>
      <c r="I463" s="12">
        <f>[14]Hoja1!M102</f>
        <v>250</v>
      </c>
      <c r="J463" t="s">
        <v>84</v>
      </c>
    </row>
    <row r="464" spans="3:10" x14ac:dyDescent="0.25">
      <c r="C464" s="11">
        <v>45596</v>
      </c>
      <c r="D464" t="str">
        <f>[14]Hoja1!B103</f>
        <v>SILLA DE PLASTICO COLOR BLANCO</v>
      </c>
      <c r="F464">
        <f>[14]Hoja1!C103</f>
        <v>511</v>
      </c>
      <c r="G464" s="10" t="s">
        <v>75</v>
      </c>
      <c r="H464" t="str">
        <f>[14]Hoja1!A103</f>
        <v>INA-101</v>
      </c>
      <c r="I464" s="12">
        <f>[14]Hoja1!M103</f>
        <v>250</v>
      </c>
      <c r="J464" t="s">
        <v>84</v>
      </c>
    </row>
    <row r="465" spans="3:10" x14ac:dyDescent="0.25">
      <c r="C465" s="11">
        <v>45596</v>
      </c>
      <c r="D465" t="str">
        <f>[14]Hoja1!B104</f>
        <v>SILLA DE PLASTICO COLOR BLANCO</v>
      </c>
      <c r="F465">
        <f>[14]Hoja1!C104</f>
        <v>511</v>
      </c>
      <c r="G465" s="10" t="s">
        <v>64</v>
      </c>
      <c r="H465" t="str">
        <f>[14]Hoja1!A104</f>
        <v>INA-102</v>
      </c>
      <c r="I465" s="12">
        <f>[14]Hoja1!M104</f>
        <v>250</v>
      </c>
      <c r="J465" t="s">
        <v>84</v>
      </c>
    </row>
    <row r="466" spans="3:10" x14ac:dyDescent="0.25">
      <c r="C466" s="11">
        <v>45596</v>
      </c>
      <c r="D466" t="str">
        <f>[14]Hoja1!B105</f>
        <v>SILLA DE PLASTICO COLOR BLANCO</v>
      </c>
      <c r="F466">
        <f>[14]Hoja1!C105</f>
        <v>511</v>
      </c>
      <c r="G466" s="10" t="s">
        <v>75</v>
      </c>
      <c r="H466" t="str">
        <f>[14]Hoja1!A105</f>
        <v>INA-103</v>
      </c>
      <c r="I466" s="12">
        <f>[14]Hoja1!M105</f>
        <v>250</v>
      </c>
      <c r="J466" t="s">
        <v>84</v>
      </c>
    </row>
    <row r="467" spans="3:10" x14ac:dyDescent="0.25">
      <c r="C467" s="11">
        <v>45596</v>
      </c>
      <c r="D467" t="str">
        <f>[14]Hoja1!B106</f>
        <v>SILLA DE PLASTICO COLOR BLANCO</v>
      </c>
      <c r="F467">
        <f>[14]Hoja1!C106</f>
        <v>511</v>
      </c>
      <c r="G467" s="10" t="s">
        <v>64</v>
      </c>
      <c r="H467" t="str">
        <f>[14]Hoja1!A106</f>
        <v>INA-104</v>
      </c>
      <c r="I467" s="12">
        <f>[14]Hoja1!M106</f>
        <v>250</v>
      </c>
      <c r="J467" t="s">
        <v>84</v>
      </c>
    </row>
    <row r="468" spans="3:10" x14ac:dyDescent="0.25">
      <c r="C468" s="11">
        <v>45596</v>
      </c>
      <c r="D468" t="str">
        <f>[14]Hoja1!B107</f>
        <v>SILLA DE PLASTICO COLOR BLANCO</v>
      </c>
      <c r="F468">
        <f>[14]Hoja1!C107</f>
        <v>511</v>
      </c>
      <c r="G468" s="10" t="s">
        <v>75</v>
      </c>
      <c r="H468" t="str">
        <f>[14]Hoja1!A107</f>
        <v>INA-105</v>
      </c>
      <c r="I468" s="12">
        <f>[14]Hoja1!M107</f>
        <v>250</v>
      </c>
      <c r="J468" t="s">
        <v>84</v>
      </c>
    </row>
    <row r="469" spans="3:10" x14ac:dyDescent="0.25">
      <c r="C469" s="11">
        <v>45596</v>
      </c>
      <c r="D469" t="str">
        <f>[14]Hoja1!B108</f>
        <v>SILLA DE PLASTICO COLOR BLANCO</v>
      </c>
      <c r="F469">
        <f>[14]Hoja1!C108</f>
        <v>511</v>
      </c>
      <c r="G469" s="10" t="s">
        <v>64</v>
      </c>
      <c r="H469" t="str">
        <f>[14]Hoja1!A108</f>
        <v>INA-106</v>
      </c>
      <c r="I469" s="12">
        <f>[14]Hoja1!M108</f>
        <v>250</v>
      </c>
      <c r="J469" t="s">
        <v>84</v>
      </c>
    </row>
    <row r="470" spans="3:10" x14ac:dyDescent="0.25">
      <c r="C470" s="11">
        <v>45596</v>
      </c>
      <c r="D470" t="str">
        <f>[14]Hoja1!B109</f>
        <v>SILLA DE PLASTICO COLOR VERDE</v>
      </c>
      <c r="F470">
        <f>[14]Hoja1!C109</f>
        <v>511</v>
      </c>
      <c r="G470" s="10" t="s">
        <v>75</v>
      </c>
      <c r="H470" t="str">
        <f>[14]Hoja1!A109</f>
        <v>INA-107</v>
      </c>
      <c r="I470" s="12">
        <f>[14]Hoja1!M109</f>
        <v>250</v>
      </c>
      <c r="J470" t="s">
        <v>84</v>
      </c>
    </row>
    <row r="471" spans="3:10" x14ac:dyDescent="0.25">
      <c r="C471" s="11">
        <v>45596</v>
      </c>
      <c r="D471" t="str">
        <f>[14]Hoja1!B110</f>
        <v>SILLA DE PLASTICO COLOR VERDE</v>
      </c>
      <c r="F471">
        <f>[14]Hoja1!C110</f>
        <v>511</v>
      </c>
      <c r="G471" s="10" t="s">
        <v>64</v>
      </c>
      <c r="H471" t="str">
        <f>[14]Hoja1!A110</f>
        <v>INA-108</v>
      </c>
      <c r="I471" s="12">
        <f>[14]Hoja1!M110</f>
        <v>250</v>
      </c>
      <c r="J471" t="s">
        <v>84</v>
      </c>
    </row>
    <row r="472" spans="3:10" x14ac:dyDescent="0.25">
      <c r="C472" s="11">
        <v>45596</v>
      </c>
      <c r="D472" t="str">
        <f>[14]Hoja1!B111</f>
        <v>SILLA DE PLASTICO COLOR VERDE</v>
      </c>
      <c r="F472">
        <f>[14]Hoja1!C111</f>
        <v>511</v>
      </c>
      <c r="G472" s="10" t="s">
        <v>75</v>
      </c>
      <c r="H472" t="str">
        <f>[14]Hoja1!A111</f>
        <v>INA-109</v>
      </c>
      <c r="I472" s="12">
        <f>[14]Hoja1!M111</f>
        <v>650</v>
      </c>
      <c r="J472" t="s">
        <v>84</v>
      </c>
    </row>
    <row r="473" spans="3:10" x14ac:dyDescent="0.25">
      <c r="C473" s="11">
        <v>45596</v>
      </c>
      <c r="D473" t="str">
        <f>[14]Hoja1!B112</f>
        <v>SILLA DE PLASTICO COLOR VERDE</v>
      </c>
      <c r="F473">
        <f>[14]Hoja1!C112</f>
        <v>511</v>
      </c>
      <c r="G473" s="10" t="s">
        <v>64</v>
      </c>
      <c r="H473" t="str">
        <f>[14]Hoja1!A112</f>
        <v>INA-110</v>
      </c>
      <c r="I473" s="12">
        <f>[14]Hoja1!M112</f>
        <v>250</v>
      </c>
      <c r="J473" t="s">
        <v>84</v>
      </c>
    </row>
    <row r="474" spans="3:10" x14ac:dyDescent="0.25">
      <c r="C474" s="11">
        <v>45596</v>
      </c>
      <c r="D474" t="str">
        <f>[14]Hoja1!B113</f>
        <v>SILLA DE PLASTICO COLOR VERDE</v>
      </c>
      <c r="F474">
        <f>[14]Hoja1!C113</f>
        <v>511</v>
      </c>
      <c r="G474" s="10" t="s">
        <v>75</v>
      </c>
      <c r="H474" t="str">
        <f>[14]Hoja1!A113</f>
        <v>INA-111</v>
      </c>
      <c r="I474" s="12">
        <f>[14]Hoja1!M113</f>
        <v>250</v>
      </c>
      <c r="J474" t="s">
        <v>84</v>
      </c>
    </row>
    <row r="475" spans="3:10" x14ac:dyDescent="0.25">
      <c r="C475" s="11">
        <v>45596</v>
      </c>
      <c r="D475" t="str">
        <f>[14]Hoja1!B114</f>
        <v>SILLA DE PLASTICO COLOR VERDE</v>
      </c>
      <c r="F475">
        <f>[14]Hoja1!C114</f>
        <v>511</v>
      </c>
      <c r="G475" s="10" t="s">
        <v>64</v>
      </c>
      <c r="H475" t="str">
        <f>[14]Hoja1!A114</f>
        <v>INA-112</v>
      </c>
      <c r="I475" s="12">
        <f>[14]Hoja1!M114</f>
        <v>250</v>
      </c>
      <c r="J475" t="s">
        <v>84</v>
      </c>
    </row>
    <row r="476" spans="3:10" x14ac:dyDescent="0.25">
      <c r="C476" s="11">
        <v>45596</v>
      </c>
      <c r="D476" t="str">
        <f>[14]Hoja1!B115</f>
        <v>SILLA DE PLASTICO COLOR BEIGE</v>
      </c>
      <c r="F476">
        <f>[14]Hoja1!C115</f>
        <v>511</v>
      </c>
      <c r="G476" s="10" t="s">
        <v>75</v>
      </c>
      <c r="H476" t="str">
        <f>[14]Hoja1!A115</f>
        <v>INA-113</v>
      </c>
      <c r="I476" s="12">
        <f>[14]Hoja1!M115</f>
        <v>250</v>
      </c>
      <c r="J476" t="s">
        <v>84</v>
      </c>
    </row>
    <row r="477" spans="3:10" x14ac:dyDescent="0.25">
      <c r="C477" s="11">
        <v>45596</v>
      </c>
      <c r="D477" t="str">
        <f>[14]Hoja1!B116</f>
        <v>SILLA DE PLASTICO COLOR BEIGE</v>
      </c>
      <c r="F477">
        <f>[14]Hoja1!C116</f>
        <v>511</v>
      </c>
      <c r="G477" s="10" t="s">
        <v>64</v>
      </c>
      <c r="H477" t="str">
        <f>[14]Hoja1!A116</f>
        <v>INA-114</v>
      </c>
      <c r="I477" s="12">
        <f>[14]Hoja1!M116</f>
        <v>250</v>
      </c>
      <c r="J477" t="s">
        <v>84</v>
      </c>
    </row>
    <row r="478" spans="3:10" x14ac:dyDescent="0.25">
      <c r="C478" s="11">
        <v>45596</v>
      </c>
      <c r="D478" t="str">
        <f>[14]Hoja1!B117</f>
        <v>ANAQUEL DE MADERA</v>
      </c>
      <c r="F478">
        <f>[14]Hoja1!C117</f>
        <v>511</v>
      </c>
      <c r="G478" s="10" t="s">
        <v>75</v>
      </c>
      <c r="H478" t="str">
        <f>[14]Hoja1!A117</f>
        <v>INA-115</v>
      </c>
      <c r="I478" s="12">
        <f>[14]Hoja1!M117</f>
        <v>650</v>
      </c>
      <c r="J478" t="s">
        <v>84</v>
      </c>
    </row>
    <row r="479" spans="3:10" x14ac:dyDescent="0.25">
      <c r="C479" s="11">
        <v>45596</v>
      </c>
      <c r="D479" t="str">
        <f>[14]Hoja1!B118</f>
        <v>ANAQUEL DE MADERA</v>
      </c>
      <c r="F479">
        <f>[14]Hoja1!C118</f>
        <v>511</v>
      </c>
      <c r="G479" s="10" t="s">
        <v>64</v>
      </c>
      <c r="H479" t="str">
        <f>[14]Hoja1!A118</f>
        <v>INA-116</v>
      </c>
      <c r="I479" s="12">
        <f>[14]Hoja1!M118</f>
        <v>650</v>
      </c>
      <c r="J479" t="s">
        <v>84</v>
      </c>
    </row>
    <row r="480" spans="3:10" x14ac:dyDescent="0.25">
      <c r="C480" s="11">
        <v>45596</v>
      </c>
      <c r="D480" t="str">
        <f>[14]Hoja1!B119</f>
        <v xml:space="preserve">BANQUITOS ROJOS </v>
      </c>
      <c r="F480">
        <f>[14]Hoja1!C119</f>
        <v>511</v>
      </c>
      <c r="G480" s="10" t="s">
        <v>75</v>
      </c>
      <c r="H480" t="str">
        <f>[14]Hoja1!A119</f>
        <v>INA-117</v>
      </c>
      <c r="I480" s="12" t="str">
        <f>[14]Hoja1!M119</f>
        <v>DONACION</v>
      </c>
      <c r="J480" t="s">
        <v>84</v>
      </c>
    </row>
    <row r="481" spans="3:10" x14ac:dyDescent="0.25">
      <c r="C481" s="11">
        <v>45596</v>
      </c>
      <c r="D481" t="str">
        <f>[14]Hoja1!B120</f>
        <v xml:space="preserve">BANQUITOS ROJOS </v>
      </c>
      <c r="F481">
        <f>[14]Hoja1!C120</f>
        <v>511</v>
      </c>
      <c r="G481" s="10" t="s">
        <v>64</v>
      </c>
      <c r="H481" t="str">
        <f>[14]Hoja1!A120</f>
        <v>INA-118</v>
      </c>
      <c r="I481" s="12" t="str">
        <f>[14]Hoja1!M120</f>
        <v>DONACION</v>
      </c>
      <c r="J481" t="s">
        <v>84</v>
      </c>
    </row>
    <row r="482" spans="3:10" x14ac:dyDescent="0.25">
      <c r="C482" s="11">
        <v>45596</v>
      </c>
      <c r="D482" t="str">
        <f>[14]Hoja1!B121</f>
        <v xml:space="preserve">BANQUITOS ROJOS </v>
      </c>
      <c r="F482">
        <f>[14]Hoja1!C121</f>
        <v>511</v>
      </c>
      <c r="G482" s="10" t="s">
        <v>75</v>
      </c>
      <c r="H482" t="str">
        <f>[14]Hoja1!A121</f>
        <v>INA-119</v>
      </c>
      <c r="I482" s="12" t="str">
        <f>[14]Hoja1!M121</f>
        <v>DONACION</v>
      </c>
      <c r="J482" t="s">
        <v>84</v>
      </c>
    </row>
    <row r="483" spans="3:10" x14ac:dyDescent="0.25">
      <c r="C483" s="11">
        <v>45596</v>
      </c>
      <c r="D483" t="str">
        <f>[14]Hoja1!B122</f>
        <v xml:space="preserve">BANQUITOS ROJOS </v>
      </c>
      <c r="F483">
        <f>[14]Hoja1!C122</f>
        <v>511</v>
      </c>
      <c r="G483" s="10" t="s">
        <v>64</v>
      </c>
      <c r="H483" t="str">
        <f>[14]Hoja1!A122</f>
        <v>INA-120</v>
      </c>
      <c r="I483" s="12" t="str">
        <f>[14]Hoja1!M122</f>
        <v>DONACION</v>
      </c>
      <c r="J483" t="s">
        <v>84</v>
      </c>
    </row>
    <row r="484" spans="3:10" x14ac:dyDescent="0.25">
      <c r="C484" s="11">
        <v>45596</v>
      </c>
      <c r="D484" t="str">
        <f>[14]Hoja1!B123</f>
        <v xml:space="preserve">BANQUITOS ROJOS </v>
      </c>
      <c r="F484">
        <f>[14]Hoja1!C123</f>
        <v>511</v>
      </c>
      <c r="G484" s="10" t="s">
        <v>75</v>
      </c>
      <c r="H484" t="str">
        <f>[14]Hoja1!A123</f>
        <v>INA-121</v>
      </c>
      <c r="I484" s="12" t="str">
        <f>[14]Hoja1!M123</f>
        <v>DONACION</v>
      </c>
      <c r="J484" t="s">
        <v>84</v>
      </c>
    </row>
    <row r="485" spans="3:10" x14ac:dyDescent="0.25">
      <c r="C485" s="11">
        <v>45596</v>
      </c>
      <c r="D485" t="str">
        <f>[14]Hoja1!B124</f>
        <v xml:space="preserve">BANQUITOS ROJOS </v>
      </c>
      <c r="F485">
        <f>[14]Hoja1!C124</f>
        <v>511</v>
      </c>
      <c r="G485" s="10" t="s">
        <v>64</v>
      </c>
      <c r="H485" t="str">
        <f>[14]Hoja1!A124</f>
        <v>INA-122</v>
      </c>
      <c r="I485" s="12" t="str">
        <f>[14]Hoja1!M124</f>
        <v>DONACION</v>
      </c>
      <c r="J485" t="s">
        <v>84</v>
      </c>
    </row>
    <row r="486" spans="3:10" x14ac:dyDescent="0.25">
      <c r="C486" s="11">
        <v>45596</v>
      </c>
      <c r="D486" t="str">
        <f>[14]Hoja1!B125</f>
        <v xml:space="preserve">BANQUITOS VERDE BANDERA </v>
      </c>
      <c r="F486">
        <f>[14]Hoja1!C125</f>
        <v>511</v>
      </c>
      <c r="G486" s="10" t="s">
        <v>75</v>
      </c>
      <c r="H486" t="str">
        <f>[14]Hoja1!A125</f>
        <v>INA-123</v>
      </c>
      <c r="I486" s="12" t="str">
        <f>[14]Hoja1!M125</f>
        <v>DONACION</v>
      </c>
      <c r="J486" t="s">
        <v>84</v>
      </c>
    </row>
    <row r="487" spans="3:10" x14ac:dyDescent="0.25">
      <c r="C487" s="11">
        <v>45596</v>
      </c>
      <c r="D487" t="str">
        <f>[14]Hoja1!B126</f>
        <v xml:space="preserve">BANQUITOS VERDE BANDERA </v>
      </c>
      <c r="F487">
        <f>[14]Hoja1!C126</f>
        <v>511</v>
      </c>
      <c r="G487" s="10" t="s">
        <v>64</v>
      </c>
      <c r="H487" t="str">
        <f>[14]Hoja1!A126</f>
        <v>INA-124</v>
      </c>
      <c r="I487" s="12" t="str">
        <f>[14]Hoja1!M126</f>
        <v>DONACION</v>
      </c>
      <c r="J487" t="s">
        <v>84</v>
      </c>
    </row>
    <row r="488" spans="3:10" x14ac:dyDescent="0.25">
      <c r="C488" s="11">
        <v>45596</v>
      </c>
      <c r="D488" t="str">
        <f>[14]Hoja1!B127</f>
        <v xml:space="preserve">BANQUITOS VERDE BANDERA </v>
      </c>
      <c r="F488">
        <f>[14]Hoja1!C127</f>
        <v>511</v>
      </c>
      <c r="G488" s="10" t="s">
        <v>75</v>
      </c>
      <c r="H488" t="str">
        <f>[14]Hoja1!A127</f>
        <v>INA-125</v>
      </c>
      <c r="I488" s="12" t="str">
        <f>[14]Hoja1!M127</f>
        <v>DONACION</v>
      </c>
      <c r="J488" t="s">
        <v>84</v>
      </c>
    </row>
    <row r="489" spans="3:10" x14ac:dyDescent="0.25">
      <c r="C489" s="11">
        <v>45596</v>
      </c>
      <c r="D489" t="str">
        <f>[14]Hoja1!B128</f>
        <v xml:space="preserve">BANQUITOS VERDE BANDERA </v>
      </c>
      <c r="F489">
        <f>[14]Hoja1!C128</f>
        <v>511</v>
      </c>
      <c r="G489" s="10" t="s">
        <v>64</v>
      </c>
      <c r="H489" t="str">
        <f>[14]Hoja1!A128</f>
        <v>INA-126</v>
      </c>
      <c r="I489" s="12" t="str">
        <f>[14]Hoja1!M128</f>
        <v>DONACION</v>
      </c>
      <c r="J489" t="s">
        <v>84</v>
      </c>
    </row>
    <row r="490" spans="3:10" x14ac:dyDescent="0.25">
      <c r="C490" s="11">
        <v>45596</v>
      </c>
      <c r="D490" t="str">
        <f>[14]Hoja1!B129</f>
        <v xml:space="preserve">BANQUITOS VERDE BANDERA </v>
      </c>
      <c r="F490">
        <f>[14]Hoja1!C129</f>
        <v>511</v>
      </c>
      <c r="G490" s="10" t="s">
        <v>75</v>
      </c>
      <c r="H490" t="str">
        <f>[14]Hoja1!A129</f>
        <v>INA-127</v>
      </c>
      <c r="I490" s="12" t="str">
        <f>[14]Hoja1!M129</f>
        <v>DONACION</v>
      </c>
      <c r="J490" t="s">
        <v>84</v>
      </c>
    </row>
    <row r="491" spans="3:10" x14ac:dyDescent="0.25">
      <c r="C491" s="11">
        <v>45596</v>
      </c>
      <c r="D491" t="str">
        <f>[14]Hoja1!B130</f>
        <v xml:space="preserve">BANQUITOS VERDE BANDERA </v>
      </c>
      <c r="F491">
        <f>[14]Hoja1!C130</f>
        <v>511</v>
      </c>
      <c r="G491" s="10" t="s">
        <v>64</v>
      </c>
      <c r="H491" t="str">
        <f>[14]Hoja1!A130</f>
        <v>INA-128</v>
      </c>
      <c r="I491" s="12" t="str">
        <f>[14]Hoja1!M130</f>
        <v>DONACION</v>
      </c>
      <c r="J491" t="s">
        <v>84</v>
      </c>
    </row>
    <row r="492" spans="3:10" x14ac:dyDescent="0.25">
      <c r="C492" s="11">
        <v>45596</v>
      </c>
      <c r="D492" t="str">
        <f>[14]Hoja1!B131</f>
        <v xml:space="preserve">BANQUITOS VERDE BANDERA </v>
      </c>
      <c r="F492">
        <f>[14]Hoja1!C131</f>
        <v>511</v>
      </c>
      <c r="G492" s="10" t="s">
        <v>75</v>
      </c>
      <c r="H492" t="str">
        <f>[14]Hoja1!A131</f>
        <v>INA-129</v>
      </c>
      <c r="I492" s="12" t="str">
        <f>[14]Hoja1!M131</f>
        <v>DONACION</v>
      </c>
      <c r="J492" t="s">
        <v>84</v>
      </c>
    </row>
    <row r="493" spans="3:10" x14ac:dyDescent="0.25">
      <c r="C493" s="11">
        <v>45596</v>
      </c>
      <c r="D493" t="str">
        <f>[14]Hoja1!B132</f>
        <v xml:space="preserve">BANQUITOS VERDE BANDERA </v>
      </c>
      <c r="F493">
        <f>[14]Hoja1!C132</f>
        <v>511</v>
      </c>
      <c r="G493" s="10" t="s">
        <v>64</v>
      </c>
      <c r="H493" t="str">
        <f>[14]Hoja1!A132</f>
        <v>INA-130</v>
      </c>
      <c r="I493" s="12" t="str">
        <f>[14]Hoja1!M132</f>
        <v>DONACION</v>
      </c>
      <c r="J493" t="s">
        <v>84</v>
      </c>
    </row>
    <row r="494" spans="3:10" x14ac:dyDescent="0.25">
      <c r="C494" s="11">
        <v>45596</v>
      </c>
      <c r="D494" t="str">
        <f>[14]Hoja1!B133</f>
        <v xml:space="preserve">BANQUITOS VERDE BANDERA </v>
      </c>
      <c r="F494">
        <f>[14]Hoja1!C133</f>
        <v>511</v>
      </c>
      <c r="G494" s="10" t="s">
        <v>75</v>
      </c>
      <c r="H494" t="str">
        <f>[14]Hoja1!A133</f>
        <v>INA-131</v>
      </c>
      <c r="I494" s="12" t="str">
        <f>[14]Hoja1!M133</f>
        <v>DONACION</v>
      </c>
      <c r="J494" t="s">
        <v>84</v>
      </c>
    </row>
    <row r="495" spans="3:10" x14ac:dyDescent="0.25">
      <c r="C495" s="11">
        <v>45596</v>
      </c>
      <c r="D495" t="str">
        <f>[14]Hoja1!B134</f>
        <v xml:space="preserve">BANQUITOS VERDE BANDERA </v>
      </c>
      <c r="F495">
        <f>[14]Hoja1!C134</f>
        <v>511</v>
      </c>
      <c r="G495" s="10" t="s">
        <v>64</v>
      </c>
      <c r="H495" t="str">
        <f>[14]Hoja1!A134</f>
        <v>INA-132</v>
      </c>
      <c r="I495" s="12" t="str">
        <f>[14]Hoja1!M134</f>
        <v>DONACION</v>
      </c>
      <c r="J495" t="s">
        <v>84</v>
      </c>
    </row>
    <row r="496" spans="3:10" x14ac:dyDescent="0.25">
      <c r="C496" s="11">
        <v>45596</v>
      </c>
      <c r="D496" t="str">
        <f>[14]Hoja1!B135</f>
        <v xml:space="preserve">BANQUITOS VERDE BANDERA </v>
      </c>
      <c r="F496">
        <f>[14]Hoja1!C135</f>
        <v>511</v>
      </c>
      <c r="G496" s="10" t="s">
        <v>75</v>
      </c>
      <c r="H496" t="str">
        <f>[14]Hoja1!A135</f>
        <v>INA-133</v>
      </c>
      <c r="I496" s="12" t="str">
        <f>[14]Hoja1!M135</f>
        <v>DONACION</v>
      </c>
      <c r="J496" t="s">
        <v>84</v>
      </c>
    </row>
    <row r="497" spans="3:10" x14ac:dyDescent="0.25">
      <c r="C497" s="11">
        <v>45596</v>
      </c>
      <c r="D497" t="str">
        <f>[14]Hoja1!B136</f>
        <v xml:space="preserve">BANQUITOS VERDE LIMON </v>
      </c>
      <c r="F497">
        <f>[14]Hoja1!C136</f>
        <v>511</v>
      </c>
      <c r="G497" s="10" t="s">
        <v>64</v>
      </c>
      <c r="H497" t="str">
        <f>[14]Hoja1!A136</f>
        <v>INA-134</v>
      </c>
      <c r="I497" s="12" t="str">
        <f>[14]Hoja1!M136</f>
        <v>DONACION</v>
      </c>
      <c r="J497" t="s">
        <v>84</v>
      </c>
    </row>
    <row r="498" spans="3:10" x14ac:dyDescent="0.25">
      <c r="C498" s="11">
        <v>45596</v>
      </c>
      <c r="D498" t="str">
        <f>[14]Hoja1!B137</f>
        <v xml:space="preserve">BANQUITOS VERDE LIMON </v>
      </c>
      <c r="F498">
        <f>[14]Hoja1!C137</f>
        <v>511</v>
      </c>
      <c r="G498" s="10" t="s">
        <v>75</v>
      </c>
      <c r="H498" t="str">
        <f>[14]Hoja1!A137</f>
        <v>INA-135</v>
      </c>
      <c r="I498" s="12" t="str">
        <f>[14]Hoja1!M137</f>
        <v>DONACION</v>
      </c>
      <c r="J498" t="s">
        <v>84</v>
      </c>
    </row>
    <row r="499" spans="3:10" x14ac:dyDescent="0.25">
      <c r="C499" s="11">
        <v>45596</v>
      </c>
      <c r="D499" t="str">
        <f>[14]Hoja1!B138</f>
        <v xml:space="preserve">BANQUITOS VERDE LIMON </v>
      </c>
      <c r="F499">
        <f>[14]Hoja1!C138</f>
        <v>511</v>
      </c>
      <c r="G499" s="10" t="s">
        <v>64</v>
      </c>
      <c r="H499" t="str">
        <f>[14]Hoja1!A138</f>
        <v>INA-136</v>
      </c>
      <c r="I499" s="12" t="str">
        <f>[14]Hoja1!M138</f>
        <v>DONACION</v>
      </c>
      <c r="J499" t="s">
        <v>84</v>
      </c>
    </row>
    <row r="500" spans="3:10" x14ac:dyDescent="0.25">
      <c r="C500" s="11">
        <v>45596</v>
      </c>
      <c r="D500" t="str">
        <f>[14]Hoja1!B139</f>
        <v>VENTILADOR DE PARED</v>
      </c>
      <c r="F500">
        <f>[14]Hoja1!C139</f>
        <v>564</v>
      </c>
      <c r="G500" s="10" t="s">
        <v>75</v>
      </c>
      <c r="H500" t="str">
        <f>[14]Hoja1!A139</f>
        <v>INA-137</v>
      </c>
      <c r="I500" s="12" t="str">
        <f>[14]Hoja1!M139</f>
        <v>DONACION</v>
      </c>
      <c r="J500" t="s">
        <v>84</v>
      </c>
    </row>
    <row r="501" spans="3:10" x14ac:dyDescent="0.25">
      <c r="C501" s="11">
        <v>45596</v>
      </c>
      <c r="D501" t="str">
        <f>[14]Hoja1!B140</f>
        <v>VENTILADOR DE PARED</v>
      </c>
      <c r="F501">
        <f>[14]Hoja1!C140</f>
        <v>564</v>
      </c>
      <c r="G501" s="10" t="s">
        <v>64</v>
      </c>
      <c r="H501" t="str">
        <f>[14]Hoja1!A140</f>
        <v>INA-138</v>
      </c>
      <c r="I501" s="12" t="str">
        <f>[14]Hoja1!M140</f>
        <v>DONACION</v>
      </c>
      <c r="J501" t="s">
        <v>84</v>
      </c>
    </row>
    <row r="502" spans="3:10" x14ac:dyDescent="0.25">
      <c r="C502" s="11">
        <v>45596</v>
      </c>
      <c r="D502" t="str">
        <f>[14]Hoja1!B141</f>
        <v xml:space="preserve">BOCINAS </v>
      </c>
      <c r="F502">
        <f>[14]Hoja1!C141</f>
        <v>520</v>
      </c>
      <c r="G502" s="10" t="s">
        <v>75</v>
      </c>
      <c r="H502" t="str">
        <f>[14]Hoja1!A141</f>
        <v>INA-139</v>
      </c>
      <c r="I502" s="12" t="str">
        <f>[14]Hoja1!M141</f>
        <v>DONACION</v>
      </c>
      <c r="J502" t="s">
        <v>84</v>
      </c>
    </row>
    <row r="503" spans="3:10" x14ac:dyDescent="0.25">
      <c r="C503" s="11">
        <v>45596</v>
      </c>
      <c r="D503" t="str">
        <f>[14]Hoja1!B142</f>
        <v>IMPRESORA MULTIFUNCIONAL</v>
      </c>
      <c r="E503" s="11">
        <f>[14]Hoja1!D142</f>
        <v>44624</v>
      </c>
      <c r="F503">
        <f>[14]Hoja1!C142</f>
        <v>515</v>
      </c>
      <c r="G503" s="10" t="s">
        <v>64</v>
      </c>
      <c r="H503" t="str">
        <f>[14]Hoja1!A142</f>
        <v>INA-140</v>
      </c>
      <c r="I503" s="12">
        <f>[14]Hoja1!M142</f>
        <v>4851.28</v>
      </c>
      <c r="J503" t="s">
        <v>84</v>
      </c>
    </row>
    <row r="504" spans="3:10" x14ac:dyDescent="0.25">
      <c r="C504" s="11">
        <v>45596</v>
      </c>
      <c r="D504" t="str">
        <f>[14]Hoja1!B143</f>
        <v>REFRIGERADOR</v>
      </c>
      <c r="E504" s="11">
        <f>[14]Hoja1!D143</f>
        <v>45147</v>
      </c>
      <c r="F504">
        <f>[14]Hoja1!C143</f>
        <v>564</v>
      </c>
      <c r="G504" s="10" t="s">
        <v>75</v>
      </c>
      <c r="H504" t="str">
        <f>[14]Hoja1!A143</f>
        <v>INA-141</v>
      </c>
      <c r="I504" s="12">
        <f>[14]Hoja1!M143</f>
        <v>7750</v>
      </c>
      <c r="J504" t="s">
        <v>84</v>
      </c>
    </row>
    <row r="505" spans="3:10" x14ac:dyDescent="0.25">
      <c r="C505" s="11">
        <v>45596</v>
      </c>
      <c r="D505" t="str">
        <f>[15]Hoja1!B4</f>
        <v xml:space="preserve">COMPUTADORA </v>
      </c>
      <c r="E505" s="2">
        <f>[15]Hoja1!D4</f>
        <v>43600</v>
      </c>
      <c r="F505">
        <f>[15]Hoja1!C4</f>
        <v>515</v>
      </c>
      <c r="G505" s="10" t="s">
        <v>64</v>
      </c>
      <c r="H505" t="str">
        <f>[15]Hoja1!A4</f>
        <v>IM-001</v>
      </c>
      <c r="I505" s="12">
        <f>[15]Hoja1!$M$4</f>
        <v>6999</v>
      </c>
      <c r="J505" t="s">
        <v>85</v>
      </c>
    </row>
    <row r="506" spans="3:10" x14ac:dyDescent="0.25">
      <c r="C506" s="11">
        <v>45596</v>
      </c>
      <c r="D506" t="str">
        <f>[15]Hoja1!B5</f>
        <v>TECLADO</v>
      </c>
      <c r="E506" s="2">
        <f>[15]Hoja1!D5</f>
        <v>43601</v>
      </c>
      <c r="F506">
        <f>[15]Hoja1!C5</f>
        <v>515</v>
      </c>
      <c r="G506" s="10" t="s">
        <v>75</v>
      </c>
      <c r="H506" t="str">
        <f>[15]Hoja1!A5</f>
        <v>IM-002</v>
      </c>
      <c r="J506" t="s">
        <v>85</v>
      </c>
    </row>
    <row r="507" spans="3:10" x14ac:dyDescent="0.25">
      <c r="C507" s="11">
        <v>45596</v>
      </c>
      <c r="D507" t="str">
        <f>[15]Hoja1!B6</f>
        <v xml:space="preserve">MOUSE </v>
      </c>
      <c r="E507" s="2">
        <f>[15]Hoja1!D6</f>
        <v>43602</v>
      </c>
      <c r="F507">
        <f>[15]Hoja1!C6</f>
        <v>515</v>
      </c>
      <c r="G507" s="10" t="s">
        <v>64</v>
      </c>
      <c r="H507" t="str">
        <f>[15]Hoja1!A6</f>
        <v>IM-003</v>
      </c>
      <c r="J507" t="s">
        <v>85</v>
      </c>
    </row>
    <row r="508" spans="3:10" x14ac:dyDescent="0.25">
      <c r="C508" s="11">
        <v>45596</v>
      </c>
      <c r="D508" t="str">
        <f>[15]Hoja1!B7</f>
        <v xml:space="preserve">ESCRITORIO </v>
      </c>
      <c r="F508">
        <f>[15]Hoja1!C7</f>
        <v>511</v>
      </c>
      <c r="G508" s="10" t="s">
        <v>75</v>
      </c>
      <c r="H508" t="str">
        <f>[15]Hoja1!A7</f>
        <v>IM-004</v>
      </c>
      <c r="J508" t="s">
        <v>85</v>
      </c>
    </row>
    <row r="509" spans="3:10" x14ac:dyDescent="0.25">
      <c r="C509" s="11">
        <v>45596</v>
      </c>
      <c r="D509" t="str">
        <f>[15]Hoja1!B8</f>
        <v xml:space="preserve">SILLA </v>
      </c>
      <c r="F509">
        <f>[15]Hoja1!C8</f>
        <v>511</v>
      </c>
      <c r="G509" s="10" t="s">
        <v>64</v>
      </c>
      <c r="H509" t="str">
        <f>[15]Hoja1!A8</f>
        <v>IM-005</v>
      </c>
      <c r="J509" t="s">
        <v>85</v>
      </c>
    </row>
    <row r="510" spans="3:10" x14ac:dyDescent="0.25">
      <c r="C510" s="11">
        <v>45596</v>
      </c>
      <c r="D510" t="str">
        <f>[16]Hoja1!B4</f>
        <v xml:space="preserve">SILLA GIRATORIA </v>
      </c>
      <c r="F510">
        <f>[16]Hoja1!C4</f>
        <v>511</v>
      </c>
      <c r="G510" s="10" t="s">
        <v>75</v>
      </c>
      <c r="H510" t="str">
        <f>[16]Hoja1!A4</f>
        <v>OP-001</v>
      </c>
      <c r="I510" s="12">
        <f>[16]Hoja1!M4</f>
        <v>350</v>
      </c>
      <c r="J510" t="s">
        <v>86</v>
      </c>
    </row>
    <row r="511" spans="3:10" x14ac:dyDescent="0.25">
      <c r="C511" s="11">
        <v>45596</v>
      </c>
      <c r="D511" t="str">
        <f>[16]Hoja1!B5</f>
        <v>ESCRITORIO METALICO 2 CAJONES COLOR GRIS</v>
      </c>
      <c r="F511">
        <f>[16]Hoja1!C5</f>
        <v>511</v>
      </c>
      <c r="G511" s="10" t="s">
        <v>64</v>
      </c>
      <c r="H511" t="str">
        <f>[16]Hoja1!A5</f>
        <v>OP-002</v>
      </c>
      <c r="I511" s="12">
        <f>[16]Hoja1!M5</f>
        <v>1200</v>
      </c>
      <c r="J511" t="s">
        <v>86</v>
      </c>
    </row>
    <row r="512" spans="3:10" x14ac:dyDescent="0.25">
      <c r="C512" s="11">
        <v>45596</v>
      </c>
      <c r="D512" t="str">
        <f>[16]Hoja1!B6</f>
        <v>TECLADO</v>
      </c>
      <c r="F512">
        <f>[16]Hoja1!C6</f>
        <v>515</v>
      </c>
      <c r="G512" s="10" t="s">
        <v>75</v>
      </c>
      <c r="H512" t="str">
        <f>[16]Hoja1!A6</f>
        <v>OP-003</v>
      </c>
      <c r="I512" s="12">
        <f>[16]Hoja1!M6</f>
        <v>170</v>
      </c>
      <c r="J512" t="s">
        <v>86</v>
      </c>
    </row>
    <row r="513" spans="3:10" x14ac:dyDescent="0.25">
      <c r="C513" s="11">
        <v>45596</v>
      </c>
      <c r="D513" t="str">
        <f>[16]Hoja1!B7</f>
        <v>MONITOR</v>
      </c>
      <c r="F513">
        <f>[16]Hoja1!C7</f>
        <v>515</v>
      </c>
      <c r="G513" s="10" t="s">
        <v>64</v>
      </c>
      <c r="H513" t="str">
        <f>[16]Hoja1!A7</f>
        <v>OP-004</v>
      </c>
      <c r="I513" s="12">
        <f>[16]Hoja1!M7</f>
        <v>4500</v>
      </c>
      <c r="J513" t="s">
        <v>86</v>
      </c>
    </row>
    <row r="514" spans="3:10" x14ac:dyDescent="0.25">
      <c r="C514" s="11">
        <v>45596</v>
      </c>
      <c r="D514" t="str">
        <f>[16]Hoja1!B8</f>
        <v>CPU GENERICO</v>
      </c>
      <c r="F514">
        <f>[16]Hoja1!C8</f>
        <v>515</v>
      </c>
      <c r="G514" s="10" t="s">
        <v>75</v>
      </c>
      <c r="H514" t="str">
        <f>[16]Hoja1!A8</f>
        <v>OP-005</v>
      </c>
      <c r="I514" s="12">
        <f>[16]Hoja1!M8</f>
        <v>4000</v>
      </c>
      <c r="J514" t="s">
        <v>86</v>
      </c>
    </row>
    <row r="515" spans="3:10" x14ac:dyDescent="0.25">
      <c r="C515" s="11">
        <v>45596</v>
      </c>
      <c r="D515" t="str">
        <f>[16]Hoja1!B9</f>
        <v>MOUSE</v>
      </c>
      <c r="F515">
        <f>[16]Hoja1!C9</f>
        <v>515</v>
      </c>
      <c r="G515" s="10" t="s">
        <v>64</v>
      </c>
      <c r="H515" t="str">
        <f>[16]Hoja1!A9</f>
        <v>OP-006</v>
      </c>
      <c r="I515" s="12">
        <f>[16]Hoja1!M9</f>
        <v>180</v>
      </c>
      <c r="J515" t="s">
        <v>86</v>
      </c>
    </row>
    <row r="516" spans="3:10" x14ac:dyDescent="0.25">
      <c r="C516" s="11">
        <v>45596</v>
      </c>
      <c r="D516" t="str">
        <f>[16]Hoja1!B10</f>
        <v>2 BOCINAS PARA COMPUTADORA</v>
      </c>
      <c r="F516">
        <f>[16]Hoja1!C10</f>
        <v>520</v>
      </c>
      <c r="G516" s="10" t="s">
        <v>75</v>
      </c>
      <c r="H516" t="str">
        <f>[16]Hoja1!A10</f>
        <v>OP-007</v>
      </c>
      <c r="I516" s="12">
        <f>[16]Hoja1!M10</f>
        <v>300</v>
      </c>
      <c r="J516" t="s">
        <v>86</v>
      </c>
    </row>
    <row r="517" spans="3:10" x14ac:dyDescent="0.25">
      <c r="C517" s="11">
        <v>45596</v>
      </c>
      <c r="D517" t="str">
        <f>[16]Hoja1!B11</f>
        <v>AIRE ACONDICIONJADO/CALEFACCION</v>
      </c>
      <c r="E517" s="2">
        <f>[16]Hoja1!D11</f>
        <v>41424</v>
      </c>
      <c r="F517">
        <f>[16]Hoja1!C11</f>
        <v>564</v>
      </c>
      <c r="G517" s="10" t="s">
        <v>64</v>
      </c>
      <c r="H517" t="str">
        <f>[16]Hoja1!A11</f>
        <v>OP-008</v>
      </c>
      <c r="I517" s="12">
        <f>[16]Hoja1!M11</f>
        <v>5000</v>
      </c>
      <c r="J517" t="s">
        <v>86</v>
      </c>
    </row>
    <row r="518" spans="3:10" x14ac:dyDescent="0.25">
      <c r="C518" s="11">
        <v>45596</v>
      </c>
      <c r="D518" t="str">
        <f>[16]Hoja1!B12</f>
        <v>REGULADOR DE VOLTAJE</v>
      </c>
      <c r="E518" s="2"/>
      <c r="F518">
        <f>[16]Hoja1!C12</f>
        <v>566</v>
      </c>
      <c r="G518" s="10" t="s">
        <v>75</v>
      </c>
      <c r="H518" t="str">
        <f>[16]Hoja1!A12</f>
        <v>OP-009</v>
      </c>
      <c r="I518" s="12">
        <f>[16]Hoja1!M12</f>
        <v>0</v>
      </c>
      <c r="J518" t="s">
        <v>86</v>
      </c>
    </row>
    <row r="519" spans="3:10" x14ac:dyDescent="0.25">
      <c r="C519" s="11">
        <v>45596</v>
      </c>
      <c r="D519" t="str">
        <f>[16]Hoja1!B13</f>
        <v>IMPRESORA MULTIFUNCIONAL</v>
      </c>
      <c r="E519" s="2">
        <f>[16]Hoja1!D13</f>
        <v>42383</v>
      </c>
      <c r="F519">
        <f>[16]Hoja1!C13</f>
        <v>515</v>
      </c>
      <c r="G519" s="10" t="s">
        <v>64</v>
      </c>
      <c r="H519" t="str">
        <f>[16]Hoja1!A13</f>
        <v>OP-010</v>
      </c>
      <c r="I519" s="12">
        <f>[16]Hoja1!M13</f>
        <v>6844</v>
      </c>
      <c r="J519" t="s">
        <v>86</v>
      </c>
    </row>
    <row r="520" spans="3:10" x14ac:dyDescent="0.25">
      <c r="C520" s="11">
        <v>45596</v>
      </c>
      <c r="D520" t="str">
        <f>[16]Hoja1!B14</f>
        <v>FUENTE DE PODER (INTERNA)</v>
      </c>
      <c r="E520" s="2">
        <f>[16]Hoja1!D14</f>
        <v>42089</v>
      </c>
      <c r="F520">
        <f>[16]Hoja1!C14</f>
        <v>566</v>
      </c>
      <c r="G520" s="10" t="s">
        <v>75</v>
      </c>
      <c r="H520" t="str">
        <f>[16]Hoja1!A14</f>
        <v>OP-011</v>
      </c>
      <c r="I520" s="12">
        <f>[16]Hoja1!M14</f>
        <v>259</v>
      </c>
      <c r="J520" t="s">
        <v>86</v>
      </c>
    </row>
    <row r="521" spans="3:10" x14ac:dyDescent="0.25">
      <c r="C521" s="11">
        <v>45596</v>
      </c>
      <c r="D521" t="str">
        <f>[16]Hoja1!B15</f>
        <v>SILLA EJECUTIVA GIRABLE</v>
      </c>
      <c r="E521" s="2"/>
      <c r="F521">
        <f>[16]Hoja1!C15</f>
        <v>511</v>
      </c>
      <c r="G521" s="10" t="s">
        <v>64</v>
      </c>
      <c r="H521" t="str">
        <f>[16]Hoja1!A15</f>
        <v>OP-012</v>
      </c>
      <c r="I521" s="12">
        <f>[16]Hoja1!M15</f>
        <v>650</v>
      </c>
      <c r="J521" t="s">
        <v>86</v>
      </c>
    </row>
    <row r="522" spans="3:10" x14ac:dyDescent="0.25">
      <c r="C522" s="11">
        <v>45596</v>
      </c>
      <c r="D522" t="str">
        <f>[16]Hoja1!B16</f>
        <v>SILLA APILABLE COLOR GRIS</v>
      </c>
      <c r="E522" s="2"/>
      <c r="F522">
        <f>[16]Hoja1!C16</f>
        <v>511</v>
      </c>
      <c r="G522" s="10" t="s">
        <v>75</v>
      </c>
      <c r="H522" t="str">
        <f>[16]Hoja1!A16</f>
        <v>OP-013</v>
      </c>
      <c r="I522" s="12">
        <f>[16]Hoja1!M16</f>
        <v>450</v>
      </c>
      <c r="J522" t="s">
        <v>86</v>
      </c>
    </row>
    <row r="523" spans="3:10" x14ac:dyDescent="0.25">
      <c r="C523" s="11">
        <v>45596</v>
      </c>
      <c r="D523" t="str">
        <f>[16]Hoja1!B17</f>
        <v>ARCHIVERO METALICO CON 2 CAJONES</v>
      </c>
      <c r="E523" s="2"/>
      <c r="F523">
        <f>[16]Hoja1!C17</f>
        <v>511</v>
      </c>
      <c r="G523" s="10" t="s">
        <v>64</v>
      </c>
      <c r="H523" t="str">
        <f>[16]Hoja1!A17</f>
        <v>OP-014</v>
      </c>
      <c r="I523" s="12">
        <f>[16]Hoja1!M17</f>
        <v>1350</v>
      </c>
      <c r="J523" t="s">
        <v>86</v>
      </c>
    </row>
    <row r="524" spans="3:10" x14ac:dyDescent="0.25">
      <c r="C524" s="11">
        <v>45596</v>
      </c>
      <c r="D524" t="str">
        <f>[16]Hoja1!B18</f>
        <v>ESCRITORIO EMPRESARIAL COLOR NUEZ</v>
      </c>
      <c r="E524" s="2"/>
      <c r="F524">
        <f>[16]Hoja1!C18</f>
        <v>511</v>
      </c>
      <c r="G524" s="10" t="s">
        <v>75</v>
      </c>
      <c r="H524" t="str">
        <f>[16]Hoja1!A18</f>
        <v>OP-015</v>
      </c>
      <c r="I524" s="12">
        <f>[16]Hoja1!M18</f>
        <v>1350</v>
      </c>
      <c r="J524" t="s">
        <v>86</v>
      </c>
    </row>
    <row r="525" spans="3:10" x14ac:dyDescent="0.25">
      <c r="C525" s="11">
        <v>45596</v>
      </c>
      <c r="D525" t="str">
        <f>[16]Hoja1!B19</f>
        <v>AIRE ACONDICIONADO/CALEFACCION</v>
      </c>
      <c r="E525" s="2"/>
      <c r="F525">
        <f>[16]Hoja1!C19</f>
        <v>564</v>
      </c>
      <c r="G525" s="10" t="s">
        <v>64</v>
      </c>
      <c r="H525" t="str">
        <f>[16]Hoja1!A19</f>
        <v>OP-016</v>
      </c>
      <c r="I525" s="12">
        <f>[16]Hoja1!M19</f>
        <v>850</v>
      </c>
      <c r="J525" t="s">
        <v>86</v>
      </c>
    </row>
    <row r="526" spans="3:10" x14ac:dyDescent="0.25">
      <c r="C526" s="11">
        <v>45586</v>
      </c>
      <c r="D526" t="str">
        <f>[16]Hoja1!B20</f>
        <v>SILLA ESCOLAR DE TRIPLAY</v>
      </c>
      <c r="E526" s="2"/>
      <c r="F526">
        <f>[16]Hoja1!C20</f>
        <v>511</v>
      </c>
      <c r="G526" s="10" t="s">
        <v>75</v>
      </c>
      <c r="H526" t="str">
        <f>[16]Hoja1!A20</f>
        <v>OP-017</v>
      </c>
      <c r="I526" s="12">
        <f>[16]Hoja1!M20</f>
        <v>250</v>
      </c>
      <c r="J526" t="s">
        <v>86</v>
      </c>
    </row>
    <row r="527" spans="3:10" x14ac:dyDescent="0.25">
      <c r="C527" s="11">
        <v>45596</v>
      </c>
      <c r="D527" t="str">
        <f>[16]Hoja1!B21</f>
        <v>MOUSE</v>
      </c>
      <c r="E527" s="2"/>
      <c r="F527">
        <f>[16]Hoja1!C21</f>
        <v>515</v>
      </c>
      <c r="G527" s="10" t="s">
        <v>64</v>
      </c>
      <c r="H527" t="str">
        <f>[16]Hoja1!A21</f>
        <v>OP-018</v>
      </c>
      <c r="I527" s="12">
        <f>[16]Hoja1!M21</f>
        <v>150</v>
      </c>
      <c r="J527" t="s">
        <v>86</v>
      </c>
    </row>
    <row r="528" spans="3:10" x14ac:dyDescent="0.25">
      <c r="C528" s="11">
        <v>45596</v>
      </c>
      <c r="D528" t="str">
        <f>[16]Hoja1!B22</f>
        <v xml:space="preserve">MOTOBOMBA 3 DE SALIDA </v>
      </c>
      <c r="E528" s="2">
        <f>[16]Hoja1!D22</f>
        <v>44299</v>
      </c>
      <c r="F528">
        <f>[16]Hoja1!C22</f>
        <v>566</v>
      </c>
      <c r="G528" s="10" t="s">
        <v>75</v>
      </c>
      <c r="H528" t="str">
        <f>[16]Hoja1!A22</f>
        <v>OP-019</v>
      </c>
      <c r="I528" s="12">
        <f>[16]Hoja1!M22</f>
        <v>4450</v>
      </c>
      <c r="J528" t="s">
        <v>86</v>
      </c>
    </row>
    <row r="529" spans="3:10" x14ac:dyDescent="0.25">
      <c r="C529" s="11">
        <v>45596</v>
      </c>
      <c r="D529" t="str">
        <f>[16]Hoja1!B23</f>
        <v>DESMALEZADORA A GASOLINA MANGO TIPO BICI 63 CC</v>
      </c>
      <c r="E529" s="2">
        <f>[16]Hoja1!D23</f>
        <v>44525</v>
      </c>
      <c r="F529">
        <f>[16]Hoja1!C23</f>
        <v>563</v>
      </c>
      <c r="G529" s="10" t="s">
        <v>64</v>
      </c>
      <c r="H529" t="str">
        <f>[16]Hoja1!A23</f>
        <v>OP-020</v>
      </c>
      <c r="I529" s="12">
        <f>[16]Hoja1!M23</f>
        <v>6950</v>
      </c>
      <c r="J529" t="s">
        <v>86</v>
      </c>
    </row>
    <row r="530" spans="3:10" x14ac:dyDescent="0.25">
      <c r="C530" s="11">
        <v>45586</v>
      </c>
      <c r="D530" t="str">
        <f>[16]Hoja1!B24</f>
        <v>IMPRESORA MULTIFUNCIONAL</v>
      </c>
      <c r="E530" s="2">
        <f>[16]Hoja1!D24</f>
        <v>44624</v>
      </c>
      <c r="F530">
        <f>[16]Hoja1!C24</f>
        <v>515</v>
      </c>
      <c r="G530" s="10" t="s">
        <v>75</v>
      </c>
      <c r="H530" t="str">
        <f>[16]Hoja1!A24</f>
        <v>OP-021</v>
      </c>
      <c r="I530" s="12">
        <f>[16]Hoja1!M24</f>
        <v>5490</v>
      </c>
      <c r="J530" t="s">
        <v>86</v>
      </c>
    </row>
    <row r="531" spans="3:10" x14ac:dyDescent="0.25">
      <c r="C531" s="11">
        <v>45596</v>
      </c>
      <c r="D531" t="str">
        <f>[16]Hoja1!B25</f>
        <v>BOMBA AGUA NAVIS</v>
      </c>
      <c r="E531" s="2">
        <f>[16]Hoja1!D25</f>
        <v>44600</v>
      </c>
      <c r="F531">
        <f>[16]Hoja1!C25</f>
        <v>563</v>
      </c>
      <c r="G531" s="10" t="s">
        <v>64</v>
      </c>
      <c r="H531" t="str">
        <f>[16]Hoja1!A25</f>
        <v>OP-022</v>
      </c>
      <c r="I531" s="12">
        <f>[16]Hoja1!M25</f>
        <v>2036.88</v>
      </c>
      <c r="J531" t="s">
        <v>86</v>
      </c>
    </row>
    <row r="532" spans="3:10" x14ac:dyDescent="0.25">
      <c r="C532" s="11">
        <v>45596</v>
      </c>
      <c r="D532" t="str">
        <f>[16]Hoja1!B26</f>
        <v xml:space="preserve">MOTOBOMBA 3" DE SALIDA </v>
      </c>
      <c r="E532" s="2">
        <f>[16]Hoja1!D26</f>
        <v>44622</v>
      </c>
      <c r="F532">
        <f>[16]Hoja1!C26</f>
        <v>563</v>
      </c>
      <c r="G532" s="10" t="s">
        <v>75</v>
      </c>
      <c r="H532" t="str">
        <f>[16]Hoja1!A26</f>
        <v>OP-023</v>
      </c>
      <c r="I532" s="12">
        <f>[16]Hoja1!M26</f>
        <v>8550</v>
      </c>
      <c r="J532" t="s">
        <v>86</v>
      </c>
    </row>
    <row r="533" spans="3:10" x14ac:dyDescent="0.25">
      <c r="C533" s="11">
        <v>45596</v>
      </c>
      <c r="D533" t="str">
        <f>[16]Hoja1!B27</f>
        <v>MONITOR</v>
      </c>
      <c r="E533" s="2"/>
      <c r="F533">
        <f>[16]Hoja1!C27</f>
        <v>515</v>
      </c>
      <c r="G533" s="10" t="s">
        <v>64</v>
      </c>
      <c r="H533" t="str">
        <f>[16]Hoja1!A27</f>
        <v>OP-024</v>
      </c>
      <c r="I533" s="12">
        <f>[16]Hoja1!M27</f>
        <v>0</v>
      </c>
      <c r="J533" t="s">
        <v>86</v>
      </c>
    </row>
    <row r="534" spans="3:10" x14ac:dyDescent="0.25">
      <c r="C534" s="11">
        <v>45596</v>
      </c>
      <c r="D534" t="str">
        <f>[16]Hoja1!B28</f>
        <v>TECLADO</v>
      </c>
      <c r="E534" s="2"/>
      <c r="F534">
        <f>[16]Hoja1!C28</f>
        <v>515</v>
      </c>
      <c r="G534" s="10" t="s">
        <v>75</v>
      </c>
      <c r="H534" t="str">
        <f>[16]Hoja1!A28</f>
        <v>OP-025</v>
      </c>
      <c r="I534" s="12">
        <f>[16]Hoja1!M28</f>
        <v>0</v>
      </c>
      <c r="J534" t="s">
        <v>86</v>
      </c>
    </row>
    <row r="535" spans="3:10" x14ac:dyDescent="0.25">
      <c r="C535" s="11">
        <v>45596</v>
      </c>
      <c r="D535" t="str">
        <f>[16]Hoja1!B29</f>
        <v xml:space="preserve">PERDIGA 7 SECCIONES </v>
      </c>
      <c r="E535" s="2">
        <f>[16]Hoja1!D29</f>
        <v>44603</v>
      </c>
      <c r="F535">
        <f>[16]Hoja1!C29</f>
        <v>563</v>
      </c>
      <c r="G535" s="10" t="s">
        <v>64</v>
      </c>
      <c r="H535" t="str">
        <f>[16]Hoja1!A29</f>
        <v>OP-024</v>
      </c>
      <c r="I535" s="12">
        <f>[16]Hoja1!M29</f>
        <v>13920</v>
      </c>
      <c r="J535" t="s">
        <v>86</v>
      </c>
    </row>
    <row r="536" spans="3:10" x14ac:dyDescent="0.25">
      <c r="C536" s="11">
        <v>45596</v>
      </c>
      <c r="D536" t="str">
        <f>[16]Hoja1!B30</f>
        <v>SIERRA CIRCULAR 7-1/4 PEROFESIONAL</v>
      </c>
      <c r="E536" s="2">
        <f>[16]Hoja1!D30</f>
        <v>45208</v>
      </c>
      <c r="F536">
        <f>[16]Hoja1!C30</f>
        <v>563</v>
      </c>
      <c r="G536" s="10" t="s">
        <v>75</v>
      </c>
      <c r="H536" t="str">
        <f>[16]Hoja1!A30</f>
        <v>OP-025</v>
      </c>
      <c r="I536" s="12">
        <f>[16]Hoja1!M30</f>
        <v>1925</v>
      </c>
      <c r="J536" t="s">
        <v>86</v>
      </c>
    </row>
    <row r="537" spans="3:10" x14ac:dyDescent="0.25">
      <c r="C537" s="11">
        <v>45596</v>
      </c>
      <c r="D537" t="str">
        <f>[16]Hoja1!B31</f>
        <v>SUMINISTRO E INSTALACION DE TRANSFORMADOR MONOFASICO</v>
      </c>
      <c r="E537" s="2">
        <f>[16]Hoja1!D31</f>
        <v>45202</v>
      </c>
      <c r="F537">
        <f>[16]Hoja1!C31</f>
        <v>299</v>
      </c>
      <c r="G537" s="10" t="s">
        <v>64</v>
      </c>
      <c r="H537" t="str">
        <f>[16]Hoja1!A31</f>
        <v>OP-026</v>
      </c>
      <c r="I537" s="12">
        <f>[16]Hoja1!M31</f>
        <v>62000</v>
      </c>
      <c r="J537" t="s">
        <v>86</v>
      </c>
    </row>
    <row r="538" spans="3:10" x14ac:dyDescent="0.25">
      <c r="C538" s="11">
        <v>45596</v>
      </c>
      <c r="D538" t="str">
        <f>[16]Hoja1!B32</f>
        <v>VENTA, TRASLADO E INSTALACION DE TRO 30 112.5 KVA MARCA RTE</v>
      </c>
      <c r="E538" s="2">
        <f>[16]Hoja1!D32</f>
        <v>45471</v>
      </c>
      <c r="F538">
        <f>[16]Hoja1!C32</f>
        <v>299</v>
      </c>
      <c r="G538" s="10" t="s">
        <v>75</v>
      </c>
      <c r="H538" t="str">
        <f>[16]Hoja1!A32</f>
        <v>OP-027</v>
      </c>
      <c r="I538" s="12">
        <f>[16]Hoja1!M32</f>
        <v>185000</v>
      </c>
      <c r="J538" t="s">
        <v>86</v>
      </c>
    </row>
    <row r="539" spans="3:10" x14ac:dyDescent="0.25">
      <c r="C539" s="11">
        <v>45596</v>
      </c>
      <c r="D539" t="str">
        <f>[16]Hoja1!B33</f>
        <v>EQUIPO DE COMPUTO</v>
      </c>
      <c r="E539" s="2">
        <f>[16]Hoja1!D33</f>
        <v>45376</v>
      </c>
      <c r="F539">
        <f>[16]Hoja1!C33</f>
        <v>515</v>
      </c>
      <c r="G539" s="10" t="s">
        <v>64</v>
      </c>
      <c r="H539" t="str">
        <f>[16]Hoja1!A33</f>
        <v>OP-028</v>
      </c>
      <c r="I539" s="12">
        <f>[16]Hoja1!M33</f>
        <v>8032.8</v>
      </c>
      <c r="J539" t="s">
        <v>86</v>
      </c>
    </row>
    <row r="540" spans="3:10" x14ac:dyDescent="0.25">
      <c r="C540" s="11">
        <v>45596</v>
      </c>
      <c r="D540" t="str">
        <f>[16]Hoja1!B34</f>
        <v>BOMBA AGUA NAVISTAR</v>
      </c>
      <c r="E540" s="2">
        <f>[16]Hoja1!D34</f>
        <v>45302</v>
      </c>
      <c r="F540">
        <f>[16]Hoja1!C34</f>
        <v>599</v>
      </c>
      <c r="G540" s="10" t="s">
        <v>75</v>
      </c>
      <c r="H540" t="str">
        <f>[16]Hoja1!A34</f>
        <v>OP-029</v>
      </c>
      <c r="I540" s="12">
        <f>[16]Hoja1!M34</f>
        <v>3100</v>
      </c>
      <c r="J540" t="s">
        <v>86</v>
      </c>
    </row>
    <row r="541" spans="3:10" x14ac:dyDescent="0.25">
      <c r="C541" s="11">
        <v>45596</v>
      </c>
      <c r="D541" t="str">
        <f>[16]Hoja1!B35</f>
        <v>BOMBA ELECTRICA CENTRIFUGA</v>
      </c>
      <c r="E541" s="2">
        <f>[16]Hoja1!D35</f>
        <v>45302</v>
      </c>
      <c r="F541">
        <f>[16]Hoja1!C35</f>
        <v>599</v>
      </c>
      <c r="G541" s="10" t="s">
        <v>64</v>
      </c>
      <c r="H541" t="str">
        <f>[16]Hoja1!A35</f>
        <v>OP-030</v>
      </c>
      <c r="I541" s="12">
        <f>[16]Hoja1!M35</f>
        <v>6063</v>
      </c>
      <c r="J541" t="s">
        <v>86</v>
      </c>
    </row>
    <row r="542" spans="3:10" x14ac:dyDescent="0.25">
      <c r="C542" s="10" t="s">
        <v>88</v>
      </c>
      <c r="D542" t="str">
        <f>[16]Hoja1!B36</f>
        <v>MOTOBOMBA DE GASOLINA HONDA</v>
      </c>
      <c r="E542" s="2">
        <f>[16]Hoja1!D36</f>
        <v>45408</v>
      </c>
      <c r="F542">
        <v>599</v>
      </c>
      <c r="G542" s="10" t="s">
        <v>75</v>
      </c>
      <c r="H542" t="str">
        <f>[16]Hoja1!A36</f>
        <v>OP-031</v>
      </c>
      <c r="I542" s="12">
        <f>[17]Hoja1!N4</f>
        <v>1350</v>
      </c>
      <c r="J542" t="s">
        <v>87</v>
      </c>
    </row>
    <row r="543" spans="3:10" x14ac:dyDescent="0.25">
      <c r="C543" s="11">
        <v>45596</v>
      </c>
      <c r="D543" t="str">
        <f>[17]Hoja1!B4</f>
        <v>SILLA APILABLE C/3 DIVISIONES COLOR NEGRO</v>
      </c>
      <c r="F543">
        <f>[17]Hoja1!C4</f>
        <v>511</v>
      </c>
      <c r="G543" s="10" t="s">
        <v>64</v>
      </c>
      <c r="H543" t="str">
        <f>[17]Hoja1!A4</f>
        <v>PM-001</v>
      </c>
      <c r="I543" s="12">
        <f>[17]Hoja1!N5</f>
        <v>2000</v>
      </c>
      <c r="J543" t="s">
        <v>87</v>
      </c>
    </row>
    <row r="544" spans="3:10" x14ac:dyDescent="0.25">
      <c r="C544" s="11">
        <v>45596</v>
      </c>
      <c r="D544" t="str">
        <f>[17]Hoja1!B5</f>
        <v>VITRINA DE MADERA CON UNA PUERTA P/ BANDERA</v>
      </c>
      <c r="F544">
        <f>[17]Hoja1!C5</f>
        <v>511</v>
      </c>
      <c r="G544" s="10" t="s">
        <v>75</v>
      </c>
      <c r="H544" t="str">
        <f>[17]Hoja1!A5</f>
        <v>PM-002</v>
      </c>
      <c r="I544" s="12">
        <f>[17]Hoja1!N6</f>
        <v>15776</v>
      </c>
      <c r="J544" t="s">
        <v>87</v>
      </c>
    </row>
    <row r="545" spans="3:10" x14ac:dyDescent="0.25">
      <c r="C545" s="11">
        <v>45596</v>
      </c>
      <c r="D545" t="str">
        <f>[17]Hoja1!B6</f>
        <v>MINISPLIT DE 2 TONELADA</v>
      </c>
      <c r="E545" s="2">
        <f>[17]Hoja1!D6</f>
        <v>41934</v>
      </c>
      <c r="F545">
        <f>[17]Hoja1!C6</f>
        <v>564</v>
      </c>
      <c r="G545" s="10" t="s">
        <v>64</v>
      </c>
      <c r="H545" t="str">
        <f>[17]Hoja1!A6</f>
        <v>PM-003</v>
      </c>
      <c r="I545" s="12">
        <f>[17]Hoja1!N7</f>
        <v>1000</v>
      </c>
      <c r="J545" t="s">
        <v>87</v>
      </c>
    </row>
    <row r="546" spans="3:10" x14ac:dyDescent="0.25">
      <c r="C546" s="11">
        <v>45596</v>
      </c>
      <c r="D546" t="str">
        <f>[17]Hoja1!B7</f>
        <v>MUEBLE DE MADERA TIPO ALACENA 4 PUERTAS</v>
      </c>
      <c r="E546" s="2"/>
      <c r="F546">
        <f>[17]Hoja1!C7</f>
        <v>511</v>
      </c>
      <c r="G546" s="10" t="s">
        <v>75</v>
      </c>
      <c r="H546" t="str">
        <f>[17]Hoja1!A7</f>
        <v>PM-004</v>
      </c>
      <c r="I546" s="12">
        <f>[17]Hoja1!N8</f>
        <v>5625.48</v>
      </c>
      <c r="J546" t="s">
        <v>87</v>
      </c>
    </row>
    <row r="547" spans="3:10" x14ac:dyDescent="0.25">
      <c r="C547" s="11">
        <v>45596</v>
      </c>
      <c r="D547" t="str">
        <f>[17]Hoja1!B8</f>
        <v>SILLON</v>
      </c>
      <c r="E547" s="2">
        <f>[17]Hoja1!D8</f>
        <v>43727</v>
      </c>
      <c r="F547">
        <f>[17]Hoja1!C8</f>
        <v>511</v>
      </c>
      <c r="G547" s="10" t="s">
        <v>64</v>
      </c>
      <c r="H547" t="str">
        <f>[17]Hoja1!A8</f>
        <v>PM-005</v>
      </c>
      <c r="I547" s="12">
        <f>[17]Hoja1!N9</f>
        <v>951.2</v>
      </c>
      <c r="J547" t="s">
        <v>87</v>
      </c>
    </row>
    <row r="548" spans="3:10" x14ac:dyDescent="0.25">
      <c r="C548" s="11">
        <v>45596</v>
      </c>
      <c r="D548" t="str">
        <f>[17]Hoja1!B9</f>
        <v>PEDESTAL DE ALFOMBRA P / BANDERA</v>
      </c>
      <c r="E548" s="2">
        <f>[17]Hoja1!D9</f>
        <v>41284</v>
      </c>
      <c r="F548">
        <f>[17]Hoja1!C9</f>
        <v>511</v>
      </c>
      <c r="G548" s="10" t="s">
        <v>75</v>
      </c>
      <c r="H548" t="str">
        <f>[17]Hoja1!A9</f>
        <v>PM-006</v>
      </c>
      <c r="I548" s="12">
        <f>[17]Hoja1!N10</f>
        <v>1449</v>
      </c>
      <c r="J548" t="s">
        <v>87</v>
      </c>
    </row>
    <row r="549" spans="3:10" x14ac:dyDescent="0.25">
      <c r="C549" s="11">
        <v>45596</v>
      </c>
      <c r="D549" t="str">
        <f>[17]Hoja1!B10</f>
        <v>GAVETA COLOR GRIS C/3 CAJONES</v>
      </c>
      <c r="E549" s="2">
        <f>[17]Hoja1!D10</f>
        <v>41206</v>
      </c>
      <c r="F549">
        <f>[17]Hoja1!C10</f>
        <v>511</v>
      </c>
      <c r="G549" s="10" t="s">
        <v>64</v>
      </c>
      <c r="H549" t="str">
        <f>[17]Hoja1!A10</f>
        <v>PM-007</v>
      </c>
      <c r="I549" s="12">
        <f>[17]Hoja1!N11</f>
        <v>2146</v>
      </c>
      <c r="J549" t="s">
        <v>87</v>
      </c>
    </row>
    <row r="550" spans="3:10" x14ac:dyDescent="0.25">
      <c r="C550" s="11">
        <v>45596</v>
      </c>
      <c r="D550" t="str">
        <f>[17]Hoja1!B11</f>
        <v xml:space="preserve">BOMBA SUMERGIBLE 5 MSP </v>
      </c>
      <c r="E550" s="2">
        <f>[17]Hoja1!D11</f>
        <v>43747</v>
      </c>
      <c r="F550">
        <f>[17]Hoja1!C11</f>
        <v>566</v>
      </c>
      <c r="G550" s="10" t="s">
        <v>75</v>
      </c>
      <c r="H550" t="str">
        <f>[17]Hoja1!A11</f>
        <v>PM-008</v>
      </c>
      <c r="I550" s="12">
        <f>[17]Hoja1!N12</f>
        <v>2155.17</v>
      </c>
      <c r="J550" t="s">
        <v>87</v>
      </c>
    </row>
    <row r="551" spans="3:10" x14ac:dyDescent="0.25">
      <c r="C551" s="11">
        <v>45596</v>
      </c>
      <c r="D551" t="str">
        <f>[17]Hoja1!B12</f>
        <v>BOMBA DE AGUA 1 HP C 10070</v>
      </c>
      <c r="E551" s="2">
        <f>[17]Hoja1!D12</f>
        <v>43795</v>
      </c>
      <c r="F551">
        <f>[17]Hoja1!C12</f>
        <v>566</v>
      </c>
      <c r="G551" s="10" t="s">
        <v>64</v>
      </c>
      <c r="H551" t="str">
        <f>[17]Hoja1!A12</f>
        <v>PM-009</v>
      </c>
      <c r="I551" s="12">
        <f>[17]Hoja1!N13</f>
        <v>3335</v>
      </c>
      <c r="J551" t="s">
        <v>87</v>
      </c>
    </row>
    <row r="552" spans="3:10" x14ac:dyDescent="0.25">
      <c r="C552" s="11">
        <v>45596</v>
      </c>
      <c r="D552" t="str">
        <f>[17]Hoja1!B13</f>
        <v>CAMARA DE SEGURIDAD</v>
      </c>
      <c r="E552" s="2">
        <f>[17]Hoja1!D13</f>
        <v>43959</v>
      </c>
      <c r="F552">
        <f>[17]Hoja1!C13</f>
        <v>520</v>
      </c>
      <c r="G552" s="10" t="s">
        <v>75</v>
      </c>
      <c r="H552" t="str">
        <f>[17]Hoja1!A13</f>
        <v>PM-010</v>
      </c>
      <c r="I552" s="12">
        <f>[17]Hoja1!N14</f>
        <v>3335</v>
      </c>
      <c r="J552" t="s">
        <v>87</v>
      </c>
    </row>
    <row r="553" spans="3:10" x14ac:dyDescent="0.25">
      <c r="C553" s="11">
        <v>45596</v>
      </c>
      <c r="D553" t="str">
        <f>[17]Hoja1!B14</f>
        <v>CAMARA DE SEGURIDAD</v>
      </c>
      <c r="E553" s="2">
        <f>[17]Hoja1!D14</f>
        <v>43959</v>
      </c>
      <c r="F553">
        <f>[17]Hoja1!C14</f>
        <v>520</v>
      </c>
      <c r="G553" s="10" t="s">
        <v>64</v>
      </c>
      <c r="H553" t="str">
        <f>[17]Hoja1!A14</f>
        <v>PM-011</v>
      </c>
      <c r="I553" s="12">
        <f>[17]Hoja1!N15</f>
        <v>3335</v>
      </c>
      <c r="J553" t="s">
        <v>87</v>
      </c>
    </row>
    <row r="554" spans="3:10" x14ac:dyDescent="0.25">
      <c r="C554" s="11">
        <v>45596</v>
      </c>
      <c r="D554" t="str">
        <f>[17]Hoja1!B15</f>
        <v>CAMARA DE SEGURIDAD</v>
      </c>
      <c r="E554" s="2">
        <f>[17]Hoja1!D15</f>
        <v>43959</v>
      </c>
      <c r="F554">
        <f>[17]Hoja1!C15</f>
        <v>520</v>
      </c>
      <c r="G554" s="10" t="s">
        <v>75</v>
      </c>
      <c r="H554" t="str">
        <f>[17]Hoja1!A15</f>
        <v>PM-012</v>
      </c>
      <c r="I554" s="12">
        <f>[17]Hoja1!N16</f>
        <v>3335</v>
      </c>
      <c r="J554" t="s">
        <v>87</v>
      </c>
    </row>
    <row r="555" spans="3:10" x14ac:dyDescent="0.25">
      <c r="C555" s="11">
        <v>45596</v>
      </c>
      <c r="D555" t="str">
        <f>[17]Hoja1!B16</f>
        <v>CAMARA DE SEGURIDAD</v>
      </c>
      <c r="E555" s="2">
        <f>[17]Hoja1!D16</f>
        <v>43959</v>
      </c>
      <c r="F555">
        <f>[17]Hoja1!C16</f>
        <v>520</v>
      </c>
      <c r="G555" s="10" t="s">
        <v>64</v>
      </c>
      <c r="H555" t="str">
        <f>[17]Hoja1!A16</f>
        <v>PM-013</v>
      </c>
      <c r="I555" s="12">
        <f>[17]Hoja1!N17</f>
        <v>8000</v>
      </c>
      <c r="J555" t="s">
        <v>87</v>
      </c>
    </row>
    <row r="556" spans="3:10" x14ac:dyDescent="0.25">
      <c r="C556" s="11">
        <v>45596</v>
      </c>
      <c r="D556" t="str">
        <f>[17]Hoja1!B17</f>
        <v>RECEPCION RECTA C/CURVAS LAT MELANINA</v>
      </c>
      <c r="E556" s="2">
        <f>[17]Hoja1!D17</f>
        <v>43847</v>
      </c>
      <c r="F556">
        <f>[17]Hoja1!C17</f>
        <v>511</v>
      </c>
      <c r="G556" s="10" t="s">
        <v>75</v>
      </c>
      <c r="H556" t="str">
        <f>[17]Hoja1!A17</f>
        <v>PM-014</v>
      </c>
      <c r="I556" s="12">
        <f>[17]Hoja1!N18</f>
        <v>15600</v>
      </c>
      <c r="J556" t="s">
        <v>87</v>
      </c>
    </row>
    <row r="557" spans="3:10" x14ac:dyDescent="0.25">
      <c r="C557" s="11">
        <v>45596</v>
      </c>
      <c r="D557" t="str">
        <f>[17]Hoja1!B18</f>
        <v>MINISPLIT DE 2 TONELADA</v>
      </c>
      <c r="E557" s="2">
        <f>[17]Hoja1!D18</f>
        <v>45427</v>
      </c>
      <c r="F557">
        <f>[17]Hoja1!C18</f>
        <v>564</v>
      </c>
      <c r="G557" s="10" t="s">
        <v>64</v>
      </c>
      <c r="H557" t="str">
        <f>[17]Hoja1!A18</f>
        <v>PM-015</v>
      </c>
      <c r="I557" s="12">
        <f>[17]Hoja1!N19</f>
        <v>1624</v>
      </c>
      <c r="J557" t="s">
        <v>87</v>
      </c>
    </row>
    <row r="558" spans="3:10" x14ac:dyDescent="0.25">
      <c r="C558" s="11">
        <v>45596</v>
      </c>
      <c r="D558" t="str">
        <f>[17]Hoja1!B19</f>
        <v>7 SILLAS</v>
      </c>
      <c r="E558" s="2">
        <f>[17]Hoja1!D19</f>
        <v>45191</v>
      </c>
      <c r="F558">
        <f>[17]Hoja1!C19</f>
        <v>511</v>
      </c>
      <c r="G558" s="10" t="s">
        <v>75</v>
      </c>
      <c r="H558" t="str">
        <f>[17]Hoja1!A19</f>
        <v>PM-016</v>
      </c>
      <c r="I558" s="12">
        <f>[17]Hoja1!N20</f>
        <v>6063</v>
      </c>
      <c r="J558" t="s">
        <v>87</v>
      </c>
    </row>
    <row r="559" spans="3:10" x14ac:dyDescent="0.25">
      <c r="C559" s="11">
        <v>45596</v>
      </c>
      <c r="D559" t="str">
        <f>[17]Hoja1!B20</f>
        <v>BOMBA ELECTRICA CENTRIFUGA</v>
      </c>
      <c r="E559" s="2">
        <f>[17]Hoja1!D20</f>
        <v>45441</v>
      </c>
      <c r="F559">
        <f>[17]Hoja1!C20</f>
        <v>599</v>
      </c>
      <c r="G559" s="10" t="s">
        <v>64</v>
      </c>
      <c r="H559" t="str">
        <f>[17]Hoja1!A20</f>
        <v>PM-017</v>
      </c>
      <c r="I559" s="12">
        <f>[17]Hoja1!N21</f>
        <v>185000</v>
      </c>
      <c r="J559" t="s">
        <v>87</v>
      </c>
    </row>
    <row r="560" spans="3:10" x14ac:dyDescent="0.25">
      <c r="C560" s="11">
        <v>45596</v>
      </c>
      <c r="D560" t="str">
        <f>[17]Hoja1!B21</f>
        <v>SUMINISTRO DE TRNSFORMADOR 3F DE 112.5 KVA</v>
      </c>
      <c r="E560" s="2">
        <f>[17]Hoja1!D21</f>
        <v>45471</v>
      </c>
      <c r="F560">
        <f>[17]Hoja1!C21</f>
        <v>599</v>
      </c>
      <c r="G560" s="10" t="s">
        <v>75</v>
      </c>
      <c r="H560" t="str">
        <f>[17]Hoja1!A21</f>
        <v>PM-018</v>
      </c>
      <c r="I560" s="12"/>
      <c r="J560" t="s">
        <v>87</v>
      </c>
    </row>
    <row r="561" spans="3:10" x14ac:dyDescent="0.25">
      <c r="C561" s="11">
        <v>45596</v>
      </c>
      <c r="D561" t="str">
        <f>[18]Hoja1!B4</f>
        <v>GABETA METALICA DE 2 PUERTAS</v>
      </c>
      <c r="F561">
        <f>[18]Hoja1!C4</f>
        <v>511</v>
      </c>
      <c r="G561" s="10" t="s">
        <v>75</v>
      </c>
      <c r="H561" t="str">
        <f>[18]Hoja1!A4</f>
        <v>PC-001</v>
      </c>
      <c r="I561" s="12">
        <f>[18]Hoja1!M4</f>
        <v>650</v>
      </c>
      <c r="J561" t="s">
        <v>89</v>
      </c>
    </row>
    <row r="562" spans="3:10" x14ac:dyDescent="0.25">
      <c r="C562" s="11">
        <v>45596</v>
      </c>
      <c r="D562" t="str">
        <f>[18]Hoja1!B5</f>
        <v>ABANICO PARA TECHO COLOR BLANCO</v>
      </c>
      <c r="F562">
        <f>[18]Hoja1!C5</f>
        <v>564</v>
      </c>
      <c r="G562" s="10" t="s">
        <v>64</v>
      </c>
      <c r="H562" t="str">
        <f>[18]Hoja1!A5</f>
        <v>PC-002</v>
      </c>
      <c r="I562" s="12">
        <f>[18]Hoja1!M5</f>
        <v>650</v>
      </c>
      <c r="J562" t="s">
        <v>89</v>
      </c>
    </row>
    <row r="563" spans="3:10" x14ac:dyDescent="0.25">
      <c r="C563" s="11">
        <v>45596</v>
      </c>
      <c r="D563" t="str">
        <f>[18]Hoja1!B6</f>
        <v>IMPRESORA MULTIFUNCIONAL</v>
      </c>
      <c r="E563" s="2">
        <f>[18]Hoja1!D6</f>
        <v>42383</v>
      </c>
      <c r="F563">
        <f>[18]Hoja1!C6</f>
        <v>515</v>
      </c>
      <c r="G563" s="10" t="s">
        <v>75</v>
      </c>
      <c r="H563" t="str">
        <f>[18]Hoja1!A6</f>
        <v>PC-003</v>
      </c>
      <c r="I563" s="12">
        <f>[18]Hoja1!M6</f>
        <v>6844</v>
      </c>
      <c r="J563" t="s">
        <v>89</v>
      </c>
    </row>
    <row r="564" spans="3:10" x14ac:dyDescent="0.25">
      <c r="C564" s="11">
        <v>45596</v>
      </c>
      <c r="D564" t="str">
        <f>[18]Hoja1!B7</f>
        <v>MONITOR</v>
      </c>
      <c r="E564" s="2">
        <f>[18]Hoja1!D7</f>
        <v>42415</v>
      </c>
      <c r="F564">
        <f>[18]Hoja1!C7</f>
        <v>515</v>
      </c>
      <c r="G564" s="10" t="s">
        <v>75</v>
      </c>
      <c r="H564" t="str">
        <f>[18]Hoja1!A7</f>
        <v>PC-004</v>
      </c>
      <c r="I564" s="12">
        <f>[18]Hoja1!M7</f>
        <v>8352</v>
      </c>
      <c r="J564" t="s">
        <v>89</v>
      </c>
    </row>
    <row r="565" spans="3:10" x14ac:dyDescent="0.25">
      <c r="C565" s="11">
        <v>45596</v>
      </c>
      <c r="D565" t="str">
        <f>[18]Hoja1!B8</f>
        <v>FUENTE DE PODER</v>
      </c>
      <c r="E565" s="2">
        <f>[18]Hoja1!D8</f>
        <v>42609</v>
      </c>
      <c r="F565">
        <f>[18]Hoja1!C8</f>
        <v>566</v>
      </c>
      <c r="G565" s="10" t="s">
        <v>64</v>
      </c>
      <c r="H565" t="str">
        <f>[18]Hoja1!A8</f>
        <v>PC-005</v>
      </c>
      <c r="I565" s="12">
        <f>[18]Hoja1!M8</f>
        <v>800</v>
      </c>
      <c r="J565" t="s">
        <v>89</v>
      </c>
    </row>
    <row r="566" spans="3:10" x14ac:dyDescent="0.25">
      <c r="C566" s="11">
        <v>45596</v>
      </c>
      <c r="D566" t="str">
        <f>[18]Hoja1!B9</f>
        <v>CPU</v>
      </c>
      <c r="E566" s="2"/>
      <c r="F566">
        <f>[18]Hoja1!C9</f>
        <v>515</v>
      </c>
      <c r="G566" s="10" t="s">
        <v>75</v>
      </c>
      <c r="H566" t="str">
        <f>[18]Hoja1!A9</f>
        <v>PC-006</v>
      </c>
      <c r="I566" s="12">
        <f>[18]Hoja1!M9</f>
        <v>0</v>
      </c>
      <c r="J566" t="s">
        <v>89</v>
      </c>
    </row>
    <row r="567" spans="3:10" x14ac:dyDescent="0.25">
      <c r="C567" s="11">
        <v>45596</v>
      </c>
      <c r="D567" t="str">
        <f>[18]Hoja1!B10</f>
        <v>MOUSE</v>
      </c>
      <c r="E567" s="2">
        <f>[18]Hoja1!D10</f>
        <v>42415</v>
      </c>
      <c r="F567">
        <f>[18]Hoja1!C10</f>
        <v>515</v>
      </c>
      <c r="G567" s="10" t="s">
        <v>75</v>
      </c>
      <c r="H567" t="str">
        <f>[18]Hoja1!A10</f>
        <v>PC-007</v>
      </c>
      <c r="I567" s="12">
        <f>[18]Hoja1!M10</f>
        <v>0</v>
      </c>
      <c r="J567" t="s">
        <v>89</v>
      </c>
    </row>
    <row r="568" spans="3:10" x14ac:dyDescent="0.25">
      <c r="C568" s="11">
        <v>45596</v>
      </c>
      <c r="D568" t="str">
        <f>[18]Hoja1!B11</f>
        <v>FUENTE DE PODER INTERNA</v>
      </c>
      <c r="E568" s="2">
        <f>[18]Hoja1!D11</f>
        <v>41789</v>
      </c>
      <c r="F568">
        <f>[18]Hoja1!C11</f>
        <v>566</v>
      </c>
      <c r="G568" s="10" t="s">
        <v>64</v>
      </c>
      <c r="H568" t="str">
        <f>[18]Hoja1!A11</f>
        <v>PC-008</v>
      </c>
      <c r="I568" s="12">
        <f>[18]Hoja1!M11</f>
        <v>395</v>
      </c>
      <c r="J568" t="s">
        <v>89</v>
      </c>
    </row>
    <row r="569" spans="3:10" x14ac:dyDescent="0.25">
      <c r="C569" s="11">
        <v>45596</v>
      </c>
      <c r="D569" t="str">
        <f>[18]Hoja1!B12</f>
        <v>MESA PARA COMPUTADORA</v>
      </c>
      <c r="E569" s="2"/>
      <c r="F569">
        <f>[18]Hoja1!C12</f>
        <v>511</v>
      </c>
      <c r="G569" s="10" t="s">
        <v>75</v>
      </c>
      <c r="H569" t="str">
        <f>[18]Hoja1!A12</f>
        <v>PC-009</v>
      </c>
      <c r="I569" s="12">
        <f>[18]Hoja1!M12</f>
        <v>500</v>
      </c>
      <c r="J569" t="s">
        <v>89</v>
      </c>
    </row>
    <row r="570" spans="3:10" x14ac:dyDescent="0.25">
      <c r="C570" s="11">
        <v>45596</v>
      </c>
      <c r="D570" t="str">
        <f>[18]Hoja1!B13</f>
        <v>SILLA COLOR NEGRO</v>
      </c>
      <c r="E570" s="2"/>
      <c r="F570">
        <f>[18]Hoja1!C13</f>
        <v>511</v>
      </c>
      <c r="G570" s="10" t="s">
        <v>75</v>
      </c>
      <c r="H570" t="str">
        <f>[18]Hoja1!A13</f>
        <v>PC-010</v>
      </c>
      <c r="I570" s="12">
        <f>[18]Hoja1!M13</f>
        <v>350</v>
      </c>
      <c r="J570" t="s">
        <v>89</v>
      </c>
    </row>
    <row r="571" spans="3:10" x14ac:dyDescent="0.25">
      <c r="C571" s="11">
        <v>45596</v>
      </c>
      <c r="D571" t="str">
        <f>[18]Hoja1!B14</f>
        <v>MESA MULTIUSOS COLOR BLANCA</v>
      </c>
      <c r="E571" s="2"/>
      <c r="F571">
        <f>[18]Hoja1!C14</f>
        <v>511</v>
      </c>
      <c r="G571" s="10" t="s">
        <v>64</v>
      </c>
      <c r="H571" t="str">
        <f>[18]Hoja1!A14</f>
        <v>PC-011</v>
      </c>
      <c r="I571" s="12">
        <f>[18]Hoja1!M14</f>
        <v>650</v>
      </c>
      <c r="J571" t="s">
        <v>89</v>
      </c>
    </row>
    <row r="572" spans="3:10" x14ac:dyDescent="0.25">
      <c r="C572" s="11">
        <v>45596</v>
      </c>
      <c r="D572" t="str">
        <f>[18]Hoja1!B15</f>
        <v>ABANICO PARA TECHO COLOR BLANCO</v>
      </c>
      <c r="E572" s="2"/>
      <c r="F572">
        <f>[18]Hoja1!C15</f>
        <v>564</v>
      </c>
      <c r="G572" s="10" t="s">
        <v>75</v>
      </c>
      <c r="H572" t="str">
        <f>[18]Hoja1!A15</f>
        <v>PC-012</v>
      </c>
      <c r="I572" s="12">
        <f>[18]Hoja1!M15</f>
        <v>950</v>
      </c>
      <c r="J572" t="s">
        <v>89</v>
      </c>
    </row>
    <row r="573" spans="3:10" x14ac:dyDescent="0.25">
      <c r="C573" s="11">
        <v>45596</v>
      </c>
      <c r="D573" t="str">
        <f>[18]Hoja1!B16</f>
        <v>BOMBA NEBULIZADORA</v>
      </c>
      <c r="E573" s="2"/>
      <c r="F573">
        <f>[18]Hoja1!C16</f>
        <v>566</v>
      </c>
      <c r="G573" s="10" t="s">
        <v>75</v>
      </c>
      <c r="H573" t="str">
        <f>[18]Hoja1!A16</f>
        <v>PC-013</v>
      </c>
      <c r="I573" s="12">
        <f>[18]Hoja1!M16</f>
        <v>4500</v>
      </c>
      <c r="J573" t="s">
        <v>89</v>
      </c>
    </row>
    <row r="574" spans="3:10" x14ac:dyDescent="0.25">
      <c r="C574" s="11">
        <v>45596</v>
      </c>
      <c r="D574" t="str">
        <f>[18]Hoja1!B17</f>
        <v>BOMBA NEBULIZADORA</v>
      </c>
      <c r="E574" s="2"/>
      <c r="F574">
        <f>[18]Hoja1!C17</f>
        <v>566</v>
      </c>
      <c r="G574" s="10" t="s">
        <v>64</v>
      </c>
      <c r="H574" t="str">
        <f>[18]Hoja1!A17</f>
        <v>PC-014</v>
      </c>
      <c r="I574" s="12">
        <f>[18]Hoja1!M17</f>
        <v>4500</v>
      </c>
      <c r="J574" t="s">
        <v>89</v>
      </c>
    </row>
    <row r="575" spans="3:10" x14ac:dyDescent="0.25">
      <c r="C575" s="11">
        <v>45596</v>
      </c>
      <c r="D575" t="str">
        <f>[18]Hoja1!B18</f>
        <v>BOMBA PARA AGUA 1 HP</v>
      </c>
      <c r="E575" s="2">
        <f>[18]Hoja1!D18</f>
        <v>41023</v>
      </c>
      <c r="F575">
        <f>[18]Hoja1!C18</f>
        <v>566</v>
      </c>
      <c r="G575" s="10" t="s">
        <v>75</v>
      </c>
      <c r="H575" t="str">
        <f>[18]Hoja1!A18</f>
        <v>PC-015</v>
      </c>
      <c r="I575" s="12">
        <f>[18]Hoja1!M18</f>
        <v>2048</v>
      </c>
      <c r="J575" t="s">
        <v>89</v>
      </c>
    </row>
    <row r="576" spans="3:10" x14ac:dyDescent="0.25">
      <c r="C576" s="11">
        <v>45596</v>
      </c>
      <c r="D576" t="str">
        <f>[18]Hoja1!B19</f>
        <v>ESCALERA DE TIJERA TIPO 2 6 ESCALONES</v>
      </c>
      <c r="E576" s="2">
        <f>[18]Hoja1!D19</f>
        <v>41298</v>
      </c>
      <c r="F576">
        <f>[18]Hoja1!C19</f>
        <v>511</v>
      </c>
      <c r="G576" s="10" t="s">
        <v>75</v>
      </c>
      <c r="H576" t="str">
        <f>[18]Hoja1!A19</f>
        <v>PC-016</v>
      </c>
      <c r="I576" s="12">
        <f>[18]Hoja1!M19</f>
        <v>1559</v>
      </c>
      <c r="J576" t="s">
        <v>89</v>
      </c>
    </row>
    <row r="577" spans="3:10" x14ac:dyDescent="0.25">
      <c r="C577" s="11">
        <v>45596</v>
      </c>
      <c r="D577" t="str">
        <f>[18]Hoja1!B20</f>
        <v>ESCALERA DE EXTENCION</v>
      </c>
      <c r="E577" s="2">
        <f>[18]Hoja1!D20</f>
        <v>41298</v>
      </c>
      <c r="F577">
        <f>[18]Hoja1!C20</f>
        <v>511</v>
      </c>
      <c r="G577" s="10" t="s">
        <v>64</v>
      </c>
      <c r="H577" t="str">
        <f>[18]Hoja1!A20</f>
        <v>PC-017</v>
      </c>
      <c r="I577" s="12">
        <f>[18]Hoja1!M20</f>
        <v>2408</v>
      </c>
      <c r="J577" t="s">
        <v>89</v>
      </c>
    </row>
    <row r="578" spans="3:10" x14ac:dyDescent="0.25">
      <c r="C578" s="11">
        <v>45596</v>
      </c>
      <c r="D578" t="str">
        <f>[18]Hoja1!B21</f>
        <v>BARRETA DE PUNTA</v>
      </c>
      <c r="E578" s="2">
        <f>[18]Hoja1!D21</f>
        <v>41298</v>
      </c>
      <c r="F578">
        <f>[18]Hoja1!C21</f>
        <v>560</v>
      </c>
      <c r="G578" s="10" t="s">
        <v>75</v>
      </c>
      <c r="H578" t="str">
        <f>[18]Hoja1!A21</f>
        <v>PC-018</v>
      </c>
      <c r="I578" s="12">
        <f>[18]Hoja1!M21</f>
        <v>331.89</v>
      </c>
      <c r="J578" t="s">
        <v>89</v>
      </c>
    </row>
    <row r="579" spans="3:10" x14ac:dyDescent="0.25">
      <c r="C579" s="11">
        <v>45596</v>
      </c>
      <c r="D579" t="str">
        <f>[18]Hoja1!B22</f>
        <v>CAVADOR AGRICOLA HERCULES</v>
      </c>
      <c r="E579" s="2">
        <f>[18]Hoja1!D22</f>
        <v>41298</v>
      </c>
      <c r="F579">
        <f>[18]Hoja1!C22</f>
        <v>560</v>
      </c>
      <c r="G579" s="10" t="s">
        <v>75</v>
      </c>
      <c r="H579" t="str">
        <f>[18]Hoja1!A22</f>
        <v>PC-019</v>
      </c>
      <c r="I579" s="12">
        <f>[18]Hoja1!M22</f>
        <v>369</v>
      </c>
      <c r="J579" t="s">
        <v>89</v>
      </c>
    </row>
    <row r="580" spans="3:10" x14ac:dyDescent="0.25">
      <c r="C580" s="11">
        <v>45596</v>
      </c>
      <c r="D580" t="str">
        <f>[18]Hoja1!B23</f>
        <v>EXTENCION ELECTRICA 25 MTRS</v>
      </c>
      <c r="E580" s="2">
        <f>[18]Hoja1!D23</f>
        <v>41491</v>
      </c>
      <c r="F580">
        <f>[18]Hoja1!C23</f>
        <v>560</v>
      </c>
      <c r="G580" s="10" t="s">
        <v>64</v>
      </c>
      <c r="H580" t="str">
        <f>[18]Hoja1!A23</f>
        <v>PC-020</v>
      </c>
      <c r="I580" s="12">
        <f>[18]Hoja1!M23</f>
        <v>283.62</v>
      </c>
      <c r="J580" t="s">
        <v>89</v>
      </c>
    </row>
    <row r="581" spans="3:10" x14ac:dyDescent="0.25">
      <c r="C581" s="11">
        <v>45596</v>
      </c>
      <c r="D581" t="str">
        <f>[18]Hoja1!B24</f>
        <v>OVEROLES DE PROTECCION</v>
      </c>
      <c r="E581" s="2">
        <f>[18]Hoja1!D24</f>
        <v>43550</v>
      </c>
      <c r="F581">
        <f>[18]Hoja1!C24</f>
        <v>560</v>
      </c>
      <c r="G581" s="10" t="s">
        <v>75</v>
      </c>
      <c r="H581" t="str">
        <f>[18]Hoja1!A24</f>
        <v>PC-021</v>
      </c>
      <c r="I581" s="12">
        <f>[18]Hoja1!M24</f>
        <v>1999.89</v>
      </c>
      <c r="J581" t="s">
        <v>89</v>
      </c>
    </row>
    <row r="582" spans="3:10" x14ac:dyDescent="0.25">
      <c r="C582" s="11">
        <v>45596</v>
      </c>
      <c r="D582" t="str">
        <f>[18]Hoja1!B25</f>
        <v>MOTOSIERRA MS</v>
      </c>
      <c r="E582" s="2">
        <f>[18]Hoja1!D25</f>
        <v>43615</v>
      </c>
      <c r="F582">
        <f>[18]Hoja1!C25</f>
        <v>560</v>
      </c>
      <c r="G582" s="10" t="s">
        <v>75</v>
      </c>
      <c r="H582" t="str">
        <f>[18]Hoja1!A25</f>
        <v>PC-022</v>
      </c>
      <c r="I582" s="12">
        <f>[18]Hoja1!M25</f>
        <v>12213.64</v>
      </c>
      <c r="J582" t="s">
        <v>89</v>
      </c>
    </row>
    <row r="583" spans="3:10" x14ac:dyDescent="0.25">
      <c r="C583" s="11">
        <v>45596</v>
      </c>
      <c r="D583" t="str">
        <f>[18]Hoja1!B26</f>
        <v>MOTODESMALEZADORA</v>
      </c>
      <c r="E583" s="2">
        <f>[18]Hoja1!D26</f>
        <v>44333</v>
      </c>
      <c r="F583">
        <f>[18]Hoja1!C26</f>
        <v>560</v>
      </c>
      <c r="G583" s="10" t="s">
        <v>64</v>
      </c>
      <c r="H583" t="str">
        <f>[18]Hoja1!A26</f>
        <v>PC-023</v>
      </c>
      <c r="I583" s="12">
        <f>[18]Hoja1!M26</f>
        <v>7068.97</v>
      </c>
      <c r="J583" t="s">
        <v>89</v>
      </c>
    </row>
    <row r="584" spans="3:10" x14ac:dyDescent="0.25">
      <c r="C584" s="11">
        <v>45596</v>
      </c>
      <c r="D584" t="str">
        <f>[18]Hoja1!B27</f>
        <v>SR450 ATOMIZADOR</v>
      </c>
      <c r="E584" s="2">
        <f>[18]Hoja1!D27</f>
        <v>44333</v>
      </c>
      <c r="F584">
        <f>[18]Hoja1!C27</f>
        <v>560</v>
      </c>
      <c r="G584" s="10" t="s">
        <v>75</v>
      </c>
      <c r="H584" t="str">
        <f>[18]Hoja1!A27</f>
        <v>PC-024</v>
      </c>
      <c r="I584" s="12">
        <f>[18]Hoja1!M27</f>
        <v>11250</v>
      </c>
      <c r="J584" t="s">
        <v>89</v>
      </c>
    </row>
    <row r="585" spans="3:10" x14ac:dyDescent="0.25">
      <c r="C585" s="11">
        <v>45596</v>
      </c>
      <c r="D585" t="str">
        <f>[18]Hoja1!B28</f>
        <v>BG 50 SOPLADOR</v>
      </c>
      <c r="E585" s="2">
        <f>[18]Hoja1!D28</f>
        <v>44333</v>
      </c>
      <c r="F585">
        <f>[18]Hoja1!C28</f>
        <v>560</v>
      </c>
      <c r="G585" s="10" t="s">
        <v>75</v>
      </c>
      <c r="H585" t="str">
        <f>[18]Hoja1!A28</f>
        <v>PC-025</v>
      </c>
      <c r="I585" s="12">
        <f>[18]Hoja1!M28</f>
        <v>3267.24</v>
      </c>
      <c r="J585" t="s">
        <v>89</v>
      </c>
    </row>
    <row r="586" spans="3:10" x14ac:dyDescent="0.25">
      <c r="C586" s="11">
        <v>45596</v>
      </c>
      <c r="D586" t="str">
        <f>[18]Hoja1!B29</f>
        <v>CORTA PERNO</v>
      </c>
      <c r="E586" s="2">
        <f>[18]Hoja1!D29</f>
        <v>44333</v>
      </c>
      <c r="F586">
        <f>[18]Hoja1!C29</f>
        <v>560</v>
      </c>
      <c r="G586" s="10" t="s">
        <v>64</v>
      </c>
      <c r="H586" t="str">
        <f>[18]Hoja1!A29</f>
        <v>PC-026</v>
      </c>
      <c r="I586" s="12">
        <f>[18]Hoja1!M29</f>
        <v>892.24</v>
      </c>
      <c r="J586" t="s">
        <v>89</v>
      </c>
    </row>
    <row r="587" spans="3:10" x14ac:dyDescent="0.25">
      <c r="C587" s="11">
        <v>45596</v>
      </c>
      <c r="D587" t="str">
        <f>[18]Hoja1!B30</f>
        <v>MOTOSIERRA  50 CM/2026RM</v>
      </c>
      <c r="E587" s="2">
        <f>[18]Hoja1!D30</f>
        <v>44483</v>
      </c>
      <c r="F587">
        <f>[18]Hoja1!C30</f>
        <v>560</v>
      </c>
      <c r="G587" s="10" t="s">
        <v>75</v>
      </c>
      <c r="H587" t="str">
        <f>[18]Hoja1!A30</f>
        <v>PC-027</v>
      </c>
      <c r="I587" s="12">
        <f>[18]Hoja1!M30</f>
        <v>6627</v>
      </c>
      <c r="J587" t="s">
        <v>89</v>
      </c>
    </row>
    <row r="588" spans="3:10" x14ac:dyDescent="0.25">
      <c r="C588" s="11">
        <v>45596</v>
      </c>
      <c r="D588" t="str">
        <f>[18]Hoja1!B31</f>
        <v xml:space="preserve">MOTOSIERRA </v>
      </c>
      <c r="E588" s="2">
        <f>[18]Hoja1!D31</f>
        <v>44596</v>
      </c>
      <c r="F588">
        <f>[18]Hoja1!C31</f>
        <v>560</v>
      </c>
      <c r="G588" s="10" t="s">
        <v>75</v>
      </c>
      <c r="H588" t="str">
        <f>[18]Hoja1!A31</f>
        <v>PC-028</v>
      </c>
      <c r="I588" s="12">
        <f>[18]Hoja1!M31</f>
        <v>14427</v>
      </c>
      <c r="J588" t="s">
        <v>89</v>
      </c>
    </row>
    <row r="589" spans="3:10" x14ac:dyDescent="0.25">
      <c r="C589" s="11">
        <v>45596</v>
      </c>
      <c r="D589" t="str">
        <f>[18]Hoja1!B32</f>
        <v>10 EXTINTORES</v>
      </c>
      <c r="E589" s="2">
        <f>[18]Hoja1!D32</f>
        <v>44718</v>
      </c>
      <c r="F589">
        <f>[18]Hoja1!C32</f>
        <v>560</v>
      </c>
      <c r="G589" s="10" t="s">
        <v>64</v>
      </c>
      <c r="H589" t="str">
        <f>[18]Hoja1!A32</f>
        <v>PC-029</v>
      </c>
      <c r="I589" s="12">
        <f>[18]Hoja1!M32</f>
        <v>9349.6</v>
      </c>
      <c r="J589" t="s">
        <v>89</v>
      </c>
    </row>
    <row r="590" spans="3:10" x14ac:dyDescent="0.25">
      <c r="C590" s="11">
        <v>45596</v>
      </c>
      <c r="D590" t="str">
        <f>[18]Hoja1!B33</f>
        <v>MOTODESMAEZADORA</v>
      </c>
      <c r="E590" s="2">
        <f>[18]Hoja1!D33</f>
        <v>44813</v>
      </c>
      <c r="F590">
        <f>[18]Hoja1!C33</f>
        <v>560</v>
      </c>
      <c r="G590" s="10" t="s">
        <v>75</v>
      </c>
      <c r="H590" t="str">
        <f>[18]Hoja1!A33</f>
        <v>PC-030</v>
      </c>
      <c r="I590" s="12">
        <f>[18]Hoja1!M33</f>
        <v>12325</v>
      </c>
      <c r="J590" t="s">
        <v>89</v>
      </c>
    </row>
    <row r="591" spans="3:10" x14ac:dyDescent="0.25">
      <c r="C591" s="11">
        <v>45596</v>
      </c>
      <c r="D591" t="str">
        <f>[18]Hoja1!B34</f>
        <v>ESCALERA 24 PELDAÑOS</v>
      </c>
      <c r="E591" s="2">
        <f>[18]Hoja1!D34</f>
        <v>44813</v>
      </c>
      <c r="F591">
        <f>[18]Hoja1!C34</f>
        <v>560</v>
      </c>
      <c r="G591" s="10" t="s">
        <v>75</v>
      </c>
      <c r="H591" t="str">
        <f>[18]Hoja1!A34</f>
        <v>PC-031</v>
      </c>
      <c r="I591" s="12">
        <f>[18]Hoja1!M34</f>
        <v>5950</v>
      </c>
      <c r="J591" t="s">
        <v>89</v>
      </c>
    </row>
    <row r="592" spans="3:10" x14ac:dyDescent="0.25">
      <c r="C592" s="11">
        <v>45596</v>
      </c>
      <c r="D592" t="str">
        <f>[18]Hoja1!B35</f>
        <v>2 FUMIGADORAS</v>
      </c>
      <c r="E592" s="2">
        <f>[18]Hoja1!D35</f>
        <v>44951</v>
      </c>
      <c r="F592">
        <f>[18]Hoja1!C35</f>
        <v>560</v>
      </c>
      <c r="G592" s="10" t="s">
        <v>64</v>
      </c>
      <c r="H592" t="str">
        <f>[18]Hoja1!A35</f>
        <v>PC-032</v>
      </c>
      <c r="I592" s="12">
        <f>[18]Hoja1!M35</f>
        <v>2769.83</v>
      </c>
      <c r="J592" t="s">
        <v>89</v>
      </c>
    </row>
    <row r="593" spans="3:10" x14ac:dyDescent="0.25">
      <c r="C593" s="11">
        <v>45596</v>
      </c>
      <c r="D593" t="str">
        <f>[18]Hoja1!B36</f>
        <v>2 FUMIGADORAS</v>
      </c>
      <c r="E593" s="2">
        <f>[18]Hoja1!D36</f>
        <v>44951</v>
      </c>
      <c r="F593">
        <f>[18]Hoja1!C36</f>
        <v>560</v>
      </c>
      <c r="G593" s="10" t="s">
        <v>75</v>
      </c>
      <c r="H593" t="str">
        <f>[18]Hoja1!A36</f>
        <v>PC-033</v>
      </c>
      <c r="I593" s="12">
        <f>[18]Hoja1!M36</f>
        <v>2774.14</v>
      </c>
      <c r="J593" t="s">
        <v>89</v>
      </c>
    </row>
    <row r="594" spans="3:10" x14ac:dyDescent="0.25">
      <c r="C594" s="11">
        <v>45596</v>
      </c>
      <c r="D594" t="str">
        <f>[18]Hoja1!B37</f>
        <v>CORTADOR DE RAMAS ALTAS DE MANGO TELESCOPIO</v>
      </c>
      <c r="E594" s="2">
        <f>[18]Hoja1!D37</f>
        <v>45301</v>
      </c>
      <c r="F594">
        <f>[18]Hoja1!C37</f>
        <v>560</v>
      </c>
      <c r="G594" s="10" t="s">
        <v>75</v>
      </c>
      <c r="H594" t="str">
        <f>[18]Hoja1!A37</f>
        <v>PC-034</v>
      </c>
      <c r="I594" s="12">
        <f>[18]Hoja1!M37</f>
        <v>1215</v>
      </c>
      <c r="J594" t="s">
        <v>89</v>
      </c>
    </row>
    <row r="595" spans="3:10" x14ac:dyDescent="0.25">
      <c r="C595" s="11">
        <v>45596</v>
      </c>
      <c r="D595" t="str">
        <f>[18]Hoja1!B38</f>
        <v>ESCALERA CPRUM DE EXTENSION DE ALUMINIO 494-24 N DE ALUMINIO</v>
      </c>
      <c r="E595" s="2">
        <f>[18]Hoja1!D38</f>
        <v>45478</v>
      </c>
      <c r="F595">
        <f>[18]Hoja1!C38</f>
        <v>560</v>
      </c>
      <c r="G595" s="10" t="s">
        <v>64</v>
      </c>
      <c r="H595" t="str">
        <f>[18]Hoja1!A38</f>
        <v>PC-035</v>
      </c>
      <c r="I595" s="12">
        <f>[18]Hoja1!M38</f>
        <v>5660</v>
      </c>
      <c r="J595" t="s">
        <v>89</v>
      </c>
    </row>
    <row r="596" spans="3:10" x14ac:dyDescent="0.25">
      <c r="C596" s="11">
        <v>45596</v>
      </c>
      <c r="D596" t="str">
        <f>[18]Hoja1!B39</f>
        <v>MOTOSIERRA 50 CM/20</v>
      </c>
      <c r="E596" s="2">
        <f>[18]Hoja1!D39</f>
        <v>45351</v>
      </c>
      <c r="F596">
        <f>[18]Hoja1!C39</f>
        <v>560</v>
      </c>
      <c r="G596" s="10" t="s">
        <v>75</v>
      </c>
      <c r="H596" t="str">
        <f>[18]Hoja1!A39</f>
        <v>PC-036</v>
      </c>
      <c r="I596" s="12">
        <f>[18]Hoja1!M39</f>
        <v>7273.2</v>
      </c>
    </row>
    <row r="597" spans="3:10" x14ac:dyDescent="0.25">
      <c r="C597" s="11">
        <v>45596</v>
      </c>
      <c r="D597" t="str">
        <f>[19]Hoja1!B4</f>
        <v>ESCRITORIO DE METAL COLOR AMARILLO C/3 CAJONES</v>
      </c>
      <c r="F597" s="19">
        <f>[19]Hoja1!C4</f>
        <v>511</v>
      </c>
      <c r="G597" s="10" t="s">
        <v>64</v>
      </c>
      <c r="H597" t="str">
        <f>[19]Hoja1!A4</f>
        <v>RC-001</v>
      </c>
      <c r="I597" s="12">
        <f>[19]Hoja1!N4</f>
        <v>1100</v>
      </c>
      <c r="J597" t="s">
        <v>90</v>
      </c>
    </row>
    <row r="598" spans="3:10" x14ac:dyDescent="0.25">
      <c r="C598" s="11">
        <v>45596</v>
      </c>
      <c r="D598" t="str">
        <f>[19]Hoja1!B5</f>
        <v>VENTILADOR</v>
      </c>
      <c r="F598" s="19">
        <f>[19]Hoja1!C5</f>
        <v>564</v>
      </c>
      <c r="G598" s="10" t="s">
        <v>75</v>
      </c>
      <c r="H598" t="str">
        <f>[19]Hoja1!A5</f>
        <v>RC-002</v>
      </c>
      <c r="I598" s="12">
        <f>[19]Hoja1!N5</f>
        <v>750</v>
      </c>
      <c r="J598" t="s">
        <v>90</v>
      </c>
    </row>
    <row r="599" spans="3:10" x14ac:dyDescent="0.25">
      <c r="C599" s="11">
        <v>45596</v>
      </c>
      <c r="D599" t="str">
        <f>[19]Hoja1!B6</f>
        <v>LIBRERO DE MADERA 8 DIVISIONES</v>
      </c>
      <c r="F599" s="19">
        <f>[19]Hoja1!C6</f>
        <v>511</v>
      </c>
      <c r="G599" s="10" t="s">
        <v>64</v>
      </c>
      <c r="H599" t="str">
        <f>[19]Hoja1!A6</f>
        <v>RC-003</v>
      </c>
      <c r="I599" s="12">
        <f>[19]Hoja1!N6</f>
        <v>800</v>
      </c>
      <c r="J599" t="s">
        <v>90</v>
      </c>
    </row>
    <row r="600" spans="3:10" x14ac:dyDescent="0.25">
      <c r="C600" s="11">
        <v>45596</v>
      </c>
      <c r="D600" t="str">
        <f>[19]Hoja1!B7</f>
        <v>LIBRERO DE MADERA4 DIVISIONES</v>
      </c>
      <c r="F600" s="19">
        <f>[19]Hoja1!C7</f>
        <v>511</v>
      </c>
      <c r="G600" s="10" t="s">
        <v>75</v>
      </c>
      <c r="H600" t="str">
        <f>[19]Hoja1!A7</f>
        <v>RC-004</v>
      </c>
      <c r="I600" s="12">
        <f>[19]Hoja1!N7</f>
        <v>600</v>
      </c>
      <c r="J600" t="s">
        <v>90</v>
      </c>
    </row>
    <row r="601" spans="3:10" x14ac:dyDescent="0.25">
      <c r="C601" s="11">
        <v>45596</v>
      </c>
      <c r="D601" t="str">
        <f>[19]Hoja1!B8</f>
        <v xml:space="preserve">ARCHIVERO METALICO DE 4 GAVETAS </v>
      </c>
      <c r="F601" s="19">
        <f>[19]Hoja1!C8</f>
        <v>511</v>
      </c>
      <c r="G601" s="10" t="s">
        <v>64</v>
      </c>
      <c r="H601" t="str">
        <f>[19]Hoja1!A8</f>
        <v>RC-005</v>
      </c>
      <c r="I601" s="12">
        <f>[19]Hoja1!N8</f>
        <v>1200</v>
      </c>
      <c r="J601" t="s">
        <v>90</v>
      </c>
    </row>
    <row r="602" spans="3:10" x14ac:dyDescent="0.25">
      <c r="C602" s="11">
        <v>45596</v>
      </c>
      <c r="D602" t="str">
        <f>[19]Hoja1!B9</f>
        <v>SILLA OFIC CHAIRMAN EXCEL</v>
      </c>
      <c r="E602" s="2">
        <f>[19]Hoja1!D9</f>
        <v>44765</v>
      </c>
      <c r="F602" s="19">
        <f>[19]Hoja1!C9</f>
        <v>511</v>
      </c>
      <c r="G602" s="10" t="s">
        <v>75</v>
      </c>
      <c r="H602" t="str">
        <f>[19]Hoja1!A9</f>
        <v>RC-006</v>
      </c>
      <c r="I602" s="12">
        <f>[19]Hoja1!N9</f>
        <v>1723.27</v>
      </c>
      <c r="J602" t="s">
        <v>90</v>
      </c>
    </row>
    <row r="603" spans="3:10" x14ac:dyDescent="0.25">
      <c r="C603" s="11">
        <v>45596</v>
      </c>
      <c r="D603" t="str">
        <f>[19]Hoja1!B10</f>
        <v>SILLA APILABLE COLOR VERDE</v>
      </c>
      <c r="E603" s="2">
        <f>[19]Hoja1!D10</f>
        <v>0</v>
      </c>
      <c r="F603" s="19">
        <f>[19]Hoja1!C10</f>
        <v>511</v>
      </c>
      <c r="G603" s="10" t="s">
        <v>64</v>
      </c>
      <c r="H603" t="str">
        <f>[19]Hoja1!A10</f>
        <v>RC-007</v>
      </c>
      <c r="I603" s="12">
        <f>[19]Hoja1!N10</f>
        <v>250</v>
      </c>
      <c r="J603" t="s">
        <v>90</v>
      </c>
    </row>
    <row r="604" spans="3:10" x14ac:dyDescent="0.25">
      <c r="C604" s="11">
        <v>45596</v>
      </c>
      <c r="D604" t="str">
        <f>[19]Hoja1!B11</f>
        <v>SILLA  APILABLE COLOR NEGRO</v>
      </c>
      <c r="E604" s="2">
        <f>[19]Hoja1!D11</f>
        <v>0</v>
      </c>
      <c r="F604" s="19">
        <f>[19]Hoja1!C11</f>
        <v>511</v>
      </c>
      <c r="G604" s="10" t="s">
        <v>75</v>
      </c>
      <c r="H604" t="str">
        <f>[19]Hoja1!A11</f>
        <v>RC-008</v>
      </c>
      <c r="I604" s="12">
        <f>[19]Hoja1!N11</f>
        <v>350</v>
      </c>
      <c r="J604" t="s">
        <v>90</v>
      </c>
    </row>
    <row r="605" spans="3:10" x14ac:dyDescent="0.25">
      <c r="C605" s="11">
        <v>45596</v>
      </c>
      <c r="D605" t="str">
        <f>[19]Hoja1!B12</f>
        <v xml:space="preserve">SILLA GIRABLE COLOR AZUL </v>
      </c>
      <c r="E605" s="2">
        <f>[19]Hoja1!D12</f>
        <v>0</v>
      </c>
      <c r="F605" s="19">
        <f>[19]Hoja1!C12</f>
        <v>511</v>
      </c>
      <c r="G605" s="10" t="s">
        <v>64</v>
      </c>
      <c r="H605" t="str">
        <f>[19]Hoja1!A12</f>
        <v>RC-009</v>
      </c>
      <c r="I605" s="12">
        <f>[19]Hoja1!N12</f>
        <v>230</v>
      </c>
      <c r="J605" t="s">
        <v>90</v>
      </c>
    </row>
    <row r="606" spans="3:10" x14ac:dyDescent="0.25">
      <c r="C606" s="11">
        <v>45596</v>
      </c>
      <c r="D606" t="str">
        <f>[19]Hoja1!B13</f>
        <v>BOCINAS 3.5 MM CONTROL (LVSM-004)</v>
      </c>
      <c r="E606" s="2">
        <f>[19]Hoja1!D13</f>
        <v>0</v>
      </c>
      <c r="F606" s="19">
        <f>[19]Hoja1!C13</f>
        <v>521</v>
      </c>
      <c r="G606" s="10" t="s">
        <v>75</v>
      </c>
      <c r="H606" t="str">
        <f>[19]Hoja1!A13</f>
        <v>RC-010</v>
      </c>
      <c r="I606" s="12">
        <f>[19]Hoja1!N13</f>
        <v>349</v>
      </c>
      <c r="J606" t="s">
        <v>90</v>
      </c>
    </row>
    <row r="607" spans="3:10" x14ac:dyDescent="0.25">
      <c r="C607" s="11">
        <v>45596</v>
      </c>
      <c r="D607" t="str">
        <f>[19]Hoja1!B14</f>
        <v>AIRE ACONDICIONADO</v>
      </c>
      <c r="E607" s="2">
        <f>[19]Hoja1!D14</f>
        <v>0</v>
      </c>
      <c r="F607" s="19">
        <f>[19]Hoja1!C14</f>
        <v>564</v>
      </c>
      <c r="G607" s="10" t="s">
        <v>64</v>
      </c>
      <c r="H607" t="str">
        <f>[19]Hoja1!A14</f>
        <v>RC-011</v>
      </c>
      <c r="I607" s="12">
        <f>[19]Hoja1!N14</f>
        <v>8600</v>
      </c>
      <c r="J607" t="s">
        <v>90</v>
      </c>
    </row>
    <row r="608" spans="3:10" x14ac:dyDescent="0.25">
      <c r="C608" s="11">
        <v>45596</v>
      </c>
      <c r="D608" t="str">
        <f>[19]Hoja1!B15</f>
        <v>MONITOR</v>
      </c>
      <c r="E608" s="2">
        <f>[19]Hoja1!D15</f>
        <v>0</v>
      </c>
      <c r="F608" s="19">
        <f>[19]Hoja1!C15</f>
        <v>515</v>
      </c>
      <c r="G608" s="10" t="s">
        <v>75</v>
      </c>
      <c r="H608" t="str">
        <f>[19]Hoja1!A15</f>
        <v>RC-012</v>
      </c>
      <c r="I608" s="12">
        <f>[19]Hoja1!N15</f>
        <v>3200</v>
      </c>
      <c r="J608" t="s">
        <v>90</v>
      </c>
    </row>
    <row r="609" spans="3:10" x14ac:dyDescent="0.25">
      <c r="C609" s="11">
        <v>45596</v>
      </c>
      <c r="D609" t="str">
        <f>[19]Hoja1!B16</f>
        <v>TECLADO</v>
      </c>
      <c r="E609" s="2">
        <f>[19]Hoja1!D16</f>
        <v>0</v>
      </c>
      <c r="F609" s="19">
        <f>[19]Hoja1!C16</f>
        <v>515</v>
      </c>
      <c r="G609" s="10" t="s">
        <v>64</v>
      </c>
      <c r="H609" t="str">
        <f>[19]Hoja1!A16</f>
        <v>RC-013</v>
      </c>
      <c r="I609" s="12">
        <f>[19]Hoja1!N16</f>
        <v>100</v>
      </c>
      <c r="J609" t="s">
        <v>90</v>
      </c>
    </row>
    <row r="610" spans="3:10" x14ac:dyDescent="0.25">
      <c r="C610" s="11">
        <v>45596</v>
      </c>
      <c r="D610" t="str">
        <f>[19]Hoja1!B17</f>
        <v>MESA MULTIUSOS</v>
      </c>
      <c r="E610" s="2">
        <f>[19]Hoja1!D17</f>
        <v>0</v>
      </c>
      <c r="F610" s="19">
        <f>[19]Hoja1!C17</f>
        <v>511</v>
      </c>
      <c r="G610" s="10" t="s">
        <v>75</v>
      </c>
      <c r="H610" t="str">
        <f>[19]Hoja1!A17</f>
        <v>RC-014</v>
      </c>
      <c r="I610" s="12">
        <f>[19]Hoja1!N17</f>
        <v>700</v>
      </c>
      <c r="J610" t="s">
        <v>90</v>
      </c>
    </row>
    <row r="611" spans="3:10" x14ac:dyDescent="0.25">
      <c r="C611" s="11">
        <v>45596</v>
      </c>
      <c r="D611" t="str">
        <f>[19]Hoja1!B18</f>
        <v>MAQUINA DE ESCRIBIR</v>
      </c>
      <c r="E611" s="2">
        <f>[19]Hoja1!D18</f>
        <v>40161</v>
      </c>
      <c r="F611" s="19">
        <f>[19]Hoja1!C18</f>
        <v>511</v>
      </c>
      <c r="G611" s="10" t="s">
        <v>64</v>
      </c>
      <c r="H611" t="str">
        <f>[19]Hoja1!A18</f>
        <v>RC-015</v>
      </c>
      <c r="I611" s="12">
        <f>[19]Hoja1!N18</f>
        <v>2990</v>
      </c>
      <c r="J611" t="s">
        <v>90</v>
      </c>
    </row>
    <row r="612" spans="3:10" x14ac:dyDescent="0.25">
      <c r="C612" s="11">
        <v>45596</v>
      </c>
      <c r="D612" t="str">
        <f>[19]Hoja1!B19</f>
        <v>ESCRITORIO DE MADERA CON 2 CAJONES</v>
      </c>
      <c r="E612" s="2">
        <f>[19]Hoja1!D19</f>
        <v>0</v>
      </c>
      <c r="F612" s="19">
        <f>[19]Hoja1!C19</f>
        <v>511</v>
      </c>
      <c r="G612" s="10" t="s">
        <v>75</v>
      </c>
      <c r="H612" t="str">
        <f>[19]Hoja1!A19</f>
        <v>RC-016</v>
      </c>
      <c r="I612" s="12">
        <f>[19]Hoja1!N19</f>
        <v>1250</v>
      </c>
      <c r="J612" t="s">
        <v>90</v>
      </c>
    </row>
    <row r="613" spans="3:10" x14ac:dyDescent="0.25">
      <c r="C613" s="11">
        <v>45596</v>
      </c>
      <c r="D613" t="str">
        <f>[19]Hoja1!B20</f>
        <v>ARCHIVERO RUSTICO C/8 DIVISIONES</v>
      </c>
      <c r="E613" s="2">
        <f>[19]Hoja1!D20</f>
        <v>0</v>
      </c>
      <c r="F613" s="19">
        <f>[19]Hoja1!C20</f>
        <v>511</v>
      </c>
      <c r="G613" s="10" t="s">
        <v>64</v>
      </c>
      <c r="H613" t="str">
        <f>[19]Hoja1!A20</f>
        <v>RC-017</v>
      </c>
      <c r="I613" s="12">
        <f>[19]Hoja1!N20</f>
        <v>500</v>
      </c>
      <c r="J613" t="s">
        <v>90</v>
      </c>
    </row>
    <row r="614" spans="3:10" x14ac:dyDescent="0.25">
      <c r="C614" s="11">
        <v>45596</v>
      </c>
      <c r="D614" t="str">
        <f>[19]Hoja1!B21</f>
        <v>REGULADOR, SOLA BASIC MICROVOLT</v>
      </c>
      <c r="E614" s="2">
        <f>[19]Hoja1!D21</f>
        <v>42080</v>
      </c>
      <c r="F614" s="19">
        <f>[19]Hoja1!C21</f>
        <v>566</v>
      </c>
      <c r="G614" s="10" t="s">
        <v>75</v>
      </c>
      <c r="H614" t="str">
        <f>[19]Hoja1!A21</f>
        <v>RC-018</v>
      </c>
      <c r="I614" s="12">
        <f>[19]Hoja1!N21</f>
        <v>239</v>
      </c>
      <c r="J614" t="s">
        <v>90</v>
      </c>
    </row>
    <row r="615" spans="3:10" x14ac:dyDescent="0.25">
      <c r="C615" s="11">
        <v>45596</v>
      </c>
      <c r="D615" t="str">
        <f>[19]Hoja1!B22</f>
        <v>TECLADO ACTEK</v>
      </c>
      <c r="E615" s="2">
        <f>[19]Hoja1!D22</f>
        <v>0</v>
      </c>
      <c r="F615" s="19">
        <f>[19]Hoja1!C22</f>
        <v>515</v>
      </c>
      <c r="G615" s="10" t="s">
        <v>64</v>
      </c>
      <c r="H615" t="str">
        <f>[19]Hoja1!A22</f>
        <v>RC-019</v>
      </c>
      <c r="I615" s="12">
        <f>[19]Hoja1!N22</f>
        <v>0</v>
      </c>
      <c r="J615" t="s">
        <v>90</v>
      </c>
    </row>
    <row r="616" spans="3:10" x14ac:dyDescent="0.25">
      <c r="C616" s="11">
        <v>45596</v>
      </c>
      <c r="D616" t="str">
        <f>[19]Hoja1!B23</f>
        <v>BOCINAS COLOR NEGRO</v>
      </c>
      <c r="E616" s="2">
        <f>[19]Hoja1!D23</f>
        <v>0</v>
      </c>
      <c r="F616" s="19">
        <f>[19]Hoja1!C23</f>
        <v>520</v>
      </c>
      <c r="G616" s="10" t="s">
        <v>75</v>
      </c>
      <c r="H616" t="str">
        <f>[19]Hoja1!A23</f>
        <v>RC-020</v>
      </c>
      <c r="I616" s="12">
        <f>[19]Hoja1!N23</f>
        <v>250</v>
      </c>
      <c r="J616" t="s">
        <v>90</v>
      </c>
    </row>
    <row r="617" spans="3:10" x14ac:dyDescent="0.25">
      <c r="C617" s="11">
        <v>45596</v>
      </c>
      <c r="D617" t="str">
        <f>[19]Hoja1!B24</f>
        <v>IMPRESORA DE TINTA CONTINUA</v>
      </c>
      <c r="E617" s="2">
        <f>[19]Hoja1!D24</f>
        <v>43223</v>
      </c>
      <c r="F617" s="19">
        <f>[19]Hoja1!C24</f>
        <v>515</v>
      </c>
      <c r="G617" s="10" t="s">
        <v>64</v>
      </c>
      <c r="H617" t="str">
        <f>[19]Hoja1!A24</f>
        <v>RC-021</v>
      </c>
      <c r="I617" s="12">
        <f>[19]Hoja1!N24</f>
        <v>3098.99</v>
      </c>
      <c r="J617" t="s">
        <v>90</v>
      </c>
    </row>
    <row r="618" spans="3:10" x14ac:dyDescent="0.25">
      <c r="C618" s="11">
        <v>45596</v>
      </c>
      <c r="D618" t="str">
        <f>[19]Hoja1!B25</f>
        <v>CPU</v>
      </c>
      <c r="E618" s="2">
        <f>[19]Hoja1!D25</f>
        <v>0</v>
      </c>
      <c r="F618" s="19">
        <f>[19]Hoja1!C25</f>
        <v>515</v>
      </c>
      <c r="G618" s="10" t="s">
        <v>75</v>
      </c>
      <c r="H618" t="str">
        <f>[19]Hoja1!A25</f>
        <v>RC-022</v>
      </c>
      <c r="I618" s="12">
        <f>[19]Hoja1!N25</f>
        <v>750</v>
      </c>
      <c r="J618" t="s">
        <v>90</v>
      </c>
    </row>
    <row r="619" spans="3:10" x14ac:dyDescent="0.25">
      <c r="C619" s="11">
        <v>45596</v>
      </c>
      <c r="D619" t="str">
        <f>[19]Hoja1!B26</f>
        <v>SILLA OFIC</v>
      </c>
      <c r="E619" s="2">
        <f>[19]Hoja1!D26</f>
        <v>44765</v>
      </c>
      <c r="F619" s="19">
        <f>[19]Hoja1!C26</f>
        <v>511</v>
      </c>
      <c r="G619" s="10" t="s">
        <v>64</v>
      </c>
      <c r="H619" t="str">
        <f>[19]Hoja1!A26</f>
        <v>RC-023</v>
      </c>
      <c r="I619" s="12">
        <f>[19]Hoja1!N26</f>
        <v>1723.27</v>
      </c>
      <c r="J619" t="s">
        <v>90</v>
      </c>
    </row>
    <row r="620" spans="3:10" x14ac:dyDescent="0.25">
      <c r="C620" s="11">
        <v>45596</v>
      </c>
      <c r="D620" t="str">
        <f>[19]Hoja1!B27</f>
        <v>REGULADOR, SOLA BASIC MICROVOLT</v>
      </c>
      <c r="E620" s="2">
        <f>[19]Hoja1!D27</f>
        <v>42080</v>
      </c>
      <c r="F620" s="19">
        <f>[19]Hoja1!C27</f>
        <v>566</v>
      </c>
      <c r="G620" s="10" t="s">
        <v>75</v>
      </c>
      <c r="H620" t="str">
        <f>[19]Hoja1!A27</f>
        <v>RC-024</v>
      </c>
      <c r="I620" s="12">
        <f>[19]Hoja1!N27</f>
        <v>206.03</v>
      </c>
      <c r="J620" t="s">
        <v>90</v>
      </c>
    </row>
    <row r="621" spans="3:10" x14ac:dyDescent="0.25">
      <c r="C621" s="11">
        <v>45596</v>
      </c>
      <c r="D621" t="str">
        <f>[19]Hoja1!B28</f>
        <v>MOUSE</v>
      </c>
      <c r="E621" s="2">
        <f>[19]Hoja1!D28</f>
        <v>0</v>
      </c>
      <c r="F621" s="19">
        <f>[19]Hoja1!C28</f>
        <v>515</v>
      </c>
      <c r="G621" s="10" t="s">
        <v>64</v>
      </c>
      <c r="H621" t="str">
        <f>[19]Hoja1!A28</f>
        <v>RC-025</v>
      </c>
      <c r="I621" s="12">
        <f>[19]Hoja1!N28</f>
        <v>160</v>
      </c>
      <c r="J621" t="s">
        <v>90</v>
      </c>
    </row>
    <row r="622" spans="3:10" x14ac:dyDescent="0.25">
      <c r="C622" s="11">
        <v>45596</v>
      </c>
      <c r="D622" t="str">
        <f>[19]Hoja1!B29</f>
        <v>TECLADO</v>
      </c>
      <c r="E622" s="2">
        <f>[19]Hoja1!D29</f>
        <v>0</v>
      </c>
      <c r="F622" s="19">
        <f>[19]Hoja1!C29</f>
        <v>515</v>
      </c>
      <c r="G622" s="10" t="s">
        <v>75</v>
      </c>
      <c r="H622" t="str">
        <f>[19]Hoja1!A29</f>
        <v>RC-026</v>
      </c>
      <c r="I622" s="12">
        <f>[19]Hoja1!N29</f>
        <v>170</v>
      </c>
      <c r="J622" t="s">
        <v>90</v>
      </c>
    </row>
    <row r="623" spans="3:10" x14ac:dyDescent="0.25">
      <c r="C623" s="11">
        <v>45596</v>
      </c>
      <c r="D623" t="str">
        <f>[19]Hoja1!B30</f>
        <v>MONITOR</v>
      </c>
      <c r="E623" s="2">
        <f>[19]Hoja1!D30</f>
        <v>0</v>
      </c>
      <c r="F623" s="19">
        <f>[19]Hoja1!C30</f>
        <v>515</v>
      </c>
      <c r="G623" s="10" t="s">
        <v>64</v>
      </c>
      <c r="H623" t="str">
        <f>[19]Hoja1!A30</f>
        <v>RC-027</v>
      </c>
      <c r="I623" s="12">
        <f>[19]Hoja1!N30</f>
        <v>650</v>
      </c>
      <c r="J623" t="s">
        <v>90</v>
      </c>
    </row>
    <row r="624" spans="3:10" x14ac:dyDescent="0.25">
      <c r="C624" s="11">
        <v>45596</v>
      </c>
      <c r="D624" t="str">
        <f>[19]Hoja1!B31</f>
        <v>MESA MULTIUSOS</v>
      </c>
      <c r="E624" s="2">
        <f>[19]Hoja1!D31</f>
        <v>0</v>
      </c>
      <c r="F624" s="19">
        <f>[19]Hoja1!C31</f>
        <v>511</v>
      </c>
      <c r="G624" s="10" t="s">
        <v>75</v>
      </c>
      <c r="H624" t="str">
        <f>[19]Hoja1!A31</f>
        <v>RC-028</v>
      </c>
      <c r="I624" s="12">
        <f>[19]Hoja1!N31</f>
        <v>700</v>
      </c>
      <c r="J624" t="s">
        <v>90</v>
      </c>
    </row>
    <row r="625" spans="3:10" x14ac:dyDescent="0.25">
      <c r="C625" s="11">
        <v>45596</v>
      </c>
      <c r="D625" t="str">
        <f>[19]Hoja1!B32</f>
        <v>SILLA COLOR CAFÉ</v>
      </c>
      <c r="E625" s="2">
        <f>[19]Hoja1!D32</f>
        <v>0</v>
      </c>
      <c r="F625" s="19">
        <f>[19]Hoja1!C32</f>
        <v>511</v>
      </c>
      <c r="G625" s="10" t="s">
        <v>64</v>
      </c>
      <c r="H625" t="str">
        <f>[19]Hoja1!A32</f>
        <v>RC-029</v>
      </c>
      <c r="I625" s="12">
        <f>[19]Hoja1!N32</f>
        <v>300</v>
      </c>
      <c r="J625" t="s">
        <v>90</v>
      </c>
    </row>
    <row r="626" spans="3:10" x14ac:dyDescent="0.25">
      <c r="C626" s="11">
        <v>45596</v>
      </c>
      <c r="D626" t="str">
        <f>[19]Hoja1!B33</f>
        <v>CPU AMD</v>
      </c>
      <c r="E626" s="2">
        <f>[19]Hoja1!D33</f>
        <v>41688</v>
      </c>
      <c r="F626" s="19">
        <f>[19]Hoja1!C33</f>
        <v>515</v>
      </c>
      <c r="G626" s="10" t="s">
        <v>75</v>
      </c>
      <c r="H626" t="str">
        <f>[19]Hoja1!A33</f>
        <v>RC-030</v>
      </c>
      <c r="I626" s="12">
        <f>[19]Hoja1!N33</f>
        <v>3140</v>
      </c>
      <c r="J626" t="s">
        <v>90</v>
      </c>
    </row>
    <row r="627" spans="3:10" x14ac:dyDescent="0.25">
      <c r="C627" s="11">
        <v>45596</v>
      </c>
      <c r="D627" t="str">
        <f>[19]Hoja1!B34</f>
        <v>MONITOR</v>
      </c>
      <c r="E627" s="2">
        <f>[19]Hoja1!D34</f>
        <v>0</v>
      </c>
      <c r="F627" s="19">
        <f>[19]Hoja1!C34</f>
        <v>515</v>
      </c>
      <c r="G627" s="10" t="s">
        <v>64</v>
      </c>
      <c r="H627" t="str">
        <f>[19]Hoja1!A34</f>
        <v>RC-031</v>
      </c>
      <c r="I627" s="12">
        <f>[19]Hoja1!N34</f>
        <v>650</v>
      </c>
      <c r="J627" t="s">
        <v>90</v>
      </c>
    </row>
    <row r="628" spans="3:10" x14ac:dyDescent="0.25">
      <c r="C628" s="11">
        <v>45596</v>
      </c>
      <c r="D628" t="str">
        <f>[19]Hoja1!B35</f>
        <v xml:space="preserve">TECLADO </v>
      </c>
      <c r="E628" s="2">
        <f>[19]Hoja1!D35</f>
        <v>0</v>
      </c>
      <c r="F628" s="19">
        <f>[19]Hoja1!C35</f>
        <v>515</v>
      </c>
      <c r="G628" s="10" t="s">
        <v>75</v>
      </c>
      <c r="H628" t="str">
        <f>[19]Hoja1!A35</f>
        <v>RC-032</v>
      </c>
      <c r="I628" s="12">
        <f>[19]Hoja1!N35</f>
        <v>200</v>
      </c>
      <c r="J628" t="s">
        <v>90</v>
      </c>
    </row>
    <row r="629" spans="3:10" x14ac:dyDescent="0.25">
      <c r="C629" s="11">
        <v>45596</v>
      </c>
      <c r="D629" t="str">
        <f>[19]Hoja1!B36</f>
        <v>IMPRESORA Y SCANER</v>
      </c>
      <c r="E629" s="2">
        <f>[19]Hoja1!D36</f>
        <v>0</v>
      </c>
      <c r="F629" s="19">
        <f>[19]Hoja1!C36</f>
        <v>515</v>
      </c>
      <c r="G629" s="10" t="s">
        <v>64</v>
      </c>
      <c r="H629" t="str">
        <f>[19]Hoja1!A36</f>
        <v>RC-033</v>
      </c>
      <c r="I629" s="12">
        <f>[19]Hoja1!N36</f>
        <v>637.57000000000005</v>
      </c>
      <c r="J629" t="s">
        <v>90</v>
      </c>
    </row>
    <row r="630" spans="3:10" x14ac:dyDescent="0.25">
      <c r="C630" s="11">
        <v>45596</v>
      </c>
      <c r="D630" t="str">
        <f>[19]Hoja1!B37</f>
        <v>IMPRESORA MULTIFUNCIONAL C462H</v>
      </c>
      <c r="E630" s="2">
        <f>[19]Hoja1!D37</f>
        <v>0</v>
      </c>
      <c r="F630" s="19">
        <f>[19]Hoja1!C37</f>
        <v>515</v>
      </c>
      <c r="G630" s="10" t="s">
        <v>75</v>
      </c>
      <c r="H630" t="str">
        <f>[19]Hoja1!A37</f>
        <v>RC-034</v>
      </c>
      <c r="I630" s="12">
        <f>[19]Hoja1!N37</f>
        <v>0</v>
      </c>
      <c r="J630" t="s">
        <v>90</v>
      </c>
    </row>
    <row r="631" spans="3:10" x14ac:dyDescent="0.25">
      <c r="C631" s="11">
        <v>45596</v>
      </c>
      <c r="D631" t="str">
        <f>[19]Hoja1!B38</f>
        <v>IMPRESORA LASERJET PRO M12W</v>
      </c>
      <c r="E631" s="2">
        <f>[19]Hoja1!D38</f>
        <v>42857</v>
      </c>
      <c r="F631" s="19">
        <f>[19]Hoja1!C38</f>
        <v>515</v>
      </c>
      <c r="G631" s="10" t="s">
        <v>64</v>
      </c>
      <c r="H631" t="str">
        <f>[19]Hoja1!A38</f>
        <v>RC-035</v>
      </c>
      <c r="I631" s="12">
        <f>[19]Hoja1!N38</f>
        <v>1500</v>
      </c>
      <c r="J631" t="s">
        <v>90</v>
      </c>
    </row>
    <row r="632" spans="3:10" x14ac:dyDescent="0.25">
      <c r="C632" s="11">
        <v>45596</v>
      </c>
      <c r="D632" t="str">
        <f>[19]Hoja1!B39</f>
        <v>IMPRESORALASERJET M203 dw</v>
      </c>
      <c r="E632" s="2">
        <f>[19]Hoja1!D39</f>
        <v>43587</v>
      </c>
      <c r="F632" s="19">
        <f>[19]Hoja1!C39</f>
        <v>515</v>
      </c>
      <c r="G632" s="10" t="s">
        <v>75</v>
      </c>
      <c r="H632" t="str">
        <f>[19]Hoja1!A39</f>
        <v>RC-036</v>
      </c>
      <c r="I632" s="12">
        <f>[19]Hoja1!N39</f>
        <v>3899.92</v>
      </c>
      <c r="J632" t="s">
        <v>90</v>
      </c>
    </row>
    <row r="633" spans="3:10" x14ac:dyDescent="0.25">
      <c r="C633" s="11">
        <v>45596</v>
      </c>
      <c r="D633" t="str">
        <f>[19]Hoja1!B40</f>
        <v>SILLA DE MADERA</v>
      </c>
      <c r="E633" s="2">
        <f>[19]Hoja1!D40</f>
        <v>0</v>
      </c>
      <c r="F633" s="19">
        <f>[19]Hoja1!C40</f>
        <v>511</v>
      </c>
      <c r="G633" s="10" t="s">
        <v>64</v>
      </c>
      <c r="H633" t="str">
        <f>[19]Hoja1!A40</f>
        <v>RC-037</v>
      </c>
      <c r="I633" s="12">
        <f>[19]Hoja1!N40</f>
        <v>250</v>
      </c>
      <c r="J633" t="s">
        <v>90</v>
      </c>
    </row>
    <row r="634" spans="3:10" x14ac:dyDescent="0.25">
      <c r="C634" s="11">
        <v>45596</v>
      </c>
      <c r="D634" t="str">
        <f>[19]Hoja1!B41</f>
        <v>SILLA DE MADERA</v>
      </c>
      <c r="E634" s="2">
        <f>[19]Hoja1!D41</f>
        <v>0</v>
      </c>
      <c r="F634" s="19">
        <f>[19]Hoja1!C41</f>
        <v>511</v>
      </c>
      <c r="G634" s="10" t="s">
        <v>75</v>
      </c>
      <c r="H634" t="str">
        <f>[19]Hoja1!A41</f>
        <v>RC-038</v>
      </c>
      <c r="I634" s="12">
        <f>[19]Hoja1!N41</f>
        <v>250</v>
      </c>
      <c r="J634" t="s">
        <v>90</v>
      </c>
    </row>
    <row r="635" spans="3:10" x14ac:dyDescent="0.25">
      <c r="C635" s="11">
        <v>45596</v>
      </c>
      <c r="D635" t="str">
        <f>[19]Hoja1!B42</f>
        <v>SILLA DE MADERA</v>
      </c>
      <c r="E635" s="2">
        <f>[19]Hoja1!D42</f>
        <v>0</v>
      </c>
      <c r="F635" s="19">
        <f>[19]Hoja1!C42</f>
        <v>511</v>
      </c>
      <c r="G635" s="10" t="s">
        <v>64</v>
      </c>
      <c r="H635" t="str">
        <f>[19]Hoja1!A42</f>
        <v>RC-039</v>
      </c>
      <c r="I635" s="12">
        <f>[19]Hoja1!N42</f>
        <v>250</v>
      </c>
      <c r="J635" t="s">
        <v>90</v>
      </c>
    </row>
    <row r="636" spans="3:10" x14ac:dyDescent="0.25">
      <c r="C636" s="11">
        <v>45596</v>
      </c>
      <c r="D636" t="str">
        <f>[19]Hoja1!B43</f>
        <v>SILLA DE MADERA</v>
      </c>
      <c r="E636" s="2">
        <f>[19]Hoja1!D43</f>
        <v>0</v>
      </c>
      <c r="F636" s="19">
        <f>[19]Hoja1!C43</f>
        <v>511</v>
      </c>
      <c r="G636" s="10" t="s">
        <v>75</v>
      </c>
      <c r="H636" t="str">
        <f>[19]Hoja1!A43</f>
        <v>RC-040</v>
      </c>
      <c r="I636" s="12">
        <f>[19]Hoja1!N43</f>
        <v>250</v>
      </c>
      <c r="J636" t="s">
        <v>90</v>
      </c>
    </row>
    <row r="637" spans="3:10" x14ac:dyDescent="0.25">
      <c r="C637" s="11">
        <v>45596</v>
      </c>
      <c r="D637" t="str">
        <f>[19]Hoja1!B44</f>
        <v>SILLA DE MADERA</v>
      </c>
      <c r="E637" s="2">
        <f>[19]Hoja1!D44</f>
        <v>0</v>
      </c>
      <c r="F637" s="19">
        <f>[19]Hoja1!C44</f>
        <v>511</v>
      </c>
      <c r="G637" s="10" t="s">
        <v>64</v>
      </c>
      <c r="H637" t="str">
        <f>[19]Hoja1!A44</f>
        <v>RC-041</v>
      </c>
      <c r="I637" s="12">
        <f>[19]Hoja1!N44</f>
        <v>250</v>
      </c>
      <c r="J637" t="s">
        <v>90</v>
      </c>
    </row>
    <row r="638" spans="3:10" x14ac:dyDescent="0.25">
      <c r="C638" s="11">
        <v>45596</v>
      </c>
      <c r="D638" t="str">
        <f>[19]Hoja1!B45</f>
        <v>SILLA DE MADERA</v>
      </c>
      <c r="E638" s="2">
        <f>[19]Hoja1!D45</f>
        <v>0</v>
      </c>
      <c r="F638" s="19">
        <f>[19]Hoja1!C45</f>
        <v>511</v>
      </c>
      <c r="G638" s="10" t="s">
        <v>75</v>
      </c>
      <c r="H638" t="str">
        <f>[19]Hoja1!A45</f>
        <v>RC-042</v>
      </c>
      <c r="I638" s="12">
        <f>[19]Hoja1!N45</f>
        <v>250</v>
      </c>
      <c r="J638" t="s">
        <v>90</v>
      </c>
    </row>
    <row r="639" spans="3:10" x14ac:dyDescent="0.25">
      <c r="C639" s="11">
        <v>45596</v>
      </c>
      <c r="D639" t="str">
        <f>[19]Hoja1!B46</f>
        <v>AIRE ACONDICIONADO</v>
      </c>
      <c r="E639" s="2">
        <f>[19]Hoja1!D46</f>
        <v>0</v>
      </c>
      <c r="F639" s="19">
        <f>[19]Hoja1!C46</f>
        <v>564</v>
      </c>
      <c r="G639" s="10" t="s">
        <v>64</v>
      </c>
      <c r="H639" t="str">
        <f>[19]Hoja1!A46</f>
        <v>RC-043</v>
      </c>
      <c r="I639" s="12">
        <f>[19]Hoja1!N46</f>
        <v>8600</v>
      </c>
      <c r="J639" t="s">
        <v>90</v>
      </c>
    </row>
    <row r="640" spans="3:10" x14ac:dyDescent="0.25">
      <c r="C640" s="11">
        <v>45596</v>
      </c>
      <c r="D640" t="str">
        <f>[19]Hoja1!B47</f>
        <v xml:space="preserve">TELEFONO </v>
      </c>
      <c r="E640" s="2">
        <f>[19]Hoja1!D47</f>
        <v>41521</v>
      </c>
      <c r="F640" s="19">
        <f>[19]Hoja1!C47</f>
        <v>520</v>
      </c>
      <c r="G640" s="10" t="s">
        <v>75</v>
      </c>
      <c r="H640" t="str">
        <f>[19]Hoja1!A47</f>
        <v>RC-044</v>
      </c>
      <c r="I640" s="12">
        <f>[19]Hoja1!N47</f>
        <v>995</v>
      </c>
      <c r="J640" t="s">
        <v>90</v>
      </c>
    </row>
    <row r="641" spans="3:10" x14ac:dyDescent="0.25">
      <c r="C641" s="11">
        <v>45596</v>
      </c>
      <c r="D641" t="str">
        <f>[19]Hoja1!B48</f>
        <v>ESCRITORIO DE TRIPLAY CON 2 CAJONES</v>
      </c>
      <c r="E641" s="2">
        <f>[19]Hoja1!D48</f>
        <v>0</v>
      </c>
      <c r="F641" s="19">
        <f>[19]Hoja1!C48</f>
        <v>511</v>
      </c>
      <c r="G641" s="10" t="s">
        <v>64</v>
      </c>
      <c r="H641" t="str">
        <f>[19]Hoja1!A48</f>
        <v>RC-045</v>
      </c>
      <c r="I641" s="12">
        <f>[19]Hoja1!N48</f>
        <v>1500</v>
      </c>
      <c r="J641" t="s">
        <v>90</v>
      </c>
    </row>
    <row r="642" spans="3:10" x14ac:dyDescent="0.25">
      <c r="C642" s="11">
        <v>45596</v>
      </c>
      <c r="D642" t="str">
        <f>[19]Hoja1!B49</f>
        <v>ARCHIVERO DE MADER C/4 CAJONES</v>
      </c>
      <c r="E642" s="2">
        <f>[19]Hoja1!D49</f>
        <v>0</v>
      </c>
      <c r="F642" s="19">
        <f>[19]Hoja1!C49</f>
        <v>511</v>
      </c>
      <c r="G642" s="10" t="s">
        <v>75</v>
      </c>
      <c r="H642" t="str">
        <f>[19]Hoja1!A49</f>
        <v>RC-046</v>
      </c>
      <c r="I642" s="12">
        <f>[19]Hoja1!N49</f>
        <v>850</v>
      </c>
      <c r="J642" t="s">
        <v>90</v>
      </c>
    </row>
    <row r="643" spans="3:10" x14ac:dyDescent="0.25">
      <c r="C643" s="11">
        <v>45596</v>
      </c>
      <c r="D643" t="str">
        <f>[19]Hoja1!B50</f>
        <v>IMPRESORA EPSON</v>
      </c>
      <c r="E643" s="2">
        <f>[19]Hoja1!D50</f>
        <v>0</v>
      </c>
      <c r="F643" s="19">
        <f>[19]Hoja1!C50</f>
        <v>515</v>
      </c>
      <c r="G643" s="10" t="s">
        <v>64</v>
      </c>
      <c r="H643" t="str">
        <f>[19]Hoja1!A50</f>
        <v>RC-047</v>
      </c>
      <c r="I643" s="12">
        <f>[19]Hoja1!N50</f>
        <v>0</v>
      </c>
      <c r="J643" t="s">
        <v>90</v>
      </c>
    </row>
    <row r="644" spans="3:10" x14ac:dyDescent="0.25">
      <c r="C644" s="11">
        <v>45596</v>
      </c>
      <c r="D644" t="str">
        <f>[19]Hoja1!B51</f>
        <v>IMPRESORA LASER  MONOCROMATICA</v>
      </c>
      <c r="E644" s="2">
        <f>[19]Hoja1!D51</f>
        <v>44746</v>
      </c>
      <c r="F644" s="19">
        <f>[19]Hoja1!C51</f>
        <v>515</v>
      </c>
      <c r="G644" s="10" t="s">
        <v>75</v>
      </c>
      <c r="H644" t="str">
        <f>[19]Hoja1!A51</f>
        <v>RC-049</v>
      </c>
      <c r="I644" s="12">
        <f>[19]Hoja1!N51</f>
        <v>10299</v>
      </c>
      <c r="J644" t="s">
        <v>90</v>
      </c>
    </row>
    <row r="645" spans="3:10" x14ac:dyDescent="0.25">
      <c r="C645" s="11">
        <v>45596</v>
      </c>
      <c r="D645" t="str">
        <f>[19]Hoja1!B52</f>
        <v>EQUIPO DE COMPUTO</v>
      </c>
      <c r="E645" s="2">
        <f>[19]Hoja1!D52</f>
        <v>44746</v>
      </c>
      <c r="F645" s="19">
        <f>[19]Hoja1!C52</f>
        <v>515</v>
      </c>
      <c r="G645" s="10" t="s">
        <v>64</v>
      </c>
      <c r="H645" t="str">
        <f>[19]Hoja1!A52</f>
        <v>RC-050</v>
      </c>
      <c r="I645" s="12">
        <f>[19]Hoja1!N52</f>
        <v>7940.99</v>
      </c>
      <c r="J645" t="s">
        <v>90</v>
      </c>
    </row>
    <row r="646" spans="3:10" x14ac:dyDescent="0.25">
      <c r="C646" s="11">
        <v>45596</v>
      </c>
      <c r="D646" t="str">
        <f>[19]Hoja1!B53</f>
        <v>EQUIPO DE COMPUTO</v>
      </c>
      <c r="E646" s="2">
        <f>[19]Hoja1!D53</f>
        <v>44746</v>
      </c>
      <c r="F646" s="19">
        <f>[19]Hoja1!C53</f>
        <v>515</v>
      </c>
      <c r="G646" s="10" t="s">
        <v>75</v>
      </c>
      <c r="H646" t="str">
        <f>[19]Hoja1!A53</f>
        <v>RC-050</v>
      </c>
      <c r="I646" s="12">
        <f>[19]Hoja1!N53</f>
        <v>7940.99</v>
      </c>
      <c r="J646" t="s">
        <v>90</v>
      </c>
    </row>
    <row r="647" spans="3:10" x14ac:dyDescent="0.25">
      <c r="C647" s="11">
        <v>45596</v>
      </c>
      <c r="D647" t="str">
        <f>[19]Hoja1!B54</f>
        <v>MINISPLIT 2 TON</v>
      </c>
      <c r="E647" s="2">
        <f>[19]Hoja1!D54</f>
        <v>44706</v>
      </c>
      <c r="F647" s="19">
        <f>[19]Hoja1!C54</f>
        <v>564</v>
      </c>
      <c r="G647" s="10" t="s">
        <v>64</v>
      </c>
      <c r="H647" t="str">
        <f>[19]Hoja1!A54</f>
        <v>RC-051</v>
      </c>
      <c r="I647" s="12">
        <f>[19]Hoja1!N54</f>
        <v>11492.12</v>
      </c>
      <c r="J647" t="s">
        <v>90</v>
      </c>
    </row>
    <row r="648" spans="3:10" x14ac:dyDescent="0.25">
      <c r="C648" s="11">
        <v>45596</v>
      </c>
      <c r="D648" t="str">
        <f>[19]Hoja1!B55</f>
        <v>IMPRESORA DE SISTEMA DE TANQUE</v>
      </c>
      <c r="E648" s="2">
        <f>[19]Hoja1!D55</f>
        <v>44980</v>
      </c>
      <c r="F648" s="19">
        <f>[19]Hoja1!C55</f>
        <v>515</v>
      </c>
      <c r="G648" s="10" t="s">
        <v>75</v>
      </c>
      <c r="H648" t="str">
        <f>[19]Hoja1!A55</f>
        <v>RC-052</v>
      </c>
      <c r="I648" s="12">
        <f>[19]Hoja1!N55</f>
        <v>2889</v>
      </c>
      <c r="J648" t="s">
        <v>90</v>
      </c>
    </row>
    <row r="649" spans="3:10" x14ac:dyDescent="0.25">
      <c r="C649" s="11">
        <v>45596</v>
      </c>
      <c r="D649" t="str">
        <f>[20]Hoja1!B4</f>
        <v>MINISPLIT SOLO FRIO</v>
      </c>
      <c r="E649" s="2">
        <f>[20]Hoja1!D4</f>
        <v>43690</v>
      </c>
      <c r="F649">
        <f>[20]Hoja1!C4</f>
        <v>564</v>
      </c>
      <c r="G649" s="10" t="s">
        <v>64</v>
      </c>
      <c r="H649" t="str">
        <f>[20]Hoja1!A4</f>
        <v>SA-001</v>
      </c>
      <c r="I649" s="12">
        <f>[20]Hoja1!M4</f>
        <v>13920</v>
      </c>
      <c r="J649" t="s">
        <v>91</v>
      </c>
    </row>
    <row r="650" spans="3:10" x14ac:dyDescent="0.25">
      <c r="C650" s="11">
        <v>45596</v>
      </c>
      <c r="D650" t="str">
        <f>[20]Hoja1!B5</f>
        <v>MINISPLIT SOLO FRIO</v>
      </c>
      <c r="E650" s="2">
        <f>[20]Hoja1!D5</f>
        <v>43690</v>
      </c>
      <c r="F650">
        <f>[20]Hoja1!C5</f>
        <v>564</v>
      </c>
      <c r="G650" s="10" t="s">
        <v>75</v>
      </c>
      <c r="H650" t="str">
        <f>[20]Hoja1!A5</f>
        <v>SA-002</v>
      </c>
      <c r="I650" s="12">
        <f>[20]Hoja1!M5</f>
        <v>13920</v>
      </c>
      <c r="J650" t="s">
        <v>91</v>
      </c>
    </row>
    <row r="651" spans="3:10" x14ac:dyDescent="0.25">
      <c r="C651" s="11">
        <v>45596</v>
      </c>
      <c r="D651" t="str">
        <f>[20]Hoja1!B6</f>
        <v>PIZARRON</v>
      </c>
      <c r="E651" s="2"/>
      <c r="F651">
        <f>[20]Hoja1!C6</f>
        <v>511</v>
      </c>
      <c r="G651" s="10" t="s">
        <v>64</v>
      </c>
      <c r="H651" t="str">
        <f>[20]Hoja1!A6</f>
        <v>SA-003</v>
      </c>
      <c r="I651" s="12">
        <f>[20]Hoja1!M6</f>
        <v>200</v>
      </c>
      <c r="J651" t="s">
        <v>91</v>
      </c>
    </row>
    <row r="652" spans="3:10" x14ac:dyDescent="0.25">
      <c r="C652" s="11">
        <v>45596</v>
      </c>
      <c r="D652" t="str">
        <f>[20]Hoja1!B7</f>
        <v>9 MARCOS C/FOTOGRAFIA (EXPRESIDENTES)</v>
      </c>
      <c r="F652">
        <f>[20]Hoja1!C7</f>
        <v>511</v>
      </c>
      <c r="G652" s="10" t="s">
        <v>75</v>
      </c>
      <c r="H652" t="str">
        <f>[20]Hoja1!A7</f>
        <v>SA-004</v>
      </c>
      <c r="I652" s="12">
        <f>[20]Hoja1!M7</f>
        <v>7129</v>
      </c>
      <c r="J652" t="s">
        <v>91</v>
      </c>
    </row>
    <row r="653" spans="3:10" x14ac:dyDescent="0.25">
      <c r="C653" s="11">
        <v>45596</v>
      </c>
      <c r="D653" t="str">
        <f>[21]Hoja1!B4</f>
        <v>ESCRITORIO METALICO C/4 CAJONES</v>
      </c>
      <c r="F653">
        <f>[21]Hoja1!C4</f>
        <v>511</v>
      </c>
      <c r="G653" s="10" t="s">
        <v>75</v>
      </c>
      <c r="H653" t="str">
        <f>[21]Hoja1!A4</f>
        <v>SG-001</v>
      </c>
      <c r="I653" s="12">
        <f>[21]Hoja1!M4</f>
        <v>1700</v>
      </c>
      <c r="J653" t="s">
        <v>92</v>
      </c>
    </row>
    <row r="654" spans="3:10" x14ac:dyDescent="0.25">
      <c r="C654" s="11">
        <v>45596</v>
      </c>
      <c r="D654" t="str">
        <f>[21]Hoja1!B5</f>
        <v>SILLA COLOR VERDE P/4 PERSONAS</v>
      </c>
      <c r="F654">
        <f>[21]Hoja1!C5</f>
        <v>511</v>
      </c>
      <c r="G654" s="10" t="s">
        <v>64</v>
      </c>
      <c r="H654" t="str">
        <f>[21]Hoja1!A5</f>
        <v>SG-002</v>
      </c>
      <c r="I654" s="12">
        <f>[21]Hoja1!M5</f>
        <v>1600</v>
      </c>
      <c r="J654" t="s">
        <v>92</v>
      </c>
    </row>
    <row r="655" spans="3:10" x14ac:dyDescent="0.25">
      <c r="C655" s="11">
        <v>45596</v>
      </c>
      <c r="D655" t="str">
        <f>[21]Hoja1!B6</f>
        <v>SILLA DE 4 COLOR VERDE PARA SALA DE ESPERA</v>
      </c>
      <c r="F655">
        <f>[21]Hoja1!C6</f>
        <v>511</v>
      </c>
      <c r="G655" s="10" t="s">
        <v>75</v>
      </c>
      <c r="H655" t="str">
        <f>[21]Hoja1!A6</f>
        <v>SG-003</v>
      </c>
      <c r="I655" s="12">
        <f>[21]Hoja1!M6</f>
        <v>1600</v>
      </c>
      <c r="J655" t="s">
        <v>92</v>
      </c>
    </row>
    <row r="656" spans="3:10" x14ac:dyDescent="0.25">
      <c r="C656" s="11">
        <v>45596</v>
      </c>
      <c r="D656" t="str">
        <f>[21]Hoja1!B7</f>
        <v>LIBRERO C/2 PUERTAS RUSTICO</v>
      </c>
      <c r="F656">
        <f>[21]Hoja1!C7</f>
        <v>511</v>
      </c>
      <c r="G656" s="10" t="s">
        <v>75</v>
      </c>
      <c r="H656" t="str">
        <f>[21]Hoja1!A7</f>
        <v>SG-004</v>
      </c>
      <c r="I656" s="12">
        <f>[21]Hoja1!M7</f>
        <v>3000</v>
      </c>
      <c r="J656" t="s">
        <v>92</v>
      </c>
    </row>
    <row r="657" spans="3:10" x14ac:dyDescent="0.25">
      <c r="C657" s="11">
        <v>45596</v>
      </c>
      <c r="D657" t="str">
        <f>[21]Hoja1!B8</f>
        <v>SILLA EJECTUVO GIRABLE COLOR CAFÉ</v>
      </c>
      <c r="F657">
        <f>[21]Hoja1!C8</f>
        <v>511</v>
      </c>
      <c r="G657" s="10" t="s">
        <v>64</v>
      </c>
      <c r="H657" t="str">
        <f>[21]Hoja1!A8</f>
        <v>SG-005</v>
      </c>
      <c r="I657" s="12">
        <f>[21]Hoja1!M8</f>
        <v>950</v>
      </c>
      <c r="J657" t="s">
        <v>92</v>
      </c>
    </row>
    <row r="658" spans="3:10" x14ac:dyDescent="0.25">
      <c r="C658" s="11">
        <v>45596</v>
      </c>
      <c r="D658" t="str">
        <f>[21]Hoja1!B9</f>
        <v>REGULADOR DE VOLTAJE</v>
      </c>
      <c r="E658" s="2">
        <f>[21]Hoja1!D9</f>
        <v>43207</v>
      </c>
      <c r="F658">
        <f>[21]Hoja1!C9</f>
        <v>299</v>
      </c>
      <c r="G658" s="10" t="s">
        <v>75</v>
      </c>
      <c r="H658" t="str">
        <f>[21]Hoja1!A9</f>
        <v>SG-006</v>
      </c>
      <c r="I658" s="12">
        <f>[21]Hoja1!M9</f>
        <v>616.38</v>
      </c>
      <c r="J658" t="s">
        <v>92</v>
      </c>
    </row>
    <row r="659" spans="3:10" x14ac:dyDescent="0.25">
      <c r="C659" s="11">
        <v>45596</v>
      </c>
      <c r="D659" t="str">
        <f>[21]Hoja1!B10</f>
        <v>GUILLOTINA MEDIANA</v>
      </c>
      <c r="E659" s="2"/>
      <c r="F659">
        <f>[21]Hoja1!C10</f>
        <v>511</v>
      </c>
      <c r="G659" s="10" t="s">
        <v>75</v>
      </c>
      <c r="H659" t="str">
        <f>[21]Hoja1!A10</f>
        <v>SG-007</v>
      </c>
      <c r="I659" s="12">
        <f>[21]Hoja1!M10</f>
        <v>21481.200000000001</v>
      </c>
      <c r="J659" t="s">
        <v>92</v>
      </c>
    </row>
    <row r="660" spans="3:10" x14ac:dyDescent="0.25">
      <c r="C660" s="11">
        <v>45596</v>
      </c>
      <c r="D660" t="str">
        <f>[21]Hoja1!B11</f>
        <v>COPIADORA,IMPRESORA,SCANER</v>
      </c>
      <c r="E660" s="2">
        <f>[21]Hoja1!D11</f>
        <v>41495</v>
      </c>
      <c r="F660">
        <f>[21]Hoja1!C11</f>
        <v>515</v>
      </c>
      <c r="G660" s="10" t="s">
        <v>64</v>
      </c>
      <c r="H660" t="str">
        <f>[21]Hoja1!A11</f>
        <v>SG-008</v>
      </c>
      <c r="I660" s="12">
        <f>[21]Hoja1!M11</f>
        <v>8600</v>
      </c>
      <c r="J660" t="s">
        <v>92</v>
      </c>
    </row>
    <row r="661" spans="3:10" x14ac:dyDescent="0.25">
      <c r="C661" s="11">
        <v>45596</v>
      </c>
      <c r="D661" t="str">
        <f>[21]Hoja1!B12</f>
        <v>AIRE ACONDICIONADO 2 TON.220 V MODELO WA3211Q.</v>
      </c>
      <c r="E661" s="2">
        <f>[21]Hoja1!D12</f>
        <v>41389</v>
      </c>
      <c r="F661">
        <f>[21]Hoja1!C12</f>
        <v>564</v>
      </c>
      <c r="G661" s="10" t="s">
        <v>75</v>
      </c>
      <c r="H661" t="str">
        <f>[21]Hoja1!A12</f>
        <v>SG-009</v>
      </c>
      <c r="I661" s="12">
        <f>[21]Hoja1!M12</f>
        <v>5220</v>
      </c>
      <c r="J661" t="s">
        <v>92</v>
      </c>
    </row>
    <row r="662" spans="3:10" x14ac:dyDescent="0.25">
      <c r="C662" s="11">
        <v>45596</v>
      </c>
      <c r="D662" t="str">
        <f>[21]Hoja1!B13</f>
        <v>PANTALLA LED</v>
      </c>
      <c r="E662" s="2"/>
      <c r="F662">
        <f>[21]Hoja1!C13</f>
        <v>515</v>
      </c>
      <c r="G662" s="10" t="s">
        <v>75</v>
      </c>
      <c r="H662" t="str">
        <f>[21]Hoja1!A13</f>
        <v>SG-010</v>
      </c>
      <c r="I662" s="12">
        <f>[21]Hoja1!M13</f>
        <v>500</v>
      </c>
      <c r="J662" t="s">
        <v>92</v>
      </c>
    </row>
    <row r="663" spans="3:10" x14ac:dyDescent="0.25">
      <c r="C663" s="11">
        <v>45596</v>
      </c>
      <c r="D663" t="str">
        <f>[21]Hoja1!B14</f>
        <v xml:space="preserve">MESA  P/TELEFONO </v>
      </c>
      <c r="E663" s="2"/>
      <c r="F663">
        <f>[21]Hoja1!C14</f>
        <v>511</v>
      </c>
      <c r="G663" s="10" t="s">
        <v>64</v>
      </c>
      <c r="H663" t="str">
        <f>[21]Hoja1!A14</f>
        <v>SG-011</v>
      </c>
      <c r="I663" s="12" t="str">
        <f>[21]Hoja1!M14</f>
        <v>"</v>
      </c>
      <c r="J663" t="s">
        <v>92</v>
      </c>
    </row>
    <row r="664" spans="3:10" x14ac:dyDescent="0.25">
      <c r="C664" s="11">
        <v>45596</v>
      </c>
      <c r="D664" t="str">
        <f>[21]Hoja1!B15</f>
        <v>EQUIPO DE COMPIUTO</v>
      </c>
      <c r="E664" s="2">
        <f>[21]Hoja1!D15</f>
        <v>43503</v>
      </c>
      <c r="F664">
        <f>[21]Hoja1!C15</f>
        <v>515</v>
      </c>
      <c r="G664" s="10" t="s">
        <v>75</v>
      </c>
      <c r="H664" t="str">
        <f>[21]Hoja1!A15</f>
        <v>SG-012</v>
      </c>
      <c r="I664" s="12" t="str">
        <f>[21]Hoja1!M15</f>
        <v>"</v>
      </c>
      <c r="J664" t="s">
        <v>92</v>
      </c>
    </row>
    <row r="665" spans="3:10" x14ac:dyDescent="0.25">
      <c r="C665" s="11">
        <v>45596</v>
      </c>
      <c r="D665" t="str">
        <f>[21]Hoja1!B16</f>
        <v>TECLADO</v>
      </c>
      <c r="E665" s="2">
        <f>[21]Hoja1!D16</f>
        <v>43503</v>
      </c>
      <c r="F665">
        <f>[21]Hoja1!C16</f>
        <v>515</v>
      </c>
      <c r="G665" s="10" t="s">
        <v>75</v>
      </c>
      <c r="H665" t="str">
        <f>[21]Hoja1!A16</f>
        <v>SG-013</v>
      </c>
      <c r="I665" s="12">
        <f>[21]Hoja1!M16</f>
        <v>300</v>
      </c>
      <c r="J665" t="s">
        <v>92</v>
      </c>
    </row>
    <row r="666" spans="3:10" x14ac:dyDescent="0.25">
      <c r="C666" s="11">
        <v>45596</v>
      </c>
      <c r="D666" t="str">
        <f>[21]Hoja1!B17</f>
        <v>MOUSE</v>
      </c>
      <c r="E666" s="2">
        <f>[21]Hoja1!D17</f>
        <v>43503</v>
      </c>
      <c r="F666">
        <f>[21]Hoja1!C17</f>
        <v>515</v>
      </c>
      <c r="G666" s="10" t="s">
        <v>64</v>
      </c>
      <c r="H666" t="str">
        <f>[21]Hoja1!A17</f>
        <v>SG-014</v>
      </c>
      <c r="I666" s="12">
        <f>[21]Hoja1!M17</f>
        <v>550</v>
      </c>
      <c r="J666" t="s">
        <v>92</v>
      </c>
    </row>
    <row r="667" spans="3:10" x14ac:dyDescent="0.25">
      <c r="C667" s="11">
        <v>45596</v>
      </c>
      <c r="D667" t="str">
        <f>[21]Hoja1!B18</f>
        <v>SILLA APILABLE COLOR NEGRO</v>
      </c>
      <c r="E667" s="2"/>
      <c r="F667">
        <f>[21]Hoja1!C18</f>
        <v>511</v>
      </c>
      <c r="G667" s="10" t="s">
        <v>75</v>
      </c>
      <c r="H667" t="str">
        <f>[21]Hoja1!A18</f>
        <v>SG-015</v>
      </c>
      <c r="I667" s="12">
        <f>[21]Hoja1!M18</f>
        <v>1500</v>
      </c>
      <c r="J667" t="s">
        <v>92</v>
      </c>
    </row>
    <row r="668" spans="3:10" x14ac:dyDescent="0.25">
      <c r="C668" s="11">
        <v>45596</v>
      </c>
      <c r="D668" t="str">
        <f>[21]Hoja1!B19</f>
        <v>ESCRITORIO SECRETARIAL S/CAJONES</v>
      </c>
      <c r="E668" s="2"/>
      <c r="F668">
        <f>[21]Hoja1!C19</f>
        <v>511</v>
      </c>
      <c r="G668" s="10" t="s">
        <v>75</v>
      </c>
      <c r="H668" t="str">
        <f>[21]Hoja1!A19</f>
        <v>SG-016</v>
      </c>
      <c r="I668" s="12">
        <f>[21]Hoja1!M19</f>
        <v>8600</v>
      </c>
      <c r="J668" t="s">
        <v>92</v>
      </c>
    </row>
    <row r="669" spans="3:10" x14ac:dyDescent="0.25">
      <c r="C669" s="11">
        <v>45596</v>
      </c>
      <c r="D669" t="str">
        <f>[21]Hoja1!B20</f>
        <v>AIRE ACONDICIONADO 2 TON. 220 V MODELO WA3211Q</v>
      </c>
      <c r="E669" s="2">
        <f>[21]Hoja1!D20</f>
        <v>41389</v>
      </c>
      <c r="F669">
        <f>[21]Hoja1!C20</f>
        <v>564</v>
      </c>
      <c r="G669" s="10" t="s">
        <v>64</v>
      </c>
      <c r="H669" t="str">
        <f>[21]Hoja1!A20</f>
        <v>SG-017</v>
      </c>
      <c r="I669" s="12">
        <f>[21]Hoja1!M20</f>
        <v>1300</v>
      </c>
      <c r="J669" t="s">
        <v>92</v>
      </c>
    </row>
    <row r="670" spans="3:10" x14ac:dyDescent="0.25">
      <c r="C670" s="11">
        <v>45596</v>
      </c>
      <c r="D670" t="str">
        <f>[21]Hoja1!B21</f>
        <v>ESCRITORIO EJECUTIVO DE 3 PIEZAS C/2 CAJONES</v>
      </c>
      <c r="E670" s="2"/>
      <c r="F670">
        <f>[21]Hoja1!C21</f>
        <v>511</v>
      </c>
      <c r="G670" s="10" t="s">
        <v>75</v>
      </c>
      <c r="H670" t="str">
        <f>[21]Hoja1!A21</f>
        <v>SG-018</v>
      </c>
      <c r="I670" s="12">
        <f>[21]Hoja1!M21</f>
        <v>300</v>
      </c>
      <c r="J670" t="s">
        <v>92</v>
      </c>
    </row>
    <row r="671" spans="3:10" x14ac:dyDescent="0.25">
      <c r="C671" s="11">
        <v>45596</v>
      </c>
      <c r="D671" t="str">
        <f>[21]Hoja1!B22</f>
        <v>SILLA APILABLE COLOR VERDE (2)</v>
      </c>
      <c r="E671" s="2"/>
      <c r="F671">
        <f>[21]Hoja1!C22</f>
        <v>511</v>
      </c>
      <c r="G671" s="10" t="s">
        <v>75</v>
      </c>
      <c r="H671" t="str">
        <f>[21]Hoja1!A22</f>
        <v>SG-019</v>
      </c>
      <c r="I671" s="12">
        <f>[21]Hoja1!M22</f>
        <v>2000</v>
      </c>
      <c r="J671" t="s">
        <v>92</v>
      </c>
    </row>
    <row r="672" spans="3:10" x14ac:dyDescent="0.25">
      <c r="C672" s="11">
        <v>45596</v>
      </c>
      <c r="D672" t="str">
        <f>[21]Hoja1!B23</f>
        <v>ARCHIVERO COLOR NEGRO C/6 DIVISIONES</v>
      </c>
      <c r="E672" s="2"/>
      <c r="F672">
        <f>[21]Hoja1!C23</f>
        <v>511</v>
      </c>
      <c r="G672" s="10" t="s">
        <v>64</v>
      </c>
      <c r="H672" t="str">
        <f>[21]Hoja1!A23</f>
        <v>SG-020</v>
      </c>
      <c r="I672" s="12">
        <f>[21]Hoja1!M23</f>
        <v>450</v>
      </c>
      <c r="J672" t="s">
        <v>92</v>
      </c>
    </row>
    <row r="673" spans="3:10" x14ac:dyDescent="0.25">
      <c r="C673" s="11">
        <v>45596</v>
      </c>
      <c r="D673" t="str">
        <f>[21]Hoja1!B24</f>
        <v xml:space="preserve">MESA CAFE </v>
      </c>
      <c r="E673" s="2"/>
      <c r="F673">
        <f>[21]Hoja1!C24</f>
        <v>511</v>
      </c>
      <c r="G673" s="10" t="s">
        <v>75</v>
      </c>
      <c r="H673" t="str">
        <f>[21]Hoja1!A24</f>
        <v>SG-021</v>
      </c>
      <c r="I673" s="12">
        <f>[21]Hoja1!M24</f>
        <v>450</v>
      </c>
      <c r="J673" t="s">
        <v>92</v>
      </c>
    </row>
    <row r="674" spans="3:10" x14ac:dyDescent="0.25">
      <c r="C674" s="11">
        <v>45596</v>
      </c>
      <c r="D674" t="str">
        <f>[21]Hoja1!B25</f>
        <v>DOSIFICADOR DE AGUA</v>
      </c>
      <c r="E674" s="2"/>
      <c r="F674">
        <f>[21]Hoja1!C25</f>
        <v>564</v>
      </c>
      <c r="G674" s="10" t="s">
        <v>75</v>
      </c>
      <c r="H674" t="str">
        <f>[21]Hoja1!A25</f>
        <v>SG-022</v>
      </c>
      <c r="I674" s="12">
        <f>[21]Hoja1!M25</f>
        <v>249</v>
      </c>
      <c r="J674" t="s">
        <v>92</v>
      </c>
    </row>
    <row r="675" spans="3:10" x14ac:dyDescent="0.25">
      <c r="C675" s="11">
        <v>45596</v>
      </c>
      <c r="D675" t="str">
        <f>[21]Hoja1!B26</f>
        <v>CAFETERA</v>
      </c>
      <c r="E675" s="2"/>
      <c r="F675">
        <f>[21]Hoja1!C26</f>
        <v>564</v>
      </c>
      <c r="G675" s="10" t="s">
        <v>64</v>
      </c>
      <c r="H675" t="str">
        <f>[21]Hoja1!A26</f>
        <v>SG-023</v>
      </c>
      <c r="I675" s="12">
        <f>[21]Hoja1!M26</f>
        <v>3599</v>
      </c>
      <c r="J675" t="s">
        <v>92</v>
      </c>
    </row>
    <row r="676" spans="3:10" x14ac:dyDescent="0.25">
      <c r="C676" s="11">
        <v>45596</v>
      </c>
      <c r="D676" t="str">
        <f>[21]Hoja1!B27</f>
        <v>SILLON EJECUTIVO DE PIEL PLUS NEGRO</v>
      </c>
      <c r="E676" s="2">
        <f>[21]Hoja1!D27</f>
        <v>41206</v>
      </c>
      <c r="F676">
        <f>[21]Hoja1!C27</f>
        <v>511</v>
      </c>
      <c r="G676" s="10" t="s">
        <v>75</v>
      </c>
      <c r="H676" t="str">
        <f>[21]Hoja1!A27</f>
        <v>SG-024</v>
      </c>
      <c r="I676" s="12">
        <f>[21]Hoja1!M27</f>
        <v>478.99</v>
      </c>
      <c r="J676" t="s">
        <v>92</v>
      </c>
    </row>
    <row r="677" spans="3:10" x14ac:dyDescent="0.25">
      <c r="C677" s="11">
        <v>45596</v>
      </c>
      <c r="D677" t="str">
        <f>[21]Hoja1!B28</f>
        <v>CAFETERA HOMETECH</v>
      </c>
      <c r="E677" s="2" t="str">
        <f>[21]Hoja1!D28</f>
        <v>12/012/2019</v>
      </c>
      <c r="F677">
        <f>[21]Hoja1!C28</f>
        <v>564</v>
      </c>
      <c r="G677" s="10" t="s">
        <v>75</v>
      </c>
      <c r="H677" t="str">
        <f>[21]Hoja1!A28</f>
        <v>SG-025</v>
      </c>
      <c r="I677" s="12">
        <f>[21]Hoja1!M28</f>
        <v>5590</v>
      </c>
      <c r="J677" t="s">
        <v>92</v>
      </c>
    </row>
    <row r="678" spans="3:10" x14ac:dyDescent="0.25">
      <c r="C678" s="11">
        <v>45596</v>
      </c>
      <c r="D678" t="str">
        <f>[21]Hoja1!B29</f>
        <v>TELEFONO INALAMBRICO</v>
      </c>
      <c r="E678" s="2">
        <f>[21]Hoja1!D29</f>
        <v>42284</v>
      </c>
      <c r="F678">
        <f>[21]Hoja1!C29</f>
        <v>515</v>
      </c>
      <c r="G678" s="10" t="s">
        <v>64</v>
      </c>
      <c r="H678" t="str">
        <f>[21]Hoja1!A29</f>
        <v>SG-026</v>
      </c>
      <c r="I678" s="12">
        <f>[21]Hoja1!M29</f>
        <v>420</v>
      </c>
      <c r="J678" t="s">
        <v>92</v>
      </c>
    </row>
    <row r="679" spans="3:10" x14ac:dyDescent="0.25">
      <c r="C679" s="11">
        <v>45596</v>
      </c>
      <c r="D679" t="str">
        <f>[21]Hoja1!B30</f>
        <v>RELOJ CHECADOR HUELLA 200 EMP.</v>
      </c>
      <c r="E679" s="2">
        <f>[21]Hoja1!D30</f>
        <v>42985</v>
      </c>
      <c r="F679">
        <f>[21]Hoja1!C30</f>
        <v>511</v>
      </c>
      <c r="G679" s="10" t="s">
        <v>75</v>
      </c>
      <c r="H679" t="str">
        <f>[21]Hoja1!A30</f>
        <v>SG-027</v>
      </c>
      <c r="I679" s="12">
        <f>[21]Hoja1!M30</f>
        <v>5998.99</v>
      </c>
      <c r="J679" t="s">
        <v>92</v>
      </c>
    </row>
    <row r="680" spans="3:10" x14ac:dyDescent="0.25">
      <c r="C680" s="11">
        <v>45596</v>
      </c>
      <c r="D680" t="str">
        <f>[21]Hoja1!B31</f>
        <v xml:space="preserve">CAMPANA LED </v>
      </c>
      <c r="E680" s="2"/>
      <c r="F680">
        <f>[21]Hoja1!C31</f>
        <v>520</v>
      </c>
      <c r="G680" s="10" t="s">
        <v>75</v>
      </c>
      <c r="H680" t="str">
        <f>[21]Hoja1!A31</f>
        <v>SG-028</v>
      </c>
      <c r="I680" s="12">
        <f>[21]Hoja1!M31</f>
        <v>9280</v>
      </c>
      <c r="J680" t="s">
        <v>92</v>
      </c>
    </row>
    <row r="681" spans="3:10" x14ac:dyDescent="0.25">
      <c r="C681" s="11">
        <v>45596</v>
      </c>
      <c r="D681" t="str">
        <f>[21]Hoja1!B32</f>
        <v>1 PANTALLA DE PROYECCION</v>
      </c>
      <c r="E681" s="2">
        <f>[21]Hoja1!D32</f>
        <v>41555</v>
      </c>
      <c r="F681">
        <f>[21]Hoja1!C32</f>
        <v>520</v>
      </c>
      <c r="G681" s="10" t="s">
        <v>64</v>
      </c>
      <c r="H681" t="str">
        <f>[21]Hoja1!A32</f>
        <v>SG-029</v>
      </c>
      <c r="I681" s="12">
        <f>[21]Hoja1!M32</f>
        <v>9278.84</v>
      </c>
      <c r="J681" t="s">
        <v>92</v>
      </c>
    </row>
    <row r="682" spans="3:10" x14ac:dyDescent="0.25">
      <c r="C682" s="11">
        <v>45596</v>
      </c>
      <c r="D682" t="str">
        <f>[21]Hoja1!B33</f>
        <v>IMPRESORA MULTIFUNCIONAL</v>
      </c>
      <c r="E682" s="2">
        <f>[21]Hoja1!D33</f>
        <v>44620</v>
      </c>
      <c r="F682">
        <f>[21]Hoja1!C33</f>
        <v>515</v>
      </c>
      <c r="G682" s="10" t="s">
        <v>75</v>
      </c>
      <c r="H682" t="str">
        <f>[21]Hoja1!A33</f>
        <v>SG-030</v>
      </c>
      <c r="I682" s="12">
        <f>[21]Hoja1!M33</f>
        <v>7199</v>
      </c>
      <c r="J682" t="s">
        <v>92</v>
      </c>
    </row>
    <row r="683" spans="3:10" x14ac:dyDescent="0.25">
      <c r="C683" s="11">
        <v>45596</v>
      </c>
      <c r="D683" t="str">
        <f>[21]Hoja1!B34</f>
        <v>EXTINTOR</v>
      </c>
      <c r="E683" s="2">
        <f>[21]Hoja1!D34</f>
        <v>44729</v>
      </c>
      <c r="F683">
        <f>[21]Hoja1!C34</f>
        <v>201</v>
      </c>
      <c r="G683" s="10" t="s">
        <v>75</v>
      </c>
      <c r="H683" t="str">
        <f>[21]Hoja1!A34</f>
        <v>SG-031</v>
      </c>
      <c r="I683" s="12">
        <f>[21]Hoja1!M34</f>
        <v>806</v>
      </c>
      <c r="J683" t="s">
        <v>92</v>
      </c>
    </row>
    <row r="684" spans="3:10" x14ac:dyDescent="0.25">
      <c r="C684" s="11">
        <v>45596</v>
      </c>
      <c r="D684" t="str">
        <f>[21]Hoja1!B35</f>
        <v>EXTINTOR</v>
      </c>
      <c r="E684" s="2">
        <f>[21]Hoja1!D35</f>
        <v>44729</v>
      </c>
      <c r="F684">
        <f>[21]Hoja1!C35</f>
        <v>201</v>
      </c>
      <c r="G684" s="10" t="s">
        <v>64</v>
      </c>
      <c r="H684" t="str">
        <f>[21]Hoja1!A35</f>
        <v>SG-032</v>
      </c>
      <c r="I684" s="12">
        <f>[21]Hoja1!M35</f>
        <v>806</v>
      </c>
      <c r="J684" t="s">
        <v>92</v>
      </c>
    </row>
    <row r="685" spans="3:10" x14ac:dyDescent="0.25">
      <c r="C685" s="11">
        <v>45596</v>
      </c>
      <c r="D685" t="str">
        <f>[21]Hoja1!B36</f>
        <v xml:space="preserve">BANCA </v>
      </c>
      <c r="E685" s="2">
        <f>[21]Hoja1!D36</f>
        <v>44762</v>
      </c>
      <c r="F685">
        <f>[21]Hoja1!C36</f>
        <v>511</v>
      </c>
      <c r="G685" s="10" t="s">
        <v>75</v>
      </c>
      <c r="H685" t="str">
        <f>[21]Hoja1!A36</f>
        <v>SG-033</v>
      </c>
      <c r="I685" s="12">
        <f>[21]Hoja1!M36</f>
        <v>10657.5</v>
      </c>
      <c r="J685" t="s">
        <v>92</v>
      </c>
    </row>
    <row r="686" spans="3:10" x14ac:dyDescent="0.25">
      <c r="C686" s="11">
        <v>45596</v>
      </c>
      <c r="D686" t="str">
        <f>[21]Hoja1!B37</f>
        <v xml:space="preserve">BANCA </v>
      </c>
      <c r="E686" s="2">
        <f>[21]Hoja1!D37</f>
        <v>44762</v>
      </c>
      <c r="F686">
        <f>[21]Hoja1!C37</f>
        <v>511</v>
      </c>
      <c r="G686" s="10" t="s">
        <v>75</v>
      </c>
      <c r="H686" t="str">
        <f>[21]Hoja1!A37</f>
        <v>SG-034</v>
      </c>
      <c r="I686" s="12">
        <f>[21]Hoja1!M37</f>
        <v>10657.5</v>
      </c>
      <c r="J686" t="s">
        <v>92</v>
      </c>
    </row>
    <row r="687" spans="3:10" x14ac:dyDescent="0.25">
      <c r="C687" s="11">
        <v>45596</v>
      </c>
      <c r="D687" t="str">
        <f>[21]Hoja1!B38</f>
        <v>EQUIPO DE COMPUTO</v>
      </c>
      <c r="E687" s="2">
        <f>[21]Hoja1!D38</f>
        <v>45476</v>
      </c>
      <c r="F687">
        <f>[21]Hoja1!C38</f>
        <v>515</v>
      </c>
      <c r="G687" s="10" t="s">
        <v>64</v>
      </c>
      <c r="H687" t="str">
        <f>[21]Hoja1!A38</f>
        <v>SG-035</v>
      </c>
      <c r="I687" s="12">
        <f>[21]Hoja1!M38</f>
        <v>10229.01</v>
      </c>
      <c r="J687" t="s">
        <v>92</v>
      </c>
    </row>
    <row r="688" spans="3:10" x14ac:dyDescent="0.25">
      <c r="C688" s="11">
        <v>45596</v>
      </c>
      <c r="D688" t="str">
        <f>[22]Hoja1!B4</f>
        <v>ESCRITORIO SECRETARIAL DE CRISTAL</v>
      </c>
      <c r="E688" s="2">
        <f>[22]Hoja1!D4</f>
        <v>41198</v>
      </c>
      <c r="F688">
        <f>[22]Hoja1!C4</f>
        <v>511</v>
      </c>
      <c r="G688" s="10" t="s">
        <v>75</v>
      </c>
      <c r="H688" t="str">
        <f>[22]Hoja1!A4</f>
        <v>SP-001</v>
      </c>
      <c r="I688" s="12">
        <f>[22]Hoja1!M4</f>
        <v>3899</v>
      </c>
      <c r="J688" t="s">
        <v>93</v>
      </c>
    </row>
    <row r="689" spans="3:10" x14ac:dyDescent="0.25">
      <c r="C689" s="11">
        <v>45596</v>
      </c>
      <c r="D689" t="str">
        <f>[22]Hoja1!B5</f>
        <v xml:space="preserve">COMPUTADORA DE ESCRITORIO </v>
      </c>
      <c r="E689" s="2">
        <f>[22]Hoja1!D5</f>
        <v>43583</v>
      </c>
      <c r="F689">
        <f>[22]Hoja1!C5</f>
        <v>515</v>
      </c>
      <c r="G689" s="10" t="s">
        <v>64</v>
      </c>
      <c r="H689" t="str">
        <f>[22]Hoja1!A5</f>
        <v>SP-002</v>
      </c>
      <c r="I689" s="12">
        <f>[22]Hoja1!M5</f>
        <v>9280</v>
      </c>
      <c r="J689" t="s">
        <v>93</v>
      </c>
    </row>
    <row r="690" spans="3:10" x14ac:dyDescent="0.25">
      <c r="C690" s="11">
        <v>45596</v>
      </c>
      <c r="D690" t="str">
        <f>[22]Hoja1!B6</f>
        <v>RELOJ CHECADOR</v>
      </c>
      <c r="E690" s="2">
        <f>[22]Hoja1!D6</f>
        <v>44597</v>
      </c>
      <c r="F690">
        <f>[22]Hoja1!C6</f>
        <v>511</v>
      </c>
      <c r="G690" s="10" t="s">
        <v>75</v>
      </c>
      <c r="H690" t="str">
        <f>[22]Hoja1!A6</f>
        <v>SP-003</v>
      </c>
      <c r="I690" s="12">
        <f>[22]Hoja1!M6</f>
        <v>2640</v>
      </c>
      <c r="J690" t="s">
        <v>93</v>
      </c>
    </row>
    <row r="691" spans="3:10" x14ac:dyDescent="0.25">
      <c r="C691" s="11">
        <v>45596</v>
      </c>
      <c r="D691" t="str">
        <f>[23]Hoja1!B4</f>
        <v>ESCRITORIO DE MADERA COLOR VINO</v>
      </c>
      <c r="F691">
        <f>[23]Hoja1!C4</f>
        <v>511</v>
      </c>
      <c r="G691" s="10" t="s">
        <v>75</v>
      </c>
      <c r="H691" t="str">
        <f>[23]Hoja1!A4</f>
        <v>SP-001</v>
      </c>
      <c r="I691" s="12">
        <f>[23]Hoja1!N4</f>
        <v>1150</v>
      </c>
      <c r="J691" t="s">
        <v>94</v>
      </c>
    </row>
    <row r="692" spans="3:10" x14ac:dyDescent="0.25">
      <c r="C692" s="11">
        <v>45596</v>
      </c>
      <c r="D692" t="str">
        <f>[23]Hoja1!B5</f>
        <v>ARCHIVRO METALICO DE 4 CAJONES</v>
      </c>
      <c r="F692">
        <f>[23]Hoja1!C5</f>
        <v>511</v>
      </c>
      <c r="G692" s="10" t="s">
        <v>64</v>
      </c>
      <c r="H692" t="str">
        <f>[23]Hoja1!A5</f>
        <v>SP-002</v>
      </c>
      <c r="I692" s="12">
        <f>[23]Hoja1!N5</f>
        <v>1350</v>
      </c>
      <c r="J692" t="s">
        <v>94</v>
      </c>
    </row>
    <row r="693" spans="3:10" x14ac:dyDescent="0.25">
      <c r="C693" s="11">
        <v>45596</v>
      </c>
      <c r="D693" t="str">
        <f>[23]Hoja1!B6</f>
        <v>ESCRITORIO METALICO DE 2 CAJONES</v>
      </c>
      <c r="F693">
        <f>[23]Hoja1!C6</f>
        <v>511</v>
      </c>
      <c r="G693" s="10" t="s">
        <v>75</v>
      </c>
      <c r="H693" t="str">
        <f>[23]Hoja1!A6</f>
        <v>SP-003</v>
      </c>
      <c r="I693" s="12">
        <f>[23]Hoja1!N6</f>
        <v>860.87</v>
      </c>
      <c r="J693" t="s">
        <v>94</v>
      </c>
    </row>
    <row r="694" spans="3:10" x14ac:dyDescent="0.25">
      <c r="C694" s="11">
        <v>45596</v>
      </c>
      <c r="D694" t="str">
        <f>[23]Hoja1!B7</f>
        <v>ESCRITORIO DE MADERA SIN CAJONES</v>
      </c>
      <c r="F694">
        <f>[23]Hoja1!C7</f>
        <v>511</v>
      </c>
      <c r="G694" s="10" t="s">
        <v>75</v>
      </c>
      <c r="H694" t="str">
        <f>[23]Hoja1!A7</f>
        <v>SP-004</v>
      </c>
      <c r="I694" s="12">
        <f>[23]Hoja1!N7</f>
        <v>1182.5999999999999</v>
      </c>
      <c r="J694" t="s">
        <v>94</v>
      </c>
    </row>
    <row r="695" spans="3:10" x14ac:dyDescent="0.25">
      <c r="C695" s="11">
        <v>45596</v>
      </c>
      <c r="D695" t="str">
        <f>[23]Hoja1!B8</f>
        <v>SILLA SECRETARIAL GIRATORIA</v>
      </c>
      <c r="F695">
        <f>[23]Hoja1!C8</f>
        <v>511</v>
      </c>
      <c r="G695" s="10" t="s">
        <v>64</v>
      </c>
      <c r="H695" t="str">
        <f>[23]Hoja1!A8</f>
        <v>SP-005</v>
      </c>
      <c r="I695" s="12">
        <f>[23]Hoja1!N8</f>
        <v>0</v>
      </c>
      <c r="J695" t="s">
        <v>94</v>
      </c>
    </row>
    <row r="696" spans="3:10" x14ac:dyDescent="0.25">
      <c r="C696" s="11">
        <v>45596</v>
      </c>
      <c r="D696" t="str">
        <f>[23]Hoja1!B9</f>
        <v>RADIO BASE</v>
      </c>
      <c r="F696">
        <f>[23]Hoja1!C9</f>
        <v>520</v>
      </c>
      <c r="G696" s="10" t="s">
        <v>75</v>
      </c>
      <c r="H696" t="str">
        <f>[23]Hoja1!A9</f>
        <v>SP-006</v>
      </c>
      <c r="I696" s="12">
        <f>[23]Hoja1!N9</f>
        <v>850</v>
      </c>
      <c r="J696" t="s">
        <v>94</v>
      </c>
    </row>
    <row r="697" spans="3:10" x14ac:dyDescent="0.25">
      <c r="C697" s="11">
        <v>45596</v>
      </c>
      <c r="D697" t="str">
        <f>[23]Hoja1!B10</f>
        <v>BANCA DE MADERA ESTRUCTURA METALICA</v>
      </c>
      <c r="F697">
        <f>[23]Hoja1!C10</f>
        <v>511</v>
      </c>
      <c r="G697" s="10" t="s">
        <v>75</v>
      </c>
      <c r="H697" t="str">
        <f>[23]Hoja1!A10</f>
        <v>SP-007</v>
      </c>
      <c r="I697" s="12">
        <f>[23]Hoja1!N10</f>
        <v>1150</v>
      </c>
      <c r="J697" t="s">
        <v>94</v>
      </c>
    </row>
    <row r="698" spans="3:10" x14ac:dyDescent="0.25">
      <c r="C698" s="11">
        <v>45596</v>
      </c>
      <c r="D698" t="str">
        <f>[23]Hoja1!B11</f>
        <v>BANCA DE MADERA ESTRUCTURA METALICA</v>
      </c>
      <c r="F698">
        <f>[23]Hoja1!C11</f>
        <v>511</v>
      </c>
      <c r="G698" s="10" t="s">
        <v>64</v>
      </c>
      <c r="H698" t="str">
        <f>[23]Hoja1!A11</f>
        <v>SP-008</v>
      </c>
      <c r="I698" s="12">
        <f>[23]Hoja1!N11</f>
        <v>1150</v>
      </c>
      <c r="J698" t="s">
        <v>94</v>
      </c>
    </row>
    <row r="699" spans="3:10" x14ac:dyDescent="0.25">
      <c r="C699" s="11">
        <v>45596</v>
      </c>
      <c r="D699" t="str">
        <f>[23]Hoja1!B12</f>
        <v>TECLADO</v>
      </c>
      <c r="F699">
        <f>[23]Hoja1!C12</f>
        <v>515</v>
      </c>
      <c r="G699" s="10" t="s">
        <v>75</v>
      </c>
      <c r="H699" t="str">
        <f>[23]Hoja1!A12</f>
        <v>SP-009</v>
      </c>
      <c r="I699" s="12">
        <f>[23]Hoja1!N12</f>
        <v>250</v>
      </c>
      <c r="J699" t="s">
        <v>94</v>
      </c>
    </row>
    <row r="700" spans="3:10" x14ac:dyDescent="0.25">
      <c r="C700" s="11">
        <v>45596</v>
      </c>
      <c r="D700" t="str">
        <f>[23]Hoja1!B13</f>
        <v>CPU</v>
      </c>
      <c r="F700">
        <f>[23]Hoja1!C13</f>
        <v>515</v>
      </c>
      <c r="G700" s="10" t="s">
        <v>75</v>
      </c>
      <c r="H700" t="str">
        <f>[23]Hoja1!A13</f>
        <v>SP-010</v>
      </c>
      <c r="I700" s="12">
        <f>[23]Hoja1!N13</f>
        <v>850.3</v>
      </c>
      <c r="J700" t="s">
        <v>94</v>
      </c>
    </row>
    <row r="701" spans="3:10" x14ac:dyDescent="0.25">
      <c r="C701" s="11">
        <v>45596</v>
      </c>
      <c r="D701" t="str">
        <f>[23]Hoja1!B14</f>
        <v>REGULADOR</v>
      </c>
      <c r="F701">
        <f>[23]Hoja1!C14</f>
        <v>566</v>
      </c>
      <c r="G701" s="10" t="s">
        <v>64</v>
      </c>
      <c r="H701" t="str">
        <f>[23]Hoja1!A14</f>
        <v>SP-011</v>
      </c>
      <c r="I701" s="12">
        <f>[23]Hoja1!N14</f>
        <v>750</v>
      </c>
      <c r="J701" t="s">
        <v>94</v>
      </c>
    </row>
    <row r="702" spans="3:10" x14ac:dyDescent="0.25">
      <c r="C702" s="11">
        <v>45596</v>
      </c>
      <c r="D702" t="str">
        <f>[23]Hoja1!B15</f>
        <v>MONITOR ACER 20"</v>
      </c>
      <c r="F702">
        <f>[23]Hoja1!C15</f>
        <v>515</v>
      </c>
      <c r="G702" s="10" t="s">
        <v>75</v>
      </c>
      <c r="H702" t="str">
        <f>[23]Hoja1!A15</f>
        <v>SP-012</v>
      </c>
      <c r="I702" s="12">
        <f>[23]Hoja1!N15</f>
        <v>550</v>
      </c>
      <c r="J702" t="s">
        <v>94</v>
      </c>
    </row>
    <row r="703" spans="3:10" x14ac:dyDescent="0.25">
      <c r="C703" s="11">
        <v>45596</v>
      </c>
      <c r="D703" t="str">
        <f>[23]Hoja1!B16</f>
        <v>BOCINAS</v>
      </c>
      <c r="F703">
        <f>[23]Hoja1!C16</f>
        <v>520</v>
      </c>
      <c r="G703" s="10" t="s">
        <v>75</v>
      </c>
      <c r="H703" t="str">
        <f>[23]Hoja1!A16</f>
        <v>SP-013</v>
      </c>
      <c r="I703" s="12">
        <f>[23]Hoja1!N16</f>
        <v>550</v>
      </c>
      <c r="J703" t="s">
        <v>94</v>
      </c>
    </row>
    <row r="704" spans="3:10" x14ac:dyDescent="0.25">
      <c r="C704" s="11">
        <v>45596</v>
      </c>
      <c r="D704" t="str">
        <f>[23]Hoja1!B17</f>
        <v>IMPRESORA</v>
      </c>
      <c r="F704">
        <f>[23]Hoja1!C17</f>
        <v>515</v>
      </c>
      <c r="G704" s="10" t="s">
        <v>64</v>
      </c>
      <c r="H704" t="str">
        <f>[23]Hoja1!A17</f>
        <v>SP-014</v>
      </c>
      <c r="I704" s="12">
        <f>[23]Hoja1!N17</f>
        <v>0</v>
      </c>
      <c r="J704" t="s">
        <v>94</v>
      </c>
    </row>
    <row r="705" spans="3:10" x14ac:dyDescent="0.25">
      <c r="C705" s="11">
        <v>45596</v>
      </c>
      <c r="D705" t="str">
        <f>[23]Hoja1!B18</f>
        <v xml:space="preserve">MINISPLIT </v>
      </c>
      <c r="F705">
        <f>[23]Hoja1!C18</f>
        <v>564</v>
      </c>
      <c r="G705" s="10" t="s">
        <v>75</v>
      </c>
      <c r="H705" t="str">
        <f>[23]Hoja1!A18</f>
        <v>SP-015</v>
      </c>
      <c r="I705" s="12">
        <f>[23]Hoja1!N18</f>
        <v>0</v>
      </c>
      <c r="J705" t="s">
        <v>94</v>
      </c>
    </row>
    <row r="706" spans="3:10" x14ac:dyDescent="0.25">
      <c r="C706" s="11">
        <v>45596</v>
      </c>
      <c r="D706" t="str">
        <f>[23]Hoja1!B19</f>
        <v>RADIO BASE</v>
      </c>
      <c r="F706">
        <f>[23]Hoja1!C19</f>
        <v>520</v>
      </c>
      <c r="G706" s="10" t="s">
        <v>75</v>
      </c>
      <c r="H706" t="str">
        <f>[23]Hoja1!A19</f>
        <v>SP-016</v>
      </c>
      <c r="I706" s="12">
        <f>[23]Hoja1!N19</f>
        <v>78532</v>
      </c>
      <c r="J706" t="s">
        <v>94</v>
      </c>
    </row>
    <row r="707" spans="3:10" x14ac:dyDescent="0.25">
      <c r="C707" s="11">
        <v>45596</v>
      </c>
      <c r="D707" t="str">
        <f>[23]Hoja1!B20</f>
        <v>RADIO BASE</v>
      </c>
      <c r="F707">
        <f>[23]Hoja1!C20</f>
        <v>520</v>
      </c>
      <c r="G707" s="10" t="s">
        <v>64</v>
      </c>
      <c r="H707" t="str">
        <f>[23]Hoja1!A20</f>
        <v>SP-017</v>
      </c>
      <c r="I707" s="12">
        <f>[23]Hoja1!N20</f>
        <v>450</v>
      </c>
      <c r="J707" t="s">
        <v>94</v>
      </c>
    </row>
    <row r="708" spans="3:10" x14ac:dyDescent="0.25">
      <c r="C708" s="11">
        <v>45596</v>
      </c>
      <c r="D708" t="str">
        <f>[23]Hoja1!B21</f>
        <v>RADIO PORTATIL (PILA Y ANTENA)</v>
      </c>
      <c r="E708" s="2">
        <f>[23]Hoja1!D21</f>
        <v>40969</v>
      </c>
      <c r="F708">
        <f>[23]Hoja1!C21</f>
        <v>520</v>
      </c>
      <c r="G708" s="10" t="s">
        <v>75</v>
      </c>
      <c r="H708" t="str">
        <f>[23]Hoja1!A21</f>
        <v>SP-018</v>
      </c>
      <c r="I708" s="12">
        <f>[23]Hoja1!N21</f>
        <v>0</v>
      </c>
      <c r="J708" t="s">
        <v>94</v>
      </c>
    </row>
    <row r="709" spans="3:10" x14ac:dyDescent="0.25">
      <c r="C709" s="11">
        <v>45596</v>
      </c>
      <c r="D709" t="str">
        <f>[23]Hoja1!B22</f>
        <v>RADIO PORTATIL (PILA Y ANTENA)</v>
      </c>
      <c r="E709" s="2">
        <f>[23]Hoja1!D22</f>
        <v>40969</v>
      </c>
      <c r="F709">
        <f>[23]Hoja1!C22</f>
        <v>520</v>
      </c>
      <c r="G709" s="10" t="s">
        <v>75</v>
      </c>
      <c r="H709" t="str">
        <f>[23]Hoja1!A22</f>
        <v>SP-019</v>
      </c>
      <c r="I709" s="12">
        <f>[23]Hoja1!N22</f>
        <v>0</v>
      </c>
      <c r="J709" t="s">
        <v>94</v>
      </c>
    </row>
    <row r="710" spans="3:10" x14ac:dyDescent="0.25">
      <c r="C710" s="11">
        <v>45596</v>
      </c>
      <c r="D710" t="str">
        <f>[23]Hoja1!B23</f>
        <v>RADIO PORTATIL (PILA Y ANTENA)</v>
      </c>
      <c r="E710" s="2">
        <f>[23]Hoja1!D23</f>
        <v>40969</v>
      </c>
      <c r="F710">
        <f>[23]Hoja1!C23</f>
        <v>520</v>
      </c>
      <c r="G710" s="10" t="s">
        <v>64</v>
      </c>
      <c r="H710" t="str">
        <f>[23]Hoja1!A23</f>
        <v>SP-020</v>
      </c>
      <c r="I710" s="12">
        <f>[23]Hoja1!N23</f>
        <v>0</v>
      </c>
      <c r="J710" t="s">
        <v>94</v>
      </c>
    </row>
    <row r="711" spans="3:10" x14ac:dyDescent="0.25">
      <c r="C711" s="11">
        <v>45596</v>
      </c>
      <c r="D711" t="str">
        <f>[23]Hoja1!B24</f>
        <v>ESCOPETA CALIBRE 12 S/P866769</v>
      </c>
      <c r="E711" s="2"/>
      <c r="F711">
        <f>[23]Hoja1!C24</f>
        <v>551</v>
      </c>
      <c r="G711" s="10" t="s">
        <v>75</v>
      </c>
      <c r="H711" t="str">
        <f>[23]Hoja1!A24</f>
        <v>SP-021</v>
      </c>
      <c r="I711" s="12">
        <f>[23]Hoja1!N24</f>
        <v>3000</v>
      </c>
      <c r="J711" t="s">
        <v>94</v>
      </c>
    </row>
    <row r="712" spans="3:10" x14ac:dyDescent="0.25">
      <c r="C712" s="11">
        <v>45596</v>
      </c>
      <c r="D712" t="str">
        <f>[23]Hoja1!B25</f>
        <v>ESCOPETA CALIBRE 12 S/P866767</v>
      </c>
      <c r="E712" s="2"/>
      <c r="F712">
        <f>[23]Hoja1!C25</f>
        <v>551</v>
      </c>
      <c r="G712" s="10" t="s">
        <v>75</v>
      </c>
      <c r="H712" t="str">
        <f>[23]Hoja1!A25</f>
        <v>SP-022</v>
      </c>
      <c r="I712" s="12">
        <f>[23]Hoja1!N25</f>
        <v>3000</v>
      </c>
      <c r="J712" t="s">
        <v>94</v>
      </c>
    </row>
    <row r="713" spans="3:10" x14ac:dyDescent="0.25">
      <c r="C713" s="11">
        <v>45596</v>
      </c>
      <c r="D713" t="str">
        <f>[23]Hoja1!B26</f>
        <v>ESCOPETA CALIBRE 12 S/P866774 8GATILLO Y SEGURO DAÑADO)</v>
      </c>
      <c r="E713" s="2"/>
      <c r="F713">
        <f>[23]Hoja1!C26</f>
        <v>551</v>
      </c>
      <c r="G713" s="10" t="s">
        <v>64</v>
      </c>
      <c r="H713" t="str">
        <f>[23]Hoja1!A26</f>
        <v>SP-023</v>
      </c>
      <c r="I713" s="12">
        <f>[23]Hoja1!N26</f>
        <v>3000</v>
      </c>
      <c r="J713" t="s">
        <v>94</v>
      </c>
    </row>
    <row r="714" spans="3:10" x14ac:dyDescent="0.25">
      <c r="C714" s="11">
        <v>45596</v>
      </c>
      <c r="D714" t="str">
        <f>[23]Hoja1!B27</f>
        <v>CASCO BALISTICOS</v>
      </c>
      <c r="E714" s="2"/>
      <c r="F714">
        <f>[23]Hoja1!C27</f>
        <v>551</v>
      </c>
      <c r="G714" s="10" t="s">
        <v>75</v>
      </c>
      <c r="H714" t="str">
        <f>[23]Hoja1!A27</f>
        <v>SP-024</v>
      </c>
      <c r="I714" s="12">
        <f>[23]Hoja1!N27</f>
        <v>550</v>
      </c>
      <c r="J714" t="s">
        <v>94</v>
      </c>
    </row>
    <row r="715" spans="3:10" x14ac:dyDescent="0.25">
      <c r="C715" s="11">
        <v>45596</v>
      </c>
      <c r="D715" t="str">
        <f>[23]Hoja1!B28</f>
        <v>CASCO BALISTICOS</v>
      </c>
      <c r="E715" s="2"/>
      <c r="F715">
        <f>[23]Hoja1!C28</f>
        <v>551</v>
      </c>
      <c r="G715" s="10" t="s">
        <v>75</v>
      </c>
      <c r="H715" t="str">
        <f>[23]Hoja1!A28</f>
        <v>SP-025</v>
      </c>
      <c r="I715" s="12">
        <f>[23]Hoja1!N28</f>
        <v>550</v>
      </c>
      <c r="J715" t="s">
        <v>94</v>
      </c>
    </row>
    <row r="716" spans="3:10" x14ac:dyDescent="0.25">
      <c r="C716" s="11">
        <v>45596</v>
      </c>
      <c r="D716" t="str">
        <f>[23]Hoja1!B29</f>
        <v>CASCO BALISTICOS</v>
      </c>
      <c r="E716" s="2"/>
      <c r="F716">
        <f>[23]Hoja1!C29</f>
        <v>551</v>
      </c>
      <c r="G716" s="10" t="s">
        <v>64</v>
      </c>
      <c r="H716" t="str">
        <f>[23]Hoja1!A29</f>
        <v>SP-026</v>
      </c>
      <c r="I716" s="12">
        <f>[23]Hoja1!N29</f>
        <v>0</v>
      </c>
      <c r="J716" t="s">
        <v>94</v>
      </c>
    </row>
    <row r="717" spans="3:10" x14ac:dyDescent="0.25">
      <c r="C717" s="11">
        <v>45596</v>
      </c>
      <c r="D717" t="str">
        <f>[23]Hoja1!B30</f>
        <v>CASCO BALISTICOS</v>
      </c>
      <c r="E717" s="2"/>
      <c r="F717">
        <f>[23]Hoja1!C30</f>
        <v>551</v>
      </c>
      <c r="G717" s="10" t="s">
        <v>75</v>
      </c>
      <c r="H717" t="str">
        <f>[23]Hoja1!A30</f>
        <v>SP-027</v>
      </c>
      <c r="I717" s="12">
        <f>[23]Hoja1!N30</f>
        <v>550</v>
      </c>
      <c r="J717" t="s">
        <v>94</v>
      </c>
    </row>
    <row r="718" spans="3:10" x14ac:dyDescent="0.25">
      <c r="C718" s="11">
        <v>45596</v>
      </c>
      <c r="D718" t="str">
        <f>[23]Hoja1!B31</f>
        <v>ESCUDO</v>
      </c>
      <c r="E718" s="2"/>
      <c r="F718">
        <f>[23]Hoja1!C31</f>
        <v>551</v>
      </c>
      <c r="G718" s="10" t="s">
        <v>75</v>
      </c>
      <c r="H718" t="str">
        <f>[23]Hoja1!A31</f>
        <v>SP-028</v>
      </c>
      <c r="I718" s="12">
        <f>[23]Hoja1!N31</f>
        <v>550</v>
      </c>
      <c r="J718" t="s">
        <v>94</v>
      </c>
    </row>
    <row r="719" spans="3:10" x14ac:dyDescent="0.25">
      <c r="C719" s="11">
        <v>45596</v>
      </c>
      <c r="D719" t="str">
        <f>[23]Hoja1!B32</f>
        <v>ESCUDO</v>
      </c>
      <c r="E719" s="2"/>
      <c r="F719">
        <f>[23]Hoja1!C32</f>
        <v>551</v>
      </c>
      <c r="G719" s="10" t="s">
        <v>64</v>
      </c>
      <c r="H719" t="str">
        <f>[23]Hoja1!A32</f>
        <v>SP-029</v>
      </c>
      <c r="I719" s="12">
        <f>[23]Hoja1!N32</f>
        <v>550</v>
      </c>
      <c r="J719" t="s">
        <v>94</v>
      </c>
    </row>
    <row r="720" spans="3:10" x14ac:dyDescent="0.25">
      <c r="C720" s="11">
        <v>45596</v>
      </c>
      <c r="D720" t="str">
        <f>[23]Hoja1!B33</f>
        <v>ESCUDO</v>
      </c>
      <c r="E720" s="2"/>
      <c r="F720">
        <f>[23]Hoja1!C33</f>
        <v>551</v>
      </c>
      <c r="G720" s="10" t="s">
        <v>75</v>
      </c>
      <c r="H720" t="str">
        <f>[23]Hoja1!A33</f>
        <v>SP-030</v>
      </c>
      <c r="I720" s="12">
        <f>[23]Hoja1!N33</f>
        <v>550</v>
      </c>
      <c r="J720" t="s">
        <v>94</v>
      </c>
    </row>
    <row r="721" spans="3:10" x14ac:dyDescent="0.25">
      <c r="C721" s="11">
        <v>45596</v>
      </c>
      <c r="D721" t="str">
        <f>[23]Hoja1!B34</f>
        <v>ESCUDO</v>
      </c>
      <c r="E721" s="2"/>
      <c r="F721">
        <f>[23]Hoja1!C34</f>
        <v>551</v>
      </c>
      <c r="G721" s="10" t="s">
        <v>75</v>
      </c>
      <c r="H721" t="str">
        <f>[23]Hoja1!A34</f>
        <v>SP-031</v>
      </c>
      <c r="I721" s="12">
        <f>[23]Hoja1!N34</f>
        <v>550</v>
      </c>
      <c r="J721" t="s">
        <v>94</v>
      </c>
    </row>
    <row r="722" spans="3:10" x14ac:dyDescent="0.25">
      <c r="C722" s="11">
        <v>45596</v>
      </c>
      <c r="D722" t="str">
        <f>[23]Hoja1!B35</f>
        <v>ESCUDO</v>
      </c>
      <c r="E722" s="2"/>
      <c r="F722">
        <f>[23]Hoja1!C35</f>
        <v>551</v>
      </c>
      <c r="G722" s="10" t="s">
        <v>64</v>
      </c>
      <c r="H722" t="str">
        <f>[23]Hoja1!A35</f>
        <v>SP-032</v>
      </c>
      <c r="I722" s="12">
        <f>[23]Hoja1!N35</f>
        <v>550</v>
      </c>
      <c r="J722" t="s">
        <v>94</v>
      </c>
    </row>
    <row r="723" spans="3:10" x14ac:dyDescent="0.25">
      <c r="C723" s="11">
        <v>45596</v>
      </c>
      <c r="D723" t="str">
        <f>[23]Hoja1!B36</f>
        <v>PR-24</v>
      </c>
      <c r="E723" s="2"/>
      <c r="F723">
        <f>[23]Hoja1!C36</f>
        <v>551</v>
      </c>
      <c r="G723" s="10" t="s">
        <v>75</v>
      </c>
      <c r="H723" t="str">
        <f>[23]Hoja1!A36</f>
        <v>SP-033</v>
      </c>
      <c r="I723" s="12">
        <f>[23]Hoja1!N36</f>
        <v>200</v>
      </c>
      <c r="J723" t="s">
        <v>94</v>
      </c>
    </row>
    <row r="724" spans="3:10" x14ac:dyDescent="0.25">
      <c r="C724" s="11">
        <v>45596</v>
      </c>
      <c r="D724" t="str">
        <f>[23]Hoja1!B37</f>
        <v>PR-24</v>
      </c>
      <c r="E724" s="2"/>
      <c r="F724">
        <f>[23]Hoja1!C37</f>
        <v>551</v>
      </c>
      <c r="G724" s="10" t="s">
        <v>75</v>
      </c>
      <c r="H724" t="str">
        <f>[23]Hoja1!A37</f>
        <v>SP-034</v>
      </c>
      <c r="I724" s="12">
        <f>[23]Hoja1!N37</f>
        <v>200</v>
      </c>
      <c r="J724" t="s">
        <v>94</v>
      </c>
    </row>
    <row r="725" spans="3:10" x14ac:dyDescent="0.25">
      <c r="C725" s="11">
        <v>45596</v>
      </c>
      <c r="D725" t="str">
        <f>[23]Hoja1!B38</f>
        <v>PR-24</v>
      </c>
      <c r="E725" s="2"/>
      <c r="F725">
        <f>[23]Hoja1!C38</f>
        <v>551</v>
      </c>
      <c r="G725" s="10" t="s">
        <v>64</v>
      </c>
      <c r="H725" t="str">
        <f>[23]Hoja1!A38</f>
        <v>SP-035</v>
      </c>
      <c r="I725" s="12">
        <f>[23]Hoja1!N38</f>
        <v>200</v>
      </c>
      <c r="J725" t="s">
        <v>94</v>
      </c>
    </row>
    <row r="726" spans="3:10" x14ac:dyDescent="0.25">
      <c r="C726" s="11">
        <v>45596</v>
      </c>
      <c r="D726" t="str">
        <f>[23]Hoja1!B39</f>
        <v>PR-24</v>
      </c>
      <c r="E726" s="2"/>
      <c r="F726">
        <f>[23]Hoja1!C39</f>
        <v>551</v>
      </c>
      <c r="G726" s="10" t="s">
        <v>75</v>
      </c>
      <c r="H726" t="str">
        <f>[23]Hoja1!A39</f>
        <v>SP-036</v>
      </c>
      <c r="I726" s="12">
        <f>[23]Hoja1!N39</f>
        <v>200</v>
      </c>
      <c r="J726" t="s">
        <v>94</v>
      </c>
    </row>
    <row r="727" spans="3:10" x14ac:dyDescent="0.25">
      <c r="C727" s="11">
        <v>45596</v>
      </c>
      <c r="D727" t="str">
        <f>[23]Hoja1!B40</f>
        <v>PR-24</v>
      </c>
      <c r="E727" s="2"/>
      <c r="F727">
        <f>[23]Hoja1!C40</f>
        <v>551</v>
      </c>
      <c r="G727" s="10" t="s">
        <v>75</v>
      </c>
      <c r="H727" t="str">
        <f>[23]Hoja1!A40</f>
        <v>SP-037</v>
      </c>
      <c r="I727" s="12">
        <f>[23]Hoja1!N40</f>
        <v>200</v>
      </c>
      <c r="J727" t="s">
        <v>94</v>
      </c>
    </row>
    <row r="728" spans="3:10" x14ac:dyDescent="0.25">
      <c r="C728" s="11">
        <v>45596</v>
      </c>
      <c r="D728" t="str">
        <f>[23]Hoja1!B41</f>
        <v>PR-24</v>
      </c>
      <c r="E728" s="2"/>
      <c r="F728">
        <f>[23]Hoja1!C41</f>
        <v>551</v>
      </c>
      <c r="G728" s="10" t="s">
        <v>64</v>
      </c>
      <c r="H728" t="str">
        <f>[23]Hoja1!A41</f>
        <v>SP-038</v>
      </c>
      <c r="I728" s="12">
        <f>[23]Hoja1!N41</f>
        <v>200</v>
      </c>
      <c r="J728" t="s">
        <v>94</v>
      </c>
    </row>
    <row r="729" spans="3:10" x14ac:dyDescent="0.25">
      <c r="C729" s="11">
        <v>45596</v>
      </c>
      <c r="D729" t="str">
        <f>[23]Hoja1!B42</f>
        <v>CASCOS ANTIMOTIN NIVEL III-A</v>
      </c>
      <c r="E729" s="2"/>
      <c r="F729">
        <f>[23]Hoja1!C42</f>
        <v>551</v>
      </c>
      <c r="G729" s="10" t="s">
        <v>75</v>
      </c>
      <c r="H729" t="str">
        <f>[23]Hoja1!A42</f>
        <v>SP-039</v>
      </c>
      <c r="I729" s="12">
        <f>[23]Hoja1!N42</f>
        <v>1700</v>
      </c>
      <c r="J729" t="s">
        <v>94</v>
      </c>
    </row>
    <row r="730" spans="3:10" x14ac:dyDescent="0.25">
      <c r="C730" s="11">
        <v>45596</v>
      </c>
      <c r="D730" t="str">
        <f>[23]Hoja1!B43</f>
        <v>CASCOS ANTIMOTIN NIVEL III-A</v>
      </c>
      <c r="E730" s="2"/>
      <c r="F730">
        <f>[23]Hoja1!C43</f>
        <v>551</v>
      </c>
      <c r="G730" s="10" t="s">
        <v>75</v>
      </c>
      <c r="H730" t="str">
        <f>[23]Hoja1!A43</f>
        <v>SP-040</v>
      </c>
      <c r="I730" s="12">
        <f>[23]Hoja1!N43</f>
        <v>0</v>
      </c>
      <c r="J730" t="s">
        <v>94</v>
      </c>
    </row>
    <row r="731" spans="3:10" x14ac:dyDescent="0.25">
      <c r="C731" s="11">
        <v>45596</v>
      </c>
      <c r="D731" t="str">
        <f>[23]Hoja1!B44</f>
        <v>CASCOS ANTIMOTIN NIVEL III-A</v>
      </c>
      <c r="E731" s="2"/>
      <c r="F731">
        <f>[23]Hoja1!C44</f>
        <v>551</v>
      </c>
      <c r="G731" s="10" t="s">
        <v>64</v>
      </c>
      <c r="H731" t="str">
        <f>[23]Hoja1!A44</f>
        <v>SP-041</v>
      </c>
      <c r="I731" s="12">
        <f>[23]Hoja1!N44</f>
        <v>0</v>
      </c>
      <c r="J731" t="s">
        <v>94</v>
      </c>
    </row>
    <row r="732" spans="3:10" x14ac:dyDescent="0.25">
      <c r="C732" s="11">
        <v>45596</v>
      </c>
      <c r="D732" t="str">
        <f>[23]Hoja1!B45</f>
        <v>CASCOS ANTIMOTIN NIVEL III-A</v>
      </c>
      <c r="E732" s="2"/>
      <c r="F732">
        <f>[23]Hoja1!C45</f>
        <v>551</v>
      </c>
      <c r="G732" s="10" t="s">
        <v>75</v>
      </c>
      <c r="H732" t="str">
        <f>[23]Hoja1!A45</f>
        <v>SP-042</v>
      </c>
      <c r="I732" s="12">
        <f>[23]Hoja1!N45</f>
        <v>0</v>
      </c>
      <c r="J732" t="s">
        <v>94</v>
      </c>
    </row>
    <row r="733" spans="3:10" x14ac:dyDescent="0.25">
      <c r="C733" s="11">
        <v>45596</v>
      </c>
      <c r="D733" t="str">
        <f>[23]Hoja1!B46</f>
        <v>CASCOS ANTIMOTIN NIVEL III-A</v>
      </c>
      <c r="E733" s="2"/>
      <c r="F733">
        <f>[23]Hoja1!C46</f>
        <v>551</v>
      </c>
      <c r="G733" s="10" t="s">
        <v>75</v>
      </c>
      <c r="H733" t="str">
        <f>[23]Hoja1!A46</f>
        <v>SP-043</v>
      </c>
      <c r="I733" s="12">
        <f>[23]Hoja1!N46</f>
        <v>0</v>
      </c>
      <c r="J733" t="s">
        <v>94</v>
      </c>
    </row>
    <row r="734" spans="3:10" x14ac:dyDescent="0.25">
      <c r="C734" s="11">
        <v>45596</v>
      </c>
      <c r="D734" t="str">
        <f>[23]Hoja1!B47</f>
        <v>ESCUDO ANTIMOTIN</v>
      </c>
      <c r="E734" s="2"/>
      <c r="F734">
        <f>[23]Hoja1!C47</f>
        <v>551</v>
      </c>
      <c r="G734" s="10" t="s">
        <v>64</v>
      </c>
      <c r="H734" t="str">
        <f>[23]Hoja1!A47</f>
        <v>SP-044</v>
      </c>
      <c r="I734" s="12">
        <f>[23]Hoja1!N47</f>
        <v>319</v>
      </c>
      <c r="J734" t="s">
        <v>94</v>
      </c>
    </row>
    <row r="735" spans="3:10" x14ac:dyDescent="0.25">
      <c r="C735" s="11">
        <v>45596</v>
      </c>
      <c r="D735" t="str">
        <f>[23]Hoja1!B48</f>
        <v>ESCUDO ANTIMOTIN</v>
      </c>
      <c r="E735" s="2"/>
      <c r="F735">
        <f>[23]Hoja1!C48</f>
        <v>551</v>
      </c>
      <c r="G735" s="10" t="s">
        <v>75</v>
      </c>
      <c r="H735" t="str">
        <f>[23]Hoja1!A48</f>
        <v>SP-045</v>
      </c>
      <c r="I735" s="12">
        <f>[23]Hoja1!N48</f>
        <v>319</v>
      </c>
      <c r="J735" t="s">
        <v>94</v>
      </c>
    </row>
    <row r="736" spans="3:10" x14ac:dyDescent="0.25">
      <c r="C736" s="11">
        <v>45596</v>
      </c>
      <c r="D736" t="str">
        <f>[23]Hoja1!B49</f>
        <v>TONFA PR-24 DE POLICARBONATO</v>
      </c>
      <c r="E736" s="2"/>
      <c r="F736">
        <f>[23]Hoja1!C49</f>
        <v>551</v>
      </c>
      <c r="G736" s="10" t="s">
        <v>75</v>
      </c>
      <c r="H736" t="str">
        <f>[23]Hoja1!A49</f>
        <v>SP-046</v>
      </c>
      <c r="I736" s="12">
        <f>[23]Hoja1!N49</f>
        <v>120</v>
      </c>
      <c r="J736" t="s">
        <v>94</v>
      </c>
    </row>
    <row r="737" spans="3:10" x14ac:dyDescent="0.25">
      <c r="C737" s="11">
        <v>45596</v>
      </c>
      <c r="D737" t="str">
        <f>[23]Hoja1!B50</f>
        <v>TONFA PR-24 DE POLICARBONATO</v>
      </c>
      <c r="E737" s="2"/>
      <c r="F737">
        <f>[23]Hoja1!C50</f>
        <v>551</v>
      </c>
      <c r="G737" s="10" t="s">
        <v>64</v>
      </c>
      <c r="H737" t="str">
        <f>[23]Hoja1!A50</f>
        <v>SP-047</v>
      </c>
      <c r="I737" s="12">
        <f>[23]Hoja1!N50</f>
        <v>120</v>
      </c>
      <c r="J737" t="s">
        <v>94</v>
      </c>
    </row>
    <row r="738" spans="3:10" x14ac:dyDescent="0.25">
      <c r="C738" s="11">
        <v>45596</v>
      </c>
      <c r="D738" t="str">
        <f>[23]Hoja1!B51</f>
        <v>TONFA PR-24 DE POLICARBONATO</v>
      </c>
      <c r="E738" s="2"/>
      <c r="F738">
        <f>[23]Hoja1!C51</f>
        <v>551</v>
      </c>
      <c r="G738" s="10" t="s">
        <v>75</v>
      </c>
      <c r="H738" t="str">
        <f>[23]Hoja1!A51</f>
        <v>SP-048</v>
      </c>
      <c r="I738" s="12">
        <f>[23]Hoja1!N51</f>
        <v>120</v>
      </c>
      <c r="J738" t="s">
        <v>94</v>
      </c>
    </row>
    <row r="739" spans="3:10" x14ac:dyDescent="0.25">
      <c r="C739" s="11">
        <v>45596</v>
      </c>
      <c r="D739" t="str">
        <f>[23]Hoja1!B52</f>
        <v>TONFA PR-24 DE POLICARBONATO</v>
      </c>
      <c r="E739" s="2"/>
      <c r="F739">
        <f>[23]Hoja1!C52</f>
        <v>551</v>
      </c>
      <c r="G739" s="10" t="s">
        <v>75</v>
      </c>
      <c r="H739" t="str">
        <f>[23]Hoja1!A52</f>
        <v>SP-049</v>
      </c>
      <c r="I739" s="12">
        <f>[23]Hoja1!N52</f>
        <v>120</v>
      </c>
      <c r="J739" t="s">
        <v>94</v>
      </c>
    </row>
    <row r="740" spans="3:10" x14ac:dyDescent="0.25">
      <c r="C740" s="11">
        <v>45596</v>
      </c>
      <c r="D740" t="str">
        <f>[23]Hoja1!B53</f>
        <v>TONFA PR-24 DE POLICARBONATO</v>
      </c>
      <c r="E740" s="2"/>
      <c r="F740">
        <f>[23]Hoja1!C53</f>
        <v>551</v>
      </c>
      <c r="G740" s="10" t="s">
        <v>64</v>
      </c>
      <c r="H740" t="str">
        <f>[23]Hoja1!A53</f>
        <v>SP-050</v>
      </c>
      <c r="I740" s="12">
        <f>[23]Hoja1!N53</f>
        <v>120</v>
      </c>
      <c r="J740" t="s">
        <v>94</v>
      </c>
    </row>
    <row r="741" spans="3:10" x14ac:dyDescent="0.25">
      <c r="C741" s="11">
        <v>45596</v>
      </c>
      <c r="D741" t="str">
        <f>[23]Hoja1!B54</f>
        <v>TONFA PR-24 DE POLICARBONATO</v>
      </c>
      <c r="E741" s="2"/>
      <c r="F741">
        <f>[23]Hoja1!C54</f>
        <v>551</v>
      </c>
      <c r="G741" s="10" t="s">
        <v>75</v>
      </c>
      <c r="H741" t="str">
        <f>[23]Hoja1!A54</f>
        <v>SP-051</v>
      </c>
      <c r="I741" s="12">
        <f>[23]Hoja1!N54</f>
        <v>120</v>
      </c>
      <c r="J741" t="s">
        <v>94</v>
      </c>
    </row>
    <row r="742" spans="3:10" x14ac:dyDescent="0.25">
      <c r="C742" s="11">
        <v>45596</v>
      </c>
      <c r="D742" t="str">
        <f>[23]Hoja1!B55</f>
        <v>TONFA PR-24 DE POLICARBONATO</v>
      </c>
      <c r="E742" s="2"/>
      <c r="F742">
        <f>[23]Hoja1!C55</f>
        <v>551</v>
      </c>
      <c r="G742" s="10" t="s">
        <v>75</v>
      </c>
      <c r="H742" t="str">
        <f>[23]Hoja1!A55</f>
        <v>SP-052</v>
      </c>
      <c r="I742" s="12">
        <f>[23]Hoja1!N55</f>
        <v>120</v>
      </c>
      <c r="J742" t="s">
        <v>94</v>
      </c>
    </row>
    <row r="743" spans="3:10" x14ac:dyDescent="0.25">
      <c r="C743" s="11">
        <v>45596</v>
      </c>
      <c r="D743" t="str">
        <f>[23]Hoja1!B56</f>
        <v>TONFA PR-24 DE POLICARBONATO</v>
      </c>
      <c r="E743" s="2"/>
      <c r="F743">
        <f>[23]Hoja1!C56</f>
        <v>551</v>
      </c>
      <c r="G743" s="10" t="s">
        <v>64</v>
      </c>
      <c r="H743" t="str">
        <f>[23]Hoja1!A56</f>
        <v>SP-053</v>
      </c>
      <c r="I743" s="12">
        <f>[23]Hoja1!N56</f>
        <v>120</v>
      </c>
      <c r="J743" t="s">
        <v>94</v>
      </c>
    </row>
    <row r="744" spans="3:10" x14ac:dyDescent="0.25">
      <c r="C744" s="11">
        <v>45596</v>
      </c>
      <c r="D744" t="str">
        <f>[23]Hoja1!B57</f>
        <v>FUSIL SEMIAUTICO CAL.5.56X45 MM</v>
      </c>
      <c r="E744" s="2"/>
      <c r="F744">
        <f>[23]Hoja1!C57</f>
        <v>551</v>
      </c>
      <c r="G744" s="10" t="s">
        <v>75</v>
      </c>
      <c r="H744" t="str">
        <f>[23]Hoja1!A57</f>
        <v>SP-054</v>
      </c>
      <c r="I744" s="12">
        <f>[23]Hoja1!N57</f>
        <v>31700</v>
      </c>
      <c r="J744" t="s">
        <v>94</v>
      </c>
    </row>
    <row r="745" spans="3:10" x14ac:dyDescent="0.25">
      <c r="C745" s="11">
        <v>45596</v>
      </c>
      <c r="D745" t="str">
        <f>[23]Hoja1!B58</f>
        <v>FUSIL SEMIAUTICO CAL.5.56X45 MM</v>
      </c>
      <c r="E745" s="2"/>
      <c r="F745">
        <f>[23]Hoja1!C58</f>
        <v>551</v>
      </c>
      <c r="G745" s="10" t="s">
        <v>75</v>
      </c>
      <c r="H745" t="str">
        <f>[23]Hoja1!A58</f>
        <v>SP-055</v>
      </c>
      <c r="I745" s="12">
        <f>[23]Hoja1!N58</f>
        <v>31700</v>
      </c>
      <c r="J745" t="s">
        <v>94</v>
      </c>
    </row>
    <row r="746" spans="3:10" x14ac:dyDescent="0.25">
      <c r="C746" s="11">
        <v>45596</v>
      </c>
      <c r="D746" t="str">
        <f>[23]Hoja1!B59</f>
        <v>FUSIL SEMIAUTICO CAL.5.56X45 MM</v>
      </c>
      <c r="E746" s="2"/>
      <c r="F746">
        <f>[23]Hoja1!C59</f>
        <v>551</v>
      </c>
      <c r="G746" s="10" t="s">
        <v>64</v>
      </c>
      <c r="H746" t="str">
        <f>[23]Hoja1!A59</f>
        <v>SP-056</v>
      </c>
      <c r="I746" s="12">
        <f>[23]Hoja1!N59</f>
        <v>31700</v>
      </c>
      <c r="J746" t="s">
        <v>94</v>
      </c>
    </row>
    <row r="747" spans="3:10" x14ac:dyDescent="0.25">
      <c r="C747" s="11">
        <v>45596</v>
      </c>
      <c r="D747" t="str">
        <f>[23]Hoja1!B60</f>
        <v>FUSIL SEMIAUTICO CAL.5.56X45 MM</v>
      </c>
      <c r="E747" s="2"/>
      <c r="F747">
        <f>[23]Hoja1!C60</f>
        <v>551</v>
      </c>
      <c r="G747" s="10" t="s">
        <v>75</v>
      </c>
      <c r="H747" t="str">
        <f>[23]Hoja1!A60</f>
        <v>SP-057</v>
      </c>
      <c r="I747" s="12">
        <f>[23]Hoja1!N60</f>
        <v>31700</v>
      </c>
      <c r="J747" t="s">
        <v>94</v>
      </c>
    </row>
    <row r="748" spans="3:10" x14ac:dyDescent="0.25">
      <c r="C748" s="11">
        <v>45596</v>
      </c>
      <c r="D748" t="str">
        <f>[23]Hoja1!B61</f>
        <v>FUSIL SEMIAUTICO CAL.5.56X45 MM</v>
      </c>
      <c r="E748" s="2"/>
      <c r="F748">
        <f>[23]Hoja1!C61</f>
        <v>551</v>
      </c>
      <c r="G748" s="10" t="s">
        <v>75</v>
      </c>
      <c r="H748" t="str">
        <f>[23]Hoja1!A61</f>
        <v>SP-058</v>
      </c>
      <c r="I748" s="12">
        <f>[23]Hoja1!N61</f>
        <v>31700</v>
      </c>
      <c r="J748" t="s">
        <v>94</v>
      </c>
    </row>
    <row r="749" spans="3:10" x14ac:dyDescent="0.25">
      <c r="C749" s="11">
        <v>45596</v>
      </c>
      <c r="D749" t="str">
        <f>[23]Hoja1!B62</f>
        <v>771  CARTUCHOS 5.56X45 MM</v>
      </c>
      <c r="E749" s="2"/>
      <c r="F749">
        <f>[23]Hoja1!C62</f>
        <v>551</v>
      </c>
      <c r="G749" s="10" t="s">
        <v>64</v>
      </c>
      <c r="H749" t="str">
        <f>[23]Hoja1!A62</f>
        <v>SP-059</v>
      </c>
      <c r="I749" s="12">
        <f>[23]Hoja1!N62</f>
        <v>5014.84</v>
      </c>
      <c r="J749" t="s">
        <v>94</v>
      </c>
    </row>
    <row r="750" spans="3:10" x14ac:dyDescent="0.25">
      <c r="C750" s="11">
        <v>45596</v>
      </c>
      <c r="D750" t="str">
        <f>[23]Hoja1!B63</f>
        <v>RADIO PARA PATRULLA</v>
      </c>
      <c r="E750" s="2">
        <f>[23]Hoja1!D63</f>
        <v>43661</v>
      </c>
      <c r="F750">
        <f>[23]Hoja1!C63</f>
        <v>551</v>
      </c>
      <c r="G750" s="10" t="s">
        <v>75</v>
      </c>
      <c r="H750" t="str">
        <f>[23]Hoja1!A63</f>
        <v>SP-060</v>
      </c>
      <c r="I750" s="12">
        <f>[23]Hoja1!N63</f>
        <v>10208</v>
      </c>
      <c r="J750" t="s">
        <v>94</v>
      </c>
    </row>
    <row r="751" spans="3:10" x14ac:dyDescent="0.25">
      <c r="C751" s="11">
        <v>45596</v>
      </c>
      <c r="D751" t="str">
        <f>[23]Hoja1!B64</f>
        <v>CARABINA SEMIAUTOMATICA CALIBRE 0.223</v>
      </c>
      <c r="E751" s="2">
        <f>[23]Hoja1!D64</f>
        <v>43773</v>
      </c>
      <c r="F751">
        <f>[23]Hoja1!C64</f>
        <v>551</v>
      </c>
      <c r="G751" s="10" t="s">
        <v>75</v>
      </c>
      <c r="H751" t="str">
        <f>[23]Hoja1!A64</f>
        <v>SP-061</v>
      </c>
      <c r="I751" s="12">
        <f>[23]Hoja1!N64</f>
        <v>41172.92</v>
      </c>
      <c r="J751" t="s">
        <v>94</v>
      </c>
    </row>
    <row r="752" spans="3:10" x14ac:dyDescent="0.25">
      <c r="C752" s="11">
        <v>45596</v>
      </c>
      <c r="D752" t="str">
        <f>[23]Hoja1!B65</f>
        <v>CARABINA SEMIAUTOMATICA CALIBRE 0.223</v>
      </c>
      <c r="E752" s="2">
        <f>[23]Hoja1!D65</f>
        <v>43773</v>
      </c>
      <c r="F752">
        <f>[23]Hoja1!C65</f>
        <v>551</v>
      </c>
      <c r="G752" s="10" t="s">
        <v>64</v>
      </c>
      <c r="H752" t="str">
        <f>[23]Hoja1!A65</f>
        <v>SP-062</v>
      </c>
      <c r="I752" s="12">
        <f>[23]Hoja1!N65</f>
        <v>41172.92</v>
      </c>
      <c r="J752" t="s">
        <v>94</v>
      </c>
    </row>
    <row r="753" spans="3:10" x14ac:dyDescent="0.25">
      <c r="C753" s="11">
        <v>45596</v>
      </c>
      <c r="D753" t="str">
        <f>[23]Hoja1!B66</f>
        <v>PISTOLA SEMIAUTOMATICA CALIBRE 9X 19 MM</v>
      </c>
      <c r="E753" s="2">
        <f>[23]Hoja1!D66</f>
        <v>43829</v>
      </c>
      <c r="F753">
        <f>[23]Hoja1!C66</f>
        <v>551</v>
      </c>
      <c r="G753" s="10" t="s">
        <v>75</v>
      </c>
      <c r="H753" t="str">
        <f>[23]Hoja1!A66</f>
        <v>SP-063</v>
      </c>
      <c r="I753" s="12">
        <f>[23]Hoja1!N66</f>
        <v>8716</v>
      </c>
      <c r="J753" t="s">
        <v>94</v>
      </c>
    </row>
    <row r="754" spans="3:10" x14ac:dyDescent="0.25">
      <c r="C754" s="11">
        <v>45596</v>
      </c>
      <c r="D754" t="str">
        <f>[23]Hoja1!B67</f>
        <v>PISTOLA SEMIAUTOMATICA CALIBRE 9X 19 MM</v>
      </c>
      <c r="E754" s="2">
        <f>[23]Hoja1!D67</f>
        <v>43829</v>
      </c>
      <c r="F754">
        <f>[23]Hoja1!C67</f>
        <v>551</v>
      </c>
      <c r="G754" s="10" t="s">
        <v>75</v>
      </c>
      <c r="H754" t="str">
        <f>[23]Hoja1!A67</f>
        <v>SP-064</v>
      </c>
      <c r="I754" s="12">
        <f>[23]Hoja1!N67</f>
        <v>8716</v>
      </c>
      <c r="J754" t="s">
        <v>94</v>
      </c>
    </row>
    <row r="755" spans="3:10" x14ac:dyDescent="0.25">
      <c r="C755" s="11">
        <v>45596</v>
      </c>
      <c r="D755" t="str">
        <f>[23]Hoja1!B68</f>
        <v>PISTOLA SEMIAUTOMATICA CALIBRE 9X 19 MM</v>
      </c>
      <c r="E755" s="2">
        <f>[23]Hoja1!D68</f>
        <v>43829</v>
      </c>
      <c r="F755">
        <f>[23]Hoja1!C68</f>
        <v>551</v>
      </c>
      <c r="G755" s="10" t="s">
        <v>64</v>
      </c>
      <c r="H755" t="str">
        <f>[23]Hoja1!A68</f>
        <v>SP-065</v>
      </c>
      <c r="I755" s="12">
        <f>[23]Hoja1!N68</f>
        <v>8716</v>
      </c>
      <c r="J755" t="s">
        <v>94</v>
      </c>
    </row>
    <row r="756" spans="3:10" x14ac:dyDescent="0.25">
      <c r="C756" s="11">
        <v>45596</v>
      </c>
      <c r="D756" t="str">
        <f>[23]Hoja1!B69</f>
        <v>PISTOLA SEMIAUTOMATICA CALIBRE 9X 19 MM</v>
      </c>
      <c r="E756" s="2">
        <f>[23]Hoja1!D69</f>
        <v>43829</v>
      </c>
      <c r="F756">
        <f>[23]Hoja1!C69</f>
        <v>551</v>
      </c>
      <c r="G756" s="10" t="s">
        <v>75</v>
      </c>
      <c r="H756" t="str">
        <f>[23]Hoja1!A69</f>
        <v>SP-066</v>
      </c>
      <c r="I756" s="12">
        <f>[23]Hoja1!N69</f>
        <v>8716</v>
      </c>
      <c r="J756" t="s">
        <v>94</v>
      </c>
    </row>
    <row r="757" spans="3:10" x14ac:dyDescent="0.25">
      <c r="C757" s="11">
        <v>45596</v>
      </c>
      <c r="D757" t="str">
        <f>[23]Hoja1!B70</f>
        <v>SIRENA CON BOCINA DE 100 WATTAY ACCESORIOS</v>
      </c>
      <c r="E757" s="2">
        <f>[23]Hoja1!D70</f>
        <v>43932</v>
      </c>
      <c r="F757">
        <f>[23]Hoja1!C70</f>
        <v>551</v>
      </c>
      <c r="G757" s="10" t="s">
        <v>75</v>
      </c>
      <c r="H757" t="str">
        <f>[23]Hoja1!A70</f>
        <v>SP-067</v>
      </c>
      <c r="I757" s="12">
        <f>[23]Hoja1!N70</f>
        <v>1740</v>
      </c>
      <c r="J757" t="s">
        <v>94</v>
      </c>
    </row>
    <row r="758" spans="3:10" x14ac:dyDescent="0.25">
      <c r="C758" s="11">
        <v>45596</v>
      </c>
      <c r="D758" t="str">
        <f>[23]Hoja1!B71</f>
        <v>TORRETA</v>
      </c>
      <c r="E758" s="2">
        <f>[23]Hoja1!D71</f>
        <v>43932</v>
      </c>
      <c r="F758">
        <f>[23]Hoja1!C71</f>
        <v>551</v>
      </c>
      <c r="G758" s="10" t="s">
        <v>64</v>
      </c>
      <c r="H758" t="str">
        <f>[23]Hoja1!A71</f>
        <v>SP-068</v>
      </c>
      <c r="I758" s="12">
        <f>[23]Hoja1!N71</f>
        <v>13920</v>
      </c>
      <c r="J758" t="s">
        <v>94</v>
      </c>
    </row>
    <row r="759" spans="3:10" x14ac:dyDescent="0.25">
      <c r="C759" s="11">
        <v>45596</v>
      </c>
      <c r="D759" t="str">
        <f>[23]Hoja1!B72</f>
        <v xml:space="preserve">RADIO PORTATIL </v>
      </c>
      <c r="E759" s="2">
        <f>[23]Hoja1!D72</f>
        <v>43851</v>
      </c>
      <c r="F759">
        <f>[23]Hoja1!C72</f>
        <v>520</v>
      </c>
      <c r="G759" s="10" t="s">
        <v>75</v>
      </c>
      <c r="H759" t="str">
        <f>[23]Hoja1!A72</f>
        <v>SP-069</v>
      </c>
      <c r="I759" s="12">
        <f>[23]Hoja1!N72</f>
        <v>11252</v>
      </c>
      <c r="J759" t="s">
        <v>94</v>
      </c>
    </row>
    <row r="760" spans="3:10" x14ac:dyDescent="0.25">
      <c r="C760" s="11">
        <v>45596</v>
      </c>
      <c r="D760" t="str">
        <f>[23]Hoja1!B73</f>
        <v xml:space="preserve">MINISPLIT </v>
      </c>
      <c r="E760" s="2">
        <f>[23]Hoja1!D73</f>
        <v>43978</v>
      </c>
      <c r="F760">
        <f>[23]Hoja1!C73</f>
        <v>564</v>
      </c>
      <c r="G760" s="10" t="s">
        <v>75</v>
      </c>
      <c r="H760" t="str">
        <f>[23]Hoja1!A73</f>
        <v>SP-070</v>
      </c>
      <c r="I760" s="12">
        <f>[23]Hoja1!N73</f>
        <v>7540</v>
      </c>
      <c r="J760" t="s">
        <v>94</v>
      </c>
    </row>
    <row r="761" spans="3:10" x14ac:dyDescent="0.25">
      <c r="C761" s="11">
        <v>45596</v>
      </c>
      <c r="D761" t="str">
        <f>[23]Hoja1!B74</f>
        <v xml:space="preserve">MINISPLIT </v>
      </c>
      <c r="E761" s="2"/>
      <c r="F761">
        <f>[23]Hoja1!C74</f>
        <v>564</v>
      </c>
      <c r="G761" s="10" t="s">
        <v>64</v>
      </c>
      <c r="H761" t="str">
        <f>[23]Hoja1!A74</f>
        <v>SP-071</v>
      </c>
      <c r="I761" s="12">
        <f>[23]Hoja1!N74</f>
        <v>7540</v>
      </c>
      <c r="J761" t="s">
        <v>94</v>
      </c>
    </row>
    <row r="762" spans="3:10" x14ac:dyDescent="0.25">
      <c r="C762" s="11">
        <v>45596</v>
      </c>
      <c r="D762" t="str">
        <f>[23]Hoja1!B75</f>
        <v>MONITOR</v>
      </c>
      <c r="E762" s="2"/>
      <c r="F762">
        <f>[23]Hoja1!C75</f>
        <v>515</v>
      </c>
      <c r="G762" s="10" t="s">
        <v>75</v>
      </c>
      <c r="H762" t="str">
        <f>[23]Hoja1!A75</f>
        <v>SP-072</v>
      </c>
      <c r="I762" s="12">
        <f>[23]Hoja1!N75</f>
        <v>0</v>
      </c>
      <c r="J762" t="s">
        <v>94</v>
      </c>
    </row>
    <row r="763" spans="3:10" x14ac:dyDescent="0.25">
      <c r="C763" s="11">
        <v>45596</v>
      </c>
      <c r="D763" t="str">
        <f>[23]Hoja1!B76</f>
        <v>CPU</v>
      </c>
      <c r="E763" s="2"/>
      <c r="F763">
        <f>[23]Hoja1!C76</f>
        <v>515</v>
      </c>
      <c r="G763" s="10" t="s">
        <v>75</v>
      </c>
      <c r="H763" t="str">
        <f>[23]Hoja1!A76</f>
        <v>SP-073</v>
      </c>
      <c r="I763" s="12">
        <f>[23]Hoja1!N76</f>
        <v>0</v>
      </c>
      <c r="J763" t="s">
        <v>94</v>
      </c>
    </row>
    <row r="764" spans="3:10" x14ac:dyDescent="0.25">
      <c r="C764" s="11">
        <v>45596</v>
      </c>
      <c r="D764" t="str">
        <f>[23]Hoja1!B77</f>
        <v>TECLADO</v>
      </c>
      <c r="E764" s="2"/>
      <c r="F764">
        <f>[23]Hoja1!C77</f>
        <v>515</v>
      </c>
      <c r="G764" s="10" t="s">
        <v>64</v>
      </c>
      <c r="H764" t="str">
        <f>[23]Hoja1!A77</f>
        <v>SP-074</v>
      </c>
      <c r="I764" s="12">
        <f>[23]Hoja1!N77</f>
        <v>0</v>
      </c>
      <c r="J764" t="s">
        <v>94</v>
      </c>
    </row>
    <row r="765" spans="3:10" x14ac:dyDescent="0.25">
      <c r="C765" s="11">
        <v>45596</v>
      </c>
      <c r="D765" t="str">
        <f>[23]Hoja1!B78</f>
        <v>COMPUTADORA ALL IN ONE INTEL</v>
      </c>
      <c r="E765" s="2">
        <f>[23]Hoja1!D78</f>
        <v>44683</v>
      </c>
      <c r="F765">
        <f>[23]Hoja1!C78</f>
        <v>515</v>
      </c>
      <c r="G765" s="10" t="s">
        <v>75</v>
      </c>
      <c r="H765" t="str">
        <f>[23]Hoja1!A78</f>
        <v>SP-075</v>
      </c>
      <c r="I765" s="12">
        <f>[23]Hoja1!N78</f>
        <v>8998.99</v>
      </c>
      <c r="J765" t="s">
        <v>94</v>
      </c>
    </row>
    <row r="766" spans="3:10" x14ac:dyDescent="0.25">
      <c r="C766" s="11">
        <v>45596</v>
      </c>
      <c r="D766" t="str">
        <f>[23]Hoja1!B79</f>
        <v>1 EQUIPO REPETIDOR</v>
      </c>
      <c r="E766" s="2">
        <f>[23]Hoja1!D79</f>
        <v>44674</v>
      </c>
      <c r="F766">
        <f>[23]Hoja1!C79</f>
        <v>520</v>
      </c>
      <c r="G766" s="10" t="s">
        <v>75</v>
      </c>
      <c r="H766" t="str">
        <f>[23]Hoja1!A79</f>
        <v>SP-076</v>
      </c>
      <c r="I766" s="12">
        <f>[23]Hoja1!N79</f>
        <v>92816.24</v>
      </c>
      <c r="J766" t="s">
        <v>94</v>
      </c>
    </row>
    <row r="767" spans="3:10" x14ac:dyDescent="0.25">
      <c r="C767" s="11">
        <v>45596</v>
      </c>
      <c r="D767" t="str">
        <f>[23]Hoja1!B80</f>
        <v>6 RADIOS PORTATIL COMPLETO</v>
      </c>
      <c r="E767" s="2">
        <f>[23]Hoja1!D80</f>
        <v>44674</v>
      </c>
      <c r="F767">
        <f>[23]Hoja1!C80</f>
        <v>0</v>
      </c>
      <c r="G767" s="10" t="s">
        <v>64</v>
      </c>
      <c r="H767" t="str">
        <f>[23]Hoja1!A80</f>
        <v>SP-077</v>
      </c>
      <c r="I767" s="12">
        <f>[23]Hoja1!N80</f>
        <v>0</v>
      </c>
      <c r="J767" t="s">
        <v>94</v>
      </c>
    </row>
    <row r="768" spans="3:10" x14ac:dyDescent="0.25">
      <c r="C768" s="11">
        <v>45596</v>
      </c>
      <c r="D768" t="str">
        <f>[23]Hoja1!B81</f>
        <v>FUENTE DE PODER</v>
      </c>
      <c r="E768" s="2">
        <f>[23]Hoja1!D81</f>
        <v>44674</v>
      </c>
      <c r="F768">
        <f>[23]Hoja1!C81</f>
        <v>0</v>
      </c>
      <c r="G768" s="10" t="s">
        <v>75</v>
      </c>
      <c r="H768" t="str">
        <f>[23]Hoja1!A81</f>
        <v>SP-078</v>
      </c>
      <c r="I768" s="12">
        <f>[23]Hoja1!N81</f>
        <v>0</v>
      </c>
      <c r="J768" t="s">
        <v>94</v>
      </c>
    </row>
    <row r="769" spans="3:10" x14ac:dyDescent="0.25">
      <c r="C769" s="11">
        <v>45596</v>
      </c>
      <c r="D769" t="str">
        <f>[23]Hoja1!B82</f>
        <v>1 DUPLEXER DE 6 CAVIDADES</v>
      </c>
      <c r="E769" s="2">
        <f>[23]Hoja1!D82</f>
        <v>44674</v>
      </c>
      <c r="F769">
        <f>[23]Hoja1!C82</f>
        <v>0</v>
      </c>
      <c r="G769" s="10" t="s">
        <v>75</v>
      </c>
      <c r="H769" t="str">
        <f>[23]Hoja1!A82</f>
        <v>SP-079</v>
      </c>
      <c r="I769" s="12">
        <f>[23]Hoja1!N82</f>
        <v>0</v>
      </c>
      <c r="J769" t="s">
        <v>94</v>
      </c>
    </row>
    <row r="770" spans="3:10" x14ac:dyDescent="0.25">
      <c r="C770" s="11">
        <v>45596</v>
      </c>
      <c r="D770" t="str">
        <f>[23]Hoja1!B83</f>
        <v>1 CONFIGURACION</v>
      </c>
      <c r="E770" s="2">
        <f>[23]Hoja1!D83</f>
        <v>44674</v>
      </c>
      <c r="F770">
        <f>[23]Hoja1!C83</f>
        <v>0</v>
      </c>
      <c r="G770" s="10" t="s">
        <v>64</v>
      </c>
      <c r="H770" t="str">
        <f>[23]Hoja1!A83</f>
        <v>SP-080</v>
      </c>
      <c r="I770" s="12">
        <f>[23]Hoja1!N83</f>
        <v>0</v>
      </c>
      <c r="J770" t="s">
        <v>94</v>
      </c>
    </row>
    <row r="771" spans="3:10" x14ac:dyDescent="0.25">
      <c r="C771" s="11">
        <v>45596</v>
      </c>
      <c r="D771" t="str">
        <f>[23]Hoja1!B84</f>
        <v>COLCHON CONFORT PEDIC</v>
      </c>
      <c r="E771" s="2">
        <f>[23]Hoja1!D84</f>
        <v>44887</v>
      </c>
      <c r="F771">
        <f>[23]Hoja1!C84</f>
        <v>511</v>
      </c>
      <c r="G771" s="10" t="s">
        <v>75</v>
      </c>
      <c r="H771" t="str">
        <f>[23]Hoja1!A84</f>
        <v>SP-081</v>
      </c>
      <c r="I771" s="12">
        <f>[23]Hoja1!N84</f>
        <v>4815</v>
      </c>
      <c r="J771" t="s">
        <v>94</v>
      </c>
    </row>
    <row r="772" spans="3:10" x14ac:dyDescent="0.25">
      <c r="C772" s="11">
        <v>45596</v>
      </c>
      <c r="D772" t="str">
        <f>[23]Hoja1!B85</f>
        <v>6 CAMARAS DE SEGURIDAD</v>
      </c>
      <c r="E772" s="2">
        <f>[23]Hoja1!D85</f>
        <v>44740</v>
      </c>
      <c r="F772">
        <f>[23]Hoja1!C85</f>
        <v>511</v>
      </c>
      <c r="G772" s="10" t="s">
        <v>75</v>
      </c>
      <c r="H772" t="str">
        <f>[23]Hoja1!A85</f>
        <v>SP-082</v>
      </c>
      <c r="I772" s="12">
        <f>[23]Hoja1!N85</f>
        <v>356403.05</v>
      </c>
      <c r="J772" t="s">
        <v>94</v>
      </c>
    </row>
    <row r="773" spans="3:10" x14ac:dyDescent="0.25">
      <c r="C773" s="11">
        <v>45596</v>
      </c>
      <c r="D773" t="str">
        <f>[23]Hoja1!B86</f>
        <v>18 PLACAS BALISTICAS NIVEL IV</v>
      </c>
      <c r="E773" s="2">
        <f>[23]Hoja1!D86</f>
        <v>44776</v>
      </c>
      <c r="F773">
        <f>[23]Hoja1!C86</f>
        <v>511</v>
      </c>
      <c r="G773" s="10" t="s">
        <v>64</v>
      </c>
      <c r="H773" t="str">
        <f>[23]Hoja1!A86</f>
        <v>SP-083</v>
      </c>
      <c r="I773" s="12">
        <f>[23]Hoja1!N86</f>
        <v>84348</v>
      </c>
      <c r="J773" t="s">
        <v>94</v>
      </c>
    </row>
    <row r="774" spans="3:10" x14ac:dyDescent="0.25">
      <c r="C774" s="11">
        <v>45596</v>
      </c>
      <c r="D774" t="str">
        <f>[23]Hoja1!B87</f>
        <v>6 CASCOS</v>
      </c>
      <c r="E774" s="2">
        <f>[23]Hoja1!D87</f>
        <v>44776</v>
      </c>
      <c r="F774">
        <f>[23]Hoja1!C87</f>
        <v>511</v>
      </c>
      <c r="G774" s="10" t="s">
        <v>75</v>
      </c>
      <c r="H774" t="str">
        <f>[23]Hoja1!A87</f>
        <v>SP-084</v>
      </c>
      <c r="I774" s="12">
        <f>[23]Hoja1!N87</f>
        <v>0</v>
      </c>
      <c r="J774" t="s">
        <v>94</v>
      </c>
    </row>
    <row r="775" spans="3:10" x14ac:dyDescent="0.25">
      <c r="C775" s="11">
        <v>45596</v>
      </c>
      <c r="D775" t="str">
        <f>[23]Hoja1!B88</f>
        <v>9 CHALECOS</v>
      </c>
      <c r="E775" s="2"/>
      <c r="F775">
        <f>[23]Hoja1!C88</f>
        <v>0</v>
      </c>
      <c r="G775" s="10" t="s">
        <v>75</v>
      </c>
      <c r="H775" t="str">
        <f>[23]Hoja1!A88</f>
        <v>SP-085</v>
      </c>
      <c r="I775" s="12">
        <f>[23]Hoja1!N88</f>
        <v>0</v>
      </c>
      <c r="J775" t="s">
        <v>94</v>
      </c>
    </row>
    <row r="776" spans="3:10" x14ac:dyDescent="0.25">
      <c r="C776" s="11">
        <v>45596</v>
      </c>
      <c r="D776" t="str">
        <f>[23]Hoja1!B89</f>
        <v>6 CAMARAS DE SEGURIDAD</v>
      </c>
      <c r="E776" s="2"/>
      <c r="F776">
        <f>[23]Hoja1!C89</f>
        <v>0</v>
      </c>
      <c r="G776" s="10" t="s">
        <v>64</v>
      </c>
      <c r="H776" t="str">
        <f>[23]Hoja1!A89</f>
        <v>SP-086</v>
      </c>
      <c r="I776" s="12">
        <f>[23]Hoja1!N89</f>
        <v>0</v>
      </c>
      <c r="J776" t="s">
        <v>94</v>
      </c>
    </row>
    <row r="777" spans="3:10" x14ac:dyDescent="0.25">
      <c r="C777" s="11">
        <v>45596</v>
      </c>
      <c r="D777" t="str">
        <f>[23]Hoja1!B90</f>
        <v xml:space="preserve">SILLA MESH GERENTE </v>
      </c>
      <c r="E777" s="2">
        <f>[23]Hoja1!D90</f>
        <v>45602</v>
      </c>
      <c r="F777">
        <f>[23]Hoja1!C90</f>
        <v>511</v>
      </c>
      <c r="G777" s="10" t="s">
        <v>75</v>
      </c>
      <c r="H777" t="str">
        <f>[23]Hoja1!A90</f>
        <v>SP-087</v>
      </c>
      <c r="I777" s="12">
        <f>[23]Hoja1!N90</f>
        <v>1032</v>
      </c>
      <c r="J777" t="s">
        <v>94</v>
      </c>
    </row>
    <row r="778" spans="3:10" x14ac:dyDescent="0.25">
      <c r="C778" s="11">
        <v>45596</v>
      </c>
      <c r="D778" t="str">
        <f>[23]Hoja1!B91</f>
        <v xml:space="preserve">SILLA MESH GERENTE </v>
      </c>
      <c r="E778" s="2">
        <f>[23]Hoja1!D91</f>
        <v>45603</v>
      </c>
      <c r="F778">
        <f>[23]Hoja1!C91</f>
        <v>511</v>
      </c>
      <c r="G778" s="10" t="s">
        <v>75</v>
      </c>
      <c r="H778" t="str">
        <f>[23]Hoja1!A91</f>
        <v>SP-088</v>
      </c>
      <c r="I778" s="12">
        <f>[23]Hoja1!N91</f>
        <v>1032</v>
      </c>
      <c r="J778" t="s">
        <v>94</v>
      </c>
    </row>
    <row r="779" spans="3:10" x14ac:dyDescent="0.25">
      <c r="C779" s="11">
        <v>45596</v>
      </c>
      <c r="D779" t="str">
        <f>[23]Hoja1!B92</f>
        <v xml:space="preserve">SILLA MESH GERENTE </v>
      </c>
      <c r="E779" s="2">
        <f>[23]Hoja1!D92</f>
        <v>45604</v>
      </c>
      <c r="F779">
        <f>[23]Hoja1!C92</f>
        <v>511</v>
      </c>
      <c r="G779" s="10" t="s">
        <v>64</v>
      </c>
      <c r="H779" t="str">
        <f>[23]Hoja1!A92</f>
        <v>SP-089</v>
      </c>
      <c r="I779" s="12">
        <f>[23]Hoja1!N92</f>
        <v>1032</v>
      </c>
      <c r="J779" t="s">
        <v>94</v>
      </c>
    </row>
    <row r="780" spans="3:10" x14ac:dyDescent="0.25">
      <c r="C780" s="11">
        <v>45596</v>
      </c>
      <c r="D780" t="str">
        <f>[23]Hoja1!B93</f>
        <v xml:space="preserve">ESCRITORIO OFIC </v>
      </c>
      <c r="E780" s="2">
        <f>[23]Hoja1!D93</f>
        <v>45605</v>
      </c>
      <c r="F780">
        <f>[23]Hoja1!C93</f>
        <v>511</v>
      </c>
      <c r="G780" s="10" t="s">
        <v>75</v>
      </c>
      <c r="H780" t="str">
        <f>[23]Hoja1!A93</f>
        <v>SP-090</v>
      </c>
      <c r="I780" s="12">
        <f>[23]Hoja1!N93</f>
        <v>1899</v>
      </c>
      <c r="J780" t="s">
        <v>94</v>
      </c>
    </row>
    <row r="781" spans="3:10" x14ac:dyDescent="0.25">
      <c r="C781" s="11">
        <v>45596</v>
      </c>
      <c r="D781" t="str">
        <f>[23]Hoja1!B94</f>
        <v xml:space="preserve">ESCRITORIO OFIC </v>
      </c>
      <c r="E781" s="2">
        <f>[23]Hoja1!D94</f>
        <v>45606</v>
      </c>
      <c r="F781">
        <f>[23]Hoja1!C94</f>
        <v>512</v>
      </c>
      <c r="G781" s="10" t="s">
        <v>75</v>
      </c>
      <c r="H781" t="str">
        <f>[23]Hoja1!A94</f>
        <v>SP-091</v>
      </c>
      <c r="I781" s="12">
        <f>[23]Hoja1!N94</f>
        <v>1899</v>
      </c>
      <c r="J781" t="s">
        <v>94</v>
      </c>
    </row>
    <row r="782" spans="3:10" x14ac:dyDescent="0.25">
      <c r="C782" s="11">
        <v>45596</v>
      </c>
      <c r="D782" t="str">
        <f>[23]Hoja1!B95</f>
        <v xml:space="preserve">ESCRITORIO OFIC </v>
      </c>
      <c r="F782">
        <f>[23]Hoja1!C95</f>
        <v>513</v>
      </c>
      <c r="G782" s="10" t="s">
        <v>64</v>
      </c>
      <c r="H782" t="str">
        <f>[23]Hoja1!A95</f>
        <v>SP-092</v>
      </c>
      <c r="I782" s="12">
        <f>[23]Hoja1!N95</f>
        <v>1899</v>
      </c>
      <c r="J782" t="s">
        <v>94</v>
      </c>
    </row>
    <row r="783" spans="3:10" x14ac:dyDescent="0.25">
      <c r="C783" s="11">
        <v>45596</v>
      </c>
      <c r="D783" t="str">
        <f>[23]Hoja1!B96</f>
        <v>IMPRESORA MULTIFUNCIONAL</v>
      </c>
      <c r="F783">
        <f>[23]Hoja1!C96</f>
        <v>515</v>
      </c>
      <c r="G783" s="10" t="s">
        <v>75</v>
      </c>
      <c r="H783" t="str">
        <f>[23]Hoja1!A96</f>
        <v>SP-093</v>
      </c>
      <c r="I783" s="12">
        <f>[23]Hoja1!N96</f>
        <v>0</v>
      </c>
      <c r="J783" t="s">
        <v>94</v>
      </c>
    </row>
    <row r="784" spans="3:10" x14ac:dyDescent="0.25">
      <c r="C784" s="11">
        <v>45596</v>
      </c>
      <c r="D784" t="str">
        <f>[23]Hoja1!B97</f>
        <v>PC DE ESCRITORIO</v>
      </c>
      <c r="F784">
        <f>[23]Hoja1!C97</f>
        <v>515</v>
      </c>
      <c r="G784" s="10" t="s">
        <v>75</v>
      </c>
      <c r="H784" t="str">
        <f>[23]Hoja1!A97</f>
        <v>SP-094</v>
      </c>
      <c r="I784" s="12">
        <f>[23]Hoja1!N97</f>
        <v>0</v>
      </c>
      <c r="J784" t="s">
        <v>94</v>
      </c>
    </row>
    <row r="785" spans="3:10" x14ac:dyDescent="0.25">
      <c r="C785" s="11">
        <v>45596</v>
      </c>
      <c r="D785" t="str">
        <f>[23]Hoja1!B98</f>
        <v>PC DE ESCRITORIO</v>
      </c>
      <c r="F785">
        <f>[23]Hoja1!C98</f>
        <v>515</v>
      </c>
      <c r="G785" s="10" t="s">
        <v>64</v>
      </c>
      <c r="H785" t="str">
        <f>[23]Hoja1!A98</f>
        <v>SP-095</v>
      </c>
      <c r="I785" s="12">
        <f>[23]Hoja1!N98</f>
        <v>0</v>
      </c>
      <c r="J785" t="s">
        <v>94</v>
      </c>
    </row>
    <row r="786" spans="3:10" x14ac:dyDescent="0.25">
      <c r="C786" s="11">
        <v>45596</v>
      </c>
      <c r="D786" t="str">
        <f>[24]Hoja1!B4</f>
        <v>ESCRITORIO METALICO C/2 CAJONES DE METAL</v>
      </c>
      <c r="F786">
        <f>[24]Hoja1!C4</f>
        <v>511</v>
      </c>
      <c r="G786" s="10" t="s">
        <v>75</v>
      </c>
      <c r="H786" t="str">
        <f>[24]Hoja1!A4</f>
        <v>CME-001</v>
      </c>
      <c r="J786" t="s">
        <v>95</v>
      </c>
    </row>
    <row r="787" spans="3:10" x14ac:dyDescent="0.25">
      <c r="C787" s="11">
        <v>45596</v>
      </c>
      <c r="D787" t="str">
        <f>[24]Hoja1!B5</f>
        <v>SILLA GIRABLE</v>
      </c>
      <c r="F787">
        <f>[24]Hoja1!C5</f>
        <v>511</v>
      </c>
      <c r="G787" s="10" t="s">
        <v>75</v>
      </c>
      <c r="H787" t="str">
        <f>[24]Hoja1!A5</f>
        <v>CME.003</v>
      </c>
      <c r="J787" t="s">
        <v>95</v>
      </c>
    </row>
    <row r="788" spans="3:10" x14ac:dyDescent="0.25">
      <c r="C788" s="11">
        <v>45596</v>
      </c>
      <c r="D788" t="str">
        <f>[24]Hoja1!B6</f>
        <v>CARRO CAMILLA TIJERA REXPONER</v>
      </c>
      <c r="E788" s="2">
        <f>[24]Hoja1!$D$6</f>
        <v>44994</v>
      </c>
      <c r="F788">
        <f>[24]Hoja1!C6</f>
        <v>511</v>
      </c>
      <c r="G788" s="10" t="s">
        <v>75</v>
      </c>
      <c r="H788" t="str">
        <f>[24]Hoja1!A6</f>
        <v>CME-004</v>
      </c>
      <c r="I788" s="12">
        <f>[24]Hoja1!$N$6</f>
        <v>12368.24</v>
      </c>
      <c r="J788" t="s">
        <v>95</v>
      </c>
    </row>
    <row r="789" spans="3:10" x14ac:dyDescent="0.25">
      <c r="C789" s="11">
        <v>45596</v>
      </c>
      <c r="D789" t="str">
        <f>[25]Hoja1!B4</f>
        <v xml:space="preserve">MONITOR </v>
      </c>
      <c r="E789" s="2">
        <f>[25]Hoja1!D4</f>
        <v>40953</v>
      </c>
      <c r="F789">
        <f>[25]Hoja1!C4</f>
        <v>515</v>
      </c>
      <c r="G789" s="10" t="s">
        <v>75</v>
      </c>
      <c r="H789" t="str">
        <f>[25]Hoja1!A4</f>
        <v>SM-001</v>
      </c>
      <c r="I789" s="12">
        <f>[25]Hoja1!M4</f>
        <v>8700</v>
      </c>
      <c r="J789" t="s">
        <v>96</v>
      </c>
    </row>
    <row r="790" spans="3:10" x14ac:dyDescent="0.25">
      <c r="C790" s="11">
        <v>45596</v>
      </c>
      <c r="D790" t="str">
        <f>[25]Hoja1!B5</f>
        <v>TECLADO</v>
      </c>
      <c r="E790" s="2"/>
      <c r="F790">
        <f>[25]Hoja1!C5</f>
        <v>515</v>
      </c>
      <c r="G790" s="10" t="s">
        <v>75</v>
      </c>
      <c r="H790" t="str">
        <f>[25]Hoja1!A5</f>
        <v>SM-002</v>
      </c>
      <c r="I790" s="12">
        <f>[25]Hoja1!M5</f>
        <v>207</v>
      </c>
      <c r="J790" t="s">
        <v>96</v>
      </c>
    </row>
    <row r="791" spans="3:10" x14ac:dyDescent="0.25">
      <c r="C791" s="11">
        <v>45596</v>
      </c>
      <c r="D791" t="str">
        <f>[25]Hoja1!B6</f>
        <v>CPU</v>
      </c>
      <c r="E791" s="2"/>
      <c r="F791">
        <f>[25]Hoja1!C6</f>
        <v>515</v>
      </c>
      <c r="G791" s="10" t="s">
        <v>75</v>
      </c>
      <c r="H791" t="str">
        <f>[25]Hoja1!A6</f>
        <v>SM-003</v>
      </c>
      <c r="I791" s="12">
        <f>[25]Hoja1!M6</f>
        <v>3000</v>
      </c>
      <c r="J791" t="s">
        <v>96</v>
      </c>
    </row>
    <row r="792" spans="3:10" x14ac:dyDescent="0.25">
      <c r="C792" s="11">
        <v>45596</v>
      </c>
      <c r="D792" t="str">
        <f>[25]Hoja1!B7</f>
        <v>REGULADOR</v>
      </c>
      <c r="E792" s="2">
        <f>[25]Hoja1!D7</f>
        <v>40295</v>
      </c>
      <c r="F792">
        <f>[25]Hoja1!C7</f>
        <v>566</v>
      </c>
      <c r="G792" s="10" t="s">
        <v>75</v>
      </c>
      <c r="H792" t="str">
        <f>[25]Hoja1!A7</f>
        <v>SM-004</v>
      </c>
      <c r="I792" s="12">
        <f>[25]Hoja1!M7</f>
        <v>200</v>
      </c>
      <c r="J792" t="s">
        <v>96</v>
      </c>
    </row>
    <row r="793" spans="3:10" x14ac:dyDescent="0.25">
      <c r="C793" s="11">
        <v>45596</v>
      </c>
      <c r="D793" t="str">
        <f>[25]Hoja1!B8</f>
        <v>ESCRITORIO METALICO DE 4 CAJONES</v>
      </c>
      <c r="E793" s="2"/>
      <c r="F793">
        <f>[25]Hoja1!C8</f>
        <v>511</v>
      </c>
      <c r="G793" s="10" t="s">
        <v>75</v>
      </c>
      <c r="H793" t="str">
        <f>[25]Hoja1!A8</f>
        <v>SM-005</v>
      </c>
      <c r="I793" s="12">
        <f>[25]Hoja1!M8</f>
        <v>1400</v>
      </c>
      <c r="J793" t="s">
        <v>96</v>
      </c>
    </row>
    <row r="794" spans="3:10" x14ac:dyDescent="0.25">
      <c r="C794" s="11">
        <v>45596</v>
      </c>
      <c r="D794" t="str">
        <f>[25]Hoja1!B9</f>
        <v>MESA DE  MADERA DE 2 DIVISIONES</v>
      </c>
      <c r="E794" s="2"/>
      <c r="F794">
        <f>[25]Hoja1!C9</f>
        <v>511</v>
      </c>
      <c r="G794" s="10" t="s">
        <v>75</v>
      </c>
      <c r="H794" t="str">
        <f>[25]Hoja1!A9</f>
        <v>SM-006</v>
      </c>
      <c r="I794" s="12">
        <f>[25]Hoja1!M9</f>
        <v>500</v>
      </c>
      <c r="J794" t="s">
        <v>96</v>
      </c>
    </row>
    <row r="795" spans="3:10" x14ac:dyDescent="0.25">
      <c r="C795" s="11">
        <v>45596</v>
      </c>
      <c r="D795" t="str">
        <f>[25]Hoja1!B10</f>
        <v>SILLA SECRETARIAL GIRABLE COLOR NEGRO</v>
      </c>
      <c r="E795" s="2"/>
      <c r="F795">
        <f>[25]Hoja1!C10</f>
        <v>511</v>
      </c>
      <c r="G795" s="10" t="s">
        <v>75</v>
      </c>
      <c r="H795" t="str">
        <f>[25]Hoja1!A10</f>
        <v>SM-007</v>
      </c>
      <c r="I795" s="12">
        <f>[25]Hoja1!M10</f>
        <v>800</v>
      </c>
      <c r="J795" t="s">
        <v>96</v>
      </c>
    </row>
    <row r="796" spans="3:10" x14ac:dyDescent="0.25">
      <c r="C796" s="11">
        <v>45596</v>
      </c>
      <c r="D796" t="str">
        <f>[25]Hoja1!B11</f>
        <v>FUENTE DE PODER</v>
      </c>
      <c r="E796" s="2">
        <f>[25]Hoja1!D11</f>
        <v>42579</v>
      </c>
      <c r="F796">
        <f>[25]Hoja1!C11</f>
        <v>566</v>
      </c>
      <c r="G796" s="10" t="s">
        <v>75</v>
      </c>
      <c r="H796" t="str">
        <f>[25]Hoja1!A11</f>
        <v>SM-008</v>
      </c>
      <c r="I796" s="12">
        <f>[25]Hoja1!M11</f>
        <v>500</v>
      </c>
      <c r="J796" t="s">
        <v>96</v>
      </c>
    </row>
    <row r="797" spans="3:10" x14ac:dyDescent="0.25">
      <c r="C797" s="11">
        <v>45596</v>
      </c>
      <c r="D797" t="str">
        <f>[25]Hoja1!B12</f>
        <v>BOCINA LOGITECH</v>
      </c>
      <c r="E797" s="2"/>
      <c r="F797">
        <f>[25]Hoja1!C12</f>
        <v>520</v>
      </c>
      <c r="G797" s="10" t="s">
        <v>75</v>
      </c>
      <c r="H797" t="str">
        <f>[25]Hoja1!A12</f>
        <v>SM-010</v>
      </c>
      <c r="I797" s="12">
        <f>[25]Hoja1!M12</f>
        <v>0</v>
      </c>
      <c r="J797" t="s">
        <v>96</v>
      </c>
    </row>
    <row r="798" spans="3:10" x14ac:dyDescent="0.25">
      <c r="C798" s="11">
        <v>45596</v>
      </c>
      <c r="D798" t="str">
        <f>[25]Hoja1!B13</f>
        <v>ARCHIVERO DE TRIPLAY DE 4 CAJONES</v>
      </c>
      <c r="E798" s="2"/>
      <c r="F798">
        <f>[25]Hoja1!C13</f>
        <v>511</v>
      </c>
      <c r="G798" s="10" t="s">
        <v>75</v>
      </c>
      <c r="H798" t="str">
        <f>[25]Hoja1!A13</f>
        <v>SM-011</v>
      </c>
      <c r="I798" s="12">
        <f>[25]Hoja1!M13</f>
        <v>1200</v>
      </c>
      <c r="J798" t="s">
        <v>96</v>
      </c>
    </row>
    <row r="799" spans="3:10" x14ac:dyDescent="0.25">
      <c r="C799" s="11">
        <v>45596</v>
      </c>
      <c r="D799" t="str">
        <f>[25]Hoja1!B14</f>
        <v>AIRE ACONDICIONADO TIPO MINISPLIT</v>
      </c>
      <c r="E799" s="2">
        <f>[25]Hoja1!D14</f>
        <v>41263</v>
      </c>
      <c r="F799">
        <f>[25]Hoja1!C14</f>
        <v>564</v>
      </c>
      <c r="G799" s="10" t="s">
        <v>75</v>
      </c>
      <c r="H799" t="str">
        <f>[25]Hoja1!A14</f>
        <v>SM-012</v>
      </c>
      <c r="I799" s="12">
        <f>[25]Hoja1!M14</f>
        <v>6960</v>
      </c>
      <c r="J799" t="s">
        <v>96</v>
      </c>
    </row>
    <row r="800" spans="3:10" x14ac:dyDescent="0.25">
      <c r="C800" s="11">
        <v>45596</v>
      </c>
      <c r="D800" t="str">
        <f>[25]Hoja1!B15</f>
        <v>ESCRITORIO EJECUTIVO COLOR VERDE</v>
      </c>
      <c r="E800" s="2"/>
      <c r="F800">
        <f>[25]Hoja1!C15</f>
        <v>511</v>
      </c>
      <c r="G800" s="10" t="s">
        <v>75</v>
      </c>
      <c r="H800" t="str">
        <f>[25]Hoja1!A15</f>
        <v>SM-013</v>
      </c>
      <c r="I800" s="12">
        <f>[25]Hoja1!M15</f>
        <v>1200</v>
      </c>
      <c r="J800" t="s">
        <v>96</v>
      </c>
    </row>
    <row r="801" spans="3:10" x14ac:dyDescent="0.25">
      <c r="C801" s="11">
        <v>45596</v>
      </c>
      <c r="D801" t="str">
        <f>[25]Hoja1!B16</f>
        <v>ARCHIVERO 2 GAV OF</v>
      </c>
      <c r="E801" s="2">
        <f>[25]Hoja1!D16</f>
        <v>41306</v>
      </c>
      <c r="F801">
        <f>[25]Hoja1!C16</f>
        <v>511</v>
      </c>
      <c r="G801" s="10" t="s">
        <v>75</v>
      </c>
      <c r="H801" t="str">
        <f>[25]Hoja1!A16</f>
        <v>SM-014</v>
      </c>
      <c r="I801" s="12">
        <f>[25]Hoja1!M16</f>
        <v>2099</v>
      </c>
      <c r="J801" t="s">
        <v>96</v>
      </c>
    </row>
    <row r="802" spans="3:10" x14ac:dyDescent="0.25">
      <c r="C802" s="11">
        <v>45596</v>
      </c>
      <c r="D802" t="str">
        <f>[25]Hoja1!B17</f>
        <v xml:space="preserve">ARCHIVERO RUSTICO </v>
      </c>
      <c r="E802" s="2"/>
      <c r="F802">
        <f>[25]Hoja1!C17</f>
        <v>511</v>
      </c>
      <c r="G802" s="10" t="s">
        <v>75</v>
      </c>
      <c r="H802" t="str">
        <f>[25]Hoja1!A17</f>
        <v>SM-015</v>
      </c>
      <c r="I802" s="12">
        <f>[25]Hoja1!M17</f>
        <v>1000</v>
      </c>
      <c r="J802" t="s">
        <v>96</v>
      </c>
    </row>
    <row r="803" spans="3:10" x14ac:dyDescent="0.25">
      <c r="C803" s="11">
        <v>45596</v>
      </c>
      <c r="D803" t="str">
        <f>[25]Hoja1!B18</f>
        <v>MONITOR</v>
      </c>
      <c r="E803" s="2">
        <f>[25]Hoja1!D18</f>
        <v>42415</v>
      </c>
      <c r="F803">
        <f>[25]Hoja1!C18</f>
        <v>515</v>
      </c>
      <c r="G803" s="10" t="s">
        <v>75</v>
      </c>
      <c r="H803" t="str">
        <f>[25]Hoja1!A18</f>
        <v>SM-016</v>
      </c>
      <c r="I803" s="12">
        <f>[25]Hoja1!M18</f>
        <v>8352</v>
      </c>
      <c r="J803" t="s">
        <v>96</v>
      </c>
    </row>
    <row r="804" spans="3:10" x14ac:dyDescent="0.25">
      <c r="C804" s="11">
        <v>45596</v>
      </c>
      <c r="D804" t="str">
        <f>[25]Hoja1!B19</f>
        <v>REGULADOR</v>
      </c>
      <c r="E804" s="2">
        <f>[25]Hoja1!D19</f>
        <v>42415</v>
      </c>
      <c r="F804">
        <f>[25]Hoja1!C19</f>
        <v>566</v>
      </c>
      <c r="G804" s="10" t="s">
        <v>75</v>
      </c>
      <c r="H804" t="str">
        <f>[25]Hoja1!A19</f>
        <v>SM-017</v>
      </c>
      <c r="I804" s="12">
        <f>[25]Hoja1!M19</f>
        <v>0</v>
      </c>
      <c r="J804" t="s">
        <v>96</v>
      </c>
    </row>
    <row r="805" spans="3:10" x14ac:dyDescent="0.25">
      <c r="C805" s="11">
        <v>45596</v>
      </c>
      <c r="D805" t="str">
        <f>[25]Hoja1!B20</f>
        <v>TECLADO</v>
      </c>
      <c r="E805" s="2"/>
      <c r="F805">
        <f>[25]Hoja1!C20</f>
        <v>515</v>
      </c>
      <c r="G805" s="10" t="s">
        <v>75</v>
      </c>
      <c r="H805" t="str">
        <f>[25]Hoja1!A20</f>
        <v>SM-018</v>
      </c>
      <c r="I805" s="12">
        <f>[25]Hoja1!M20</f>
        <v>0</v>
      </c>
      <c r="J805" t="s">
        <v>96</v>
      </c>
    </row>
    <row r="806" spans="3:10" x14ac:dyDescent="0.25">
      <c r="C806" s="11">
        <v>45596</v>
      </c>
      <c r="D806" t="str">
        <f>[25]Hoja1!B21</f>
        <v>CPU</v>
      </c>
      <c r="E806" s="2"/>
      <c r="F806">
        <f>[25]Hoja1!C21</f>
        <v>515</v>
      </c>
      <c r="G806" s="10" t="s">
        <v>75</v>
      </c>
      <c r="H806" t="str">
        <f>[25]Hoja1!A21</f>
        <v>SM-019</v>
      </c>
      <c r="I806" s="12">
        <f>[25]Hoja1!M21</f>
        <v>0</v>
      </c>
      <c r="J806" t="s">
        <v>96</v>
      </c>
    </row>
    <row r="807" spans="3:10" x14ac:dyDescent="0.25">
      <c r="C807" s="11">
        <v>45596</v>
      </c>
      <c r="D807" t="str">
        <f>[25]Hoja1!B22</f>
        <v>MOUSE</v>
      </c>
      <c r="E807" s="2"/>
      <c r="F807">
        <f>[25]Hoja1!C22</f>
        <v>515</v>
      </c>
      <c r="G807" s="10" t="s">
        <v>75</v>
      </c>
      <c r="H807" t="str">
        <f>[25]Hoja1!A22</f>
        <v xml:space="preserve"> </v>
      </c>
      <c r="I807" s="12">
        <f>[25]Hoja1!M22</f>
        <v>0</v>
      </c>
      <c r="J807" t="s">
        <v>96</v>
      </c>
    </row>
    <row r="808" spans="3:10" x14ac:dyDescent="0.25">
      <c r="C808" s="11">
        <v>45596</v>
      </c>
      <c r="D808" t="str">
        <f>[25]Hoja1!B23</f>
        <v>SILLA APILABLE COLOR BLANCO</v>
      </c>
      <c r="E808" s="2"/>
      <c r="F808">
        <f>[25]Hoja1!C23</f>
        <v>511</v>
      </c>
      <c r="G808" s="10" t="s">
        <v>75</v>
      </c>
      <c r="H808" t="str">
        <f>[25]Hoja1!A23</f>
        <v>SM-021</v>
      </c>
      <c r="I808" s="12">
        <f>[25]Hoja1!M23</f>
        <v>200</v>
      </c>
      <c r="J808" t="s">
        <v>96</v>
      </c>
    </row>
    <row r="809" spans="3:10" x14ac:dyDescent="0.25">
      <c r="C809" s="11">
        <v>45596</v>
      </c>
      <c r="D809" t="str">
        <f>[25]Hoja1!B24</f>
        <v>MESA PLEGABLE</v>
      </c>
      <c r="E809" s="2">
        <f>[25]Hoja1!D24</f>
        <v>43815</v>
      </c>
      <c r="F809">
        <f>[25]Hoja1!C24</f>
        <v>511</v>
      </c>
      <c r="G809" s="10" t="s">
        <v>75</v>
      </c>
      <c r="H809" t="str">
        <f>[25]Hoja1!A24</f>
        <v>SM-023</v>
      </c>
      <c r="I809" s="12">
        <f>[25]Hoja1!M24</f>
        <v>1099</v>
      </c>
      <c r="J809" t="s">
        <v>96</v>
      </c>
    </row>
    <row r="810" spans="3:10" x14ac:dyDescent="0.25">
      <c r="C810" s="11">
        <v>45596</v>
      </c>
      <c r="D810" t="str">
        <f>[25]Hoja1!B25</f>
        <v>MESA PLEGABLE</v>
      </c>
      <c r="E810" s="2">
        <f>[25]Hoja1!D25</f>
        <v>43816</v>
      </c>
      <c r="F810">
        <f>[25]Hoja1!C25</f>
        <v>511</v>
      </c>
      <c r="G810" s="10" t="s">
        <v>75</v>
      </c>
      <c r="H810" t="str">
        <f>[25]Hoja1!A25</f>
        <v>SM-024</v>
      </c>
      <c r="I810" s="12">
        <f>[25]Hoja1!M25</f>
        <v>1099</v>
      </c>
      <c r="J810" t="s">
        <v>96</v>
      </c>
    </row>
    <row r="811" spans="3:10" x14ac:dyDescent="0.25">
      <c r="C811" s="11">
        <v>45596</v>
      </c>
      <c r="D811" t="str">
        <f>[25]Hoja1!B26</f>
        <v>MESA PLEGABLE</v>
      </c>
      <c r="E811" s="2">
        <f>[25]Hoja1!D26</f>
        <v>43817</v>
      </c>
      <c r="F811">
        <f>[25]Hoja1!C26</f>
        <v>511</v>
      </c>
      <c r="G811" s="10" t="s">
        <v>75</v>
      </c>
      <c r="H811" t="str">
        <f>[25]Hoja1!A26</f>
        <v>SM-025</v>
      </c>
      <c r="I811" s="12">
        <f>[25]Hoja1!M26</f>
        <v>1099</v>
      </c>
      <c r="J811" t="s">
        <v>96</v>
      </c>
    </row>
    <row r="812" spans="3:10" x14ac:dyDescent="0.25">
      <c r="C812" s="11">
        <v>45596</v>
      </c>
      <c r="D812" t="str">
        <f>[25]Hoja1!B27</f>
        <v>MESA PLEGABLE</v>
      </c>
      <c r="E812" s="2">
        <f>[25]Hoja1!D27</f>
        <v>43818</v>
      </c>
      <c r="F812">
        <f>[25]Hoja1!C27</f>
        <v>511</v>
      </c>
      <c r="G812" s="10" t="s">
        <v>75</v>
      </c>
      <c r="H812" t="str">
        <f>[25]Hoja1!A27</f>
        <v>SM-026</v>
      </c>
      <c r="I812" s="12">
        <f>[25]Hoja1!M27</f>
        <v>1099</v>
      </c>
      <c r="J812" t="s">
        <v>96</v>
      </c>
    </row>
    <row r="813" spans="3:10" x14ac:dyDescent="0.25">
      <c r="C813" s="11">
        <v>45596</v>
      </c>
      <c r="D813" t="str">
        <f>[25]Hoja1!B28</f>
        <v>MESA PLEGABLE</v>
      </c>
      <c r="E813" s="2">
        <f>[25]Hoja1!D28</f>
        <v>43819</v>
      </c>
      <c r="F813">
        <f>[25]Hoja1!C28</f>
        <v>511</v>
      </c>
      <c r="G813" s="10" t="s">
        <v>75</v>
      </c>
      <c r="H813" t="str">
        <f>[25]Hoja1!A28</f>
        <v>SM-027</v>
      </c>
      <c r="I813" s="12">
        <f>[25]Hoja1!M28</f>
        <v>1099</v>
      </c>
      <c r="J813" t="s">
        <v>96</v>
      </c>
    </row>
    <row r="814" spans="3:10" x14ac:dyDescent="0.25">
      <c r="C814" s="11">
        <v>45596</v>
      </c>
      <c r="D814" t="str">
        <f>[25]Hoja1!B29</f>
        <v xml:space="preserve">DISPENSADOR DE AGUA </v>
      </c>
      <c r="E814" s="2">
        <f>[25]Hoja1!D29</f>
        <v>44720</v>
      </c>
      <c r="F814">
        <f>[25]Hoja1!C29</f>
        <v>564</v>
      </c>
      <c r="G814" s="10" t="s">
        <v>75</v>
      </c>
      <c r="H814" t="str">
        <f>[25]Hoja1!A29</f>
        <v>SM-028</v>
      </c>
      <c r="I814" s="12">
        <f>[25]Hoja1!M29</f>
        <v>3999</v>
      </c>
      <c r="J814" t="s">
        <v>96</v>
      </c>
    </row>
    <row r="815" spans="3:10" x14ac:dyDescent="0.25">
      <c r="C815" s="11">
        <v>45596</v>
      </c>
      <c r="D815" t="str">
        <f>[25]Hoja1!B30</f>
        <v>MINISPLIT 2 TON</v>
      </c>
      <c r="E815" s="2">
        <f>[25]Hoja1!D30</f>
        <v>44727</v>
      </c>
      <c r="F815">
        <f>[25]Hoja1!C30</f>
        <v>564</v>
      </c>
      <c r="G815" s="10" t="s">
        <v>75</v>
      </c>
      <c r="H815" t="str">
        <f>[25]Hoja1!A30</f>
        <v>SM-029</v>
      </c>
      <c r="I815" s="12">
        <f>[25]Hoja1!M30</f>
        <v>16820</v>
      </c>
      <c r="J815" t="s">
        <v>96</v>
      </c>
    </row>
    <row r="816" spans="3:10" x14ac:dyDescent="0.25">
      <c r="C816" s="11">
        <v>45596</v>
      </c>
      <c r="D816" t="str">
        <f>[25]Hoja1!B31</f>
        <v>IMPRESORA MULTIFUNCIONAL</v>
      </c>
      <c r="E816" s="2">
        <f>[25]Hoja1!D31</f>
        <v>45314</v>
      </c>
      <c r="F816">
        <f>[25]Hoja1!C31</f>
        <v>515</v>
      </c>
      <c r="G816" s="10" t="s">
        <v>75</v>
      </c>
      <c r="H816" t="str">
        <f>[25]Hoja1!A31</f>
        <v>SM-030</v>
      </c>
      <c r="I816" s="12">
        <f>[25]Hoja1!M31</f>
        <v>4239</v>
      </c>
      <c r="J816" t="s">
        <v>96</v>
      </c>
    </row>
    <row r="817" spans="3:10" x14ac:dyDescent="0.25">
      <c r="C817" s="11">
        <v>45596</v>
      </c>
      <c r="D817" t="str">
        <f>[26]Hoja1!B4</f>
        <v>MINISPLIT DE 1 TON. 220 LINEA TITANIUM 2</v>
      </c>
      <c r="E817" s="2">
        <f>[26]Hoja1!D4</f>
        <v>42473</v>
      </c>
      <c r="F817">
        <f>[26]Hoja1!C4</f>
        <v>564</v>
      </c>
      <c r="G817" s="10" t="s">
        <v>75</v>
      </c>
      <c r="H817" t="str">
        <f>[26]Hoja1!A4</f>
        <v>001-TEC</v>
      </c>
      <c r="I817" s="12">
        <f>[26]Hoja1!M4</f>
        <v>4999.99</v>
      </c>
      <c r="J817" t="s">
        <v>97</v>
      </c>
    </row>
    <row r="818" spans="3:10" x14ac:dyDescent="0.25">
      <c r="C818" s="11">
        <v>45596</v>
      </c>
      <c r="D818" t="str">
        <f>[26]Hoja1!B5</f>
        <v>VIDEOPROYECTOR MS524</v>
      </c>
      <c r="E818" s="2">
        <f>[26]Hoja1!D5</f>
        <v>42521</v>
      </c>
      <c r="F818">
        <f>[26]Hoja1!C5</f>
        <v>520</v>
      </c>
      <c r="G818" s="10" t="s">
        <v>75</v>
      </c>
      <c r="H818" t="str">
        <f>[26]Hoja1!A5</f>
        <v>002-TEC</v>
      </c>
      <c r="I818" s="12">
        <f>[26]Hoja1!M5</f>
        <v>7699</v>
      </c>
      <c r="J818" t="s">
        <v>97</v>
      </c>
    </row>
    <row r="819" spans="3:10" x14ac:dyDescent="0.25">
      <c r="C819" s="11">
        <v>45596</v>
      </c>
      <c r="D819" t="str">
        <f>[26]Hoja1!B6</f>
        <v>SILLON EJECUTIVO COLOR NEGRO</v>
      </c>
      <c r="E819" s="2"/>
      <c r="F819">
        <f>[26]Hoja1!C6</f>
        <v>511</v>
      </c>
      <c r="G819" s="10" t="s">
        <v>75</v>
      </c>
      <c r="H819" t="str">
        <f>[26]Hoja1!A6</f>
        <v>003-TEC</v>
      </c>
      <c r="I819" s="12">
        <f>[26]Hoja1!M6</f>
        <v>0</v>
      </c>
      <c r="J819" t="s">
        <v>97</v>
      </c>
    </row>
    <row r="820" spans="3:10" x14ac:dyDescent="0.25">
      <c r="C820" s="11">
        <v>45596</v>
      </c>
      <c r="D820" t="str">
        <f>[26]Hoja1!B7</f>
        <v>ADAPTADOR (20)</v>
      </c>
      <c r="E820" s="2">
        <f>[26]Hoja1!D7</f>
        <v>44937</v>
      </c>
      <c r="F820">
        <f>[26]Hoja1!C7</f>
        <v>511</v>
      </c>
      <c r="G820" s="10" t="s">
        <v>75</v>
      </c>
      <c r="H820" t="str">
        <f>[26]Hoja1!A7</f>
        <v>004-TEC</v>
      </c>
      <c r="I820" s="12">
        <f>[26]Hoja1!M7</f>
        <v>2580</v>
      </c>
      <c r="J820" t="s">
        <v>97</v>
      </c>
    </row>
    <row r="821" spans="3:10" x14ac:dyDescent="0.25">
      <c r="C821" s="11">
        <v>45596</v>
      </c>
      <c r="D821" t="str">
        <f>[27]Hoja1!B4</f>
        <v>ESCRITORIO METALICO DE 1.52 X 0.75 X .74 CM C/4 CAJONES</v>
      </c>
      <c r="E821" s="2">
        <f>[27]Hoja1!D4</f>
        <v>36157</v>
      </c>
      <c r="F821">
        <f>[27]Hoja1!C4</f>
        <v>511</v>
      </c>
      <c r="G821" s="10" t="s">
        <v>75</v>
      </c>
      <c r="H821" t="str">
        <f>[27]Hoja1!A4</f>
        <v>TM-001</v>
      </c>
      <c r="I821" s="12">
        <f>[27]Hoja1!N4</f>
        <v>2002.15</v>
      </c>
      <c r="J821" t="s">
        <v>98</v>
      </c>
    </row>
    <row r="822" spans="3:10" x14ac:dyDescent="0.25">
      <c r="C822" s="11">
        <v>45596</v>
      </c>
      <c r="D822" t="str">
        <f>[27]Hoja1!B5</f>
        <v>ESCRITORIO INDIVIDUAL</v>
      </c>
      <c r="E822" s="2">
        <f>[27]Hoja1!D5</f>
        <v>42548</v>
      </c>
      <c r="F822">
        <f>[27]Hoja1!C5</f>
        <v>511</v>
      </c>
      <c r="G822" s="10" t="s">
        <v>75</v>
      </c>
      <c r="H822" t="str">
        <f>[27]Hoja1!A5</f>
        <v>TM-002</v>
      </c>
      <c r="I822" s="12">
        <f>[27]Hoja1!N5</f>
        <v>5800</v>
      </c>
      <c r="J822" t="s">
        <v>98</v>
      </c>
    </row>
    <row r="823" spans="3:10" x14ac:dyDescent="0.25">
      <c r="C823" s="11">
        <v>45596</v>
      </c>
      <c r="D823" t="str">
        <f>[27]Hoja1!B6</f>
        <v>MONITOR</v>
      </c>
      <c r="E823" s="2">
        <f>[27]Hoja1!D6</f>
        <v>40953</v>
      </c>
      <c r="F823">
        <f>[27]Hoja1!C6</f>
        <v>515</v>
      </c>
      <c r="G823" s="10" t="s">
        <v>75</v>
      </c>
      <c r="H823" t="str">
        <f>[27]Hoja1!A6</f>
        <v>TM-003</v>
      </c>
      <c r="I823" s="12">
        <f>[27]Hoja1!N6</f>
        <v>1300</v>
      </c>
      <c r="J823" t="s">
        <v>98</v>
      </c>
    </row>
    <row r="824" spans="3:10" x14ac:dyDescent="0.25">
      <c r="C824" s="11">
        <v>45596</v>
      </c>
      <c r="D824" t="str">
        <f>[27]Hoja1!B7</f>
        <v>MAQUINA DE ESCRIBIR ELECTRONICA</v>
      </c>
      <c r="E824" s="2">
        <f>[27]Hoja1!D7</f>
        <v>43845</v>
      </c>
      <c r="F824">
        <f>[27]Hoja1!C7</f>
        <v>515</v>
      </c>
      <c r="G824" s="10" t="s">
        <v>75</v>
      </c>
      <c r="H824" t="str">
        <f>[27]Hoja1!A7</f>
        <v>TM-004</v>
      </c>
      <c r="I824" s="12">
        <f>[27]Hoja1!N7</f>
        <v>2200</v>
      </c>
      <c r="J824" t="s">
        <v>98</v>
      </c>
    </row>
    <row r="825" spans="3:10" x14ac:dyDescent="0.25">
      <c r="C825" s="11">
        <v>45596</v>
      </c>
      <c r="D825" t="str">
        <f>[27]Hoja1!B8</f>
        <v>CPU DE ESCRITORIO</v>
      </c>
      <c r="E825" s="2">
        <f>[27]Hoja1!D8</f>
        <v>39588</v>
      </c>
      <c r="F825">
        <f>[27]Hoja1!C8</f>
        <v>515</v>
      </c>
      <c r="G825" s="10" t="s">
        <v>75</v>
      </c>
      <c r="H825" t="str">
        <f>[27]Hoja1!A8</f>
        <v>TM-005</v>
      </c>
      <c r="I825" s="12">
        <f>[27]Hoja1!N8</f>
        <v>2800</v>
      </c>
      <c r="J825" t="s">
        <v>98</v>
      </c>
    </row>
    <row r="826" spans="3:10" x14ac:dyDescent="0.25">
      <c r="C826" s="11">
        <v>45596</v>
      </c>
      <c r="D826" t="str">
        <f>[27]Hoja1!B9</f>
        <v>BOCINAS</v>
      </c>
      <c r="E826" s="2">
        <f>[27]Hoja1!D9</f>
        <v>39588</v>
      </c>
      <c r="F826">
        <f>[27]Hoja1!C9</f>
        <v>521</v>
      </c>
      <c r="G826" s="10" t="s">
        <v>75</v>
      </c>
      <c r="H826" t="str">
        <f>[27]Hoja1!A9</f>
        <v>TM-006</v>
      </c>
      <c r="I826" s="12">
        <f>[27]Hoja1!N9</f>
        <v>550</v>
      </c>
      <c r="J826" t="s">
        <v>98</v>
      </c>
    </row>
    <row r="827" spans="3:10" x14ac:dyDescent="0.25">
      <c r="C827" s="11">
        <v>45596</v>
      </c>
      <c r="D827" t="str">
        <f>[27]Hoja1!B10</f>
        <v>SILLA AUSTRALIA</v>
      </c>
      <c r="E827" s="2">
        <f>[27]Hoja1!D10</f>
        <v>42774</v>
      </c>
      <c r="F827">
        <f>[27]Hoja1!C10</f>
        <v>511</v>
      </c>
      <c r="G827" s="10" t="s">
        <v>75</v>
      </c>
      <c r="H827" t="str">
        <f>[27]Hoja1!A10</f>
        <v>TM-007</v>
      </c>
      <c r="I827" s="12">
        <f>[27]Hoja1!N10</f>
        <v>1482.07</v>
      </c>
      <c r="J827" t="s">
        <v>98</v>
      </c>
    </row>
    <row r="828" spans="3:10" x14ac:dyDescent="0.25">
      <c r="C828" s="11">
        <v>45596</v>
      </c>
      <c r="D828" t="str">
        <f>[27]Hoja1!B11</f>
        <v>IMPRESORA CANNON</v>
      </c>
      <c r="E828" s="2"/>
      <c r="F828">
        <f>[27]Hoja1!C11</f>
        <v>515</v>
      </c>
      <c r="G828" s="10" t="s">
        <v>75</v>
      </c>
      <c r="H828" t="str">
        <f>[27]Hoja1!A11</f>
        <v>TM-008</v>
      </c>
      <c r="I828" s="12">
        <f>[27]Hoja1!N11</f>
        <v>0</v>
      </c>
      <c r="J828" t="s">
        <v>98</v>
      </c>
    </row>
    <row r="829" spans="3:10" x14ac:dyDescent="0.25">
      <c r="C829" s="11">
        <v>45596</v>
      </c>
      <c r="D829" t="str">
        <f>[27]Hoja1!B12</f>
        <v>TECLADO</v>
      </c>
      <c r="E829" s="2"/>
      <c r="F829">
        <f>[27]Hoja1!C12</f>
        <v>515</v>
      </c>
      <c r="G829" s="10" t="s">
        <v>75</v>
      </c>
      <c r="H829" t="str">
        <f>[27]Hoja1!A12</f>
        <v>TM-009</v>
      </c>
      <c r="I829" s="12">
        <f>[27]Hoja1!N12</f>
        <v>250</v>
      </c>
      <c r="J829" t="s">
        <v>98</v>
      </c>
    </row>
    <row r="830" spans="3:10" x14ac:dyDescent="0.25">
      <c r="C830" s="11">
        <v>45596</v>
      </c>
      <c r="D830" t="str">
        <f>[27]Hoja1!B13</f>
        <v>ARCHIVERO DE 3 CAJONES COLOR NEGRO DE MADERA</v>
      </c>
      <c r="E830" s="2"/>
      <c r="F830">
        <f>[27]Hoja1!C13</f>
        <v>511</v>
      </c>
      <c r="G830" s="10" t="s">
        <v>75</v>
      </c>
      <c r="H830" t="str">
        <f>[27]Hoja1!A13</f>
        <v>TM-010</v>
      </c>
      <c r="I830" s="12">
        <f>[27]Hoja1!N13</f>
        <v>950</v>
      </c>
      <c r="J830" t="s">
        <v>98</v>
      </c>
    </row>
    <row r="831" spans="3:10" x14ac:dyDescent="0.25">
      <c r="C831" s="11">
        <v>45596</v>
      </c>
      <c r="D831" t="str">
        <f>[27]Hoja1!B14</f>
        <v>CPU CON QUEMADOR LG</v>
      </c>
      <c r="E831" s="2">
        <f>[27]Hoja1!D14</f>
        <v>41516</v>
      </c>
      <c r="F831">
        <f>[27]Hoja1!C14</f>
        <v>515</v>
      </c>
      <c r="G831" s="10" t="s">
        <v>75</v>
      </c>
      <c r="H831" t="str">
        <f>[27]Hoja1!A14</f>
        <v>TM-011</v>
      </c>
      <c r="I831" s="12">
        <f>[27]Hoja1!N14</f>
        <v>5120</v>
      </c>
      <c r="J831" t="s">
        <v>98</v>
      </c>
    </row>
    <row r="832" spans="3:10" x14ac:dyDescent="0.25">
      <c r="C832" s="11">
        <v>45596</v>
      </c>
      <c r="D832" t="str">
        <f>[27]Hoja1!B15</f>
        <v>MONITOR</v>
      </c>
      <c r="E832" s="2">
        <f>[27]Hoja1!D15</f>
        <v>41516</v>
      </c>
      <c r="F832">
        <f>[27]Hoja1!C15</f>
        <v>515</v>
      </c>
      <c r="G832" s="10" t="s">
        <v>75</v>
      </c>
      <c r="H832" t="str">
        <f>[27]Hoja1!A15</f>
        <v>TM-012</v>
      </c>
      <c r="I832" s="12" t="str">
        <f>[27]Hoja1!N15</f>
        <v>"</v>
      </c>
      <c r="J832" t="s">
        <v>98</v>
      </c>
    </row>
    <row r="833" spans="3:10" x14ac:dyDescent="0.25">
      <c r="C833" s="11">
        <v>45596</v>
      </c>
      <c r="D833" t="str">
        <f>[27]Hoja1!B16</f>
        <v>TECLADO</v>
      </c>
      <c r="E833" s="2">
        <f>[27]Hoja1!D16</f>
        <v>41516</v>
      </c>
      <c r="F833">
        <f>[27]Hoja1!C16</f>
        <v>515</v>
      </c>
      <c r="G833" s="10" t="s">
        <v>75</v>
      </c>
      <c r="H833" t="str">
        <f>[27]Hoja1!A16</f>
        <v>TM-013</v>
      </c>
      <c r="I833" s="12" t="str">
        <f>[27]Hoja1!N16</f>
        <v>"</v>
      </c>
      <c r="J833" t="s">
        <v>98</v>
      </c>
    </row>
    <row r="834" spans="3:10" x14ac:dyDescent="0.25">
      <c r="C834" s="11">
        <v>45596</v>
      </c>
      <c r="D834" t="str">
        <f>[27]Hoja1!B17</f>
        <v>MOUSE</v>
      </c>
      <c r="E834" s="2">
        <f>[27]Hoja1!D17</f>
        <v>41516</v>
      </c>
      <c r="F834">
        <f>[27]Hoja1!C17</f>
        <v>515</v>
      </c>
      <c r="G834" s="10" t="s">
        <v>75</v>
      </c>
      <c r="H834" t="str">
        <f>[27]Hoja1!A17</f>
        <v>TM-014</v>
      </c>
      <c r="I834" s="12" t="str">
        <f>[27]Hoja1!N17</f>
        <v>"</v>
      </c>
      <c r="J834" t="s">
        <v>98</v>
      </c>
    </row>
    <row r="835" spans="3:10" x14ac:dyDescent="0.25">
      <c r="C835" s="11">
        <v>45596</v>
      </c>
      <c r="D835" t="str">
        <f>[27]Hoja1!B18</f>
        <v>BOCINAS</v>
      </c>
      <c r="E835" s="2"/>
      <c r="F835">
        <f>[27]Hoja1!C18</f>
        <v>521</v>
      </c>
      <c r="G835" s="10" t="s">
        <v>75</v>
      </c>
      <c r="H835" t="str">
        <f>[27]Hoja1!A18</f>
        <v>TM-015</v>
      </c>
      <c r="I835" s="12">
        <f>[27]Hoja1!N18</f>
        <v>0</v>
      </c>
      <c r="J835" t="s">
        <v>98</v>
      </c>
    </row>
    <row r="836" spans="3:10" x14ac:dyDescent="0.25">
      <c r="C836" s="11">
        <v>45596</v>
      </c>
      <c r="D836" t="str">
        <f>[27]Hoja1!B19</f>
        <v>REGULADOR ELETRICO DE VOLTAJE</v>
      </c>
      <c r="E836" s="2">
        <f>[27]Hoja1!D19</f>
        <v>41516</v>
      </c>
      <c r="F836">
        <f>[27]Hoja1!C19</f>
        <v>566</v>
      </c>
      <c r="G836" s="10" t="s">
        <v>75</v>
      </c>
      <c r="H836" t="str">
        <f>[27]Hoja1!A19</f>
        <v>TM-016</v>
      </c>
      <c r="I836" s="12">
        <f>[27]Hoja1!N19</f>
        <v>0</v>
      </c>
      <c r="J836" t="s">
        <v>98</v>
      </c>
    </row>
    <row r="837" spans="3:10" x14ac:dyDescent="0.25">
      <c r="C837" s="11">
        <v>45596</v>
      </c>
      <c r="D837" t="str">
        <f>[27]Hoja1!B20</f>
        <v>IMPRESORA MULTIFUNCIONAL</v>
      </c>
      <c r="E837" s="2">
        <f>[27]Hoja1!D20</f>
        <v>41784</v>
      </c>
      <c r="F837">
        <f>[27]Hoja1!C20</f>
        <v>515</v>
      </c>
      <c r="G837" s="10" t="s">
        <v>75</v>
      </c>
      <c r="H837" t="str">
        <f>[27]Hoja1!A20</f>
        <v>TM-017</v>
      </c>
      <c r="I837" s="12">
        <f>[27]Hoja1!N20</f>
        <v>3377</v>
      </c>
      <c r="J837" t="s">
        <v>98</v>
      </c>
    </row>
    <row r="838" spans="3:10" x14ac:dyDescent="0.25">
      <c r="C838" s="11">
        <v>45596</v>
      </c>
      <c r="D838" t="str">
        <f>[27]Hoja1!B21</f>
        <v>IMPRESORA MULTIFUNCIONAL</v>
      </c>
      <c r="E838" s="2">
        <f>[27]Hoja1!D21</f>
        <v>43672</v>
      </c>
      <c r="F838">
        <f>[27]Hoja1!C21</f>
        <v>515</v>
      </c>
      <c r="G838" s="10" t="s">
        <v>75</v>
      </c>
      <c r="H838" t="str">
        <f>[27]Hoja1!A21</f>
        <v>TM-018</v>
      </c>
      <c r="I838" s="12">
        <f>[27]Hoja1!N21</f>
        <v>7888</v>
      </c>
      <c r="J838" t="s">
        <v>98</v>
      </c>
    </row>
    <row r="839" spans="3:10" x14ac:dyDescent="0.25">
      <c r="C839" s="11">
        <v>45596</v>
      </c>
      <c r="D839" t="str">
        <f>[27]Hoja1!B22</f>
        <v>MODULO P/COMPUTADORA</v>
      </c>
      <c r="E839" s="2">
        <f>[27]Hoja1!D22</f>
        <v>35612</v>
      </c>
      <c r="F839">
        <f>[27]Hoja1!C22</f>
        <v>511</v>
      </c>
      <c r="G839" s="10" t="s">
        <v>75</v>
      </c>
      <c r="H839" t="str">
        <f>[27]Hoja1!A22</f>
        <v>TM-019</v>
      </c>
      <c r="I839" s="12">
        <f>[27]Hoja1!N22</f>
        <v>826.51</v>
      </c>
      <c r="J839" t="s">
        <v>98</v>
      </c>
    </row>
    <row r="840" spans="3:10" x14ac:dyDescent="0.25">
      <c r="C840" s="11">
        <v>45596</v>
      </c>
      <c r="D840" t="str">
        <f>[27]Hoja1!B23</f>
        <v xml:space="preserve">SILLA OFIC </v>
      </c>
      <c r="E840" s="2">
        <f>[27]Hoja1!D23</f>
        <v>44765</v>
      </c>
      <c r="F840">
        <f>[27]Hoja1!C23</f>
        <v>511</v>
      </c>
      <c r="G840" s="10" t="s">
        <v>75</v>
      </c>
      <c r="H840" t="str">
        <f>[27]Hoja1!A23</f>
        <v>TM-0120</v>
      </c>
      <c r="I840" s="12">
        <f>[27]Hoja1!N23</f>
        <v>1723.27</v>
      </c>
      <c r="J840" t="s">
        <v>98</v>
      </c>
    </row>
    <row r="841" spans="3:10" x14ac:dyDescent="0.25">
      <c r="C841" s="11">
        <v>45596</v>
      </c>
      <c r="D841" t="str">
        <f>[27]Hoja1!B24</f>
        <v>MONITOR</v>
      </c>
      <c r="E841" s="2"/>
      <c r="F841">
        <f>[27]Hoja1!C24</f>
        <v>515</v>
      </c>
      <c r="G841" s="10" t="s">
        <v>75</v>
      </c>
      <c r="H841" t="str">
        <f>[27]Hoja1!A24</f>
        <v>TM-020</v>
      </c>
      <c r="I841" s="12">
        <f>[27]Hoja1!N24</f>
        <v>750</v>
      </c>
      <c r="J841" t="s">
        <v>98</v>
      </c>
    </row>
    <row r="842" spans="3:10" x14ac:dyDescent="0.25">
      <c r="C842" s="11">
        <v>45596</v>
      </c>
      <c r="D842" t="str">
        <f>[27]Hoja1!B25</f>
        <v>TECLADO</v>
      </c>
      <c r="E842" s="2">
        <f>[27]Hoja1!D25</f>
        <v>39651</v>
      </c>
      <c r="F842">
        <f>[27]Hoja1!C25</f>
        <v>515</v>
      </c>
      <c r="G842" s="10" t="s">
        <v>75</v>
      </c>
      <c r="H842" t="str">
        <f>[27]Hoja1!A25</f>
        <v>TM-021</v>
      </c>
      <c r="I842" s="12">
        <f>[27]Hoja1!N25</f>
        <v>150</v>
      </c>
      <c r="J842" t="s">
        <v>98</v>
      </c>
    </row>
    <row r="843" spans="3:10" x14ac:dyDescent="0.25">
      <c r="C843" s="11">
        <v>45596</v>
      </c>
      <c r="D843" t="str">
        <f>[27]Hoja1!B26</f>
        <v>SILLON BASYX PIEL NEGRO</v>
      </c>
      <c r="E843" s="2">
        <f>[27]Hoja1!D26</f>
        <v>39904</v>
      </c>
      <c r="F843">
        <f>[27]Hoja1!C26</f>
        <v>511</v>
      </c>
      <c r="G843" s="10" t="s">
        <v>75</v>
      </c>
      <c r="H843" t="str">
        <f>[27]Hoja1!A26</f>
        <v>TM-022</v>
      </c>
      <c r="I843" s="12">
        <f>[27]Hoja1!N26</f>
        <v>6440</v>
      </c>
      <c r="J843" t="s">
        <v>98</v>
      </c>
    </row>
    <row r="844" spans="3:10" x14ac:dyDescent="0.25">
      <c r="C844" s="11">
        <v>45596</v>
      </c>
      <c r="D844" t="str">
        <f>[27]Hoja1!B27</f>
        <v>CPU MINITORRE (COR I3 PROCESADOR, RAM, 8 GB,WINDOWS 7, LECTOR, MEMORIAS,QUEMADOR,HDD,250 GB</v>
      </c>
      <c r="E844" s="2">
        <f>[27]Hoja1!D27</f>
        <v>41811</v>
      </c>
      <c r="F844">
        <f>[27]Hoja1!C27</f>
        <v>515</v>
      </c>
      <c r="G844" s="10" t="s">
        <v>75</v>
      </c>
      <c r="H844" t="str">
        <f>[27]Hoja1!A27</f>
        <v>TM-023</v>
      </c>
      <c r="I844" s="12">
        <f>[27]Hoja1!N27</f>
        <v>5600</v>
      </c>
      <c r="J844" t="s">
        <v>98</v>
      </c>
    </row>
    <row r="845" spans="3:10" x14ac:dyDescent="0.25">
      <c r="C845" s="11">
        <v>45596</v>
      </c>
      <c r="D845" t="str">
        <f>[27]Hoja1!B28</f>
        <v>MOUSE</v>
      </c>
      <c r="E845" s="2"/>
      <c r="F845">
        <f>[27]Hoja1!C28</f>
        <v>515</v>
      </c>
      <c r="G845" s="10" t="s">
        <v>75</v>
      </c>
      <c r="H845" t="str">
        <f>[27]Hoja1!A28</f>
        <v>TM-024</v>
      </c>
      <c r="I845" s="12">
        <f>[27]Hoja1!N28</f>
        <v>200</v>
      </c>
      <c r="J845" t="s">
        <v>98</v>
      </c>
    </row>
    <row r="846" spans="3:10" x14ac:dyDescent="0.25">
      <c r="C846" s="11">
        <v>45596</v>
      </c>
      <c r="D846" t="str">
        <f>[27]Hoja1!B29</f>
        <v>IMPRESORA/SCANER/COPIADORA/MULTIFUNCIONAL</v>
      </c>
      <c r="E846" s="2">
        <f>[27]Hoja1!D29</f>
        <v>42519</v>
      </c>
      <c r="F846">
        <f>[27]Hoja1!C29</f>
        <v>515</v>
      </c>
      <c r="G846" s="10" t="s">
        <v>75</v>
      </c>
      <c r="H846" t="str">
        <f>[27]Hoja1!A29</f>
        <v>TM-025</v>
      </c>
      <c r="I846" s="12">
        <f>[27]Hoja1!N29</f>
        <v>38280</v>
      </c>
      <c r="J846" t="s">
        <v>98</v>
      </c>
    </row>
    <row r="847" spans="3:10" x14ac:dyDescent="0.25">
      <c r="C847" s="11">
        <v>45596</v>
      </c>
      <c r="D847" t="str">
        <f>[27]Hoja1!B30</f>
        <v>MONITOR</v>
      </c>
      <c r="E847" s="2">
        <f>[27]Hoja1!D30</f>
        <v>42548</v>
      </c>
      <c r="F847">
        <f>[27]Hoja1!C30</f>
        <v>515</v>
      </c>
      <c r="G847" s="10" t="s">
        <v>75</v>
      </c>
      <c r="H847" t="str">
        <f>[27]Hoja1!A30</f>
        <v>TM-026</v>
      </c>
      <c r="I847" s="12">
        <f>[27]Hoja1!N30</f>
        <v>11600</v>
      </c>
      <c r="J847" t="s">
        <v>98</v>
      </c>
    </row>
    <row r="848" spans="3:10" x14ac:dyDescent="0.25">
      <c r="C848" s="11">
        <v>45596</v>
      </c>
      <c r="D848" t="str">
        <f>[27]Hoja1!B31</f>
        <v>CPU</v>
      </c>
      <c r="E848" s="2">
        <f>[27]Hoja1!D31</f>
        <v>42548</v>
      </c>
      <c r="F848">
        <f>[27]Hoja1!C31</f>
        <v>515</v>
      </c>
      <c r="G848" s="10" t="s">
        <v>75</v>
      </c>
      <c r="H848" t="str">
        <f>[27]Hoja1!A31</f>
        <v>TM-027</v>
      </c>
      <c r="I848" s="12">
        <f>[27]Hoja1!N31</f>
        <v>0</v>
      </c>
      <c r="J848" t="s">
        <v>98</v>
      </c>
    </row>
    <row r="849" spans="3:10" x14ac:dyDescent="0.25">
      <c r="C849" s="11">
        <v>45596</v>
      </c>
      <c r="D849" t="str">
        <f>[27]Hoja1!B32</f>
        <v>ESCRITORIO DE TRIPAY C/1 CAJON</v>
      </c>
      <c r="E849" s="2">
        <f>[27]Hoja1!D32</f>
        <v>0</v>
      </c>
      <c r="F849">
        <f>[27]Hoja1!C32</f>
        <v>511</v>
      </c>
      <c r="G849" s="10" t="s">
        <v>75</v>
      </c>
      <c r="H849" t="str">
        <f>[27]Hoja1!A32</f>
        <v>TM-028</v>
      </c>
      <c r="I849" s="12">
        <f>[27]Hoja1!N32</f>
        <v>900</v>
      </c>
      <c r="J849" t="s">
        <v>98</v>
      </c>
    </row>
    <row r="850" spans="3:10" x14ac:dyDescent="0.25">
      <c r="C850" s="11">
        <v>45596</v>
      </c>
      <c r="D850" t="str">
        <f>[27]Hoja1!B33</f>
        <v>MOUSE</v>
      </c>
      <c r="E850" s="2">
        <f>[27]Hoja1!D33</f>
        <v>42548</v>
      </c>
      <c r="F850">
        <f>[27]Hoja1!C33</f>
        <v>515</v>
      </c>
      <c r="G850" s="10" t="s">
        <v>75</v>
      </c>
      <c r="H850" t="str">
        <f>[27]Hoja1!A33</f>
        <v>TM-029</v>
      </c>
      <c r="I850" s="12">
        <f>[27]Hoja1!N33</f>
        <v>0</v>
      </c>
      <c r="J850" t="s">
        <v>98</v>
      </c>
    </row>
    <row r="851" spans="3:10" x14ac:dyDescent="0.25">
      <c r="C851" s="11">
        <v>45596</v>
      </c>
      <c r="D851" t="str">
        <f>[27]Hoja1!B34</f>
        <v>TECLADO</v>
      </c>
      <c r="E851" s="2"/>
      <c r="F851">
        <f>[27]Hoja1!C34</f>
        <v>515</v>
      </c>
      <c r="G851" s="10" t="s">
        <v>75</v>
      </c>
      <c r="H851" t="str">
        <f>[27]Hoja1!A34</f>
        <v>TM-030</v>
      </c>
      <c r="I851" s="12">
        <f>[27]Hoja1!N34</f>
        <v>250</v>
      </c>
      <c r="J851" t="s">
        <v>98</v>
      </c>
    </row>
    <row r="852" spans="3:10" x14ac:dyDescent="0.25">
      <c r="C852" s="11">
        <v>45596</v>
      </c>
      <c r="D852" t="str">
        <f>[27]Hoja1!B35</f>
        <v>IMPRESORA DE MATRIZ DE PUNTOS</v>
      </c>
      <c r="E852" s="2">
        <f>[27]Hoja1!D35</f>
        <v>40759</v>
      </c>
      <c r="F852">
        <f>[27]Hoja1!C35</f>
        <v>515</v>
      </c>
      <c r="G852" s="10" t="s">
        <v>75</v>
      </c>
      <c r="H852" t="str">
        <f>[27]Hoja1!A35</f>
        <v>TM-031</v>
      </c>
      <c r="I852" s="12">
        <f>[27]Hoja1!N35</f>
        <v>3596</v>
      </c>
      <c r="J852" t="s">
        <v>98</v>
      </c>
    </row>
    <row r="853" spans="3:10" x14ac:dyDescent="0.25">
      <c r="C853" s="11">
        <v>45596</v>
      </c>
      <c r="D853" t="str">
        <f>[27]Hoja1!B36</f>
        <v>ESCRITORIO DE METAL C/2 CAJONES</v>
      </c>
      <c r="E853" s="2">
        <f>[27]Hoja1!D36</f>
        <v>40994</v>
      </c>
      <c r="F853">
        <f>[27]Hoja1!C36</f>
        <v>511</v>
      </c>
      <c r="G853" s="10" t="s">
        <v>75</v>
      </c>
      <c r="H853" t="str">
        <f>[27]Hoja1!A36</f>
        <v>TM-032</v>
      </c>
      <c r="I853" s="12">
        <f>[27]Hoja1!N36</f>
        <v>2600</v>
      </c>
      <c r="J853" t="s">
        <v>98</v>
      </c>
    </row>
    <row r="854" spans="3:10" x14ac:dyDescent="0.25">
      <c r="C854" s="11">
        <v>45596</v>
      </c>
      <c r="D854" t="str">
        <f>[27]Hoja1!B37</f>
        <v xml:space="preserve">CPU </v>
      </c>
      <c r="E854" s="2">
        <f>[27]Hoja1!D37</f>
        <v>41116</v>
      </c>
      <c r="F854">
        <f>[27]Hoja1!C37</f>
        <v>515</v>
      </c>
      <c r="G854" s="10" t="s">
        <v>75</v>
      </c>
      <c r="H854" t="str">
        <f>[27]Hoja1!A37</f>
        <v>TM-033</v>
      </c>
      <c r="I854" s="12">
        <f>[27]Hoja1!N37</f>
        <v>7200</v>
      </c>
      <c r="J854" t="s">
        <v>98</v>
      </c>
    </row>
    <row r="855" spans="3:10" x14ac:dyDescent="0.25">
      <c r="C855" s="11">
        <v>45596</v>
      </c>
      <c r="D855" t="str">
        <f>[27]Hoja1!B38</f>
        <v>DETECTOR DE BILLETES Y CALCULADORA</v>
      </c>
      <c r="E855" s="2">
        <f>[27]Hoja1!D38</f>
        <v>41377</v>
      </c>
      <c r="F855">
        <f>[27]Hoja1!C38</f>
        <v>511</v>
      </c>
      <c r="G855" s="10" t="s">
        <v>75</v>
      </c>
      <c r="H855" t="str">
        <f>[27]Hoja1!A38</f>
        <v>TM-034</v>
      </c>
      <c r="I855" s="12">
        <f>[27]Hoja1!N38</f>
        <v>378</v>
      </c>
      <c r="J855" t="s">
        <v>98</v>
      </c>
    </row>
    <row r="856" spans="3:10" x14ac:dyDescent="0.25">
      <c r="C856" s="11">
        <v>45596</v>
      </c>
      <c r="D856" t="str">
        <f>[27]Hoja1!B39</f>
        <v>IMPRESORA MULTIFUNCIONAL</v>
      </c>
      <c r="E856" s="2">
        <f>[27]Hoja1!D39</f>
        <v>41737</v>
      </c>
      <c r="F856">
        <f>[27]Hoja1!C39</f>
        <v>515</v>
      </c>
      <c r="G856" s="10" t="s">
        <v>75</v>
      </c>
      <c r="H856" t="str">
        <f>[27]Hoja1!A39</f>
        <v>TM-035</v>
      </c>
      <c r="I856" s="12">
        <f>[27]Hoja1!N39</f>
        <v>6820.01</v>
      </c>
      <c r="J856" t="s">
        <v>98</v>
      </c>
    </row>
    <row r="857" spans="3:10" x14ac:dyDescent="0.25">
      <c r="C857" s="11">
        <v>45596</v>
      </c>
      <c r="D857" t="str">
        <f>[27]Hoja1!B40</f>
        <v>MONITOR VA 1938 WA LED</v>
      </c>
      <c r="E857" s="2"/>
      <c r="F857">
        <f>[27]Hoja1!C40</f>
        <v>515</v>
      </c>
      <c r="G857" s="10" t="s">
        <v>75</v>
      </c>
      <c r="H857" t="str">
        <f>[27]Hoja1!A40</f>
        <v>TM-036</v>
      </c>
      <c r="I857" s="12">
        <f>[27]Hoja1!N40</f>
        <v>1200</v>
      </c>
      <c r="J857" t="s">
        <v>98</v>
      </c>
    </row>
    <row r="858" spans="3:10" x14ac:dyDescent="0.25">
      <c r="C858" s="11">
        <v>45596</v>
      </c>
      <c r="D858" t="str">
        <f>[27]Hoja1!B41</f>
        <v>MUEBLE DE MADERA DE 2 ESTANTES</v>
      </c>
      <c r="E858" s="2"/>
      <c r="F858">
        <f>[27]Hoja1!C41</f>
        <v>511</v>
      </c>
      <c r="G858" s="10" t="s">
        <v>75</v>
      </c>
      <c r="H858" t="str">
        <f>[27]Hoja1!A41</f>
        <v>TM-037</v>
      </c>
      <c r="I858" s="12">
        <f>[27]Hoja1!N41</f>
        <v>300</v>
      </c>
      <c r="J858" t="s">
        <v>98</v>
      </c>
    </row>
    <row r="859" spans="3:10" x14ac:dyDescent="0.25">
      <c r="C859" s="11">
        <v>45596</v>
      </c>
      <c r="D859" t="str">
        <f>[27]Hoja1!B42</f>
        <v>MUEBLE P/ARCHIVERO 4 POSTES C/6 ENTREPAÑOS DE METAL</v>
      </c>
      <c r="E859" s="2">
        <f>[27]Hoja1!D42</f>
        <v>40699</v>
      </c>
      <c r="F859">
        <f>[27]Hoja1!C42</f>
        <v>511</v>
      </c>
      <c r="G859" s="10" t="s">
        <v>75</v>
      </c>
      <c r="H859" t="str">
        <f>[27]Hoja1!A42</f>
        <v>TM-038</v>
      </c>
      <c r="I859" s="12">
        <f>[27]Hoja1!N42</f>
        <v>1200</v>
      </c>
      <c r="J859" t="s">
        <v>98</v>
      </c>
    </row>
    <row r="860" spans="3:10" x14ac:dyDescent="0.25">
      <c r="C860" s="11">
        <v>45596</v>
      </c>
      <c r="D860" t="str">
        <f>[27]Hoja1!B43</f>
        <v>MUEBLE P/ARCHIVERO 4 POSTES C/6 ENTREPAÑOS DE METAL</v>
      </c>
      <c r="E860" s="2"/>
      <c r="F860">
        <f>[27]Hoja1!C43</f>
        <v>511</v>
      </c>
      <c r="G860" s="10" t="s">
        <v>75</v>
      </c>
      <c r="H860" t="str">
        <f>[27]Hoja1!A43</f>
        <v>TM-039</v>
      </c>
      <c r="I860" s="12">
        <f>[27]Hoja1!N43</f>
        <v>1200</v>
      </c>
      <c r="J860" t="s">
        <v>98</v>
      </c>
    </row>
    <row r="861" spans="3:10" x14ac:dyDescent="0.25">
      <c r="C861" s="11">
        <v>45596</v>
      </c>
      <c r="D861" t="str">
        <f>[27]Hoja1!B44</f>
        <v>MUEBLE P/ARCHIVERO 4 POSTES C/6 ENTREPAÑOS DE METAL</v>
      </c>
      <c r="E861" s="2"/>
      <c r="F861">
        <f>[27]Hoja1!C44</f>
        <v>511</v>
      </c>
      <c r="G861" s="10" t="s">
        <v>75</v>
      </c>
      <c r="H861" t="str">
        <f>[27]Hoja1!A44</f>
        <v>TM-040</v>
      </c>
      <c r="I861" s="12">
        <f>[27]Hoja1!N44</f>
        <v>1200</v>
      </c>
      <c r="J861" t="s">
        <v>98</v>
      </c>
    </row>
    <row r="862" spans="3:10" x14ac:dyDescent="0.25">
      <c r="C862" s="11">
        <v>45596</v>
      </c>
      <c r="D862" t="str">
        <f>[27]Hoja1!B45</f>
        <v>MUEBLE P/ARCHIVERO 4 POSTES C/6 ENTREPAÑOS DE METAL</v>
      </c>
      <c r="E862" s="2"/>
      <c r="F862">
        <f>[27]Hoja1!C45</f>
        <v>511</v>
      </c>
      <c r="G862" s="10" t="s">
        <v>75</v>
      </c>
      <c r="H862" t="str">
        <f>[27]Hoja1!A45</f>
        <v>TM-041</v>
      </c>
      <c r="I862" s="12">
        <f>[27]Hoja1!N45</f>
        <v>1200</v>
      </c>
      <c r="J862" t="s">
        <v>98</v>
      </c>
    </row>
    <row r="863" spans="3:10" x14ac:dyDescent="0.25">
      <c r="C863" s="11">
        <v>45596</v>
      </c>
      <c r="D863" t="str">
        <f>[27]Hoja1!B46</f>
        <v xml:space="preserve">ARCHIVERO METALICO 2 CAJONES C/CAJA FUERTE </v>
      </c>
      <c r="E863" s="2"/>
      <c r="F863">
        <f>[27]Hoja1!C46</f>
        <v>511</v>
      </c>
      <c r="G863" s="10" t="s">
        <v>75</v>
      </c>
      <c r="H863" t="str">
        <f>[27]Hoja1!A46</f>
        <v>TM-042</v>
      </c>
      <c r="I863" s="12">
        <f>[27]Hoja1!N46</f>
        <v>4394.41</v>
      </c>
      <c r="J863" t="s">
        <v>98</v>
      </c>
    </row>
    <row r="864" spans="3:10" x14ac:dyDescent="0.25">
      <c r="C864" s="11">
        <v>45596</v>
      </c>
      <c r="D864" t="str">
        <f>[27]Hoja1!B47</f>
        <v>MUEBLE P/ARCHIVERO 4 POSTES C/6 ENTREPAÑOS DE METAL</v>
      </c>
      <c r="E864" s="2"/>
      <c r="F864">
        <f>[27]Hoja1!C47</f>
        <v>511</v>
      </c>
      <c r="G864" s="10" t="s">
        <v>75</v>
      </c>
      <c r="H864" t="str">
        <f>[27]Hoja1!A47</f>
        <v>TM-043</v>
      </c>
      <c r="I864" s="12">
        <f>[27]Hoja1!N47</f>
        <v>1200</v>
      </c>
      <c r="J864" t="s">
        <v>98</v>
      </c>
    </row>
    <row r="865" spans="3:10" x14ac:dyDescent="0.25">
      <c r="C865" s="11">
        <v>45596</v>
      </c>
      <c r="D865" t="str">
        <f>[27]Hoja1!B48</f>
        <v>IMPRESORA LASER JET COLOR CP 1515</v>
      </c>
      <c r="E865" s="2">
        <f>[27]Hoja1!D48</f>
        <v>39743</v>
      </c>
      <c r="F865">
        <f>[27]Hoja1!C48</f>
        <v>515</v>
      </c>
      <c r="G865" s="10" t="s">
        <v>75</v>
      </c>
      <c r="H865" t="str">
        <f>[27]Hoja1!A48</f>
        <v>TM-044</v>
      </c>
      <c r="I865" s="12">
        <f>[27]Hoja1!N48</f>
        <v>5150</v>
      </c>
      <c r="J865" t="s">
        <v>98</v>
      </c>
    </row>
    <row r="866" spans="3:10" x14ac:dyDescent="0.25">
      <c r="C866" s="11">
        <v>45596</v>
      </c>
      <c r="D866" t="str">
        <f>[27]Hoja1!B49</f>
        <v>IMPRESORA MULTIFUNCIONAL</v>
      </c>
      <c r="E866" s="2">
        <f>[27]Hoja1!D49</f>
        <v>41727</v>
      </c>
      <c r="F866">
        <f>[27]Hoja1!C49</f>
        <v>515</v>
      </c>
      <c r="G866" s="10" t="s">
        <v>75</v>
      </c>
      <c r="H866" t="str">
        <f>[27]Hoja1!A49</f>
        <v>TM-045</v>
      </c>
      <c r="I866" s="12">
        <f>[27]Hoja1!N49</f>
        <v>673</v>
      </c>
      <c r="J866" t="s">
        <v>98</v>
      </c>
    </row>
    <row r="867" spans="3:10" x14ac:dyDescent="0.25">
      <c r="C867" s="11">
        <v>45596</v>
      </c>
      <c r="D867" t="str">
        <f>[27]Hoja1!B50</f>
        <v>MUEBLE P/ARCHIVERO 4 POSTES C/6 ENTREPAÑOS DE METAL</v>
      </c>
      <c r="E867" s="2"/>
      <c r="F867">
        <f>[27]Hoja1!C50</f>
        <v>511</v>
      </c>
      <c r="G867" s="10" t="s">
        <v>75</v>
      </c>
      <c r="H867" t="str">
        <f>[27]Hoja1!A50</f>
        <v>TM-046</v>
      </c>
      <c r="I867" s="12">
        <f>[27]Hoja1!N50</f>
        <v>1200</v>
      </c>
      <c r="J867" t="s">
        <v>98</v>
      </c>
    </row>
    <row r="868" spans="3:10" x14ac:dyDescent="0.25">
      <c r="C868" s="11">
        <v>45596</v>
      </c>
      <c r="D868" t="str">
        <f>[27]Hoja1!B51</f>
        <v>MUEBLE P/ARCHIVERO 4 POSTES C/6 ENTREPAÑOS DE METAL</v>
      </c>
      <c r="E868" s="2"/>
      <c r="F868">
        <f>[27]Hoja1!C51</f>
        <v>511</v>
      </c>
      <c r="G868" s="10" t="s">
        <v>75</v>
      </c>
      <c r="H868" t="str">
        <f>[27]Hoja1!A51</f>
        <v>TM-047</v>
      </c>
      <c r="I868" s="12">
        <f>[27]Hoja1!N51</f>
        <v>1200</v>
      </c>
      <c r="J868" t="s">
        <v>98</v>
      </c>
    </row>
    <row r="869" spans="3:10" x14ac:dyDescent="0.25">
      <c r="C869" s="11">
        <v>45596</v>
      </c>
      <c r="D869" t="str">
        <f>[27]Hoja1!B52</f>
        <v>IMPRESORA MULTIFUNCIONAL</v>
      </c>
      <c r="E869" s="2">
        <f>[27]Hoja1!D52</f>
        <v>42548</v>
      </c>
      <c r="F869">
        <f>[27]Hoja1!C52</f>
        <v>515</v>
      </c>
      <c r="G869" s="10" t="s">
        <v>75</v>
      </c>
      <c r="H869" t="str">
        <f>[27]Hoja1!A52</f>
        <v>TM-048</v>
      </c>
      <c r="I869" s="12">
        <f>[27]Hoja1!N52</f>
        <v>4408</v>
      </c>
      <c r="J869" t="s">
        <v>98</v>
      </c>
    </row>
    <row r="870" spans="3:10" x14ac:dyDescent="0.25">
      <c r="C870" s="11">
        <v>45596</v>
      </c>
      <c r="D870" t="str">
        <f>[27]Hoja1!B53</f>
        <v>MUEBLE P/ARCHIVERO 4 POSTES C/6 ENTREPAÑOS DE METAL</v>
      </c>
      <c r="E870" s="2"/>
      <c r="F870">
        <f>[27]Hoja1!C53</f>
        <v>511</v>
      </c>
      <c r="G870" s="10" t="s">
        <v>75</v>
      </c>
      <c r="H870" t="str">
        <f>[27]Hoja1!A53</f>
        <v>TM-049</v>
      </c>
      <c r="I870" s="12">
        <f>[27]Hoja1!N53</f>
        <v>1200</v>
      </c>
      <c r="J870" t="s">
        <v>98</v>
      </c>
    </row>
    <row r="871" spans="3:10" x14ac:dyDescent="0.25">
      <c r="C871" s="11">
        <v>45596</v>
      </c>
      <c r="D871" t="str">
        <f>[27]Hoja1!B54</f>
        <v>IMPRESORA MULTIFUNCIONAL</v>
      </c>
      <c r="E871" s="2">
        <f>[27]Hoja1!D54</f>
        <v>40590</v>
      </c>
      <c r="F871">
        <f>[27]Hoja1!C54</f>
        <v>515</v>
      </c>
      <c r="G871" s="10" t="s">
        <v>75</v>
      </c>
      <c r="H871" t="str">
        <f>[27]Hoja1!A54</f>
        <v>TM-050</v>
      </c>
      <c r="I871" s="12">
        <f>[27]Hoja1!N54</f>
        <v>4524</v>
      </c>
      <c r="J871" t="s">
        <v>98</v>
      </c>
    </row>
    <row r="872" spans="3:10" x14ac:dyDescent="0.25">
      <c r="C872" s="11">
        <v>45596</v>
      </c>
      <c r="D872" t="str">
        <f>[27]Hoja1!B55</f>
        <v>ESCRITORIO DE TRIPLAY 2 MTS</v>
      </c>
      <c r="E872" s="2"/>
      <c r="F872">
        <f>[27]Hoja1!C55</f>
        <v>511</v>
      </c>
      <c r="G872" s="10" t="s">
        <v>75</v>
      </c>
      <c r="H872" t="str">
        <f>[27]Hoja1!A55</f>
        <v>TM-051</v>
      </c>
      <c r="I872" s="12">
        <f>[27]Hoja1!N55</f>
        <v>1000</v>
      </c>
      <c r="J872" t="s">
        <v>98</v>
      </c>
    </row>
    <row r="873" spans="3:10" x14ac:dyDescent="0.25">
      <c r="C873" s="11">
        <v>45596</v>
      </c>
      <c r="D873" t="str">
        <f>[27]Hoja1!B56</f>
        <v xml:space="preserve">SILLA OFIC </v>
      </c>
      <c r="E873" s="2">
        <f>[27]Hoja1!D56</f>
        <v>44765</v>
      </c>
      <c r="F873">
        <f>[27]Hoja1!C56</f>
        <v>511</v>
      </c>
      <c r="G873" s="10" t="s">
        <v>75</v>
      </c>
      <c r="H873" t="str">
        <f>[27]Hoja1!A56</f>
        <v>TM-052</v>
      </c>
      <c r="I873" s="12">
        <f>[27]Hoja1!N56</f>
        <v>0</v>
      </c>
      <c r="J873" t="s">
        <v>98</v>
      </c>
    </row>
    <row r="874" spans="3:10" x14ac:dyDescent="0.25">
      <c r="C874" s="11">
        <v>45596</v>
      </c>
      <c r="D874" t="str">
        <f>[27]Hoja1!B57</f>
        <v>CAMARA NIKON</v>
      </c>
      <c r="E874" s="2">
        <f>[27]Hoja1!D57</f>
        <v>43108</v>
      </c>
      <c r="F874">
        <f>[27]Hoja1!C57</f>
        <v>520</v>
      </c>
      <c r="G874" s="10" t="s">
        <v>75</v>
      </c>
      <c r="H874" t="str">
        <f>[27]Hoja1!A57</f>
        <v>TM-052</v>
      </c>
      <c r="I874" s="12">
        <f>[27]Hoja1!N57</f>
        <v>8165.24</v>
      </c>
      <c r="J874" t="s">
        <v>98</v>
      </c>
    </row>
    <row r="875" spans="3:10" x14ac:dyDescent="0.25">
      <c r="C875" s="11">
        <v>45596</v>
      </c>
      <c r="D875" t="str">
        <f>[27]Hoja1!B58</f>
        <v>ESCRITORIO INDIVIDUAL</v>
      </c>
      <c r="E875" s="2">
        <f>[27]Hoja1!D58</f>
        <v>42548</v>
      </c>
      <c r="F875">
        <f>[27]Hoja1!C58</f>
        <v>511</v>
      </c>
      <c r="G875" s="10" t="s">
        <v>75</v>
      </c>
      <c r="H875" t="str">
        <f>[27]Hoja1!A58</f>
        <v>TM-053</v>
      </c>
      <c r="I875" s="12">
        <f>[27]Hoja1!N58</f>
        <v>5800</v>
      </c>
      <c r="J875" t="s">
        <v>98</v>
      </c>
    </row>
    <row r="876" spans="3:10" x14ac:dyDescent="0.25">
      <c r="C876" s="11">
        <v>45596</v>
      </c>
      <c r="D876" t="str">
        <f>[27]Hoja1!B59</f>
        <v>SILLA P/VISITA  COLOR NEGRO</v>
      </c>
      <c r="E876" s="2"/>
      <c r="F876">
        <f>[27]Hoja1!C59</f>
        <v>511</v>
      </c>
      <c r="G876" s="10" t="s">
        <v>75</v>
      </c>
      <c r="H876" t="str">
        <f>[27]Hoja1!A59</f>
        <v>TM-054</v>
      </c>
      <c r="I876" s="12">
        <f>[27]Hoja1!N59</f>
        <v>600</v>
      </c>
      <c r="J876" t="s">
        <v>98</v>
      </c>
    </row>
    <row r="877" spans="3:10" x14ac:dyDescent="0.25">
      <c r="C877" s="11">
        <v>45596</v>
      </c>
      <c r="D877" t="str">
        <f>[27]Hoja1!B60</f>
        <v>MINISPLIT 2 TONELADAS</v>
      </c>
      <c r="E877" s="2">
        <f>[27]Hoja1!D60</f>
        <v>42790</v>
      </c>
      <c r="F877">
        <f>[27]Hoja1!C60</f>
        <v>564</v>
      </c>
      <c r="G877" s="10" t="s">
        <v>75</v>
      </c>
      <c r="H877" t="str">
        <f>[27]Hoja1!A60</f>
        <v>TM-055</v>
      </c>
      <c r="I877" s="12">
        <f>[27]Hoja1!N60</f>
        <v>14500</v>
      </c>
      <c r="J877" t="s">
        <v>98</v>
      </c>
    </row>
    <row r="878" spans="3:10" x14ac:dyDescent="0.25">
      <c r="C878" s="11">
        <v>45596</v>
      </c>
      <c r="D878" t="str">
        <f>[27]Hoja1!B61</f>
        <v>ENGARGOLADORA</v>
      </c>
      <c r="E878" s="2"/>
      <c r="F878">
        <f>[27]Hoja1!C61</f>
        <v>511</v>
      </c>
      <c r="G878" s="10" t="s">
        <v>75</v>
      </c>
      <c r="H878" t="str">
        <f>[27]Hoja1!A61</f>
        <v>TM-056</v>
      </c>
      <c r="I878" s="12">
        <f>[27]Hoja1!N61</f>
        <v>1500</v>
      </c>
      <c r="J878" t="s">
        <v>98</v>
      </c>
    </row>
    <row r="879" spans="3:10" x14ac:dyDescent="0.25">
      <c r="C879" s="11">
        <v>45596</v>
      </c>
      <c r="D879" t="str">
        <f>[27]Hoja1!B62</f>
        <v>LIBRERO RUSTICO C/4 DIVISIONES CON LLANTAS</v>
      </c>
      <c r="E879" s="2"/>
      <c r="F879">
        <f>[27]Hoja1!C62</f>
        <v>511</v>
      </c>
      <c r="G879" s="10" t="s">
        <v>75</v>
      </c>
      <c r="H879" t="str">
        <f>[27]Hoja1!A62</f>
        <v>TM-057</v>
      </c>
      <c r="I879" s="12">
        <f>[27]Hoja1!N62</f>
        <v>800</v>
      </c>
      <c r="J879" t="s">
        <v>98</v>
      </c>
    </row>
    <row r="880" spans="3:10" x14ac:dyDescent="0.25">
      <c r="C880" s="11">
        <v>45596</v>
      </c>
      <c r="D880" t="str">
        <f>[27]Hoja1!B63</f>
        <v>LIBRERO RUSTICOC/4 4 DIVISIONES CON LLANTAS</v>
      </c>
      <c r="E880" s="2"/>
      <c r="F880">
        <f>[27]Hoja1!C63</f>
        <v>511</v>
      </c>
      <c r="G880" s="10" t="s">
        <v>75</v>
      </c>
      <c r="H880" t="str">
        <f>[27]Hoja1!A63</f>
        <v>TM-058</v>
      </c>
      <c r="I880" s="12">
        <f>[27]Hoja1!N63</f>
        <v>800</v>
      </c>
      <c r="J880" t="s">
        <v>98</v>
      </c>
    </row>
    <row r="881" spans="3:10" x14ac:dyDescent="0.25">
      <c r="C881" s="11">
        <v>45596</v>
      </c>
      <c r="D881" t="str">
        <f>[27]Hoja1!B64</f>
        <v>REGULADOR</v>
      </c>
      <c r="E881" s="2"/>
      <c r="F881">
        <f>[27]Hoja1!C64</f>
        <v>566</v>
      </c>
      <c r="G881" s="10" t="s">
        <v>75</v>
      </c>
      <c r="H881" t="str">
        <f>[27]Hoja1!A64</f>
        <v>TM-059</v>
      </c>
      <c r="I881" s="12">
        <f>[27]Hoja1!N64</f>
        <v>800</v>
      </c>
      <c r="J881" t="s">
        <v>98</v>
      </c>
    </row>
    <row r="882" spans="3:10" x14ac:dyDescent="0.25">
      <c r="C882" s="11">
        <v>45596</v>
      </c>
      <c r="D882" t="str">
        <f>[27]Hoja1!B65</f>
        <v>LAMPARA DETECTOR DE BILLETES</v>
      </c>
      <c r="E882" s="2">
        <f>[27]Hoja1!D65</f>
        <v>41983</v>
      </c>
      <c r="F882">
        <f>[27]Hoja1!C65</f>
        <v>511</v>
      </c>
      <c r="G882" s="10" t="s">
        <v>75</v>
      </c>
      <c r="H882" t="str">
        <f>[27]Hoja1!A65</f>
        <v>TM-060</v>
      </c>
      <c r="I882" s="12">
        <f>[27]Hoja1!N65</f>
        <v>352.02</v>
      </c>
      <c r="J882" t="s">
        <v>98</v>
      </c>
    </row>
    <row r="883" spans="3:10" x14ac:dyDescent="0.25">
      <c r="C883" s="11">
        <v>45596</v>
      </c>
      <c r="D883" t="str">
        <f>[27]Hoja1!B66</f>
        <v>MESA PLEGABLE</v>
      </c>
      <c r="E883" s="2">
        <f>[27]Hoja1!D66</f>
        <v>42525</v>
      </c>
      <c r="F883">
        <f>[27]Hoja1!C66</f>
        <v>511</v>
      </c>
      <c r="G883" s="10" t="s">
        <v>75</v>
      </c>
      <c r="H883" t="str">
        <f>[27]Hoja1!A66</f>
        <v>TM-061</v>
      </c>
      <c r="I883" s="12">
        <f>[27]Hoja1!N66</f>
        <v>817.37</v>
      </c>
      <c r="J883" t="s">
        <v>98</v>
      </c>
    </row>
    <row r="884" spans="3:10" x14ac:dyDescent="0.25">
      <c r="C884" s="11">
        <v>45596</v>
      </c>
      <c r="D884" t="str">
        <f>[27]Hoja1!B67</f>
        <v>MINISPLIT 1 TONELADA</v>
      </c>
      <c r="E884" s="2">
        <f>[27]Hoja1!D67</f>
        <v>42874</v>
      </c>
      <c r="F884">
        <f>[27]Hoja1!C67</f>
        <v>564</v>
      </c>
      <c r="G884" s="10" t="s">
        <v>75</v>
      </c>
      <c r="H884" t="str">
        <f>[27]Hoja1!A67</f>
        <v>TM-062</v>
      </c>
      <c r="I884" s="12">
        <f>[27]Hoja1!N67</f>
        <v>6500</v>
      </c>
      <c r="J884" t="s">
        <v>98</v>
      </c>
    </row>
    <row r="885" spans="3:10" x14ac:dyDescent="0.25">
      <c r="C885" s="11">
        <v>45596</v>
      </c>
      <c r="D885" t="str">
        <f>[27]Hoja1!B68</f>
        <v>CPU SERVIDOR</v>
      </c>
      <c r="E885" s="2"/>
      <c r="F885">
        <f>[27]Hoja1!C68</f>
        <v>515</v>
      </c>
      <c r="G885" s="10" t="s">
        <v>75</v>
      </c>
      <c r="H885" t="str">
        <f>[27]Hoja1!A68</f>
        <v>TM-063</v>
      </c>
      <c r="I885" s="12">
        <f>[27]Hoja1!N68</f>
        <v>0</v>
      </c>
      <c r="J885" t="s">
        <v>98</v>
      </c>
    </row>
    <row r="886" spans="3:10" x14ac:dyDescent="0.25">
      <c r="C886" s="11">
        <v>45596</v>
      </c>
      <c r="D886" t="str">
        <f>[27]Hoja1!B69</f>
        <v>SILLA PARA 3 PERSONAS COLOR NEGRO ACOJINABLE</v>
      </c>
      <c r="E886" s="2"/>
      <c r="F886">
        <f>[27]Hoja1!C69</f>
        <v>511</v>
      </c>
      <c r="G886" s="10" t="s">
        <v>75</v>
      </c>
      <c r="H886" t="str">
        <f>[27]Hoja1!A69</f>
        <v>TM-064</v>
      </c>
      <c r="I886" s="12">
        <f>[27]Hoja1!N69</f>
        <v>1800</v>
      </c>
      <c r="J886" t="s">
        <v>98</v>
      </c>
    </row>
    <row r="887" spans="3:10" x14ac:dyDescent="0.25">
      <c r="C887" s="11">
        <v>45596</v>
      </c>
      <c r="D887" t="str">
        <f>[27]Hoja1!B70</f>
        <v>COMPUTADORA SERVIDOR HP GENERICO 8 INTELL XEON</v>
      </c>
      <c r="E887" s="2">
        <f>[27]Hoja1!D70</f>
        <v>41558</v>
      </c>
      <c r="F887">
        <f>[27]Hoja1!C70</f>
        <v>515</v>
      </c>
      <c r="G887" s="10" t="s">
        <v>75</v>
      </c>
      <c r="H887" t="str">
        <f>[27]Hoja1!A70</f>
        <v>TM-065</v>
      </c>
      <c r="I887" s="12">
        <f>[27]Hoja1!N70</f>
        <v>23200</v>
      </c>
      <c r="J887" t="s">
        <v>98</v>
      </c>
    </row>
    <row r="888" spans="3:10" x14ac:dyDescent="0.25">
      <c r="C888" s="11">
        <v>45596</v>
      </c>
      <c r="D888" t="str">
        <f>[27]Hoja1!B71</f>
        <v>MODEM DEL SERVIDOR</v>
      </c>
      <c r="E888" s="2"/>
      <c r="F888">
        <f>[27]Hoja1!C71</f>
        <v>515</v>
      </c>
      <c r="G888" s="10" t="s">
        <v>75</v>
      </c>
      <c r="H888" t="str">
        <f>[27]Hoja1!A71</f>
        <v>TM-066</v>
      </c>
      <c r="I888" s="12">
        <f>[27]Hoja1!N71</f>
        <v>0</v>
      </c>
      <c r="J888" t="s">
        <v>98</v>
      </c>
    </row>
    <row r="889" spans="3:10" x14ac:dyDescent="0.25">
      <c r="C889" s="11">
        <v>45596</v>
      </c>
      <c r="D889" t="str">
        <f>[27]Hoja1!B72</f>
        <v>TECLADO DEL SERVIDOR</v>
      </c>
      <c r="E889" s="2"/>
      <c r="F889">
        <f>[27]Hoja1!C72</f>
        <v>515</v>
      </c>
      <c r="G889" s="10" t="s">
        <v>75</v>
      </c>
      <c r="H889" t="str">
        <f>[27]Hoja1!A72</f>
        <v>TM-067</v>
      </c>
      <c r="I889" s="12">
        <f>[27]Hoja1!N72</f>
        <v>0</v>
      </c>
      <c r="J889" t="s">
        <v>98</v>
      </c>
    </row>
    <row r="890" spans="3:10" x14ac:dyDescent="0.25">
      <c r="C890" s="11">
        <v>45596</v>
      </c>
      <c r="D890" t="str">
        <f>[27]Hoja1!B73</f>
        <v>MOUSE DEL SERVIDOR</v>
      </c>
      <c r="E890" s="2"/>
      <c r="F890">
        <f>[27]Hoja1!C73</f>
        <v>515</v>
      </c>
      <c r="G890" s="10" t="s">
        <v>75</v>
      </c>
      <c r="H890" t="str">
        <f>[27]Hoja1!A73</f>
        <v>TM-068</v>
      </c>
      <c r="I890" s="12">
        <f>[27]Hoja1!N73</f>
        <v>0</v>
      </c>
      <c r="J890" t="s">
        <v>98</v>
      </c>
    </row>
    <row r="891" spans="3:10" x14ac:dyDescent="0.25">
      <c r="C891" s="11">
        <v>45596</v>
      </c>
      <c r="D891" t="str">
        <f>[27]Hoja1!B74</f>
        <v>ESCRITORIO EMPRESARIAL</v>
      </c>
      <c r="E891" s="2"/>
      <c r="F891">
        <f>[27]Hoja1!C74</f>
        <v>511</v>
      </c>
      <c r="G891" s="10" t="s">
        <v>75</v>
      </c>
      <c r="H891" t="str">
        <f>[27]Hoja1!A74</f>
        <v>TM-069</v>
      </c>
      <c r="I891" s="12">
        <f>[27]Hoja1!N74</f>
        <v>2492.92</v>
      </c>
      <c r="J891" t="s">
        <v>98</v>
      </c>
    </row>
    <row r="892" spans="3:10" x14ac:dyDescent="0.25">
      <c r="C892" s="11">
        <v>45596</v>
      </c>
      <c r="D892" t="str">
        <f>[27]Hoja1!B75</f>
        <v>IMPRESORA MULTIFUNCIONAL</v>
      </c>
      <c r="E892" s="2">
        <f>[27]Hoja1!D75</f>
        <v>43748</v>
      </c>
      <c r="F892">
        <f>[27]Hoja1!C75</f>
        <v>515</v>
      </c>
      <c r="G892" s="10" t="s">
        <v>75</v>
      </c>
      <c r="H892" t="str">
        <f>[27]Hoja1!A75</f>
        <v>TM-070</v>
      </c>
      <c r="I892" s="12">
        <f>[27]Hoja1!N75</f>
        <v>7888</v>
      </c>
      <c r="J892" t="s">
        <v>98</v>
      </c>
    </row>
    <row r="893" spans="3:10" x14ac:dyDescent="0.25">
      <c r="C893" s="11">
        <v>45596</v>
      </c>
      <c r="D893" t="str">
        <f>[27]Hoja1!B76</f>
        <v>2 ESTANTES DE MADERA 4 DIVISIONES CADA UNO</v>
      </c>
      <c r="E893" s="2"/>
      <c r="F893">
        <f>[27]Hoja1!C76</f>
        <v>511</v>
      </c>
      <c r="G893" s="10" t="s">
        <v>75</v>
      </c>
      <c r="H893" t="str">
        <f>[27]Hoja1!A76</f>
        <v>TM-071</v>
      </c>
      <c r="I893" s="12">
        <f>[27]Hoja1!N76</f>
        <v>700</v>
      </c>
      <c r="J893" t="s">
        <v>98</v>
      </c>
    </row>
    <row r="894" spans="3:10" x14ac:dyDescent="0.25">
      <c r="C894" s="11">
        <v>45596</v>
      </c>
      <c r="D894" t="str">
        <f>[27]Hoja1!B77</f>
        <v>MOUSE</v>
      </c>
      <c r="E894" s="2">
        <f>[27]Hoja1!D77</f>
        <v>44456</v>
      </c>
      <c r="F894">
        <f>[27]Hoja1!C77</f>
        <v>515</v>
      </c>
      <c r="G894" s="10" t="s">
        <v>75</v>
      </c>
      <c r="H894" t="str">
        <f>[27]Hoja1!A77</f>
        <v>TM-072</v>
      </c>
      <c r="I894" s="12">
        <f>[27]Hoja1!N77</f>
        <v>174</v>
      </c>
      <c r="J894" t="s">
        <v>98</v>
      </c>
    </row>
    <row r="895" spans="3:10" x14ac:dyDescent="0.25">
      <c r="C895" s="11">
        <v>45596</v>
      </c>
      <c r="D895" t="str">
        <f>[27]Hoja1!B78</f>
        <v>TECLADO</v>
      </c>
      <c r="E895" s="2">
        <f>[27]Hoja1!D78</f>
        <v>44456</v>
      </c>
      <c r="F895">
        <f>[27]Hoja1!C78</f>
        <v>511</v>
      </c>
      <c r="G895" s="10" t="s">
        <v>75</v>
      </c>
      <c r="H895" t="str">
        <f>[27]Hoja1!A78</f>
        <v>TM-073</v>
      </c>
      <c r="I895" s="12">
        <f>[27]Hoja1!N78</f>
        <v>174</v>
      </c>
      <c r="J895" t="s">
        <v>98</v>
      </c>
    </row>
    <row r="896" spans="3:10" x14ac:dyDescent="0.25">
      <c r="C896" s="11">
        <v>45596</v>
      </c>
      <c r="D896" t="str">
        <f>[27]Hoja1!B79</f>
        <v>CPU Y MONITOR</v>
      </c>
      <c r="E896" s="2">
        <f>[27]Hoja1!D79</f>
        <v>44456</v>
      </c>
      <c r="F896">
        <f>[27]Hoja1!C79</f>
        <v>515</v>
      </c>
      <c r="G896" s="10" t="s">
        <v>75</v>
      </c>
      <c r="H896" t="str">
        <f>[27]Hoja1!A79</f>
        <v>TM-074</v>
      </c>
      <c r="I896" s="12">
        <f>[27]Hoja1!N79</f>
        <v>16569.439999999999</v>
      </c>
      <c r="J896" t="s">
        <v>98</v>
      </c>
    </row>
    <row r="897" spans="3:10" x14ac:dyDescent="0.25">
      <c r="C897" s="11">
        <v>45596</v>
      </c>
      <c r="D897" t="str">
        <f>[27]Hoja1!B80</f>
        <v xml:space="preserve">MOUSE </v>
      </c>
      <c r="E897" s="2"/>
      <c r="F897">
        <f>[27]Hoja1!C80</f>
        <v>515</v>
      </c>
      <c r="G897" s="10" t="s">
        <v>75</v>
      </c>
      <c r="H897" t="str">
        <f>[27]Hoja1!A80</f>
        <v>TM-075</v>
      </c>
      <c r="I897" s="12">
        <f>[27]Hoja1!N80</f>
        <v>0</v>
      </c>
      <c r="J897" t="s">
        <v>98</v>
      </c>
    </row>
    <row r="898" spans="3:10" x14ac:dyDescent="0.25">
      <c r="C898" s="11">
        <v>45596</v>
      </c>
      <c r="D898" t="str">
        <f>[27]Hoja1!B81</f>
        <v>MOUSE</v>
      </c>
      <c r="E898" s="2"/>
      <c r="F898">
        <f>[27]Hoja1!C81</f>
        <v>515</v>
      </c>
      <c r="G898" s="10" t="s">
        <v>75</v>
      </c>
      <c r="H898" t="str">
        <f>[27]Hoja1!A81</f>
        <v>TM-076</v>
      </c>
      <c r="I898" s="12">
        <f>[27]Hoja1!N81</f>
        <v>0</v>
      </c>
      <c r="J898" t="s">
        <v>98</v>
      </c>
    </row>
    <row r="899" spans="3:10" x14ac:dyDescent="0.25">
      <c r="C899" s="11">
        <v>45596</v>
      </c>
      <c r="D899" t="str">
        <f>[27]Hoja1!B82</f>
        <v>UNA SILLA</v>
      </c>
      <c r="E899" s="2"/>
      <c r="F899">
        <f>[27]Hoja1!C82</f>
        <v>515</v>
      </c>
      <c r="G899" s="10" t="s">
        <v>75</v>
      </c>
      <c r="H899" t="str">
        <f>[27]Hoja1!A82</f>
        <v>TM-077</v>
      </c>
      <c r="I899" s="12">
        <f>[27]Hoja1!N82</f>
        <v>0</v>
      </c>
      <c r="J899" t="s">
        <v>98</v>
      </c>
    </row>
    <row r="900" spans="3:10" x14ac:dyDescent="0.25">
      <c r="C900" s="11">
        <v>45596</v>
      </c>
      <c r="D900" t="str">
        <f>[27]Hoja1!B83</f>
        <v>MOUSE</v>
      </c>
      <c r="E900" s="2"/>
      <c r="F900">
        <f>[27]Hoja1!C83</f>
        <v>515</v>
      </c>
      <c r="G900" s="10" t="s">
        <v>75</v>
      </c>
      <c r="H900" t="str">
        <f>[27]Hoja1!A83</f>
        <v>TM-078</v>
      </c>
      <c r="I900" s="12">
        <f>[27]Hoja1!N83</f>
        <v>0</v>
      </c>
      <c r="J900" t="s">
        <v>98</v>
      </c>
    </row>
    <row r="901" spans="3:10" x14ac:dyDescent="0.25">
      <c r="C901" s="11">
        <v>45596</v>
      </c>
      <c r="D901" t="str">
        <f>[27]Hoja1!B84</f>
        <v>TECLADO</v>
      </c>
      <c r="E901" s="2"/>
      <c r="F901">
        <f>[27]Hoja1!C84</f>
        <v>515</v>
      </c>
      <c r="G901" s="10" t="s">
        <v>75</v>
      </c>
      <c r="H901" t="str">
        <f>[27]Hoja1!A84</f>
        <v>TM-079</v>
      </c>
      <c r="I901" s="12">
        <f>[27]Hoja1!N84</f>
        <v>0</v>
      </c>
      <c r="J901" t="s">
        <v>98</v>
      </c>
    </row>
    <row r="902" spans="3:10" x14ac:dyDescent="0.25">
      <c r="C902" s="11">
        <v>45596</v>
      </c>
      <c r="D902" t="str">
        <f>[27]Hoja1!B85</f>
        <v>IMPRESORA</v>
      </c>
      <c r="E902" s="2"/>
      <c r="F902">
        <f>[27]Hoja1!C85</f>
        <v>515</v>
      </c>
      <c r="G902" s="10" t="s">
        <v>75</v>
      </c>
      <c r="H902" t="str">
        <f>[27]Hoja1!A85</f>
        <v>TM-080</v>
      </c>
      <c r="I902" s="12">
        <f>[27]Hoja1!N85</f>
        <v>0</v>
      </c>
      <c r="J902" t="s">
        <v>98</v>
      </c>
    </row>
    <row r="903" spans="3:10" x14ac:dyDescent="0.25">
      <c r="C903" s="11">
        <v>45596</v>
      </c>
      <c r="D903" t="str">
        <f>[27]Hoja1!B86</f>
        <v>ESCRITORIO METALICO 5 CAJONES</v>
      </c>
      <c r="E903" s="2"/>
      <c r="F903">
        <f>[27]Hoja1!C86</f>
        <v>511</v>
      </c>
      <c r="G903" s="10" t="s">
        <v>75</v>
      </c>
      <c r="H903" t="str">
        <f>[27]Hoja1!A86</f>
        <v>TM-081</v>
      </c>
      <c r="I903" s="12">
        <f>[27]Hoja1!N86</f>
        <v>0</v>
      </c>
      <c r="J903" t="s">
        <v>98</v>
      </c>
    </row>
    <row r="904" spans="3:10" x14ac:dyDescent="0.25">
      <c r="C904" s="11">
        <v>45596</v>
      </c>
      <c r="D904" t="str">
        <f>[27]Hoja1!B87</f>
        <v>LICENCIA ANUAL  SISTEMA CONTPAQ COMERCIAL STAR MONOESPRESA</v>
      </c>
      <c r="E904" s="2">
        <f>[27]Hoja1!D87</f>
        <v>44240</v>
      </c>
      <c r="F904">
        <f>[27]Hoja1!C87</f>
        <v>515</v>
      </c>
      <c r="G904" s="10" t="s">
        <v>75</v>
      </c>
      <c r="H904" t="str">
        <f>[27]Hoja1!A87</f>
        <v>TM-082</v>
      </c>
      <c r="I904" s="12">
        <f>[27]Hoja1!N87</f>
        <v>2192.4</v>
      </c>
      <c r="J904" t="s">
        <v>98</v>
      </c>
    </row>
    <row r="905" spans="3:10" x14ac:dyDescent="0.25">
      <c r="C905" s="11">
        <v>45596</v>
      </c>
      <c r="D905" t="str">
        <f>[27]Hoja1!B88</f>
        <v>NO BREAK 15007</v>
      </c>
      <c r="E905" s="2">
        <f>[27]Hoja1!D88</f>
        <v>44634</v>
      </c>
      <c r="F905">
        <f>[27]Hoja1!C88</f>
        <v>515</v>
      </c>
      <c r="G905" s="10" t="s">
        <v>75</v>
      </c>
      <c r="H905" t="str">
        <f>[27]Hoja1!A88</f>
        <v>TM-083</v>
      </c>
      <c r="I905" s="12">
        <f>[27]Hoja1!N88</f>
        <v>5354.15</v>
      </c>
      <c r="J905" t="s">
        <v>98</v>
      </c>
    </row>
    <row r="906" spans="3:10" x14ac:dyDescent="0.25">
      <c r="C906" s="11">
        <v>45596</v>
      </c>
      <c r="D906" t="str">
        <f>[27]Hoja1!B89</f>
        <v>MONITOR</v>
      </c>
      <c r="E906" s="2">
        <f>[27]Hoja1!D89</f>
        <v>44636</v>
      </c>
      <c r="F906">
        <f>[27]Hoja1!C89</f>
        <v>515</v>
      </c>
      <c r="G906" s="10" t="s">
        <v>75</v>
      </c>
      <c r="H906" t="str">
        <f>[27]Hoja1!A89</f>
        <v>TM-084</v>
      </c>
      <c r="I906" s="12">
        <f>[27]Hoja1!N89</f>
        <v>5949.14</v>
      </c>
      <c r="J906" t="s">
        <v>98</v>
      </c>
    </row>
    <row r="907" spans="3:10" x14ac:dyDescent="0.25">
      <c r="C907" s="11">
        <v>45596</v>
      </c>
      <c r="D907" t="str">
        <f>[27]Hoja1!B90</f>
        <v>IMPRESORA MULTIFUNCIONAL</v>
      </c>
      <c r="E907" s="2">
        <f>[27]Hoja1!D90</f>
        <v>44636</v>
      </c>
      <c r="F907">
        <f>[27]Hoja1!C90</f>
        <v>515</v>
      </c>
      <c r="G907" s="10" t="s">
        <v>75</v>
      </c>
      <c r="H907" t="str">
        <f>[27]Hoja1!A90</f>
        <v>TM-085</v>
      </c>
      <c r="I907" s="12">
        <f>[27]Hoja1!N90</f>
        <v>4199</v>
      </c>
      <c r="J907" t="s">
        <v>98</v>
      </c>
    </row>
    <row r="908" spans="3:10" x14ac:dyDescent="0.25">
      <c r="C908" s="11">
        <v>45596</v>
      </c>
      <c r="D908" t="str">
        <f>[27]Hoja1!B91</f>
        <v xml:space="preserve">CAFETERA </v>
      </c>
      <c r="E908" s="2">
        <f>[27]Hoja1!D91</f>
        <v>44720</v>
      </c>
      <c r="F908">
        <f>[27]Hoja1!C91</f>
        <v>564</v>
      </c>
      <c r="G908" s="10" t="s">
        <v>75</v>
      </c>
      <c r="H908" t="str">
        <f>[27]Hoja1!A91</f>
        <v>TM-086</v>
      </c>
      <c r="I908" s="12">
        <f>[27]Hoja1!N91</f>
        <v>1399</v>
      </c>
      <c r="J908" t="s">
        <v>98</v>
      </c>
    </row>
    <row r="909" spans="3:10" x14ac:dyDescent="0.25">
      <c r="C909" s="11">
        <v>45596</v>
      </c>
      <c r="D909" t="str">
        <f>[27]Hoja1!B92</f>
        <v>CPU</v>
      </c>
      <c r="E909" s="2">
        <f>[27]Hoja1!D92</f>
        <v>44732</v>
      </c>
      <c r="F909">
        <f>[27]Hoja1!C92</f>
        <v>515</v>
      </c>
      <c r="G909" s="10" t="s">
        <v>75</v>
      </c>
      <c r="H909" t="str">
        <f>[27]Hoja1!A92</f>
        <v>TM-087</v>
      </c>
      <c r="I909" s="12">
        <f>[27]Hoja1!N92</f>
        <v>4255.01</v>
      </c>
      <c r="J909" t="s">
        <v>98</v>
      </c>
    </row>
    <row r="910" spans="3:10" x14ac:dyDescent="0.25">
      <c r="C910" s="11">
        <v>45596</v>
      </c>
      <c r="D910" t="str">
        <f>[27]Hoja1!B93</f>
        <v>EXTINTOR</v>
      </c>
      <c r="E910" s="2"/>
      <c r="F910">
        <f>[27]Hoja1!C93</f>
        <v>0</v>
      </c>
      <c r="G910" s="10" t="s">
        <v>75</v>
      </c>
      <c r="H910" t="str">
        <f>[27]Hoja1!A93</f>
        <v>TM-088</v>
      </c>
      <c r="I910" s="12">
        <f>[27]Hoja1!N93</f>
        <v>0</v>
      </c>
      <c r="J910" t="s">
        <v>98</v>
      </c>
    </row>
    <row r="911" spans="3:10" x14ac:dyDescent="0.25">
      <c r="C911" s="11">
        <v>45596</v>
      </c>
      <c r="D911" t="str">
        <f>[27]Hoja1!B94</f>
        <v xml:space="preserve">NO BREAK </v>
      </c>
      <c r="E911" s="2">
        <f>[27]Hoja1!D94</f>
        <v>44940</v>
      </c>
      <c r="F911">
        <f>[27]Hoja1!C94</f>
        <v>566</v>
      </c>
      <c r="G911" s="10" t="s">
        <v>75</v>
      </c>
      <c r="H911" t="str">
        <f>[27]Hoja1!A94</f>
        <v>TM- 089</v>
      </c>
      <c r="I911" s="12">
        <f>[27]Hoja1!N94</f>
        <v>2849.99</v>
      </c>
      <c r="J911" t="s">
        <v>98</v>
      </c>
    </row>
    <row r="912" spans="3:10" x14ac:dyDescent="0.25">
      <c r="C912" s="11">
        <v>45596</v>
      </c>
      <c r="D912" t="str">
        <f>[27]Hoja1!B95</f>
        <v>SILLA SECRETARIAL  CS203 MC</v>
      </c>
      <c r="E912" s="2"/>
      <c r="F912">
        <f>[27]Hoja1!C95</f>
        <v>511</v>
      </c>
      <c r="G912" s="10" t="s">
        <v>75</v>
      </c>
      <c r="H912" t="str">
        <f>[27]Hoja1!A95</f>
        <v>TM-090</v>
      </c>
      <c r="I912" s="12">
        <f>[27]Hoja1!N95</f>
        <v>1599.6</v>
      </c>
      <c r="J912" t="s">
        <v>98</v>
      </c>
    </row>
    <row r="913" spans="3:10" x14ac:dyDescent="0.25">
      <c r="C913" s="11">
        <v>45596</v>
      </c>
      <c r="D913" t="str">
        <f>[27]Hoja1!B96</f>
        <v>EQUIPO DE COMPUITO</v>
      </c>
      <c r="E913" s="2">
        <f>[27]Hoja1!D96</f>
        <v>44978</v>
      </c>
      <c r="F913">
        <f>[27]Hoja1!C96</f>
        <v>515</v>
      </c>
      <c r="G913" s="10" t="s">
        <v>75</v>
      </c>
      <c r="H913" t="str">
        <f>[27]Hoja1!A96</f>
        <v>TM-091</v>
      </c>
      <c r="I913" s="12">
        <f>[27]Hoja1!N96</f>
        <v>7757.97</v>
      </c>
      <c r="J913" t="s">
        <v>98</v>
      </c>
    </row>
    <row r="914" spans="3:10" x14ac:dyDescent="0.25">
      <c r="C914" s="11">
        <v>45596</v>
      </c>
      <c r="D914" t="str">
        <f>[27]Hoja1!B97</f>
        <v>EQUIPO DE COMPUITO</v>
      </c>
      <c r="E914" s="2">
        <f>[27]Hoja1!D97</f>
        <v>44978</v>
      </c>
      <c r="F914">
        <f>[27]Hoja1!C97</f>
        <v>515</v>
      </c>
      <c r="G914" s="10" t="s">
        <v>75</v>
      </c>
      <c r="H914" t="str">
        <f>[27]Hoja1!A97</f>
        <v>TM-092</v>
      </c>
      <c r="I914" s="12">
        <f>[27]Hoja1!N97</f>
        <v>7757.97</v>
      </c>
      <c r="J914" t="s">
        <v>98</v>
      </c>
    </row>
    <row r="915" spans="3:10" x14ac:dyDescent="0.25">
      <c r="C915" s="11">
        <v>45596</v>
      </c>
      <c r="D915" t="str">
        <f>[27]Hoja1!B98</f>
        <v>EQUIPO DE COPIADO C 2004</v>
      </c>
      <c r="E915" s="2">
        <f>[27]Hoja1!D98</f>
        <v>44937</v>
      </c>
      <c r="F915">
        <f>[27]Hoja1!C98</f>
        <v>515</v>
      </c>
      <c r="G915" s="10" t="s">
        <v>75</v>
      </c>
      <c r="H915" t="str">
        <f>[27]Hoja1!A98</f>
        <v>TM-093</v>
      </c>
      <c r="I915" s="12">
        <f>[27]Hoja1!N98</f>
        <v>75299</v>
      </c>
      <c r="J915" t="s">
        <v>98</v>
      </c>
    </row>
    <row r="916" spans="3:10" x14ac:dyDescent="0.25">
      <c r="C916" s="11">
        <v>45596</v>
      </c>
      <c r="D916" t="str">
        <f>[27]Hoja1!B99</f>
        <v>NO BREAK CYBERPOWER</v>
      </c>
      <c r="E916" s="2">
        <f>[27]Hoja1!D99</f>
        <v>44940</v>
      </c>
      <c r="F916">
        <f>[27]Hoja1!C99</f>
        <v>599</v>
      </c>
      <c r="G916" s="10" t="s">
        <v>75</v>
      </c>
      <c r="H916" t="str">
        <f>[27]Hoja1!A99</f>
        <v>TM-094</v>
      </c>
      <c r="I916" s="12">
        <f>[27]Hoja1!N99</f>
        <v>2848.99</v>
      </c>
      <c r="J916" t="s">
        <v>98</v>
      </c>
    </row>
    <row r="917" spans="3:10" x14ac:dyDescent="0.25">
      <c r="C917" s="11">
        <v>45596</v>
      </c>
      <c r="D917" t="str">
        <f>[27]Hoja1!B100</f>
        <v xml:space="preserve">DISPENSADOR DE AGUA </v>
      </c>
      <c r="E917" s="2">
        <f>[27]Hoja1!D100</f>
        <v>45222</v>
      </c>
      <c r="F917">
        <f>[27]Hoja1!C100</f>
        <v>564</v>
      </c>
      <c r="G917" s="10" t="s">
        <v>75</v>
      </c>
      <c r="H917" t="str">
        <f>[27]Hoja1!A100</f>
        <v>TM-095</v>
      </c>
      <c r="I917" s="12">
        <f>[27]Hoja1!N100</f>
        <v>3795</v>
      </c>
      <c r="J917" t="s">
        <v>98</v>
      </c>
    </row>
    <row r="918" spans="3:10" x14ac:dyDescent="0.25">
      <c r="C918" s="11">
        <v>45596</v>
      </c>
      <c r="D918" t="str">
        <f>[27]Hoja1!B101</f>
        <v>MESA PLEGABLE</v>
      </c>
      <c r="E918" s="2">
        <f>[27]Hoja1!D101</f>
        <v>45206</v>
      </c>
      <c r="F918">
        <f>[27]Hoja1!C101</f>
        <v>511</v>
      </c>
      <c r="G918" s="10" t="s">
        <v>75</v>
      </c>
      <c r="H918" t="str">
        <f>[27]Hoja1!A101</f>
        <v>TM-096</v>
      </c>
      <c r="I918" s="12">
        <f>[27]Hoja1!N101</f>
        <v>1125.2</v>
      </c>
      <c r="J918" t="s">
        <v>98</v>
      </c>
    </row>
    <row r="919" spans="3:10" x14ac:dyDescent="0.25">
      <c r="C919" s="11">
        <v>45596</v>
      </c>
      <c r="D919" t="str">
        <f>[27]Hoja1!B102</f>
        <v>COMPUTADORA DE ESRITORIO</v>
      </c>
      <c r="E919" s="2">
        <f>[27]Hoja1!D102</f>
        <v>45223</v>
      </c>
      <c r="F919">
        <f>[27]Hoja1!C102</f>
        <v>515</v>
      </c>
      <c r="G919" s="10" t="s">
        <v>75</v>
      </c>
      <c r="H919" t="str">
        <f>[27]Hoja1!A102</f>
        <v>TM-097</v>
      </c>
      <c r="I919" s="12">
        <f>[27]Hoja1!N102</f>
        <v>7162.85</v>
      </c>
      <c r="J919" t="s">
        <v>98</v>
      </c>
    </row>
    <row r="920" spans="3:10" x14ac:dyDescent="0.25">
      <c r="C920" s="11">
        <v>45596</v>
      </c>
      <c r="D920" t="str">
        <f>[27]Hoja1!B103</f>
        <v xml:space="preserve">MINISPLIT DE 2 TON </v>
      </c>
      <c r="E920" s="2">
        <f>[27]Hoja1!D103</f>
        <v>45099</v>
      </c>
      <c r="F920">
        <f>[27]Hoja1!C103</f>
        <v>564</v>
      </c>
      <c r="G920" s="10" t="s">
        <v>75</v>
      </c>
      <c r="H920" t="str">
        <f>[27]Hoja1!A103</f>
        <v>TM-098</v>
      </c>
      <c r="I920" s="12">
        <f>[27]Hoja1!N103</f>
        <v>14900</v>
      </c>
      <c r="J920" t="s">
        <v>98</v>
      </c>
    </row>
    <row r="921" spans="3:10" x14ac:dyDescent="0.25">
      <c r="C921" s="11">
        <v>45596</v>
      </c>
      <c r="D921" t="str">
        <f>[27]Hoja1!B104</f>
        <v>SILLA SECRETARIAL  CS203 MC</v>
      </c>
      <c r="E921" s="2">
        <f>[27]Hoja1!D104</f>
        <v>45394</v>
      </c>
      <c r="F921">
        <f>[27]Hoja1!C104</f>
        <v>511</v>
      </c>
      <c r="G921" s="10" t="s">
        <v>75</v>
      </c>
      <c r="H921" t="str">
        <f>[27]Hoja1!A104</f>
        <v>TM-099</v>
      </c>
      <c r="I921" s="12">
        <f>[27]Hoja1!N104</f>
        <v>1715</v>
      </c>
      <c r="J921" t="s">
        <v>98</v>
      </c>
    </row>
    <row r="922" spans="3:10" x14ac:dyDescent="0.25">
      <c r="C922" s="11">
        <v>45596</v>
      </c>
      <c r="D922" t="str">
        <f>[27]Hoja1!B105</f>
        <v>SILLA SECRETARIAL  CS203 MC</v>
      </c>
      <c r="E922" s="2">
        <f>[27]Hoja1!D105</f>
        <v>45395</v>
      </c>
      <c r="F922">
        <f>[27]Hoja1!C105</f>
        <v>511</v>
      </c>
      <c r="G922" s="10" t="s">
        <v>75</v>
      </c>
      <c r="H922" t="str">
        <f>[27]Hoja1!A105</f>
        <v>TM-100</v>
      </c>
      <c r="I922" s="12">
        <f>[27]Hoja1!N105</f>
        <v>1715</v>
      </c>
      <c r="J922" t="s">
        <v>98</v>
      </c>
    </row>
    <row r="923" spans="3:10" x14ac:dyDescent="0.25">
      <c r="C923" s="11">
        <v>45596</v>
      </c>
      <c r="D923" t="str">
        <f>[27]Hoja1!B106</f>
        <v>SILLA SECRETARIAL  CS203 MC</v>
      </c>
      <c r="E923" s="2">
        <f>[27]Hoja1!D106</f>
        <v>45395</v>
      </c>
      <c r="F923">
        <f>[27]Hoja1!C106</f>
        <v>511</v>
      </c>
      <c r="G923" s="10" t="s">
        <v>75</v>
      </c>
      <c r="H923" t="str">
        <f>[27]Hoja1!$A$106</f>
        <v>TM-101</v>
      </c>
      <c r="I923" s="12">
        <f>[27]Hoja1!N106</f>
        <v>1716</v>
      </c>
      <c r="J923" t="s">
        <v>98</v>
      </c>
    </row>
    <row r="924" spans="3:10" x14ac:dyDescent="0.25">
      <c r="C924" s="11">
        <v>45596</v>
      </c>
      <c r="D924" t="str">
        <f>[28]Hoja1!B4</f>
        <v>ESCRITORIO METALICO C/CAJONES</v>
      </c>
      <c r="F924">
        <f>[28]Hoja1!C4</f>
        <v>511</v>
      </c>
      <c r="G924" s="10" t="s">
        <v>75</v>
      </c>
      <c r="H924" t="str">
        <f>[28]Hoja1!A4</f>
        <v>UBR-001</v>
      </c>
      <c r="I924" s="12">
        <f>[28]Hoja1!M4</f>
        <v>1500</v>
      </c>
      <c r="J924" t="s">
        <v>99</v>
      </c>
    </row>
    <row r="925" spans="3:10" x14ac:dyDescent="0.25">
      <c r="C925" s="11">
        <v>45596</v>
      </c>
      <c r="D925" t="str">
        <f>[28]Hoja1!B5</f>
        <v>LAVADORA  16 KG</v>
      </c>
      <c r="F925">
        <f>[28]Hoja1!C5</f>
        <v>511</v>
      </c>
      <c r="G925" s="10" t="s">
        <v>75</v>
      </c>
      <c r="H925" t="str">
        <f>[28]Hoja1!A5</f>
        <v>UBR-002</v>
      </c>
      <c r="I925" s="12">
        <f>[28]Hoja1!M5</f>
        <v>9000</v>
      </c>
      <c r="J925" t="s">
        <v>99</v>
      </c>
    </row>
    <row r="926" spans="3:10" x14ac:dyDescent="0.25">
      <c r="C926" s="11">
        <v>45596</v>
      </c>
      <c r="D926" t="str">
        <f>[28]Hoja1!B6</f>
        <v>DETECTOR DE HUMO</v>
      </c>
      <c r="E926" s="2">
        <f>[28]Hoja1!D6</f>
        <v>41141</v>
      </c>
      <c r="F926">
        <f>[28]Hoja1!C6</f>
        <v>519</v>
      </c>
      <c r="G926" s="10" t="s">
        <v>75</v>
      </c>
      <c r="H926" t="str">
        <f>[28]Hoja1!A6</f>
        <v>UBR-003</v>
      </c>
      <c r="I926" s="12">
        <f>[28]Hoja1!M6</f>
        <v>1560</v>
      </c>
      <c r="J926" t="s">
        <v>99</v>
      </c>
    </row>
    <row r="927" spans="3:10" x14ac:dyDescent="0.25">
      <c r="C927" s="11">
        <v>45596</v>
      </c>
      <c r="D927" t="str">
        <f>[28]Hoja1!B7</f>
        <v>DETECTOR DE HUMO</v>
      </c>
      <c r="E927" s="2">
        <f>[28]Hoja1!D7</f>
        <v>41141</v>
      </c>
      <c r="F927">
        <f>[28]Hoja1!C7</f>
        <v>519</v>
      </c>
      <c r="G927" s="10" t="s">
        <v>75</v>
      </c>
      <c r="H927" t="str">
        <f>[28]Hoja1!A7</f>
        <v>UBR-004</v>
      </c>
      <c r="I927" s="12">
        <f>[28]Hoja1!M7</f>
        <v>1560</v>
      </c>
      <c r="J927" t="s">
        <v>99</v>
      </c>
    </row>
    <row r="928" spans="3:10" x14ac:dyDescent="0.25">
      <c r="C928" s="11">
        <v>45596</v>
      </c>
      <c r="D928" t="str">
        <f>[28]Hoja1!B8</f>
        <v>SILLA DE MADERA</v>
      </c>
      <c r="E928" s="2"/>
      <c r="F928">
        <f>[28]Hoja1!C8</f>
        <v>511</v>
      </c>
      <c r="G928" s="10" t="s">
        <v>75</v>
      </c>
      <c r="H928" t="str">
        <f>[28]Hoja1!A8</f>
        <v>UBR-005</v>
      </c>
      <c r="I928" s="12">
        <f>[28]Hoja1!M8</f>
        <v>700</v>
      </c>
      <c r="J928" t="s">
        <v>99</v>
      </c>
    </row>
    <row r="929" spans="3:10" x14ac:dyDescent="0.25">
      <c r="C929" s="11">
        <v>45596</v>
      </c>
      <c r="D929" t="str">
        <f>[28]Hoja1!B9</f>
        <v>CALENTADOR DE AGUA G.E. 20 GALONES</v>
      </c>
      <c r="E929" s="20" t="str">
        <f>[28]Hoja1!D9</f>
        <v>31/02/2012</v>
      </c>
      <c r="F929">
        <f>[28]Hoja1!C9</f>
        <v>564</v>
      </c>
      <c r="G929" s="10" t="s">
        <v>75</v>
      </c>
      <c r="H929" t="str">
        <f>[28]Hoja1!A9</f>
        <v>UBR-006</v>
      </c>
      <c r="I929" s="12">
        <f>[28]Hoja1!M9</f>
        <v>3250</v>
      </c>
      <c r="J929" t="s">
        <v>99</v>
      </c>
    </row>
    <row r="930" spans="3:10" x14ac:dyDescent="0.25">
      <c r="C930" s="11">
        <v>45596</v>
      </c>
      <c r="D930" t="str">
        <f>[28]Hoja1!B10</f>
        <v>TANQUE P/GAS DE 30 KG</v>
      </c>
      <c r="E930" s="2"/>
      <c r="F930">
        <f>[28]Hoja1!C10</f>
        <v>511</v>
      </c>
      <c r="G930" s="10" t="s">
        <v>75</v>
      </c>
      <c r="H930" t="str">
        <f>[28]Hoja1!A10</f>
        <v>UBR-007</v>
      </c>
      <c r="I930" s="12">
        <f>[28]Hoja1!M10</f>
        <v>600</v>
      </c>
      <c r="J930" t="s">
        <v>99</v>
      </c>
    </row>
    <row r="931" spans="3:10" x14ac:dyDescent="0.25">
      <c r="C931" s="11">
        <v>45596</v>
      </c>
      <c r="D931" t="str">
        <f>[28]Hoja1!B11</f>
        <v>BASE DE MADERA P/COLCHON</v>
      </c>
      <c r="E931" s="2"/>
      <c r="F931">
        <f>[28]Hoja1!C11</f>
        <v>511</v>
      </c>
      <c r="G931" s="10" t="s">
        <v>75</v>
      </c>
      <c r="H931" t="str">
        <f>[28]Hoja1!A11</f>
        <v>UBR-008</v>
      </c>
      <c r="I931" s="12">
        <f>[28]Hoja1!M11</f>
        <v>800</v>
      </c>
      <c r="J931" t="s">
        <v>99</v>
      </c>
    </row>
    <row r="932" spans="3:10" x14ac:dyDescent="0.25">
      <c r="C932" s="11">
        <v>45596</v>
      </c>
      <c r="D932" t="str">
        <f>[28]Hoja1!B12</f>
        <v>BASE DE MADERA P/COLCHON</v>
      </c>
      <c r="E932" s="2"/>
      <c r="F932">
        <f>[28]Hoja1!C12</f>
        <v>511</v>
      </c>
      <c r="G932" s="10" t="s">
        <v>75</v>
      </c>
      <c r="H932" t="str">
        <f>[28]Hoja1!A12</f>
        <v>UBR-009</v>
      </c>
      <c r="I932" s="12">
        <f>[28]Hoja1!M12</f>
        <v>800</v>
      </c>
      <c r="J932" t="s">
        <v>99</v>
      </c>
    </row>
    <row r="933" spans="3:10" x14ac:dyDescent="0.25">
      <c r="C933" s="11">
        <v>45596</v>
      </c>
      <c r="D933" t="str">
        <f>[28]Hoja1!B13</f>
        <v>MESA DE MADERA C/2 DIVISIONES</v>
      </c>
      <c r="E933" s="2"/>
      <c r="F933">
        <f>[28]Hoja1!C13</f>
        <v>511</v>
      </c>
      <c r="G933" s="10" t="s">
        <v>75</v>
      </c>
      <c r="H933" t="str">
        <f>[28]Hoja1!A13</f>
        <v>UBR-010</v>
      </c>
      <c r="I933" s="12">
        <f>[28]Hoja1!M13</f>
        <v>600</v>
      </c>
      <c r="J933" t="s">
        <v>99</v>
      </c>
    </row>
    <row r="934" spans="3:10" x14ac:dyDescent="0.25">
      <c r="C934" s="11">
        <v>45596</v>
      </c>
      <c r="D934" t="str">
        <f>[28]Hoja1!B14</f>
        <v>MESA DE MADERA Y METAL</v>
      </c>
      <c r="E934" s="2"/>
      <c r="F934">
        <f>[28]Hoja1!C14</f>
        <v>511</v>
      </c>
      <c r="G934" s="10" t="s">
        <v>75</v>
      </c>
      <c r="H934" t="str">
        <f>[28]Hoja1!A14</f>
        <v>UBR-011</v>
      </c>
      <c r="I934" s="12">
        <f>[28]Hoja1!M14</f>
        <v>900</v>
      </c>
      <c r="J934" t="s">
        <v>99</v>
      </c>
    </row>
    <row r="935" spans="3:10" x14ac:dyDescent="0.25">
      <c r="C935" s="11">
        <v>45596</v>
      </c>
      <c r="D935" t="str">
        <f>[28]Hoja1!B15</f>
        <v xml:space="preserve">ABANICO DE TECHO </v>
      </c>
      <c r="E935" s="2"/>
      <c r="F935">
        <f>[28]Hoja1!C15</f>
        <v>564</v>
      </c>
      <c r="G935" s="10" t="s">
        <v>75</v>
      </c>
      <c r="H935" t="str">
        <f>[28]Hoja1!A15</f>
        <v>UBR-012</v>
      </c>
      <c r="I935" s="12">
        <f>[28]Hoja1!M15</f>
        <v>500</v>
      </c>
      <c r="J935" t="s">
        <v>99</v>
      </c>
    </row>
    <row r="936" spans="3:10" x14ac:dyDescent="0.25">
      <c r="C936" s="11">
        <v>45596</v>
      </c>
      <c r="D936" t="str">
        <f>[28]Hoja1!B16</f>
        <v>SILLA DE PLASTICO</v>
      </c>
      <c r="E936" s="2"/>
      <c r="F936">
        <f>[28]Hoja1!C16</f>
        <v>511</v>
      </c>
      <c r="G936" s="10" t="s">
        <v>75</v>
      </c>
      <c r="H936" t="str">
        <f>[28]Hoja1!A16</f>
        <v>UBR-013</v>
      </c>
      <c r="I936" s="12">
        <f>[28]Hoja1!M16</f>
        <v>500</v>
      </c>
      <c r="J936" t="s">
        <v>99</v>
      </c>
    </row>
    <row r="937" spans="3:10" x14ac:dyDescent="0.25">
      <c r="C937" s="11">
        <v>45596</v>
      </c>
      <c r="D937" t="str">
        <f>[28]Hoja1!B17</f>
        <v>REGULADOR DE VOLTAJE</v>
      </c>
      <c r="E937" s="2"/>
      <c r="F937">
        <f>[28]Hoja1!C17</f>
        <v>566</v>
      </c>
      <c r="G937" s="10" t="s">
        <v>75</v>
      </c>
      <c r="H937" t="str">
        <f>[28]Hoja1!A17</f>
        <v>UBR-014</v>
      </c>
      <c r="I937" s="12">
        <f>[28]Hoja1!M17</f>
        <v>800</v>
      </c>
      <c r="J937" t="s">
        <v>99</v>
      </c>
    </row>
    <row r="938" spans="3:10" x14ac:dyDescent="0.25">
      <c r="C938" s="11">
        <v>45596</v>
      </c>
      <c r="D938" t="str">
        <f>[28]Hoja1!B18</f>
        <v>SONOPUSE III DE 1.0 Y 3.0 MHZ</v>
      </c>
      <c r="E938" s="2">
        <f>[28]Hoja1!D18</f>
        <v>41486</v>
      </c>
      <c r="F938">
        <f>[28]Hoja1!C18</f>
        <v>531</v>
      </c>
      <c r="G938" s="10" t="s">
        <v>75</v>
      </c>
      <c r="H938" t="str">
        <f>[28]Hoja1!A18</f>
        <v>UBR-015</v>
      </c>
      <c r="I938" s="12">
        <f>[28]Hoja1!M18</f>
        <v>19442</v>
      </c>
      <c r="J938" t="s">
        <v>99</v>
      </c>
    </row>
    <row r="939" spans="3:10" x14ac:dyDescent="0.25">
      <c r="C939" s="11">
        <v>45596</v>
      </c>
      <c r="D939" t="str">
        <f>[28]Hoja1!B19</f>
        <v>MESA DE MADERA C/2 DIVISIONES</v>
      </c>
      <c r="E939" s="2"/>
      <c r="F939">
        <f>[28]Hoja1!C19</f>
        <v>511</v>
      </c>
      <c r="G939" s="10" t="s">
        <v>75</v>
      </c>
      <c r="H939" t="str">
        <f>[28]Hoja1!A19</f>
        <v>UBR-016</v>
      </c>
      <c r="I939" s="12">
        <f>[28]Hoja1!M19</f>
        <v>600</v>
      </c>
      <c r="J939" t="s">
        <v>99</v>
      </c>
    </row>
    <row r="940" spans="3:10" x14ac:dyDescent="0.25">
      <c r="C940" s="11">
        <v>45596</v>
      </c>
      <c r="D940" t="str">
        <f>[28]Hoja1!B20</f>
        <v>BASE ESCALON</v>
      </c>
      <c r="E940" s="2"/>
      <c r="F940">
        <f>[28]Hoja1!C20</f>
        <v>511</v>
      </c>
      <c r="G940" s="10" t="s">
        <v>75</v>
      </c>
      <c r="H940" t="str">
        <f>[28]Hoja1!A20</f>
        <v>UBR-017</v>
      </c>
      <c r="I940" s="12">
        <f>[28]Hoja1!M20</f>
        <v>400</v>
      </c>
      <c r="J940" t="s">
        <v>99</v>
      </c>
    </row>
    <row r="941" spans="3:10" x14ac:dyDescent="0.25">
      <c r="C941" s="11">
        <v>45596</v>
      </c>
      <c r="D941" t="str">
        <f>[28]Hoja1!B21</f>
        <v xml:space="preserve">BASTON MEDIANO </v>
      </c>
      <c r="E941" s="2"/>
      <c r="F941">
        <f>[28]Hoja1!C21</f>
        <v>511</v>
      </c>
      <c r="G941" s="10" t="s">
        <v>75</v>
      </c>
      <c r="H941" t="str">
        <f>[28]Hoja1!A21</f>
        <v>UBR-018</v>
      </c>
      <c r="I941" s="12">
        <f>[28]Hoja1!M21</f>
        <v>400</v>
      </c>
      <c r="J941" t="s">
        <v>99</v>
      </c>
    </row>
    <row r="942" spans="3:10" x14ac:dyDescent="0.25">
      <c r="C942" s="11">
        <v>45596</v>
      </c>
      <c r="D942" t="str">
        <f>[28]Hoja1!B22</f>
        <v>BASTON CHICO</v>
      </c>
      <c r="E942" s="2"/>
      <c r="F942">
        <f>[28]Hoja1!C22</f>
        <v>511</v>
      </c>
      <c r="G942" s="10" t="s">
        <v>75</v>
      </c>
      <c r="H942" t="str">
        <f>[28]Hoja1!A22</f>
        <v>UBR-019</v>
      </c>
      <c r="I942" s="12">
        <f>[28]Hoja1!M22</f>
        <v>200</v>
      </c>
      <c r="J942" t="s">
        <v>99</v>
      </c>
    </row>
    <row r="943" spans="3:10" x14ac:dyDescent="0.25">
      <c r="C943" s="11">
        <v>45596</v>
      </c>
      <c r="D943" t="str">
        <f>[28]Hoja1!B23</f>
        <v>BASTON DOBLADERO</v>
      </c>
      <c r="E943" s="2"/>
      <c r="F943">
        <f>[28]Hoja1!C23</f>
        <v>511</v>
      </c>
      <c r="G943" s="10" t="s">
        <v>75</v>
      </c>
      <c r="H943" t="str">
        <f>[28]Hoja1!A23</f>
        <v>UBR-020</v>
      </c>
      <c r="I943" s="12">
        <f>[28]Hoja1!M23</f>
        <v>450</v>
      </c>
      <c r="J943" t="s">
        <v>99</v>
      </c>
    </row>
    <row r="944" spans="3:10" x14ac:dyDescent="0.25">
      <c r="C944" s="11">
        <v>45596</v>
      </c>
      <c r="D944" t="str">
        <f>[28]Hoja1!B24</f>
        <v>MULETA C/ ABRAZADERA</v>
      </c>
      <c r="E944" s="2"/>
      <c r="F944">
        <f>[28]Hoja1!C24</f>
        <v>511</v>
      </c>
      <c r="G944" s="10" t="s">
        <v>75</v>
      </c>
      <c r="H944" t="str">
        <f>[28]Hoja1!A24</f>
        <v>UBR-021</v>
      </c>
      <c r="I944" s="12">
        <f>[28]Hoja1!M24</f>
        <v>60</v>
      </c>
      <c r="J944" t="s">
        <v>99</v>
      </c>
    </row>
    <row r="945" spans="3:10" x14ac:dyDescent="0.25">
      <c r="C945" s="11">
        <v>45596</v>
      </c>
      <c r="D945" t="str">
        <f>[28]Hoja1!B25</f>
        <v>MULETA C/ ABRAZADERA</v>
      </c>
      <c r="E945" s="2"/>
      <c r="F945">
        <f>[28]Hoja1!C25</f>
        <v>511</v>
      </c>
      <c r="G945" s="10" t="s">
        <v>75</v>
      </c>
      <c r="H945" t="str">
        <f>[28]Hoja1!A25</f>
        <v>UBR-022</v>
      </c>
      <c r="I945" s="12">
        <f>[28]Hoja1!M25</f>
        <v>600</v>
      </c>
      <c r="J945" t="s">
        <v>99</v>
      </c>
    </row>
    <row r="946" spans="3:10" x14ac:dyDescent="0.25">
      <c r="C946" s="11">
        <v>45596</v>
      </c>
      <c r="D946" t="str">
        <f>[28]Hoja1!B26</f>
        <v>ANDADERA METALICA CHICA</v>
      </c>
      <c r="E946" s="2"/>
      <c r="F946">
        <f>[28]Hoja1!C26</f>
        <v>511</v>
      </c>
      <c r="G946" s="10" t="s">
        <v>75</v>
      </c>
      <c r="H946" t="str">
        <f>[28]Hoja1!A26</f>
        <v>UBR-023</v>
      </c>
      <c r="I946" s="12">
        <f>[28]Hoja1!M26</f>
        <v>1500</v>
      </c>
      <c r="J946" t="s">
        <v>99</v>
      </c>
    </row>
    <row r="947" spans="3:10" x14ac:dyDescent="0.25">
      <c r="C947" s="11">
        <v>45596</v>
      </c>
      <c r="D947" t="str">
        <f>[28]Hoja1!B27</f>
        <v>ANDADERA METALICA CHICA</v>
      </c>
      <c r="E947" s="2"/>
      <c r="F947">
        <f>[28]Hoja1!C27</f>
        <v>511</v>
      </c>
      <c r="G947" s="10" t="s">
        <v>75</v>
      </c>
      <c r="H947" t="str">
        <f>[28]Hoja1!A27</f>
        <v>UBR-024</v>
      </c>
      <c r="I947" s="12">
        <f>[28]Hoja1!M27</f>
        <v>1500</v>
      </c>
      <c r="J947" t="s">
        <v>99</v>
      </c>
    </row>
    <row r="948" spans="3:10" x14ac:dyDescent="0.25">
      <c r="C948" s="11">
        <v>45596</v>
      </c>
      <c r="D948" t="str">
        <f>[28]Hoja1!B28</f>
        <v>CAJON DE TERAPIA</v>
      </c>
      <c r="E948" s="2"/>
      <c r="F948">
        <f>[28]Hoja1!C28</f>
        <v>511</v>
      </c>
      <c r="G948" s="10" t="s">
        <v>75</v>
      </c>
      <c r="H948" t="str">
        <f>[28]Hoja1!A28</f>
        <v>UBR-025</v>
      </c>
      <c r="I948" s="12">
        <f>[28]Hoja1!M28</f>
        <v>600</v>
      </c>
      <c r="J948" t="s">
        <v>99</v>
      </c>
    </row>
    <row r="949" spans="3:10" x14ac:dyDescent="0.25">
      <c r="C949" s="11">
        <v>45596</v>
      </c>
      <c r="D949" t="str">
        <f>[28]Hoja1!B29</f>
        <v>BANCO METALICO</v>
      </c>
      <c r="E949" s="2"/>
      <c r="F949">
        <f>[28]Hoja1!C29</f>
        <v>511</v>
      </c>
      <c r="G949" s="10" t="s">
        <v>75</v>
      </c>
      <c r="H949" t="str">
        <f>[28]Hoja1!A29</f>
        <v>UBR-026</v>
      </c>
      <c r="I949" s="12">
        <f>[28]Hoja1!M29</f>
        <v>500</v>
      </c>
      <c r="J949" t="s">
        <v>99</v>
      </c>
    </row>
    <row r="950" spans="3:10" x14ac:dyDescent="0.25">
      <c r="C950" s="11">
        <v>45596</v>
      </c>
      <c r="D950" t="str">
        <f>[28]Hoja1!B30</f>
        <v>SILLA METALICA</v>
      </c>
      <c r="E950" s="2"/>
      <c r="F950">
        <f>[28]Hoja1!C30</f>
        <v>511</v>
      </c>
      <c r="G950" s="10" t="s">
        <v>75</v>
      </c>
      <c r="H950" t="str">
        <f>[28]Hoja1!A30</f>
        <v>UBR-027</v>
      </c>
      <c r="I950" s="12">
        <f>[28]Hoja1!M30</f>
        <v>500</v>
      </c>
      <c r="J950" t="s">
        <v>99</v>
      </c>
    </row>
    <row r="951" spans="3:10" x14ac:dyDescent="0.25">
      <c r="C951" s="11">
        <v>45596</v>
      </c>
      <c r="D951" t="str">
        <f>[28]Hoja1!B31</f>
        <v>RODILLO CHICO</v>
      </c>
      <c r="E951" s="2"/>
      <c r="F951">
        <f>[28]Hoja1!C31</f>
        <v>511</v>
      </c>
      <c r="G951" s="10" t="s">
        <v>75</v>
      </c>
      <c r="H951" t="str">
        <f>[28]Hoja1!A31</f>
        <v>UBR-028</v>
      </c>
      <c r="I951" s="12">
        <f>[28]Hoja1!M31</f>
        <v>400</v>
      </c>
      <c r="J951" t="s">
        <v>99</v>
      </c>
    </row>
    <row r="952" spans="3:10" x14ac:dyDescent="0.25">
      <c r="C952" s="11">
        <v>45596</v>
      </c>
      <c r="D952" t="str">
        <f>[28]Hoja1!B32</f>
        <v xml:space="preserve">ABANICO DE TECHO </v>
      </c>
      <c r="E952" s="2"/>
      <c r="F952">
        <f>[28]Hoja1!C32</f>
        <v>564</v>
      </c>
      <c r="G952" s="10" t="s">
        <v>75</v>
      </c>
      <c r="H952" t="str">
        <f>[28]Hoja1!A32</f>
        <v>UBR-029</v>
      </c>
      <c r="I952" s="12">
        <f>[28]Hoja1!M32</f>
        <v>500</v>
      </c>
      <c r="J952" t="s">
        <v>99</v>
      </c>
    </row>
    <row r="953" spans="3:10" x14ac:dyDescent="0.25">
      <c r="C953" s="11">
        <v>45596</v>
      </c>
      <c r="D953" t="str">
        <f>[28]Hoja1!B33</f>
        <v>EXTINTOR</v>
      </c>
      <c r="E953" s="2"/>
      <c r="F953">
        <f>[28]Hoja1!C33</f>
        <v>519</v>
      </c>
      <c r="G953" s="10" t="s">
        <v>75</v>
      </c>
      <c r="H953" t="str">
        <f>[28]Hoja1!A33</f>
        <v>UBR-030</v>
      </c>
      <c r="I953" s="12">
        <f>[28]Hoja1!M33</f>
        <v>700</v>
      </c>
      <c r="J953" t="s">
        <v>99</v>
      </c>
    </row>
    <row r="954" spans="3:10" x14ac:dyDescent="0.25">
      <c r="C954" s="11">
        <v>45596</v>
      </c>
      <c r="D954" t="str">
        <f>[28]Hoja1!B34</f>
        <v>MESA METALICA</v>
      </c>
      <c r="E954" s="2"/>
      <c r="F954">
        <f>[28]Hoja1!C34</f>
        <v>511</v>
      </c>
      <c r="G954" s="10" t="s">
        <v>75</v>
      </c>
      <c r="H954" t="str">
        <f>[28]Hoja1!A34</f>
        <v>UBR-031</v>
      </c>
      <c r="I954" s="12">
        <f>[28]Hoja1!M34</f>
        <v>400</v>
      </c>
      <c r="J954" t="s">
        <v>99</v>
      </c>
    </row>
    <row r="955" spans="3:10" x14ac:dyDescent="0.25">
      <c r="C955" s="11">
        <v>45596</v>
      </c>
      <c r="D955" t="str">
        <f>[28]Hoja1!B35</f>
        <v>COLCHON C/BASE</v>
      </c>
      <c r="E955" s="2"/>
      <c r="F955">
        <f>[28]Hoja1!C35</f>
        <v>511</v>
      </c>
      <c r="G955" s="10" t="s">
        <v>75</v>
      </c>
      <c r="H955" t="str">
        <f>[28]Hoja1!A35</f>
        <v>UBR-032</v>
      </c>
      <c r="I955" s="12">
        <f>[28]Hoja1!M35</f>
        <v>500</v>
      </c>
      <c r="J955" t="s">
        <v>99</v>
      </c>
    </row>
    <row r="956" spans="3:10" x14ac:dyDescent="0.25">
      <c r="C956" s="11">
        <v>45596</v>
      </c>
      <c r="D956" t="str">
        <f>[28]Hoja1!B36</f>
        <v>AIRE ACONDICIONADO</v>
      </c>
      <c r="E956" s="2">
        <f>[28]Hoja1!D36</f>
        <v>41415</v>
      </c>
      <c r="F956">
        <f>[28]Hoja1!C36</f>
        <v>564</v>
      </c>
      <c r="G956" s="10" t="s">
        <v>75</v>
      </c>
      <c r="H956" t="str">
        <f>[28]Hoja1!A36</f>
        <v>UBR-033</v>
      </c>
      <c r="I956" s="12">
        <f>[28]Hoja1!M36</f>
        <v>5000</v>
      </c>
      <c r="J956" t="s">
        <v>99</v>
      </c>
    </row>
    <row r="957" spans="3:10" x14ac:dyDescent="0.25">
      <c r="C957" s="11">
        <v>45596</v>
      </c>
      <c r="D957" t="str">
        <f>[28]Hoja1!B37</f>
        <v>DETECTOR DE HUMO</v>
      </c>
      <c r="E957" s="2">
        <f>[28]Hoja1!D37</f>
        <v>41049</v>
      </c>
      <c r="F957">
        <f>[28]Hoja1!C37</f>
        <v>519</v>
      </c>
      <c r="G957" s="10" t="s">
        <v>75</v>
      </c>
      <c r="H957" t="str">
        <f>[28]Hoja1!A37</f>
        <v>UBR-034</v>
      </c>
      <c r="I957" s="12">
        <f>[28]Hoja1!M37</f>
        <v>1560</v>
      </c>
      <c r="J957" t="s">
        <v>99</v>
      </c>
    </row>
    <row r="958" spans="3:10" x14ac:dyDescent="0.25">
      <c r="C958" s="11">
        <v>45596</v>
      </c>
      <c r="D958" t="str">
        <f>[28]Hoja1!B38</f>
        <v>EXTINTOR</v>
      </c>
      <c r="E958" s="2"/>
      <c r="F958">
        <f>[28]Hoja1!C38</f>
        <v>511</v>
      </c>
      <c r="G958" s="10" t="s">
        <v>75</v>
      </c>
      <c r="H958" t="str">
        <f>[28]Hoja1!A38</f>
        <v>UBR-035</v>
      </c>
      <c r="I958" s="12">
        <f>[28]Hoja1!M38</f>
        <v>0</v>
      </c>
      <c r="J958" t="s">
        <v>99</v>
      </c>
    </row>
    <row r="959" spans="3:10" x14ac:dyDescent="0.25">
      <c r="C959" s="11">
        <v>45596</v>
      </c>
      <c r="D959" t="str">
        <f>[28]Hoja1!B39</f>
        <v xml:space="preserve">VENTILADOR </v>
      </c>
      <c r="E959" s="2">
        <f>[28]Hoja1!D39</f>
        <v>44683</v>
      </c>
      <c r="F959">
        <f>[28]Hoja1!C39</f>
        <v>564</v>
      </c>
      <c r="G959" s="10" t="s">
        <v>75</v>
      </c>
      <c r="H959" t="str">
        <f>[28]Hoja1!A39</f>
        <v>UBR-036</v>
      </c>
      <c r="I959" s="12">
        <f>[28]Hoja1!M39</f>
        <v>449</v>
      </c>
      <c r="J959" t="s">
        <v>99</v>
      </c>
    </row>
    <row r="960" spans="3:10" x14ac:dyDescent="0.25">
      <c r="C960" s="11">
        <v>45596</v>
      </c>
      <c r="D960" t="str">
        <f>[28]Hoja1!B40</f>
        <v>LAVADORA  13 KG</v>
      </c>
      <c r="E960" s="2">
        <f>[28]Hoja1!D40</f>
        <v>44683</v>
      </c>
      <c r="F960">
        <f>[28]Hoja1!C40</f>
        <v>511</v>
      </c>
      <c r="G960" s="10" t="s">
        <v>75</v>
      </c>
      <c r="H960" t="str">
        <f>[28]Hoja1!A40</f>
        <v>UBR-037</v>
      </c>
      <c r="I960" s="12">
        <f>[28]Hoja1!M40</f>
        <v>6375</v>
      </c>
      <c r="J960" t="s">
        <v>99</v>
      </c>
    </row>
    <row r="961" spans="3:10" x14ac:dyDescent="0.25">
      <c r="C961" s="11">
        <v>45596</v>
      </c>
      <c r="D961" t="str">
        <f>[28]Hoja1!B41</f>
        <v>EQUIPO DE ELECTROESTIMULACION</v>
      </c>
      <c r="E961" s="2">
        <f>[28]Hoja1!D41</f>
        <v>44956</v>
      </c>
      <c r="F961">
        <f>[28]Hoja1!C41</f>
        <v>519</v>
      </c>
      <c r="G961" s="10" t="s">
        <v>75</v>
      </c>
      <c r="H961" t="str">
        <f>[28]Hoja1!A41</f>
        <v>UBR-038</v>
      </c>
      <c r="I961" s="12">
        <f>[28]Hoja1!M41</f>
        <v>3985.62</v>
      </c>
      <c r="J961" t="s">
        <v>99</v>
      </c>
    </row>
    <row r="962" spans="3:10" x14ac:dyDescent="0.25">
      <c r="C962" s="2">
        <v>45657</v>
      </c>
      <c r="D962" t="s">
        <v>100</v>
      </c>
      <c r="E962" s="2">
        <v>45623</v>
      </c>
      <c r="F962">
        <v>5151</v>
      </c>
      <c r="G962" s="10" t="s">
        <v>75</v>
      </c>
      <c r="H962" t="s">
        <v>105</v>
      </c>
      <c r="I962">
        <v>6832.4</v>
      </c>
      <c r="J962" t="s">
        <v>71</v>
      </c>
    </row>
    <row r="963" spans="3:10" x14ac:dyDescent="0.25">
      <c r="C963" s="2">
        <v>45657</v>
      </c>
      <c r="D963" t="s">
        <v>101</v>
      </c>
      <c r="E963" s="2">
        <v>45623</v>
      </c>
      <c r="F963">
        <v>5151</v>
      </c>
      <c r="G963" s="10" t="s">
        <v>75</v>
      </c>
      <c r="H963" t="s">
        <v>106</v>
      </c>
      <c r="I963" s="23">
        <v>14145.04</v>
      </c>
      <c r="J963" t="s">
        <v>73</v>
      </c>
    </row>
    <row r="964" spans="3:10" x14ac:dyDescent="0.25">
      <c r="C964" s="2">
        <v>45657</v>
      </c>
      <c r="D964" t="s">
        <v>104</v>
      </c>
      <c r="E964" s="2">
        <v>45623</v>
      </c>
      <c r="F964">
        <v>5151</v>
      </c>
      <c r="G964" s="10" t="s">
        <v>75</v>
      </c>
      <c r="H964" t="s">
        <v>107</v>
      </c>
      <c r="I964" s="22">
        <v>2100</v>
      </c>
      <c r="J964" t="s">
        <v>71</v>
      </c>
    </row>
    <row r="965" spans="3:10" x14ac:dyDescent="0.25">
      <c r="C965" s="2">
        <v>45657</v>
      </c>
      <c r="D965" t="s">
        <v>102</v>
      </c>
      <c r="E965" s="2">
        <v>45615</v>
      </c>
      <c r="F965">
        <v>511</v>
      </c>
      <c r="G965" s="10" t="s">
        <v>75</v>
      </c>
      <c r="H965" t="s">
        <v>108</v>
      </c>
      <c r="I965" s="22">
        <v>2100</v>
      </c>
      <c r="J965" t="s">
        <v>71</v>
      </c>
    </row>
    <row r="966" spans="3:10" x14ac:dyDescent="0.25">
      <c r="C966" s="2">
        <v>45657</v>
      </c>
      <c r="D966" t="s">
        <v>103</v>
      </c>
      <c r="E966" s="2">
        <v>45623</v>
      </c>
      <c r="F966">
        <v>5151</v>
      </c>
      <c r="G966" s="10" t="s">
        <v>75</v>
      </c>
      <c r="H966" t="s">
        <v>109</v>
      </c>
      <c r="I966">
        <v>6832.4</v>
      </c>
      <c r="J966" t="s">
        <v>73</v>
      </c>
    </row>
    <row r="967" spans="3:10" x14ac:dyDescent="0.25">
      <c r="C967" s="2">
        <v>45657</v>
      </c>
      <c r="D967" t="s">
        <v>103</v>
      </c>
      <c r="E967" s="21">
        <v>45607</v>
      </c>
      <c r="F967">
        <v>5151</v>
      </c>
      <c r="G967" s="10" t="s">
        <v>75</v>
      </c>
      <c r="H967" t="s">
        <v>110</v>
      </c>
      <c r="I967">
        <v>8004</v>
      </c>
      <c r="J967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2024-03-21T18:34:13Z</dcterms:created>
  <dcterms:modified xsi:type="dcterms:W3CDTF">2025-01-24T14:25:34Z</dcterms:modified>
</cp:coreProperties>
</file>