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Secretaria Tecnica del Comite de Adquisicion de Obra\ADQUISICION-23\MARZO\"/>
    </mc:Choice>
  </mc:AlternateContent>
  <bookViews>
    <workbookView xWindow="0" yWindow="0" windowWidth="20490" windowHeight="7455" firstSheet="2"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calcChain.xml><?xml version="1.0" encoding="utf-8"?>
<calcChain xmlns="http://schemas.openxmlformats.org/spreadsheetml/2006/main">
  <c r="BM14" i="1" l="1"/>
  <c r="AW14" i="1"/>
  <c r="AX14" i="1" s="1"/>
  <c r="AV14" i="1"/>
  <c r="AQ14" i="1"/>
  <c r="AP14" i="1"/>
  <c r="AL14" i="1"/>
  <c r="AM14" i="1" s="1"/>
  <c r="BM13" i="1"/>
  <c r="AW13" i="1"/>
  <c r="AX13" i="1" s="1"/>
  <c r="AV13" i="1"/>
  <c r="AQ13" i="1"/>
  <c r="AP13" i="1"/>
  <c r="AN13" i="1"/>
  <c r="AM13" i="1"/>
  <c r="AL13" i="1"/>
  <c r="BM12" i="1"/>
  <c r="AW12" i="1"/>
  <c r="AX12" i="1" s="1"/>
  <c r="AO12" i="1"/>
  <c r="AV12" i="1" s="1"/>
  <c r="AM12" i="1"/>
  <c r="AL12" i="1"/>
  <c r="BM11" i="1"/>
  <c r="AW11" i="1"/>
  <c r="AX11" i="1" s="1"/>
  <c r="AV11" i="1"/>
  <c r="AQ11" i="1"/>
  <c r="AP11" i="1"/>
  <c r="AM11" i="1"/>
  <c r="AL11" i="1"/>
  <c r="BM10" i="1"/>
  <c r="AW10" i="1"/>
  <c r="AX10" i="1" s="1"/>
  <c r="AV10" i="1"/>
  <c r="AQ10" i="1"/>
  <c r="AP10" i="1"/>
  <c r="AM10" i="1"/>
  <c r="AL10" i="1"/>
  <c r="BM9" i="1"/>
  <c r="AW9" i="1"/>
  <c r="AX9" i="1" s="1"/>
  <c r="AV9" i="1"/>
  <c r="AQ9" i="1"/>
  <c r="AP9" i="1"/>
  <c r="AM9" i="1"/>
  <c r="AL9" i="1"/>
  <c r="BM8" i="1"/>
  <c r="AW8" i="1"/>
  <c r="AX8" i="1" s="1"/>
  <c r="AV8" i="1"/>
  <c r="AQ8" i="1"/>
  <c r="AP8" i="1"/>
  <c r="AM8" i="1"/>
  <c r="AL8" i="1"/>
  <c r="AP12" i="1" l="1"/>
  <c r="AQ12" i="1"/>
</calcChain>
</file>

<file path=xl/sharedStrings.xml><?xml version="1.0" encoding="utf-8"?>
<sst xmlns="http://schemas.openxmlformats.org/spreadsheetml/2006/main" count="760" uniqueCount="357">
  <si>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</si>
  <si>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</si>
  <si>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</si>
  <si>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</si>
  <si>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</si>
  <si>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</si>
  <si>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</si>
  <si>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</si>
  <si>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</si>
  <si>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</si>
  <si>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</si>
  <si>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</si>
  <si>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</si>
  <si>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</si>
  <si>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</si>
  <si>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</si>
  <si>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</si>
  <si>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</si>
  <si>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</si>
  <si>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</si>
  <si>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</si>
  <si>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</si>
  <si>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</si>
  <si>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</si>
  <si>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</si>
  <si>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</si>
  <si>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</si>
  <si>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</si>
  <si>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</si>
  <si>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</si>
  <si>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</si>
  <si>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</si>
  <si>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</si>
  <si>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</si>
  <si>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</si>
  <si>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</si>
  <si>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</si>
  <si>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</si>
  <si>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</si>
  <si>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</si>
  <si>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</si>
  <si>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</si>
  <si>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</si>
  <si>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</si>
  <si>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</si>
  <si>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</si>
  <si>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</si>
  <si>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</si>
  <si>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</si>
  <si>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</si>
  <si>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</si>
  <si>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</si>
  <si>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</si>
  <si>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</si>
  <si>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</si>
  <si>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</si>
  <si>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</si>
  <si>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</si>
  <si>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</si>
  <si>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</si>
  <si>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</si>
  <si>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</si>
  <si>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</si>
  <si>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</si>
  <si>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</si>
  <si>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</si>
  <si>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</si>
  <si>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</si>
  <si>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</si>
  <si>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</si>
  <si>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</si>
  <si>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</si>
  <si>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</si>
  <si>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</si>
  <si>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</si>
  <si>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</si>
  <si>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</si>
  <si>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</si>
  <si>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</si>
  <si>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</si>
  <si>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</si>
  <si>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</si>
  <si>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</si>
  <si>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</si>
  <si>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</si>
  <si>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</si>
  <si>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</si>
  <si>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</si>
  <si>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</si>
  <si>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</si>
  <si>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</si>
  <si>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</si>
  <si>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</si>
  <si>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</si>
  <si>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</si>
  <si>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</si>
  <si>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</si>
  <si>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</si>
  <si>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</si>
  <si>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</si>
  <si>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</si>
  <si>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</si>
  <si>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</si>
  <si>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</si>
  <si>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</si>
  <si>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</si>
  <si>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</si>
  <si>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</si>
  <si>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</si>
  <si>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</si>
  <si>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</si>
  <si>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</si>
  <si>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</si>
  <si>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</si>
  <si>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</si>
  <si>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</si>
  <si>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</si>
  <si>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</si>
  <si>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</si>
  <si>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</si>
  <si>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</si>
  <si>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</si>
  <si>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</si>
  <si>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</si>
  <si>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</si>
  <si>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</si>
  <si>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</si>
  <si>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</si>
  <si>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</si>
  <si>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</si>
  <si>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</si>
  <si>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</si>
  <si>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</si>
  <si>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</si>
  <si>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</si>
  <si>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</si>
  <si>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</si>
  <si>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</si>
  <si>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</si>
  <si>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</si>
  <si>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</si>
  <si>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</si>
  <si>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</si>
  <si>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</si>
  <si>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</si>
  <si>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</si>
  <si>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</si>
  <si>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</si>
  <si>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</si>
  <si>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</si>
  <si>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</si>
  <si>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</si>
  <si>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</si>
  <si>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</si>
  <si>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</si>
  <si>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</si>
  <si>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</si>
  <si>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</si>
  <si>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</si>
  <si>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</si>
  <si>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</si>
  <si>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</si>
  <si>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</si>
  <si>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</si>
  <si>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</si>
  <si>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</si>
  <si>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</si>
  <si>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</si>
  <si>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</si>
  <si>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</si>
  <si>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</si>
  <si>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</si>
  <si>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</si>
  <si>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</si>
  <si>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</si>
  <si>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</si>
  <si>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</si>
  <si>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</si>
  <si>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</si>
  <si>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</si>
  <si>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</si>
  <si>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</si>
  <si>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</si>
  <si>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</si>
  <si>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</si>
  <si>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</si>
  <si>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</si>
  <si>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</si>
  <si>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</si>
  <si>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</si>
  <si>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</si>
  <si>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</si>
  <si>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</si>
  <si>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</si>
  <si>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</si>
  <si>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</si>
  <si>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</si>
  <si>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</si>
  <si>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</si>
  <si>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</si>
  <si>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</si>
  <si>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</si>
  <si>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</si>
  <si>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</si>
  <si>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</si>
  <si>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</si>
  <si>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</si>
  <si>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</si>
  <si>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</si>
  <si>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</si>
  <si>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</si>
  <si>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</si>
  <si>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</si>
  <si>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</si>
  <si>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</si>
  <si>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</si>
  <si>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</si>
  <si>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</si>
  <si>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</si>
  <si>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</si>
  <si>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</si>
  <si>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</si>
  <si>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</si>
  <si>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</si>
  <si>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</si>
  <si>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</si>
  <si>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</si>
  <si>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</si>
  <si>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</si>
  <si>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</si>
  <si>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</si>
  <si>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</si>
  <si>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</si>
  <si>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</si>
  <si>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</si>
  <si>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</si>
  <si>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</si>
  <si>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</si>
  <si>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</si>
  <si>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</si>
  <si>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</si>
  <si>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</si>
  <si>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</si>
  <si>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</si>
  <si>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</si>
  <si>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</si>
  <si>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</si>
  <si>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</si>
  <si>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</si>
  <si>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</si>
  <si>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</si>
  <si>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</si>
  <si>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</si>
  <si>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</si>
  <si>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</si>
  <si>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</si>
  <si>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</si>
  <si>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</si>
  <si>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</si>
  <si>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</si>
  <si>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</si>
  <si>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</si>
  <si>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</si>
  <si>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</si>
  <si>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</si>
  <si>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</si>
  <si>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</si>
  <si>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</si>
  <si>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</si>
  <si>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</si>
  <si>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</si>
  <si>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</si>
  <si>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</si>
  <si>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</si>
  <si>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</si>
  <si>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</si>
  <si>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</si>
  <si>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</si>
  <si>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</si>
  <si>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</si>
  <si>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</si>
  <si>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</si>
  <si>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</si>
  <si>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</si>
  <si>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</si>
  <si>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</si>
  <si>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</si>
  <si>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</si>
  <si>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NACIONAL</t>
  </si>
  <si>
    <t>ADQUISICIONES</t>
  </si>
  <si>
    <t>PROPIOS</t>
  </si>
  <si>
    <t>ORGANO INTERNO DE CONTROL</t>
  </si>
  <si>
    <t>NO GENERA</t>
  </si>
  <si>
    <t>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t>
  </si>
  <si>
    <t>DÓLAR</t>
  </si>
  <si>
    <t>TRASFERENCIA</t>
  </si>
  <si>
    <t>AGROPRODUCTOS SAME, S. DE P.R. DE R.L. DE C.V.</t>
  </si>
  <si>
    <t>ASA170130DC8</t>
  </si>
  <si>
    <t>FITOSANIDAD</t>
  </si>
  <si>
    <t>TOYO KASEI SA DE CV</t>
  </si>
  <si>
    <t>PTO8004243H2</t>
  </si>
  <si>
    <t>http://www.cegaipslp.org.mx/HV2022Dos.nsf/nombre_de_la_vista/A5C0C48FFB8FC8358625896B00798CDE/$File/HIPERVINCULO+XXXIVB.pdf</t>
  </si>
  <si>
    <t>CEPSAR-AD-007-2023</t>
  </si>
  <si>
    <t>http://www.cegaipslp.org.mx/HV2021Tres.nsf/nombre_de_la_vista/252FA9066189439C862588000075FCE4/$File/HIPERVINCULO+XXXIVB.pdf</t>
  </si>
  <si>
    <t>ADQUISICIONES DE FITOSANITARIOS</t>
  </si>
  <si>
    <t>01 al 03</t>
  </si>
  <si>
    <t>CEPSAR-CCV-025-2023</t>
  </si>
  <si>
    <t>AGROALDIME SA DE CV</t>
  </si>
  <si>
    <t>AAL921006988</t>
  </si>
  <si>
    <t>CEPSAR-CCV-024-2023</t>
  </si>
  <si>
    <t>M.N.,</t>
  </si>
  <si>
    <t>ABASTECEDORA AGRICENTER SA DE CV</t>
  </si>
  <si>
    <t>AAG160805FE9</t>
  </si>
  <si>
    <t>CEPSAR-CCV-023-2023</t>
  </si>
  <si>
    <t>CEPSAR-AD-008-2023</t>
  </si>
  <si>
    <t>ADQUISICION DE FERTIZANTE NITROGENO</t>
  </si>
  <si>
    <t>04 al 04</t>
  </si>
  <si>
    <t>DESARROLLOS BIOSTRATO S DE RL DE CV</t>
  </si>
  <si>
    <t>DBI1802122S0</t>
  </si>
  <si>
    <t>FERTIRRIEGO</t>
  </si>
  <si>
    <t>CEPSAR-CCV-015-2023</t>
  </si>
  <si>
    <t>CEPSAR-AD-009-2023</t>
  </si>
  <si>
    <t xml:space="preserve">ADQUISICION DE SEMILLA PORTA INJERTO </t>
  </si>
  <si>
    <t>05 AL 06</t>
  </si>
  <si>
    <t>SEMINIS, S.A. DE C.V.</t>
  </si>
  <si>
    <t>SSI021121SW5</t>
  </si>
  <si>
    <t xml:space="preserve">GROWER </t>
  </si>
  <si>
    <t>CEPSAR-CCV-026-2023</t>
  </si>
  <si>
    <t>CEPSAR-AD-010-2023</t>
  </si>
  <si>
    <t>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t>
  </si>
  <si>
    <t>ADQUISICION DE REFACCIONES</t>
  </si>
  <si>
    <t>07 AL 07</t>
  </si>
  <si>
    <t>METALISER, S.A. DE C.V.</t>
  </si>
  <si>
    <t>MET97032474A</t>
  </si>
  <si>
    <t>MANTENIMIENTO</t>
  </si>
  <si>
    <t>CEPSAR-CCV-021-2023</t>
  </si>
  <si>
    <t>CEPSAR-AD-012-2023</t>
  </si>
  <si>
    <t>ADQUISICION DE FIBRA DE COCO CPS</t>
  </si>
  <si>
    <t>08 AL 09</t>
  </si>
  <si>
    <t>EXCALIBUR PLASTICS MEX, S.A. DE C.V.</t>
  </si>
  <si>
    <t>EPM1404169A2</t>
  </si>
  <si>
    <t>CEPSAR-CCV-022-2023</t>
  </si>
  <si>
    <t>no genera informacion</t>
  </si>
  <si>
    <t>AGROPRODUCTOS SAME SA DE CV</t>
  </si>
  <si>
    <t>DLLS</t>
  </si>
  <si>
    <t>M.N.</t>
  </si>
  <si>
    <t xml:space="preserve">ABASTECEDORA AGRICENTER </t>
  </si>
  <si>
    <t>SEM9306092E5</t>
  </si>
  <si>
    <t>SIERRA SEED INTERNACIONAL S DE RL DE CV</t>
  </si>
  <si>
    <t>ttp://www.cegaipslp.org.mx/HV2022Dos.nsf/nombre_de_la_vista/462A5643E8BE3AE186258989006D1E73/$File/CONT+025+SAME+Fitosanitarios.pdf</t>
  </si>
  <si>
    <t>http://www.cegaipslp.org.mx/HV2022Dos.nsf/nombre_de_la_vista/38015FD6D1AD124386258989006DE2CA/$File/CONT+024+AGROALDIME+Fitosanitarios.pdf</t>
  </si>
  <si>
    <t>http://www.cegaipslp.org.mx/HV2022Dos.nsf/nombre_de_la_vista/A907CC98016A26B686258989006E5DF2/$File/CONT+023+AGRICENTER+Fitosanitarios.pdf</t>
  </si>
  <si>
    <t>http://www.cegaipslp.org.mx/HV2022Dos.nsf/nombre_de_la_vista/15EAC3CB80B22AA586258989006E9B1F/$File/CONT+015+DESARROLLOS+BIOSTRATO+fertilizantes.pdf</t>
  </si>
  <si>
    <t>http://www.cegaipslp.org.mx/HV2022Dos.nsf/nombre_de_la_vista/9CCEA7EB390B30EB86258989006ED8DB/$File/CONT+026+SEMINIS+Semilla+2023-2024.pdf</t>
  </si>
  <si>
    <t>http://www.cegaipslp.org.mx/HV2022Dos.nsf/nombre_de_la_vista/ED94CE5C25C5068D86258989006F0F9E/$File/CONT+021+METALAISER+Refacciones+aguilones.pdf</t>
  </si>
  <si>
    <t>http://www.cegaipslp.org.mx/HV2022Dos.nsf/nombre_de_la_vista/42395EC12BA0D28986258989006F4869/$File/CONT+022+excalibur+AD-012-2023+fibra+de+coco.pdf</t>
  </si>
  <si>
    <t>N0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</si>
</sst>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indexed="8"/>
      <name val="Arial"/>
      <family val="2"/>
    </font>
    <font>
      <sz val="8"/>
      <color rgb="FF000000"/>
      <name val="Calibri"/>
      <family val="2"/>
    </font>
    <font>
      <u/>
      <sz val="11"/>
      <color theme="10"/>
      <name val="Calibri"/>
      <family val="2"/>
      <scheme val="minor"/>
    </font>
    <font>
      <sz val="8"/>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7"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xf>
    <xf numFmtId="14" fontId="5" fillId="0" borderId="1" xfId="0" applyNumberFormat="1" applyFont="1" applyBorder="1" applyAlignment="1">
      <alignment horizontal="center" vertical="center"/>
    </xf>
    <xf numFmtId="0" fontId="6" fillId="3" borderId="1" xfId="0" applyFont="1" applyFill="1" applyBorder="1" applyAlignment="1">
      <alignment horizontal="center" vertical="center"/>
    </xf>
    <xf numFmtId="0" fontId="4" fillId="0" borderId="1" xfId="0" applyFont="1" applyBorder="1" applyAlignment="1">
      <alignment horizontal="center" vertical="center" wrapText="1"/>
    </xf>
    <xf numFmtId="0" fontId="8" fillId="3" borderId="1" xfId="0" applyNumberFormat="1" applyFont="1" applyFill="1" applyBorder="1" applyAlignment="1">
      <alignment horizontal="center" vertical="center"/>
    </xf>
    <xf numFmtId="14" fontId="8" fillId="3" borderId="1" xfId="0" applyNumberFormat="1" applyFont="1" applyFill="1" applyBorder="1" applyAlignment="1">
      <alignment horizontal="center" vertical="center"/>
    </xf>
    <xf numFmtId="164" fontId="4" fillId="0" borderId="1" xfId="1" applyNumberFormat="1" applyFont="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4" fillId="0" borderId="1" xfId="0" applyFont="1" applyBorder="1" applyAlignment="1">
      <alignment horizontal="left" vertical="center" wrapText="1"/>
    </xf>
    <xf numFmtId="0" fontId="6" fillId="3" borderId="2" xfId="0" applyFont="1" applyFill="1" applyBorder="1" applyAlignment="1">
      <alignment horizontal="center" vertical="center" wrapText="1"/>
    </xf>
    <xf numFmtId="16" fontId="4" fillId="0" borderId="2" xfId="0" applyNumberFormat="1" applyFont="1" applyBorder="1" applyAlignment="1">
      <alignment horizontal="center" vertical="center"/>
    </xf>
    <xf numFmtId="164" fontId="8" fillId="3" borderId="1" xfId="1" applyNumberFormat="1" applyFont="1" applyFill="1" applyBorder="1" applyAlignment="1">
      <alignment horizontal="center" vertical="center" wrapText="1"/>
    </xf>
    <xf numFmtId="0" fontId="6" fillId="3" borderId="1" xfId="0" applyFont="1" applyFill="1" applyBorder="1" applyAlignment="1">
      <alignment horizontal="center" vertical="center" wrapText="1"/>
    </xf>
    <xf numFmtId="16" fontId="4" fillId="0" borderId="1" xfId="0" applyNumberFormat="1" applyFont="1" applyBorder="1" applyAlignment="1">
      <alignment horizontal="center" vertical="center"/>
    </xf>
    <xf numFmtId="0" fontId="7" fillId="0" borderId="0" xfId="2" applyFill="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2" xfId="0" applyFont="1" applyBorder="1" applyAlignment="1">
      <alignment vertical="center"/>
    </xf>
    <xf numFmtId="0" fontId="4" fillId="0" borderId="2" xfId="0" applyFont="1" applyBorder="1" applyAlignment="1">
      <alignment vertical="center" wrapText="1"/>
    </xf>
    <xf numFmtId="0" fontId="7" fillId="3" borderId="2" xfId="2" applyFill="1" applyBorder="1" applyAlignment="1">
      <alignment vertical="center" wrapText="1"/>
    </xf>
    <xf numFmtId="0" fontId="7" fillId="3" borderId="1" xfId="2" applyFill="1" applyBorder="1" applyAlignment="1">
      <alignment vertical="center" wrapText="1"/>
    </xf>
    <xf numFmtId="14" fontId="5" fillId="0" borderId="1" xfId="0" applyNumberFormat="1" applyFont="1" applyBorder="1" applyAlignment="1">
      <alignment horizontal="center" vertical="center" wrapText="1"/>
    </xf>
    <xf numFmtId="14" fontId="0" fillId="0" borderId="1" xfId="0" applyNumberFormat="1" applyFont="1" applyBorder="1" applyAlignment="1">
      <alignment horizontal="center" vertical="center"/>
    </xf>
    <xf numFmtId="0" fontId="4" fillId="0" borderId="2" xfId="0" applyFont="1" applyBorder="1" applyAlignment="1">
      <alignment horizontal="center" vertical="center"/>
    </xf>
    <xf numFmtId="14" fontId="5" fillId="0" borderId="2" xfId="0" applyNumberFormat="1" applyFont="1" applyBorder="1" applyAlignment="1">
      <alignment horizontal="center" vertical="center"/>
    </xf>
    <xf numFmtId="0" fontId="6" fillId="3" borderId="2" xfId="0" applyFont="1" applyFill="1" applyBorder="1" applyAlignment="1">
      <alignment horizontal="center" vertical="center"/>
    </xf>
    <xf numFmtId="0" fontId="4" fillId="0" borderId="2" xfId="0" applyFont="1" applyBorder="1" applyAlignment="1">
      <alignment horizontal="center" vertical="center" wrapText="1"/>
    </xf>
    <xf numFmtId="0" fontId="7" fillId="3" borderId="1" xfId="2" applyBorder="1" applyAlignment="1">
      <alignment horizontal="left" vertical="center"/>
    </xf>
    <xf numFmtId="44" fontId="0" fillId="0" borderId="0" xfId="1" applyFont="1"/>
    <xf numFmtId="0" fontId="0" fillId="3" borderId="0" xfId="0" applyFill="1" applyBorder="1"/>
    <xf numFmtId="44" fontId="0" fillId="3" borderId="0" xfId="1" applyFont="1" applyFill="1" applyBorder="1"/>
    <xf numFmtId="14" fontId="0" fillId="0" borderId="0" xfId="0" applyNumberFormat="1" applyAlignment="1">
      <alignment horizont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A5C0C48FFB8FC8358625896B00798CDE/$File/HIPERVINCULO+XXXIVB.pdf" TargetMode="External"/><Relationship Id="rId13" Type="http://schemas.openxmlformats.org/officeDocument/2006/relationships/hyperlink" Target="http://www.cegaipslp.org.mx/HV2022Dos.nsf/nombre_de_la_vista/38015FD6D1AD124386258989006DE2CA/$File/CONT+024+AGROALDIME+Fitosanitarios.pdf" TargetMode="External"/><Relationship Id="rId18" Type="http://schemas.openxmlformats.org/officeDocument/2006/relationships/hyperlink" Target="http://www.cegaipslp.org.mx/HV2022Dos.nsf/nombre_de_la_vista/42395EC12BA0D28986258989006F4869/$File/CONT+022+excalibur+AD-012-2023+fibra+de+coco.pdf" TargetMode="External"/><Relationship Id="rId3" Type="http://schemas.openxmlformats.org/officeDocument/2006/relationships/hyperlink" Target="http://www.cegaipslp.org.mx/HV2021Tres.nsf/nombre_de_la_vista/252FA9066189439C862588000075FCE4/$File/HIPERVINCULO+XXXIVB.pdf" TargetMode="External"/><Relationship Id="rId7" Type="http://schemas.openxmlformats.org/officeDocument/2006/relationships/hyperlink" Target="http://www.cegaipslp.org.mx/HV2021Tres.nsf/nombre_de_la_vista/252FA9066189439C862588000075FCE4/$File/HIPERVINCULO+XXXIVB.pdf" TargetMode="External"/><Relationship Id="rId12" Type="http://schemas.openxmlformats.org/officeDocument/2006/relationships/hyperlink" Target="http://www.cegaipslp.org.mx/HV2022Dos.nsf/nombre_de_la_vista/462A5643E8BE3AE186258989006D1E73/$File/CONT+025+SAME+Fitosanitarios.pdf" TargetMode="External"/><Relationship Id="rId17" Type="http://schemas.openxmlformats.org/officeDocument/2006/relationships/hyperlink" Target="http://www.cegaipslp.org.mx/HV2022Dos.nsf/nombre_de_la_vista/ED94CE5C25C5068D86258989006F0F9E/$File/CONT+021+METALAISER+Refacciones+aguilones.pdf" TargetMode="External"/><Relationship Id="rId2" Type="http://schemas.openxmlformats.org/officeDocument/2006/relationships/hyperlink" Target="http://www.cegaipslp.org.mx/HV2021Tres.nsf/nombre_de_la_vista/252FA9066189439C862588000075FCE4/$File/HIPERVINCULO+XXXIVB.pdf" TargetMode="External"/><Relationship Id="rId16" Type="http://schemas.openxmlformats.org/officeDocument/2006/relationships/hyperlink" Target="http://www.cegaipslp.org.mx/HV2022Dos.nsf/nombre_de_la_vista/9CCEA7EB390B30EB86258989006ED8DB/$File/CONT+026+SEMINIS+Semilla+2023-2024.pdf" TargetMode="External"/><Relationship Id="rId1" Type="http://schemas.openxmlformats.org/officeDocument/2006/relationships/hyperlink" Target="http://www.cegaipslp.org.mx/HV2021Tres.nsf/nombre_de_la_vista/252FA9066189439C862588000075FCE4/$File/HIPERVINCULO+XXXIVB.pdf" TargetMode="External"/><Relationship Id="rId6" Type="http://schemas.openxmlformats.org/officeDocument/2006/relationships/hyperlink" Target="http://www.cegaipslp.org.mx/HV2021Tres.nsf/nombre_de_la_vista/252FA9066189439C862588000075FCE4/$File/HIPERVINCULO+XXXIVB.pdf" TargetMode="External"/><Relationship Id="rId11" Type="http://schemas.openxmlformats.org/officeDocument/2006/relationships/hyperlink" Target="http://www.cegaipslp.org.mx/HV2022Dos.nsf/nombre_de_la_vista/A5C0C48FFB8FC8358625896B00798CDE/$File/HIPERVINCULO+XXXIVB.pdf" TargetMode="External"/><Relationship Id="rId5" Type="http://schemas.openxmlformats.org/officeDocument/2006/relationships/hyperlink" Target="http://www.cegaipslp.org.mx/HV2021Tres.nsf/nombre_de_la_vista/252FA9066189439C862588000075FCE4/$File/HIPERVINCULO+XXXIVB.pdf" TargetMode="External"/><Relationship Id="rId15" Type="http://schemas.openxmlformats.org/officeDocument/2006/relationships/hyperlink" Target="http://www.cegaipslp.org.mx/HV2022Dos.nsf/nombre_de_la_vista/15EAC3CB80B22AA586258989006E9B1F/$File/CONT+015+DESARROLLOS+BIOSTRATO+fertilizantes.pdf" TargetMode="External"/><Relationship Id="rId10" Type="http://schemas.openxmlformats.org/officeDocument/2006/relationships/hyperlink" Target="http://www.cegaipslp.org.mx/HV2022Dos.nsf/nombre_de_la_vista/A5C0C48FFB8FC8358625896B00798CDE/$File/HIPERVINCULO+XXXIVB.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1Tres.nsf/nombre_de_la_vista/252FA9066189439C862588000075FCE4/$File/HIPERVINCULO+XXXIVB.pdf" TargetMode="External"/><Relationship Id="rId9" Type="http://schemas.openxmlformats.org/officeDocument/2006/relationships/hyperlink" Target="http://www.cegaipslp.org.mx/HV2022Dos.nsf/nombre_de_la_vista/A5C0C48FFB8FC8358625896B00798CDE/$File/HIPERVINCULO+XXXIVB.pdf" TargetMode="External"/><Relationship Id="rId14" Type="http://schemas.openxmlformats.org/officeDocument/2006/relationships/hyperlink" Target="http://www.cegaipslp.org.mx/HV2022Dos.nsf/nombre_de_la_vista/A907CC98016A26B686258989006E5DF2/$File/CONT+023+AGRICENTER+Fitosanitario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Dos.nsf/nombre_de_la_vista/A5C0C48FFB8FC8358625896B00798CDE/$File/HIPERVINCULO+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nombre_de_la_vista/A5C0C48FFB8FC8358625896B00798CDE/$File/HIPERVINCUL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14"/>
  <sheetViews>
    <sheetView topLeftCell="F1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0.140625" customWidth="1"/>
  </cols>
  <sheetData>
    <row r="1" spans="1:68" hidden="1" x14ac:dyDescent="0.25">
      <c r="A1" t="s">
        <v>0</v>
      </c>
    </row>
    <row r="2" spans="1:68" x14ac:dyDescent="0.25">
      <c r="A2" s="22" t="s">
        <v>1</v>
      </c>
      <c r="B2" s="23"/>
      <c r="C2" s="23"/>
      <c r="D2" s="22" t="s">
        <v>2</v>
      </c>
      <c r="E2" s="23"/>
      <c r="F2" s="23"/>
      <c r="G2" s="22" t="s">
        <v>3</v>
      </c>
      <c r="H2" s="23"/>
      <c r="I2" s="23"/>
    </row>
    <row r="3" spans="1:68" x14ac:dyDescent="0.25">
      <c r="A3" s="24" t="s">
        <v>4</v>
      </c>
      <c r="B3" s="23"/>
      <c r="C3" s="23"/>
      <c r="D3" s="24" t="s">
        <v>5</v>
      </c>
      <c r="E3" s="23"/>
      <c r="F3" s="23"/>
      <c r="G3" s="24" t="s">
        <v>6</v>
      </c>
      <c r="H3" s="23"/>
      <c r="I3" s="23"/>
    </row>
    <row r="4" spans="1:68"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8" x14ac:dyDescent="0.25">
      <c r="A6" s="22" t="s">
        <v>82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row>
    <row r="7" spans="1:68"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8" ht="67.5" customHeight="1" x14ac:dyDescent="0.25">
      <c r="A8" s="31">
        <v>2023</v>
      </c>
      <c r="B8" s="32">
        <v>44986</v>
      </c>
      <c r="C8" s="32">
        <v>45016</v>
      </c>
      <c r="D8" s="31" t="s">
        <v>149</v>
      </c>
      <c r="E8" s="31" t="s">
        <v>153</v>
      </c>
      <c r="F8" s="31" t="s">
        <v>288</v>
      </c>
      <c r="G8" s="33" t="s">
        <v>302</v>
      </c>
      <c r="H8" s="26" t="s">
        <v>293</v>
      </c>
      <c r="I8" s="27" t="s">
        <v>303</v>
      </c>
      <c r="J8" s="14" t="s">
        <v>304</v>
      </c>
      <c r="K8" s="15" t="s">
        <v>305</v>
      </c>
      <c r="L8" s="26" t="s">
        <v>292</v>
      </c>
      <c r="M8" s="26" t="s">
        <v>292</v>
      </c>
      <c r="N8" s="26" t="s">
        <v>292</v>
      </c>
      <c r="O8" s="6" t="s">
        <v>296</v>
      </c>
      <c r="P8" s="3" t="s">
        <v>297</v>
      </c>
      <c r="Q8" s="10" t="s">
        <v>182</v>
      </c>
      <c r="R8" s="26" t="s">
        <v>292</v>
      </c>
      <c r="S8" s="26" t="s">
        <v>292</v>
      </c>
      <c r="T8" s="26" t="s">
        <v>292</v>
      </c>
      <c r="U8" s="10" t="s">
        <v>187</v>
      </c>
      <c r="V8" s="34" t="s">
        <v>292</v>
      </c>
      <c r="W8" s="34" t="s">
        <v>292</v>
      </c>
      <c r="X8" s="34" t="s">
        <v>292</v>
      </c>
      <c r="Y8" s="34" t="s">
        <v>292</v>
      </c>
      <c r="Z8" s="34" t="s">
        <v>292</v>
      </c>
      <c r="AA8" s="34" t="s">
        <v>292</v>
      </c>
      <c r="AB8" s="10" t="s">
        <v>229</v>
      </c>
      <c r="AC8" s="34" t="s">
        <v>292</v>
      </c>
      <c r="AD8" s="34" t="s">
        <v>292</v>
      </c>
      <c r="AE8" s="34" t="s">
        <v>292</v>
      </c>
      <c r="AF8" s="34" t="s">
        <v>292</v>
      </c>
      <c r="AG8" s="34" t="s">
        <v>292</v>
      </c>
      <c r="AH8" s="25" t="s">
        <v>298</v>
      </c>
      <c r="AI8" s="25" t="s">
        <v>289</v>
      </c>
      <c r="AJ8" s="7" t="s">
        <v>306</v>
      </c>
      <c r="AK8" s="8">
        <v>44992</v>
      </c>
      <c r="AL8" s="8">
        <f t="shared" ref="AL8:AL14" si="0">AK8</f>
        <v>44992</v>
      </c>
      <c r="AM8" s="8">
        <f t="shared" ref="AM8:AM14" si="1">AL8+(366)</f>
        <v>45358</v>
      </c>
      <c r="AN8" s="16">
        <v>10180</v>
      </c>
      <c r="AO8" s="16">
        <v>10180</v>
      </c>
      <c r="AP8" s="9">
        <f t="shared" ref="AP8:AP10" si="2">+AO8*0.4</f>
        <v>4072</v>
      </c>
      <c r="AQ8" s="9">
        <f t="shared" ref="AQ8:AQ10" si="3">+AO8*1.2</f>
        <v>12216</v>
      </c>
      <c r="AR8" s="3" t="s">
        <v>294</v>
      </c>
      <c r="AS8" s="3">
        <v>18.899999999999999</v>
      </c>
      <c r="AT8" s="3" t="s">
        <v>295</v>
      </c>
      <c r="AU8" s="17" t="s">
        <v>292</v>
      </c>
      <c r="AV8" s="9">
        <f t="shared" ref="AV8:AV10" si="4">+AO8*0.3</f>
        <v>3054</v>
      </c>
      <c r="AW8" s="8">
        <f t="shared" ref="AW8:AW14" si="5">AK8</f>
        <v>44992</v>
      </c>
      <c r="AX8" s="8">
        <f t="shared" ref="AX8:AX13" si="6">AW8+(30)</f>
        <v>45022</v>
      </c>
      <c r="AY8" s="19" t="s">
        <v>349</v>
      </c>
      <c r="AZ8" s="19" t="s">
        <v>301</v>
      </c>
      <c r="BA8" s="10" t="s">
        <v>290</v>
      </c>
      <c r="BB8" s="10" t="s">
        <v>292</v>
      </c>
      <c r="BC8" s="10">
        <v>1</v>
      </c>
      <c r="BD8" s="10" t="s">
        <v>255</v>
      </c>
      <c r="BE8" s="10">
        <v>1</v>
      </c>
      <c r="BF8" s="10" t="s">
        <v>291</v>
      </c>
      <c r="BG8" s="19" t="s">
        <v>301</v>
      </c>
      <c r="BH8" s="19" t="s">
        <v>301</v>
      </c>
      <c r="BI8" s="19" t="s">
        <v>301</v>
      </c>
      <c r="BJ8" s="19" t="s">
        <v>301</v>
      </c>
      <c r="BK8" s="10" t="s">
        <v>289</v>
      </c>
      <c r="BL8" s="11">
        <v>45019</v>
      </c>
      <c r="BM8" s="11">
        <f t="shared" ref="BM8:BM14" si="7">BL8</f>
        <v>45019</v>
      </c>
      <c r="BN8" s="35" t="s">
        <v>342</v>
      </c>
      <c r="BO8" s="20"/>
      <c r="BP8" s="20"/>
    </row>
    <row r="9" spans="1:68" ht="90" x14ac:dyDescent="0.25">
      <c r="A9" s="31">
        <v>2023</v>
      </c>
      <c r="B9" s="32">
        <v>44986</v>
      </c>
      <c r="C9" s="32">
        <v>45016</v>
      </c>
      <c r="D9" s="31" t="s">
        <v>149</v>
      </c>
      <c r="E9" s="31" t="s">
        <v>153</v>
      </c>
      <c r="F9" s="31" t="s">
        <v>288</v>
      </c>
      <c r="G9" s="33" t="s">
        <v>302</v>
      </c>
      <c r="H9" s="26" t="s">
        <v>293</v>
      </c>
      <c r="I9" s="27" t="s">
        <v>303</v>
      </c>
      <c r="J9" s="14" t="s">
        <v>304</v>
      </c>
      <c r="K9" s="15" t="s">
        <v>305</v>
      </c>
      <c r="L9" s="26" t="s">
        <v>292</v>
      </c>
      <c r="M9" s="26" t="s">
        <v>292</v>
      </c>
      <c r="N9" s="26" t="s">
        <v>292</v>
      </c>
      <c r="O9" s="6" t="s">
        <v>307</v>
      </c>
      <c r="P9" s="3" t="s">
        <v>308</v>
      </c>
      <c r="Q9" s="10" t="s">
        <v>182</v>
      </c>
      <c r="R9" s="26" t="s">
        <v>292</v>
      </c>
      <c r="S9" s="26" t="s">
        <v>292</v>
      </c>
      <c r="T9" s="26" t="s">
        <v>292</v>
      </c>
      <c r="U9" s="10" t="s">
        <v>187</v>
      </c>
      <c r="V9" s="34" t="s">
        <v>292</v>
      </c>
      <c r="W9" s="34" t="s">
        <v>292</v>
      </c>
      <c r="X9" s="34" t="s">
        <v>292</v>
      </c>
      <c r="Y9" s="34" t="s">
        <v>292</v>
      </c>
      <c r="Z9" s="34" t="s">
        <v>292</v>
      </c>
      <c r="AA9" s="34" t="s">
        <v>292</v>
      </c>
      <c r="AB9" s="10" t="s">
        <v>229</v>
      </c>
      <c r="AC9" s="34" t="s">
        <v>292</v>
      </c>
      <c r="AD9" s="34" t="s">
        <v>292</v>
      </c>
      <c r="AE9" s="34" t="s">
        <v>292</v>
      </c>
      <c r="AF9" s="34" t="s">
        <v>292</v>
      </c>
      <c r="AG9" s="34" t="s">
        <v>292</v>
      </c>
      <c r="AH9" s="25" t="s">
        <v>298</v>
      </c>
      <c r="AI9" s="25" t="s">
        <v>289</v>
      </c>
      <c r="AJ9" s="7" t="s">
        <v>309</v>
      </c>
      <c r="AK9" s="8">
        <v>44992</v>
      </c>
      <c r="AL9" s="8">
        <f t="shared" si="0"/>
        <v>44992</v>
      </c>
      <c r="AM9" s="8">
        <f t="shared" si="1"/>
        <v>45358</v>
      </c>
      <c r="AN9" s="16">
        <v>279600</v>
      </c>
      <c r="AO9" s="16">
        <v>279600</v>
      </c>
      <c r="AP9" s="9">
        <f t="shared" si="2"/>
        <v>111840</v>
      </c>
      <c r="AQ9" s="9">
        <f t="shared" si="3"/>
        <v>335520</v>
      </c>
      <c r="AR9" s="3" t="s">
        <v>310</v>
      </c>
      <c r="AS9" s="3">
        <v>1</v>
      </c>
      <c r="AT9" s="3" t="s">
        <v>295</v>
      </c>
      <c r="AU9" s="17" t="s">
        <v>292</v>
      </c>
      <c r="AV9" s="9">
        <f t="shared" si="4"/>
        <v>83880</v>
      </c>
      <c r="AW9" s="8">
        <f t="shared" si="5"/>
        <v>44992</v>
      </c>
      <c r="AX9" s="8">
        <f t="shared" si="6"/>
        <v>45022</v>
      </c>
      <c r="AY9" s="19" t="s">
        <v>350</v>
      </c>
      <c r="AZ9" s="19" t="s">
        <v>301</v>
      </c>
      <c r="BA9" s="10" t="s">
        <v>290</v>
      </c>
      <c r="BB9" s="10" t="s">
        <v>292</v>
      </c>
      <c r="BC9" s="10">
        <v>1</v>
      </c>
      <c r="BD9" s="10" t="s">
        <v>255</v>
      </c>
      <c r="BE9" s="10">
        <v>1</v>
      </c>
      <c r="BF9" s="10" t="s">
        <v>291</v>
      </c>
      <c r="BG9" s="19" t="s">
        <v>301</v>
      </c>
      <c r="BH9" s="19" t="s">
        <v>301</v>
      </c>
      <c r="BI9" s="19" t="s">
        <v>301</v>
      </c>
      <c r="BJ9" s="19" t="s">
        <v>301</v>
      </c>
      <c r="BK9" s="10" t="s">
        <v>289</v>
      </c>
      <c r="BL9" s="11">
        <v>45019</v>
      </c>
      <c r="BM9" s="11">
        <f t="shared" si="7"/>
        <v>45019</v>
      </c>
      <c r="BN9" s="35" t="s">
        <v>342</v>
      </c>
      <c r="BO9" s="20"/>
      <c r="BP9" s="20"/>
    </row>
    <row r="10" spans="1:68" ht="90" x14ac:dyDescent="0.25">
      <c r="A10" s="31">
        <v>2023</v>
      </c>
      <c r="B10" s="32">
        <v>44986</v>
      </c>
      <c r="C10" s="32">
        <v>45016</v>
      </c>
      <c r="D10" s="31" t="s">
        <v>149</v>
      </c>
      <c r="E10" s="31" t="s">
        <v>153</v>
      </c>
      <c r="F10" s="31" t="s">
        <v>288</v>
      </c>
      <c r="G10" s="33" t="s">
        <v>302</v>
      </c>
      <c r="H10" s="26" t="s">
        <v>293</v>
      </c>
      <c r="I10" s="27" t="s">
        <v>303</v>
      </c>
      <c r="J10" s="14" t="s">
        <v>304</v>
      </c>
      <c r="K10" s="15" t="s">
        <v>305</v>
      </c>
      <c r="L10" s="26" t="s">
        <v>292</v>
      </c>
      <c r="M10" s="26" t="s">
        <v>292</v>
      </c>
      <c r="N10" s="26" t="s">
        <v>292</v>
      </c>
      <c r="O10" s="6" t="s">
        <v>311</v>
      </c>
      <c r="P10" s="3" t="s">
        <v>312</v>
      </c>
      <c r="Q10" s="10" t="s">
        <v>182</v>
      </c>
      <c r="R10" s="26" t="s">
        <v>292</v>
      </c>
      <c r="S10" s="26" t="s">
        <v>292</v>
      </c>
      <c r="T10" s="26" t="s">
        <v>292</v>
      </c>
      <c r="U10" s="10" t="s">
        <v>187</v>
      </c>
      <c r="V10" s="34" t="s">
        <v>292</v>
      </c>
      <c r="W10" s="34" t="s">
        <v>292</v>
      </c>
      <c r="X10" s="34" t="s">
        <v>292</v>
      </c>
      <c r="Y10" s="34" t="s">
        <v>292</v>
      </c>
      <c r="Z10" s="34" t="s">
        <v>292</v>
      </c>
      <c r="AA10" s="34" t="s">
        <v>292</v>
      </c>
      <c r="AB10" s="10" t="s">
        <v>244</v>
      </c>
      <c r="AC10" s="34" t="s">
        <v>292</v>
      </c>
      <c r="AD10" s="34" t="s">
        <v>292</v>
      </c>
      <c r="AE10" s="34" t="s">
        <v>292</v>
      </c>
      <c r="AF10" s="34" t="s">
        <v>292</v>
      </c>
      <c r="AG10" s="34" t="s">
        <v>292</v>
      </c>
      <c r="AH10" s="25" t="s">
        <v>298</v>
      </c>
      <c r="AI10" s="25" t="s">
        <v>289</v>
      </c>
      <c r="AJ10" s="7" t="s">
        <v>313</v>
      </c>
      <c r="AK10" s="8">
        <v>44992</v>
      </c>
      <c r="AL10" s="8">
        <f t="shared" si="0"/>
        <v>44992</v>
      </c>
      <c r="AM10" s="8">
        <f t="shared" si="1"/>
        <v>45358</v>
      </c>
      <c r="AN10" s="16">
        <v>194952.95</v>
      </c>
      <c r="AO10" s="16">
        <v>194952.95</v>
      </c>
      <c r="AP10" s="9">
        <f t="shared" si="2"/>
        <v>77981.180000000008</v>
      </c>
      <c r="AQ10" s="9">
        <f t="shared" si="3"/>
        <v>233943.54</v>
      </c>
      <c r="AR10" s="3" t="s">
        <v>310</v>
      </c>
      <c r="AS10" s="3">
        <v>1</v>
      </c>
      <c r="AT10" s="3" t="s">
        <v>295</v>
      </c>
      <c r="AU10" s="17" t="s">
        <v>292</v>
      </c>
      <c r="AV10" s="9">
        <f t="shared" si="4"/>
        <v>58485.885000000002</v>
      </c>
      <c r="AW10" s="8">
        <f t="shared" si="5"/>
        <v>44992</v>
      </c>
      <c r="AX10" s="8">
        <f t="shared" si="6"/>
        <v>45022</v>
      </c>
      <c r="AY10" s="19" t="s">
        <v>351</v>
      </c>
      <c r="AZ10" s="19" t="s">
        <v>301</v>
      </c>
      <c r="BA10" s="10" t="s">
        <v>290</v>
      </c>
      <c r="BB10" s="10" t="s">
        <v>292</v>
      </c>
      <c r="BC10" s="10">
        <v>1</v>
      </c>
      <c r="BD10" s="10" t="s">
        <v>255</v>
      </c>
      <c r="BE10" s="10">
        <v>1</v>
      </c>
      <c r="BF10" s="10" t="s">
        <v>291</v>
      </c>
      <c r="BG10" s="19" t="s">
        <v>301</v>
      </c>
      <c r="BH10" s="19" t="s">
        <v>301</v>
      </c>
      <c r="BI10" s="19" t="s">
        <v>301</v>
      </c>
      <c r="BJ10" s="19" t="s">
        <v>301</v>
      </c>
      <c r="BK10" s="10" t="s">
        <v>289</v>
      </c>
      <c r="BL10" s="11">
        <v>45019</v>
      </c>
      <c r="BM10" s="11">
        <f t="shared" si="7"/>
        <v>45019</v>
      </c>
      <c r="BN10" s="35" t="s">
        <v>342</v>
      </c>
      <c r="BO10" s="20"/>
      <c r="BP10" s="20"/>
    </row>
    <row r="11" spans="1:68" ht="90" x14ac:dyDescent="0.25">
      <c r="A11" s="6">
        <v>2023</v>
      </c>
      <c r="B11" s="29">
        <v>44986</v>
      </c>
      <c r="C11" s="29">
        <v>45016</v>
      </c>
      <c r="D11" s="6" t="s">
        <v>149</v>
      </c>
      <c r="E11" s="3" t="s">
        <v>153</v>
      </c>
      <c r="F11" s="3" t="s">
        <v>288</v>
      </c>
      <c r="G11" s="5" t="s">
        <v>314</v>
      </c>
      <c r="H11" s="13" t="s">
        <v>293</v>
      </c>
      <c r="I11" s="28" t="s">
        <v>303</v>
      </c>
      <c r="J11" s="17" t="s">
        <v>315</v>
      </c>
      <c r="K11" s="18" t="s">
        <v>316</v>
      </c>
      <c r="L11" s="26" t="s">
        <v>292</v>
      </c>
      <c r="M11" s="26" t="s">
        <v>292</v>
      </c>
      <c r="N11" s="26" t="s">
        <v>292</v>
      </c>
      <c r="O11" s="6" t="s">
        <v>317</v>
      </c>
      <c r="P11" s="3" t="s">
        <v>318</v>
      </c>
      <c r="Q11" s="10" t="s">
        <v>182</v>
      </c>
      <c r="R11" s="26" t="s">
        <v>292</v>
      </c>
      <c r="S11" s="26" t="s">
        <v>292</v>
      </c>
      <c r="T11" s="26" t="s">
        <v>292</v>
      </c>
      <c r="U11" s="10" t="s">
        <v>187</v>
      </c>
      <c r="V11" s="34" t="s">
        <v>292</v>
      </c>
      <c r="W11" s="34" t="s">
        <v>292</v>
      </c>
      <c r="X11" s="34" t="s">
        <v>292</v>
      </c>
      <c r="Y11" s="34" t="s">
        <v>292</v>
      </c>
      <c r="Z11" s="34" t="s">
        <v>292</v>
      </c>
      <c r="AA11" s="34" t="s">
        <v>292</v>
      </c>
      <c r="AB11" s="10" t="s">
        <v>249</v>
      </c>
      <c r="AC11" s="34" t="s">
        <v>292</v>
      </c>
      <c r="AD11" s="34" t="s">
        <v>292</v>
      </c>
      <c r="AE11" s="34" t="s">
        <v>292</v>
      </c>
      <c r="AF11" s="34" t="s">
        <v>292</v>
      </c>
      <c r="AG11" s="34" t="s">
        <v>292</v>
      </c>
      <c r="AH11" s="3" t="s">
        <v>319</v>
      </c>
      <c r="AI11" s="3" t="s">
        <v>289</v>
      </c>
      <c r="AJ11" s="7" t="s">
        <v>320</v>
      </c>
      <c r="AK11" s="8">
        <v>44993</v>
      </c>
      <c r="AL11" s="8">
        <f t="shared" si="0"/>
        <v>44993</v>
      </c>
      <c r="AM11" s="8">
        <f t="shared" si="1"/>
        <v>45359</v>
      </c>
      <c r="AN11" s="16">
        <v>675000</v>
      </c>
      <c r="AO11" s="16">
        <v>675000</v>
      </c>
      <c r="AP11" s="9">
        <f>+AO11*0.4</f>
        <v>270000</v>
      </c>
      <c r="AQ11" s="9">
        <f>+AO11*1.2</f>
        <v>810000</v>
      </c>
      <c r="AR11" s="3" t="s">
        <v>310</v>
      </c>
      <c r="AS11" s="3">
        <v>1</v>
      </c>
      <c r="AT11" s="3" t="s">
        <v>295</v>
      </c>
      <c r="AU11" s="17" t="s">
        <v>292</v>
      </c>
      <c r="AV11" s="9">
        <f>+AO11*0.3</f>
        <v>202500</v>
      </c>
      <c r="AW11" s="8">
        <f t="shared" si="5"/>
        <v>44993</v>
      </c>
      <c r="AX11" s="8">
        <f t="shared" si="6"/>
        <v>45023</v>
      </c>
      <c r="AY11" s="19" t="s">
        <v>352</v>
      </c>
      <c r="AZ11" s="19" t="s">
        <v>301</v>
      </c>
      <c r="BA11" s="10" t="s">
        <v>290</v>
      </c>
      <c r="BB11" s="10" t="s">
        <v>292</v>
      </c>
      <c r="BC11" s="10">
        <v>1</v>
      </c>
      <c r="BD11" s="10" t="s">
        <v>255</v>
      </c>
      <c r="BE11" s="10">
        <v>1</v>
      </c>
      <c r="BF11" s="10" t="s">
        <v>291</v>
      </c>
      <c r="BG11" s="19" t="s">
        <v>301</v>
      </c>
      <c r="BH11" s="19" t="s">
        <v>301</v>
      </c>
      <c r="BI11" s="19" t="s">
        <v>301</v>
      </c>
      <c r="BJ11" s="19" t="s">
        <v>301</v>
      </c>
      <c r="BK11" s="10" t="s">
        <v>289</v>
      </c>
      <c r="BL11" s="11">
        <v>45019</v>
      </c>
      <c r="BM11" s="30">
        <f t="shared" si="7"/>
        <v>45019</v>
      </c>
      <c r="BN11" s="35" t="s">
        <v>342</v>
      </c>
    </row>
    <row r="12" spans="1:68" ht="90" x14ac:dyDescent="0.25">
      <c r="A12" s="3">
        <v>2023</v>
      </c>
      <c r="B12" s="4">
        <v>44986</v>
      </c>
      <c r="C12" s="4">
        <v>45016</v>
      </c>
      <c r="D12" s="3" t="s">
        <v>149</v>
      </c>
      <c r="E12" s="3" t="s">
        <v>153</v>
      </c>
      <c r="F12" s="3" t="s">
        <v>288</v>
      </c>
      <c r="G12" s="5" t="s">
        <v>321</v>
      </c>
      <c r="H12" s="13" t="s">
        <v>293</v>
      </c>
      <c r="I12" s="28" t="s">
        <v>303</v>
      </c>
      <c r="J12" s="17" t="s">
        <v>322</v>
      </c>
      <c r="K12" s="3" t="s">
        <v>323</v>
      </c>
      <c r="L12" s="26" t="s">
        <v>292</v>
      </c>
      <c r="M12" s="26" t="s">
        <v>292</v>
      </c>
      <c r="N12" s="26" t="s">
        <v>292</v>
      </c>
      <c r="O12" s="6" t="s">
        <v>324</v>
      </c>
      <c r="P12" s="6" t="s">
        <v>325</v>
      </c>
      <c r="Q12" s="6" t="s">
        <v>158</v>
      </c>
      <c r="R12" s="26" t="s">
        <v>292</v>
      </c>
      <c r="S12" s="26" t="s">
        <v>292</v>
      </c>
      <c r="T12" s="26" t="s">
        <v>292</v>
      </c>
      <c r="U12" s="3" t="s">
        <v>187</v>
      </c>
      <c r="V12" s="34" t="s">
        <v>292</v>
      </c>
      <c r="W12" s="34" t="s">
        <v>292</v>
      </c>
      <c r="X12" s="34" t="s">
        <v>292</v>
      </c>
      <c r="Y12" s="34" t="s">
        <v>292</v>
      </c>
      <c r="Z12" s="34" t="s">
        <v>292</v>
      </c>
      <c r="AA12" s="34" t="s">
        <v>292</v>
      </c>
      <c r="AB12" s="3" t="s">
        <v>222</v>
      </c>
      <c r="AC12" s="34" t="s">
        <v>292</v>
      </c>
      <c r="AD12" s="34" t="s">
        <v>292</v>
      </c>
      <c r="AE12" s="34" t="s">
        <v>292</v>
      </c>
      <c r="AF12" s="34" t="s">
        <v>292</v>
      </c>
      <c r="AG12" s="34" t="s">
        <v>292</v>
      </c>
      <c r="AH12" s="3" t="s">
        <v>326</v>
      </c>
      <c r="AI12" s="3" t="s">
        <v>289</v>
      </c>
      <c r="AJ12" s="7" t="s">
        <v>327</v>
      </c>
      <c r="AK12" s="8">
        <v>44995</v>
      </c>
      <c r="AL12" s="8">
        <f t="shared" si="0"/>
        <v>44995</v>
      </c>
      <c r="AM12" s="8">
        <f t="shared" si="1"/>
        <v>45361</v>
      </c>
      <c r="AN12" s="16">
        <v>39474</v>
      </c>
      <c r="AO12" s="16">
        <f>AN12</f>
        <v>39474</v>
      </c>
      <c r="AP12" s="9">
        <f>+AO12*0.4</f>
        <v>15789.6</v>
      </c>
      <c r="AQ12" s="9">
        <f>+AO12*1.2</f>
        <v>47368.799999999996</v>
      </c>
      <c r="AR12" s="3" t="s">
        <v>294</v>
      </c>
      <c r="AS12" s="3">
        <v>18.7</v>
      </c>
      <c r="AT12" s="3" t="s">
        <v>295</v>
      </c>
      <c r="AU12" s="17" t="s">
        <v>292</v>
      </c>
      <c r="AV12" s="9">
        <f>+AO12*0.3</f>
        <v>11842.199999999999</v>
      </c>
      <c r="AW12" s="8">
        <f t="shared" si="5"/>
        <v>44995</v>
      </c>
      <c r="AX12" s="8">
        <f t="shared" si="6"/>
        <v>45025</v>
      </c>
      <c r="AY12" s="19" t="s">
        <v>353</v>
      </c>
      <c r="AZ12" s="19" t="s">
        <v>301</v>
      </c>
      <c r="BA12" s="10" t="s">
        <v>290</v>
      </c>
      <c r="BB12" s="10" t="s">
        <v>292</v>
      </c>
      <c r="BC12" s="10">
        <v>1</v>
      </c>
      <c r="BD12" s="10" t="s">
        <v>255</v>
      </c>
      <c r="BE12" s="10">
        <v>1</v>
      </c>
      <c r="BF12" s="10" t="s">
        <v>291</v>
      </c>
      <c r="BG12" s="19" t="s">
        <v>301</v>
      </c>
      <c r="BH12" s="19" t="s">
        <v>301</v>
      </c>
      <c r="BI12" s="19" t="s">
        <v>301</v>
      </c>
      <c r="BJ12" s="19" t="s">
        <v>301</v>
      </c>
      <c r="BK12" s="10" t="s">
        <v>289</v>
      </c>
      <c r="BL12" s="11">
        <v>45019</v>
      </c>
      <c r="BM12" s="30">
        <f t="shared" si="7"/>
        <v>45019</v>
      </c>
      <c r="BN12" s="35" t="s">
        <v>342</v>
      </c>
    </row>
    <row r="13" spans="1:68" ht="56.25" x14ac:dyDescent="0.25">
      <c r="A13" s="3">
        <v>2023</v>
      </c>
      <c r="B13" s="4">
        <v>44986</v>
      </c>
      <c r="C13" s="4">
        <v>45016</v>
      </c>
      <c r="D13" s="3" t="s">
        <v>149</v>
      </c>
      <c r="E13" s="3" t="s">
        <v>153</v>
      </c>
      <c r="F13" s="3" t="s">
        <v>288</v>
      </c>
      <c r="G13" s="5" t="s">
        <v>328</v>
      </c>
      <c r="H13" s="13" t="s">
        <v>329</v>
      </c>
      <c r="I13" s="28" t="s">
        <v>303</v>
      </c>
      <c r="J13" s="17" t="s">
        <v>330</v>
      </c>
      <c r="K13" s="3" t="s">
        <v>331</v>
      </c>
      <c r="L13" s="26" t="s">
        <v>292</v>
      </c>
      <c r="M13" s="26" t="s">
        <v>292</v>
      </c>
      <c r="N13" s="26" t="s">
        <v>292</v>
      </c>
      <c r="O13" s="6" t="s">
        <v>332</v>
      </c>
      <c r="P13" s="6" t="s">
        <v>333</v>
      </c>
      <c r="Q13" s="10" t="s">
        <v>158</v>
      </c>
      <c r="R13" s="26" t="s">
        <v>292</v>
      </c>
      <c r="S13" s="26" t="s">
        <v>292</v>
      </c>
      <c r="T13" s="26" t="s">
        <v>292</v>
      </c>
      <c r="U13" s="10" t="s">
        <v>187</v>
      </c>
      <c r="V13" s="34" t="s">
        <v>292</v>
      </c>
      <c r="W13" s="34" t="s">
        <v>292</v>
      </c>
      <c r="X13" s="34" t="s">
        <v>292</v>
      </c>
      <c r="Y13" s="34" t="s">
        <v>292</v>
      </c>
      <c r="Z13" s="34" t="s">
        <v>292</v>
      </c>
      <c r="AA13" s="34" t="s">
        <v>292</v>
      </c>
      <c r="AB13" s="10" t="s">
        <v>250</v>
      </c>
      <c r="AC13" s="34" t="s">
        <v>292</v>
      </c>
      <c r="AD13" s="34" t="s">
        <v>292</v>
      </c>
      <c r="AE13" s="34" t="s">
        <v>292</v>
      </c>
      <c r="AF13" s="34" t="s">
        <v>292</v>
      </c>
      <c r="AG13" s="34" t="s">
        <v>292</v>
      </c>
      <c r="AH13" s="10" t="s">
        <v>334</v>
      </c>
      <c r="AI13" s="10" t="s">
        <v>289</v>
      </c>
      <c r="AJ13" s="7" t="s">
        <v>335</v>
      </c>
      <c r="AK13" s="8">
        <v>44995</v>
      </c>
      <c r="AL13" s="8">
        <f t="shared" si="0"/>
        <v>44995</v>
      </c>
      <c r="AM13" s="8">
        <f t="shared" si="1"/>
        <v>45361</v>
      </c>
      <c r="AN13" s="16">
        <f>AO13/1.16</f>
        <v>11690.948275862071</v>
      </c>
      <c r="AO13" s="16">
        <v>13561.5</v>
      </c>
      <c r="AP13" s="9">
        <f>+AO13*0.4</f>
        <v>5424.6</v>
      </c>
      <c r="AQ13" s="9">
        <f>+AO13*1.2</f>
        <v>16273.8</v>
      </c>
      <c r="AR13" s="3" t="s">
        <v>294</v>
      </c>
      <c r="AS13" s="3">
        <v>18.7</v>
      </c>
      <c r="AT13" s="3" t="s">
        <v>295</v>
      </c>
      <c r="AU13" s="17" t="s">
        <v>292</v>
      </c>
      <c r="AV13" s="9">
        <f>+AO13*0.3</f>
        <v>4068.45</v>
      </c>
      <c r="AW13" s="8">
        <f t="shared" si="5"/>
        <v>44995</v>
      </c>
      <c r="AX13" s="8">
        <f t="shared" si="6"/>
        <v>45025</v>
      </c>
      <c r="AY13" s="19" t="s">
        <v>354</v>
      </c>
      <c r="AZ13" s="19" t="s">
        <v>301</v>
      </c>
      <c r="BA13" s="10" t="s">
        <v>290</v>
      </c>
      <c r="BB13" s="10" t="s">
        <v>292</v>
      </c>
      <c r="BC13" s="10">
        <v>1</v>
      </c>
      <c r="BD13" s="10" t="s">
        <v>255</v>
      </c>
      <c r="BE13" s="10">
        <v>1</v>
      </c>
      <c r="BF13" s="10" t="s">
        <v>291</v>
      </c>
      <c r="BG13" s="19" t="s">
        <v>301</v>
      </c>
      <c r="BH13" s="19" t="s">
        <v>301</v>
      </c>
      <c r="BI13" s="19" t="s">
        <v>301</v>
      </c>
      <c r="BJ13" s="19" t="s">
        <v>301</v>
      </c>
      <c r="BK13" s="10" t="s">
        <v>289</v>
      </c>
      <c r="BL13" s="11">
        <v>45019</v>
      </c>
      <c r="BM13" s="30">
        <f t="shared" si="7"/>
        <v>45019</v>
      </c>
      <c r="BN13" s="35" t="s">
        <v>342</v>
      </c>
    </row>
    <row r="14" spans="1:68" ht="90" x14ac:dyDescent="0.25">
      <c r="A14" s="3">
        <v>2023</v>
      </c>
      <c r="B14" s="4">
        <v>44986</v>
      </c>
      <c r="C14" s="4">
        <v>45016</v>
      </c>
      <c r="D14" s="3" t="s">
        <v>149</v>
      </c>
      <c r="E14" s="3" t="s">
        <v>153</v>
      </c>
      <c r="F14" s="3" t="s">
        <v>288</v>
      </c>
      <c r="G14" s="5" t="s">
        <v>336</v>
      </c>
      <c r="H14" s="13" t="s">
        <v>293</v>
      </c>
      <c r="I14" s="28" t="s">
        <v>303</v>
      </c>
      <c r="J14" s="17" t="s">
        <v>337</v>
      </c>
      <c r="K14" s="3" t="s">
        <v>338</v>
      </c>
      <c r="L14" s="26" t="s">
        <v>292</v>
      </c>
      <c r="M14" s="26" t="s">
        <v>292</v>
      </c>
      <c r="N14" s="26" t="s">
        <v>292</v>
      </c>
      <c r="O14" s="6" t="s">
        <v>339</v>
      </c>
      <c r="P14" s="6" t="s">
        <v>340</v>
      </c>
      <c r="Q14" s="10" t="s">
        <v>158</v>
      </c>
      <c r="R14" s="26" t="s">
        <v>292</v>
      </c>
      <c r="S14" s="26" t="s">
        <v>292</v>
      </c>
      <c r="T14" s="26" t="s">
        <v>292</v>
      </c>
      <c r="U14" s="10" t="s">
        <v>187</v>
      </c>
      <c r="V14" s="34" t="s">
        <v>292</v>
      </c>
      <c r="W14" s="34" t="s">
        <v>292</v>
      </c>
      <c r="X14" s="34" t="s">
        <v>292</v>
      </c>
      <c r="Y14" s="34" t="s">
        <v>292</v>
      </c>
      <c r="Z14" s="34" t="s">
        <v>292</v>
      </c>
      <c r="AA14" s="34" t="s">
        <v>292</v>
      </c>
      <c r="AB14" s="10" t="s">
        <v>249</v>
      </c>
      <c r="AC14" s="34" t="s">
        <v>292</v>
      </c>
      <c r="AD14" s="34" t="s">
        <v>292</v>
      </c>
      <c r="AE14" s="34" t="s">
        <v>292</v>
      </c>
      <c r="AF14" s="34" t="s">
        <v>292</v>
      </c>
      <c r="AG14" s="34" t="s">
        <v>292</v>
      </c>
      <c r="AH14" s="10" t="s">
        <v>334</v>
      </c>
      <c r="AI14" s="10" t="s">
        <v>289</v>
      </c>
      <c r="AJ14" s="7" t="s">
        <v>341</v>
      </c>
      <c r="AK14" s="8">
        <v>45012</v>
      </c>
      <c r="AL14" s="8">
        <f t="shared" si="0"/>
        <v>45012</v>
      </c>
      <c r="AM14" s="8">
        <f t="shared" si="1"/>
        <v>45378</v>
      </c>
      <c r="AN14" s="16">
        <v>529537.44999999995</v>
      </c>
      <c r="AO14" s="16">
        <v>529537.44999999995</v>
      </c>
      <c r="AP14" s="9">
        <f>+AO14*0.4</f>
        <v>211814.97999999998</v>
      </c>
      <c r="AQ14" s="9">
        <f>+AO14*1.2</f>
        <v>635444.93999999994</v>
      </c>
      <c r="AR14" s="3" t="s">
        <v>294</v>
      </c>
      <c r="AS14" s="3">
        <v>18.5</v>
      </c>
      <c r="AT14" s="3" t="s">
        <v>295</v>
      </c>
      <c r="AU14" s="17" t="s">
        <v>292</v>
      </c>
      <c r="AV14" s="9">
        <f>+AO14*0.3</f>
        <v>158861.23499999999</v>
      </c>
      <c r="AW14" s="8">
        <f t="shared" si="5"/>
        <v>45012</v>
      </c>
      <c r="AX14" s="8">
        <f>AW14+(90)</f>
        <v>45102</v>
      </c>
      <c r="AY14" s="19" t="s">
        <v>355</v>
      </c>
      <c r="AZ14" s="19" t="s">
        <v>301</v>
      </c>
      <c r="BA14" s="10" t="s">
        <v>290</v>
      </c>
      <c r="BB14" s="10" t="s">
        <v>292</v>
      </c>
      <c r="BC14" s="10">
        <v>1</v>
      </c>
      <c r="BD14" s="10" t="s">
        <v>255</v>
      </c>
      <c r="BE14" s="10">
        <v>1</v>
      </c>
      <c r="BF14" s="10" t="s">
        <v>291</v>
      </c>
      <c r="BG14" s="19" t="s">
        <v>301</v>
      </c>
      <c r="BH14" s="19" t="s">
        <v>301</v>
      </c>
      <c r="BI14" s="19" t="s">
        <v>301</v>
      </c>
      <c r="BJ14" s="19" t="s">
        <v>301</v>
      </c>
      <c r="BK14" s="10" t="s">
        <v>289</v>
      </c>
      <c r="BL14" s="11">
        <v>45019</v>
      </c>
      <c r="BM14" s="30">
        <f t="shared" si="7"/>
        <v>45019</v>
      </c>
      <c r="BN14" s="35" t="s">
        <v>342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15: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11" r:id="rId1"/>
    <hyperlink ref="I8" r:id="rId2"/>
    <hyperlink ref="I12" r:id="rId3"/>
    <hyperlink ref="I13" r:id="rId4"/>
    <hyperlink ref="I14" r:id="rId5"/>
    <hyperlink ref="I9" r:id="rId6"/>
    <hyperlink ref="I10" r:id="rId7"/>
    <hyperlink ref="AZ8" r:id="rId8"/>
    <hyperlink ref="AZ9:AZ14" r:id="rId9" display="http://www.cegaipslp.org.mx/HV2022Dos.nsf/nombre_de_la_vista/A5C0C48FFB8FC8358625896B00798CDE/$File/HIPERVINCULO+XXXIVB.pdf"/>
    <hyperlink ref="BG8:BI14" r:id="rId10" display="http://www.cegaipslp.org.mx/HV2022Dos.nsf/nombre_de_la_vista/A5C0C48FFB8FC8358625896B00798CDE/$File/HIPERVINCULO+XXXIVB.pdf"/>
    <hyperlink ref="BJ8:BJ14" r:id="rId11" display="http://www.cegaipslp.org.mx/HV2022Dos.nsf/nombre_de_la_vista/A5C0C48FFB8FC8358625896B00798CDE/$File/HIPERVINCULO+XXXIVB.pdf"/>
    <hyperlink ref="AY8" r:id="rId12" display="http://www.cegaipslp.org.mx/HV2022Dos.nsf/nombre_de_la_vista/462A5643E8BE3AE186258989006D1E73/$File/CONT+025+SAME+Fitosanitarios.pdf"/>
    <hyperlink ref="AY9" r:id="rId13"/>
    <hyperlink ref="AY10" r:id="rId14"/>
    <hyperlink ref="AY11" r:id="rId15"/>
    <hyperlink ref="AY12" r:id="rId16"/>
    <hyperlink ref="AY13" r:id="rId17"/>
    <hyperlink ref="AY1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2"/>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8" hidden="1" x14ac:dyDescent="0.25">
      <c r="B1" t="s">
        <v>7</v>
      </c>
      <c r="C1" t="s">
        <v>7</v>
      </c>
      <c r="D1" t="s">
        <v>7</v>
      </c>
      <c r="E1" t="s">
        <v>7</v>
      </c>
      <c r="F1" t="s">
        <v>7</v>
      </c>
      <c r="G1" t="s">
        <v>13</v>
      </c>
    </row>
    <row r="2" spans="1:8" hidden="1" x14ac:dyDescent="0.25">
      <c r="B2" t="s">
        <v>256</v>
      </c>
      <c r="C2" t="s">
        <v>257</v>
      </c>
      <c r="D2" t="s">
        <v>258</v>
      </c>
      <c r="E2" t="s">
        <v>259</v>
      </c>
      <c r="F2" t="s">
        <v>260</v>
      </c>
      <c r="G2" t="s">
        <v>261</v>
      </c>
    </row>
    <row r="3" spans="1:8" x14ac:dyDescent="0.25">
      <c r="A3" s="12" t="s">
        <v>262</v>
      </c>
      <c r="B3" s="12" t="s">
        <v>263</v>
      </c>
      <c r="C3" s="12" t="s">
        <v>264</v>
      </c>
      <c r="D3" s="12" t="s">
        <v>265</v>
      </c>
      <c r="E3" s="12" t="s">
        <v>266</v>
      </c>
      <c r="F3" s="12" t="s">
        <v>267</v>
      </c>
      <c r="G3" s="12" t="s">
        <v>268</v>
      </c>
    </row>
    <row r="4" spans="1:8" x14ac:dyDescent="0.25">
      <c r="A4" s="21">
        <v>1</v>
      </c>
      <c r="B4" s="21" t="s">
        <v>356</v>
      </c>
      <c r="C4" s="21" t="s">
        <v>356</v>
      </c>
      <c r="D4" s="21" t="s">
        <v>356</v>
      </c>
      <c r="E4" s="21" t="s">
        <v>343</v>
      </c>
      <c r="F4" s="21" t="s">
        <v>297</v>
      </c>
      <c r="G4" s="36">
        <v>10180</v>
      </c>
      <c r="H4" s="21" t="s">
        <v>344</v>
      </c>
    </row>
    <row r="5" spans="1:8" x14ac:dyDescent="0.25">
      <c r="A5" s="21">
        <v>2</v>
      </c>
      <c r="B5" s="21" t="s">
        <v>356</v>
      </c>
      <c r="C5" s="21" t="s">
        <v>356</v>
      </c>
      <c r="D5" s="21" t="s">
        <v>356</v>
      </c>
      <c r="E5" s="21" t="s">
        <v>307</v>
      </c>
      <c r="F5" s="21" t="s">
        <v>308</v>
      </c>
      <c r="G5" s="36">
        <v>279600</v>
      </c>
      <c r="H5" s="21" t="s">
        <v>345</v>
      </c>
    </row>
    <row r="6" spans="1:8" x14ac:dyDescent="0.25">
      <c r="A6" s="21">
        <v>3</v>
      </c>
      <c r="B6" s="21" t="s">
        <v>356</v>
      </c>
      <c r="C6" s="21" t="s">
        <v>356</v>
      </c>
      <c r="D6" s="21" t="s">
        <v>356</v>
      </c>
      <c r="E6" s="37" t="s">
        <v>346</v>
      </c>
      <c r="F6" s="37" t="s">
        <v>312</v>
      </c>
      <c r="G6" s="36">
        <v>194952.95</v>
      </c>
      <c r="H6" s="21" t="s">
        <v>345</v>
      </c>
    </row>
    <row r="7" spans="1:8" x14ac:dyDescent="0.25">
      <c r="A7" s="21">
        <v>4</v>
      </c>
      <c r="B7" s="21" t="s">
        <v>356</v>
      </c>
      <c r="C7" s="21" t="s">
        <v>356</v>
      </c>
      <c r="D7" s="21" t="s">
        <v>356</v>
      </c>
      <c r="E7" s="37" t="s">
        <v>317</v>
      </c>
      <c r="F7" s="37" t="s">
        <v>318</v>
      </c>
      <c r="G7" s="38">
        <v>675000</v>
      </c>
      <c r="H7" s="21" t="s">
        <v>345</v>
      </c>
    </row>
    <row r="8" spans="1:8" x14ac:dyDescent="0.25">
      <c r="A8" s="21">
        <v>5</v>
      </c>
      <c r="B8" s="21" t="s">
        <v>356</v>
      </c>
      <c r="C8" s="21" t="s">
        <v>356</v>
      </c>
      <c r="D8" s="21" t="s">
        <v>356</v>
      </c>
      <c r="E8" s="21" t="s">
        <v>324</v>
      </c>
      <c r="F8" s="21" t="s">
        <v>347</v>
      </c>
      <c r="G8" s="38">
        <v>39474</v>
      </c>
      <c r="H8" s="21" t="s">
        <v>344</v>
      </c>
    </row>
    <row r="9" spans="1:8" x14ac:dyDescent="0.25">
      <c r="A9" s="21">
        <v>6</v>
      </c>
      <c r="B9" s="21" t="s">
        <v>356</v>
      </c>
      <c r="C9" s="21" t="s">
        <v>356</v>
      </c>
      <c r="D9" s="21" t="s">
        <v>356</v>
      </c>
      <c r="E9" s="21" t="s">
        <v>348</v>
      </c>
      <c r="F9" s="21" t="s">
        <v>325</v>
      </c>
      <c r="G9" s="36">
        <v>40860</v>
      </c>
      <c r="H9" s="21" t="s">
        <v>344</v>
      </c>
    </row>
    <row r="10" spans="1:8" x14ac:dyDescent="0.25">
      <c r="A10" s="21">
        <v>7</v>
      </c>
      <c r="B10" s="21" t="s">
        <v>356</v>
      </c>
      <c r="C10" s="21" t="s">
        <v>356</v>
      </c>
      <c r="D10" s="21" t="s">
        <v>356</v>
      </c>
      <c r="E10" s="21" t="s">
        <v>332</v>
      </c>
      <c r="F10" s="21" t="s">
        <v>333</v>
      </c>
      <c r="G10" s="36">
        <v>13561.5</v>
      </c>
      <c r="H10" s="21" t="s">
        <v>344</v>
      </c>
    </row>
    <row r="11" spans="1:8" x14ac:dyDescent="0.25">
      <c r="A11" s="21">
        <v>8</v>
      </c>
      <c r="B11" s="21" t="s">
        <v>356</v>
      </c>
      <c r="C11" s="21" t="s">
        <v>356</v>
      </c>
      <c r="D11" s="21" t="s">
        <v>356</v>
      </c>
      <c r="E11" s="37" t="s">
        <v>299</v>
      </c>
      <c r="F11" s="37" t="s">
        <v>300</v>
      </c>
      <c r="G11" s="36">
        <v>532950</v>
      </c>
      <c r="H11" s="21" t="s">
        <v>344</v>
      </c>
    </row>
    <row r="12" spans="1:8" x14ac:dyDescent="0.25">
      <c r="A12" s="21">
        <v>9</v>
      </c>
      <c r="B12" s="21" t="s">
        <v>356</v>
      </c>
      <c r="C12" s="21" t="s">
        <v>356</v>
      </c>
      <c r="D12" s="21" t="s">
        <v>356</v>
      </c>
      <c r="E12" s="21" t="s">
        <v>339</v>
      </c>
      <c r="F12" s="21" t="s">
        <v>340</v>
      </c>
      <c r="G12" s="36">
        <v>529537.44999999995</v>
      </c>
      <c r="H12" s="21" t="s">
        <v>344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292</v>
      </c>
      <c r="C4" s="19" t="s">
        <v>301</v>
      </c>
      <c r="D4" t="s">
        <v>292</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5" sqref="D2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292</v>
      </c>
      <c r="D4" s="39">
        <v>45022</v>
      </c>
      <c r="E4" s="19" t="s">
        <v>301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2021-03-11T21:22:08Z</dcterms:created>
  <dcterms:modified xsi:type="dcterms:W3CDTF">2023-04-06T20:20:39Z</dcterms:modified>
</cp:coreProperties>
</file>