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Jazmin M\Dropbox\DAJA (compartida)\3.- Transparencia\3.1 Plataforma Estatal\3.1.1 Art 84\1 Enero-Abril pendientes 2022\Por publicar\"/>
    </mc:Choice>
  </mc:AlternateContent>
  <bookViews>
    <workbookView xWindow="0" yWindow="0" windowWidth="21600" windowHeight="9630"/>
  </bookViews>
  <sheets>
    <sheet name="Reporte de Formatos" sheetId="1" r:id="rId1"/>
  </sheets>
  <calcPr calcId="162913"/>
</workbook>
</file>

<file path=xl/calcChain.xml><?xml version="1.0" encoding="utf-8"?>
<calcChain xmlns="http://schemas.openxmlformats.org/spreadsheetml/2006/main">
  <c r="M90" i="1" l="1"/>
  <c r="M85" i="1"/>
  <c r="M77" i="1"/>
  <c r="M69" i="1"/>
  <c r="M50" i="1"/>
  <c r="M35" i="1"/>
  <c r="M21" i="1"/>
  <c r="M19" i="1"/>
  <c r="M17" i="1"/>
  <c r="J90" i="1"/>
  <c r="J85" i="1"/>
  <c r="J77" i="1"/>
  <c r="J69" i="1"/>
  <c r="J50" i="1"/>
  <c r="K85" i="1"/>
  <c r="K90" i="1"/>
  <c r="K77" i="1"/>
  <c r="K69" i="1"/>
  <c r="K50" i="1"/>
  <c r="K35" i="1"/>
  <c r="K21" i="1"/>
  <c r="K19" i="1"/>
  <c r="K17" i="1"/>
  <c r="J35" i="1"/>
  <c r="J21" i="1"/>
  <c r="J19" i="1"/>
  <c r="J17" i="1"/>
  <c r="I69" i="1"/>
  <c r="I49" i="1"/>
  <c r="I90" i="1"/>
  <c r="I87" i="1"/>
  <c r="I85" i="1"/>
  <c r="I50" i="1"/>
  <c r="I47" i="1"/>
  <c r="I42" i="1"/>
  <c r="I40" i="1"/>
  <c r="I35" i="1"/>
  <c r="I21" i="1"/>
  <c r="I19" i="1"/>
  <c r="I17" i="1"/>
  <c r="I77" i="1"/>
  <c r="I54" i="1"/>
  <c r="I27" i="1"/>
  <c r="I23" i="1"/>
  <c r="H90" i="1"/>
  <c r="H77" i="1"/>
  <c r="H69" i="1"/>
  <c r="H54" i="1"/>
  <c r="H50" i="1"/>
  <c r="H49" i="1"/>
  <c r="H47" i="1"/>
  <c r="H42" i="1"/>
  <c r="H35" i="1"/>
  <c r="H27" i="1"/>
  <c r="H23" i="1"/>
  <c r="H21" i="1"/>
  <c r="H19" i="1"/>
</calcChain>
</file>

<file path=xl/sharedStrings.xml><?xml version="1.0" encoding="utf-8"?>
<sst xmlns="http://schemas.openxmlformats.org/spreadsheetml/2006/main" count="433" uniqueCount="148">
  <si>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</si>
  <si>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</si>
  <si>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</si>
  <si>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</si>
  <si>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</si>
  <si>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</si>
  <si>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</si>
  <si>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</si>
  <si>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</si>
  <si>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</si>
  <si>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</si>
  <si>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</si>
  <si>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</si>
  <si>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</si>
  <si>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</si>
  <si>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</si>
  <si>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</si>
  <si>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</si>
  <si>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</si>
  <si>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</si>
  <si>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</si>
  <si>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</si>
  <si>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</si>
  <si>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</si>
  <si>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</si>
  <si>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</si>
  <si>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</si>
  <si>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</si>
  <si>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</si>
  <si>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</si>
  <si>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550267</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</si>
  <si>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</si>
  <si>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</si>
  <si>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</si>
  <si>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</si>
  <si>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</si>
  <si>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</si>
  <si>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</si>
  <si>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</si>
  <si>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</si>
  <si>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</si>
  <si>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</si>
  <si>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</si>
  <si>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</si>
  <si>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</si>
  <si>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</si>
  <si>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</si>
  <si>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</si>
  <si>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</si>
  <si>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</si>
  <si>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validación</t>
  </si>
  <si>
    <t>Fecha de Actualización</t>
  </si>
  <si>
    <t>Nota</t>
  </si>
  <si>
    <t>Sueldos base al personal permanente</t>
  </si>
  <si>
    <t>Honorarios Asimilables A Salarios</t>
  </si>
  <si>
    <t>Sueldos Base Al Personal Eventual</t>
  </si>
  <si>
    <t>Primas Por Años De Servicios Efectivos Prestados</t>
  </si>
  <si>
    <t>Primas De Vacaciones, Dominical Y Gratificación De Fin De Año</t>
  </si>
  <si>
    <t>Aportaciones De Seguridad Social</t>
  </si>
  <si>
    <t>Aportaciones A Fondos De Vivienda</t>
  </si>
  <si>
    <t>Aportaciones Al Sistema Para El Retiro</t>
  </si>
  <si>
    <t>Indemnizaciones</t>
  </si>
  <si>
    <t>Materiales, Útiles Y Equipos Menores De Oficina</t>
  </si>
  <si>
    <t>Materiales Y Útiles De Impresión Y Reproducción</t>
  </si>
  <si>
    <t>Materiales, Útiles Y Equipos Menores De Tecnologías De La Información</t>
  </si>
  <si>
    <t>Material Impreso E Información Digital</t>
  </si>
  <si>
    <t>Material De Limpieza</t>
  </si>
  <si>
    <t>Materiales Y Útiles De Enseñanza</t>
  </si>
  <si>
    <t>Productos Alimenticios Para Personas</t>
  </si>
  <si>
    <t>Utensilios Para El Servicio De Alimentación</t>
  </si>
  <si>
    <t>Productos Minerales No Metálicos</t>
  </si>
  <si>
    <t>Madera y Productos de Madera</t>
  </si>
  <si>
    <t>Material Eléctrico Y Electrónico</t>
  </si>
  <si>
    <t>Artículos Metálicos Para La Construcción</t>
  </si>
  <si>
    <t>Materiales Complementarios</t>
  </si>
  <si>
    <t>Otros Materiales Y Artículos De Construcción Y Reparación</t>
  </si>
  <si>
    <t>Productos Químicos Básicos</t>
  </si>
  <si>
    <t>Medicinas Y Productos Farmacéuticos</t>
  </si>
  <si>
    <t>Materiales, Accesorios Y Suministros Médicos</t>
  </si>
  <si>
    <t>Materiales, Accesorios Y Suministros De Laboratorio</t>
  </si>
  <si>
    <t>Combustibles, Lubricantes Y Aditivos</t>
  </si>
  <si>
    <t>Vestuario Y Uniformes</t>
  </si>
  <si>
    <t>Prendas De Seguridad Y Protección Personal</t>
  </si>
  <si>
    <t>Artículos Deportivos</t>
  </si>
  <si>
    <t>Herramientas Menores</t>
  </si>
  <si>
    <t>Refacciones Y Accesorios Menores De Edificios</t>
  </si>
  <si>
    <t>Refacciones Y Accesorios Menores De Mobiliario Y Equipo De Administración, Educacional Y Recreativo</t>
  </si>
  <si>
    <t>Refacciones Y Accesorios Menores De Equipo De Cómputo Y Tecnologías De La Información</t>
  </si>
  <si>
    <t>Refacciones y Accesorios Menores de Equipo e Instrumental Médico y de Laboratorio</t>
  </si>
  <si>
    <t>Refacciones y Accesorios Menores de Equipo de Transporte</t>
  </si>
  <si>
    <t>Refacciones y Accesorios Menores de Maquinaria y Otros Equipos</t>
  </si>
  <si>
    <t>Refacciones Y Accesorios Menores Otros Bienes Muebles</t>
  </si>
  <si>
    <t>Energía Eléctrica</t>
  </si>
  <si>
    <t>Gas</t>
  </si>
  <si>
    <t>Agua</t>
  </si>
  <si>
    <t>Telefonía Tradicional</t>
  </si>
  <si>
    <t>Telefonía Celular</t>
  </si>
  <si>
    <t>Servicios De Acceso De Internet, Redes Y Procesamiento De Información</t>
  </si>
  <si>
    <t>Servicios Postales Y Telegráficos</t>
  </si>
  <si>
    <t>Arrendamiento De Edificios</t>
  </si>
  <si>
    <t>Arrendamiento de Mobiliario y Equipo de Administración, Educacional y recreativo</t>
  </si>
  <si>
    <t>Arrendamiento De Equipo De Transporte</t>
  </si>
  <si>
    <t>Arrendamiento de Maquinaria, Otros Equipos y Herramientas</t>
  </si>
  <si>
    <t>Arrendamiento De Activos Intangibles</t>
  </si>
  <si>
    <t>Otros Arrendamientos</t>
  </si>
  <si>
    <t>Servicios Legales, De Contabilidad, Auditoría Y Relacionados</t>
  </si>
  <si>
    <t>Servicios De Diseño, Arquitectura, Ingeniería y Actividades Relacionadas</t>
  </si>
  <si>
    <t>Servicios De Consultoría Administrativa, Procesos, Técnica y en Tecnologías de la Información</t>
  </si>
  <si>
    <t>Servicios De Capacitación</t>
  </si>
  <si>
    <t>Servicios de Investigación Científica y Desarrollo</t>
  </si>
  <si>
    <t>Servicios De Apoyo Administrativo, Traducción, Fotocopiado E Impresión</t>
  </si>
  <si>
    <t>Servicios de Protección y Seguridad</t>
  </si>
  <si>
    <t>Servicios De Vigilancia</t>
  </si>
  <si>
    <t>Servicios Profesionales, Científicos Y Técnicos Integrales</t>
  </si>
  <si>
    <t>Servicios Financieros Y Bancarios</t>
  </si>
  <si>
    <t>Fletes y Maniobras</t>
  </si>
  <si>
    <t>Conservación Y Mantenimiento Menor De Inmuebles</t>
  </si>
  <si>
    <t>Instalación, Reparación Y Mantenimiento De Mobiliario Y Equipo De Administración, Educacional Y Recreativo</t>
  </si>
  <si>
    <t>Instalación, Reparación Y Mantenimiento De Equipo De Cómputo Y Tecnología De La Información</t>
  </si>
  <si>
    <t>Instalación, Reparación Y Mantenimiento De Equipo e Instrumental Médico y de Laboratorio</t>
  </si>
  <si>
    <t>Reparación Y Mantenimiento De Equipo De Transporte</t>
  </si>
  <si>
    <t>Instalación, Reparación Y Mantenimiento De Maquinaria, Otros Equipos y Herramienta</t>
  </si>
  <si>
    <t>Servicios De Limpieza Y Manejo De Desechos</t>
  </si>
  <si>
    <t>Servicios De Jardinería y fumigación</t>
  </si>
  <si>
    <t>Difusión Por Radio, Televisión Y Otros Medios De Mensajes Sobre Programas Y Actividades Gubernamentales</t>
  </si>
  <si>
    <t>Difusión Por Radio, Televisión Y Otros Medios De Mensajes Comerciales Para Promover La Venta De Bienes O</t>
  </si>
  <si>
    <t>Servicios De Revelado De Fotografías</t>
  </si>
  <si>
    <t>Servicios De La Industria Fílmica, Del Sonido Y Del Video</t>
  </si>
  <si>
    <t>Pasajes Aéreos</t>
  </si>
  <si>
    <t>Pasajes Terrestres</t>
  </si>
  <si>
    <t>Viáticos En El País</t>
  </si>
  <si>
    <t>Viáticos En El Extranjero</t>
  </si>
  <si>
    <t>Otros Servicios De Traslado Y Hospedaje</t>
  </si>
  <si>
    <t>Gastos De Ceremonial</t>
  </si>
  <si>
    <t>Gastos De Orden Social Y Cultural</t>
  </si>
  <si>
    <t>Impuestos Y Derechos</t>
  </si>
  <si>
    <t>Penas, Multas, Accesorios Y Actualizaciones</t>
  </si>
  <si>
    <t>Otros servicios generales</t>
  </si>
  <si>
    <t>Becas Y Otras Ayudas Para Programas De Capacitación</t>
  </si>
  <si>
    <t>Muebles De Oficina Y Estantería</t>
  </si>
  <si>
    <t>Equipo De Cómputo Y De Tecnologías De La Información</t>
  </si>
  <si>
    <t>Otros Mobiliarios Y Equipos De Administración</t>
  </si>
  <si>
    <t>Equipos y Aparatos Audiovisuales</t>
  </si>
  <si>
    <t>Cámaras Fotográficas Y De Video</t>
  </si>
  <si>
    <t>Otro Mobiliario Y Equipo Educacional Y Recreativo</t>
  </si>
  <si>
    <t>Por necesidades institucionales</t>
  </si>
  <si>
    <t>http://www.upslp.edu.mx/upslp/?page_id=8897</t>
  </si>
  <si>
    <t>Dirección de Recursos Financieros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</si>
</sst>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43" formatCode="_-* #,##0.00_-;\-* #,##0.00_-;_-* &quot;-&quot;??_-;_-@_-"/>
    <numFmt numFmtId="164" formatCode="dd/mm/yyyy;@"/>
  </numFmts>
  <fonts count="9"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sz val="10"/>
      <name val="Arial"/>
      <family val="2"/>
    </font>
    <font>
      <u/>
      <sz val="11"/>
      <color theme="10"/>
      <name val="Calibri"/>
      <family val="2"/>
      <scheme val="minor"/>
    </font>
    <font>
      <sz val="11"/>
      <color indexed="8"/>
      <name val="Calibri"/>
      <family val="2"/>
      <scheme val="minor"/>
    </font>
    <font>
      <sz val="8"/>
      <color indexed="8"/>
      <name val="Calibri"/>
      <family val="2"/>
      <scheme val="minor"/>
    </font>
    <font>
      <sz val="8"/>
      <color indexed="8"/>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tint="-0.1499984740745262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5" fillId="3" borderId="0" applyNumberFormat="0" applyFill="0" applyBorder="0" applyAlignment="0" applyProtection="0"/>
    <xf numFmtId="43" fontId="6" fillId="0" borderId="0" applyFont="0" applyFill="0" applyBorder="0" applyAlignment="0" applyProtection="0"/>
  </cellStyleXfs>
  <cellXfs count="31">
    <xf numFmtId="0" fontId="0" fillId="0" borderId="0" xfId="0"/>
    <xf numFmtId="0" fontId="2" fillId="4" borderId="1" xfId="0" applyFont="1" applyFill="1" applyBorder="1" applyAlignment="1">
      <alignment horizontal="center" wrapText="1"/>
    </xf>
    <xf numFmtId="0" fontId="3" fillId="0" borderId="0" xfId="0" applyFont="1"/>
    <xf numFmtId="0" fontId="3" fillId="3" borderId="0" xfId="0" applyFont="1" applyFill="1"/>
    <xf numFmtId="0" fontId="4" fillId="0" borderId="0" xfId="0" applyFont="1" applyProtection="1"/>
    <xf numFmtId="0" fontId="5" fillId="3" borderId="0" xfId="1" applyFill="1" applyAlignment="1">
      <alignment vertical="center"/>
    </xf>
    <xf numFmtId="0" fontId="4" fillId="3" borderId="0" xfId="0" applyFont="1" applyFill="1" applyProtection="1"/>
    <xf numFmtId="0" fontId="0" fillId="3" borderId="0" xfId="0" applyFill="1"/>
    <xf numFmtId="0" fontId="7" fillId="0" borderId="0" xfId="0" applyFont="1"/>
    <xf numFmtId="0" fontId="8" fillId="4" borderId="1" xfId="0" applyFont="1" applyFill="1" applyBorder="1" applyAlignment="1">
      <alignment horizontal="center" wrapText="1"/>
    </xf>
    <xf numFmtId="43" fontId="0" fillId="0" borderId="0" xfId="2" applyFont="1"/>
    <xf numFmtId="43" fontId="2" fillId="4" borderId="1" xfId="2" applyFont="1" applyFill="1" applyBorder="1" applyAlignment="1">
      <alignment horizontal="center" wrapText="1"/>
    </xf>
    <xf numFmtId="43" fontId="0" fillId="0" borderId="0" xfId="2" applyFont="1" applyFill="1"/>
    <xf numFmtId="0" fontId="0" fillId="0" borderId="0" xfId="0" applyFill="1"/>
    <xf numFmtId="43" fontId="3" fillId="0" borderId="0" xfId="2" applyFont="1" applyFill="1"/>
    <xf numFmtId="43" fontId="2" fillId="5" borderId="1" xfId="2" applyFont="1" applyFill="1" applyBorder="1" applyAlignment="1">
      <alignment horizontal="center" wrapText="1"/>
    </xf>
    <xf numFmtId="0" fontId="0" fillId="0" borderId="0" xfId="0" applyBorder="1"/>
    <xf numFmtId="0" fontId="3" fillId="0" borderId="0" xfId="0" applyFont="1" applyBorder="1"/>
    <xf numFmtId="43" fontId="0" fillId="0" borderId="0" xfId="2" applyFont="1" applyFill="1" applyBorder="1"/>
    <xf numFmtId="0" fontId="4" fillId="0" borderId="0" xfId="0" applyFont="1" applyBorder="1" applyProtection="1"/>
    <xf numFmtId="0" fontId="5" fillId="3" borderId="0" xfId="1" applyFill="1" applyBorder="1" applyAlignment="1">
      <alignment vertical="center"/>
    </xf>
    <xf numFmtId="0" fontId="3" fillId="3" borderId="0" xfId="0" applyFont="1" applyFill="1" applyBorder="1"/>
    <xf numFmtId="0" fontId="4" fillId="3" borderId="0" xfId="0" applyFont="1" applyFill="1" applyBorder="1" applyProtection="1"/>
    <xf numFmtId="0" fontId="0" fillId="3" borderId="0" xfId="0" applyFill="1" applyBorder="1"/>
    <xf numFmtId="0" fontId="7" fillId="0" borderId="0" xfId="0" applyFont="1" applyBorder="1"/>
    <xf numFmtId="0" fontId="0" fillId="0" borderId="0" xfId="0" applyFill="1" applyBorder="1"/>
    <xf numFmtId="164" fontId="0" fillId="0" borderId="0" xfId="0" applyNumberFormat="1"/>
    <xf numFmtId="164" fontId="0" fillId="0" borderId="0" xfId="0" applyNumberFormat="1" applyAlignment="1">
      <alignmen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1" builtinId="8"/>
    <cellStyle name="Millares" xfId="2"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upslp.edu.mx/upslp/?page_id=8897" TargetMode="External"/><Relationship Id="rId13" Type="http://schemas.openxmlformats.org/officeDocument/2006/relationships/hyperlink" Target="http://www.upslp.edu.mx/upslp/?page_id=8897" TargetMode="External"/><Relationship Id="rId18" Type="http://schemas.openxmlformats.org/officeDocument/2006/relationships/hyperlink" Target="http://www.upslp.edu.mx/upslp/?page_id=8897" TargetMode="External"/><Relationship Id="rId3" Type="http://schemas.openxmlformats.org/officeDocument/2006/relationships/hyperlink" Target="http://www.upslp.edu.mx/upslp/?page_id=8897" TargetMode="External"/><Relationship Id="rId21" Type="http://schemas.openxmlformats.org/officeDocument/2006/relationships/hyperlink" Target="http://www.upslp.edu.mx/upslp/?page_id=8897" TargetMode="External"/><Relationship Id="rId7" Type="http://schemas.openxmlformats.org/officeDocument/2006/relationships/hyperlink" Target="http://www.upslp.edu.mx/upslp/?page_id=8897" TargetMode="External"/><Relationship Id="rId12" Type="http://schemas.openxmlformats.org/officeDocument/2006/relationships/hyperlink" Target="http://www.upslp.edu.mx/upslp/?page_id=8897" TargetMode="External"/><Relationship Id="rId17" Type="http://schemas.openxmlformats.org/officeDocument/2006/relationships/hyperlink" Target="http://www.upslp.edu.mx/upslp/?page_id=8897" TargetMode="External"/><Relationship Id="rId2" Type="http://schemas.openxmlformats.org/officeDocument/2006/relationships/hyperlink" Target="http://www.upslp.edu.mx/upslp/?page_id=8897" TargetMode="External"/><Relationship Id="rId16" Type="http://schemas.openxmlformats.org/officeDocument/2006/relationships/hyperlink" Target="http://www.upslp.edu.mx/upslp/?page_id=8897" TargetMode="External"/><Relationship Id="rId20" Type="http://schemas.openxmlformats.org/officeDocument/2006/relationships/hyperlink" Target="http://www.upslp.edu.mx/upslp/?page_id=8897" TargetMode="External"/><Relationship Id="rId1" Type="http://schemas.openxmlformats.org/officeDocument/2006/relationships/hyperlink" Target="http://www.upslp.edu.mx/upslp/?page_id=8897" TargetMode="External"/><Relationship Id="rId6" Type="http://schemas.openxmlformats.org/officeDocument/2006/relationships/hyperlink" Target="http://www.upslp.edu.mx/upslp/?page_id=8897" TargetMode="External"/><Relationship Id="rId11" Type="http://schemas.openxmlformats.org/officeDocument/2006/relationships/hyperlink" Target="http://www.upslp.edu.mx/upslp/?page_id=8897" TargetMode="External"/><Relationship Id="rId5" Type="http://schemas.openxmlformats.org/officeDocument/2006/relationships/hyperlink" Target="http://www.upslp.edu.mx/upslp/?page_id=8897" TargetMode="External"/><Relationship Id="rId15" Type="http://schemas.openxmlformats.org/officeDocument/2006/relationships/hyperlink" Target="http://www.upslp.edu.mx/upslp/?page_id=8897" TargetMode="External"/><Relationship Id="rId23" Type="http://schemas.openxmlformats.org/officeDocument/2006/relationships/printerSettings" Target="../printerSettings/printerSettings1.bin"/><Relationship Id="rId10" Type="http://schemas.openxmlformats.org/officeDocument/2006/relationships/hyperlink" Target="http://www.upslp.edu.mx/upslp/?page_id=8897" TargetMode="External"/><Relationship Id="rId19" Type="http://schemas.openxmlformats.org/officeDocument/2006/relationships/hyperlink" Target="http://www.upslp.edu.mx/upslp/?page_id=8897" TargetMode="External"/><Relationship Id="rId4" Type="http://schemas.openxmlformats.org/officeDocument/2006/relationships/hyperlink" Target="http://www.upslp.edu.mx/upslp/?page_id=8897" TargetMode="External"/><Relationship Id="rId9" Type="http://schemas.openxmlformats.org/officeDocument/2006/relationships/hyperlink" Target="http://www.upslp.edu.mx/upslp/?page_id=8897" TargetMode="External"/><Relationship Id="rId14" Type="http://schemas.openxmlformats.org/officeDocument/2006/relationships/hyperlink" Target="http://www.upslp.edu.mx/upslp/?page_id=8897" TargetMode="External"/><Relationship Id="rId22" Type="http://schemas.openxmlformats.org/officeDocument/2006/relationships/hyperlink" Target="http://www.upslp.edu.mx/upslp/?page_id=8897"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234"/>
  <sheetViews>
    <sheetView tabSelected="1" topLeftCell="A2" workbookViewId="0">
      <selection activeCell="Q8" sqref="Q8:R99"/>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57" bestFit="1" customWidth="1"/>
    <col min="5" max="5" width="58" bestFit="1" customWidth="1"/>
    <col min="6" max="6" width="57.85546875" bestFit="1" customWidth="1"/>
    <col min="7" max="7" width="68.140625" style="8" customWidth="1"/>
    <col min="8" max="8" width="46.85546875" style="12" customWidth="1"/>
    <col min="9" max="9" width="50" style="12" customWidth="1"/>
    <col min="10" max="10" width="52.5703125" style="10" customWidth="1"/>
    <col min="11" max="11" width="48.140625" style="10" customWidth="1"/>
    <col min="12" max="12" width="40.28515625" customWidth="1"/>
    <col min="13" max="13" width="41.7109375" customWidth="1"/>
    <col min="14" max="14" width="50.7109375" bestFit="1" customWidth="1"/>
    <col min="15" max="15" width="61.42578125" bestFit="1" customWidth="1"/>
    <col min="16" max="16" width="73.28515625" bestFit="1" customWidth="1"/>
    <col min="17" max="17" width="17.5703125" bestFit="1" customWidth="1"/>
    <col min="18" max="18" width="20.140625" bestFit="1" customWidth="1"/>
    <col min="19" max="19" width="8" bestFit="1" customWidth="1"/>
  </cols>
  <sheetData>
    <row r="1" spans="1:19" hidden="1" x14ac:dyDescent="0.25">
      <c r="A1" t="s">
        <v>0</v>
      </c>
    </row>
    <row r="2" spans="1:19" x14ac:dyDescent="0.25">
      <c r="A2" s="28" t="s">
        <v>1</v>
      </c>
      <c r="B2" s="29"/>
      <c r="C2" s="29"/>
      <c r="D2" s="28" t="s">
        <v>2</v>
      </c>
      <c r="E2" s="29"/>
      <c r="F2" s="29"/>
      <c r="G2" s="28" t="s">
        <v>3</v>
      </c>
      <c r="H2" s="29"/>
      <c r="I2" s="29"/>
    </row>
    <row r="3" spans="1:19" x14ac:dyDescent="0.25">
      <c r="A3" s="30" t="s">
        <v>4</v>
      </c>
      <c r="B3" s="29"/>
      <c r="C3" s="29"/>
      <c r="D3" s="30" t="s">
        <v>5</v>
      </c>
      <c r="E3" s="29"/>
      <c r="F3" s="29"/>
      <c r="G3" s="30" t="s">
        <v>6</v>
      </c>
      <c r="H3" s="29"/>
      <c r="I3" s="29"/>
    </row>
    <row r="4" spans="1:19" hidden="1" x14ac:dyDescent="0.25">
      <c r="A4" t="s">
        <v>7</v>
      </c>
      <c r="B4" t="s">
        <v>8</v>
      </c>
      <c r="C4" t="s">
        <v>8</v>
      </c>
      <c r="D4" t="s">
        <v>9</v>
      </c>
      <c r="E4" t="s">
        <v>9</v>
      </c>
      <c r="F4" t="s">
        <v>9</v>
      </c>
      <c r="G4" s="8" t="s">
        <v>9</v>
      </c>
      <c r="H4" s="12" t="s">
        <v>10</v>
      </c>
      <c r="I4" s="12" t="s">
        <v>10</v>
      </c>
      <c r="J4" s="10" t="s">
        <v>10</v>
      </c>
      <c r="K4" s="10" t="s">
        <v>10</v>
      </c>
      <c r="L4" t="s">
        <v>10</v>
      </c>
      <c r="M4" t="s">
        <v>10</v>
      </c>
      <c r="N4" t="s">
        <v>9</v>
      </c>
      <c r="O4" t="s">
        <v>11</v>
      </c>
      <c r="P4" t="s">
        <v>9</v>
      </c>
      <c r="Q4" t="s">
        <v>8</v>
      </c>
      <c r="R4" t="s">
        <v>12</v>
      </c>
      <c r="S4" t="s">
        <v>13</v>
      </c>
    </row>
    <row r="5" spans="1:19" hidden="1" x14ac:dyDescent="0.25">
      <c r="A5" t="s">
        <v>14</v>
      </c>
      <c r="B5" t="s">
        <v>15</v>
      </c>
      <c r="C5" t="s">
        <v>16</v>
      </c>
      <c r="D5" t="s">
        <v>17</v>
      </c>
      <c r="E5" t="s">
        <v>18</v>
      </c>
      <c r="F5" t="s">
        <v>19</v>
      </c>
      <c r="G5" s="8" t="s">
        <v>20</v>
      </c>
      <c r="H5" s="12" t="s">
        <v>21</v>
      </c>
      <c r="I5" s="12" t="s">
        <v>22</v>
      </c>
      <c r="J5" s="10" t="s">
        <v>23</v>
      </c>
      <c r="K5" s="10" t="s">
        <v>24</v>
      </c>
      <c r="L5" t="s">
        <v>25</v>
      </c>
      <c r="M5" t="s">
        <v>26</v>
      </c>
      <c r="N5" t="s">
        <v>27</v>
      </c>
      <c r="O5" t="s">
        <v>28</v>
      </c>
      <c r="P5" t="s">
        <v>29</v>
      </c>
      <c r="Q5" t="s">
        <v>30</v>
      </c>
      <c r="R5" t="s">
        <v>31</v>
      </c>
      <c r="S5" t="s">
        <v>32</v>
      </c>
    </row>
    <row r="6" spans="1:19" x14ac:dyDescent="0.25">
      <c r="A6" s="28" t="s">
        <v>33</v>
      </c>
      <c r="B6" s="29"/>
      <c r="C6" s="29"/>
      <c r="D6" s="29"/>
      <c r="E6" s="29"/>
      <c r="F6" s="29"/>
      <c r="G6" s="29"/>
      <c r="H6" s="29"/>
      <c r="I6" s="29"/>
      <c r="J6" s="29"/>
      <c r="K6" s="29"/>
      <c r="L6" s="29"/>
      <c r="M6" s="29"/>
      <c r="N6" s="29"/>
      <c r="O6" s="29"/>
      <c r="P6" s="29"/>
      <c r="Q6" s="29"/>
      <c r="R6" s="29"/>
      <c r="S6" s="29"/>
    </row>
    <row r="7" spans="1:19" ht="26.25" x14ac:dyDescent="0.25">
      <c r="A7" s="1" t="s">
        <v>34</v>
      </c>
      <c r="B7" s="1" t="s">
        <v>35</v>
      </c>
      <c r="C7" s="1" t="s">
        <v>36</v>
      </c>
      <c r="D7" s="1" t="s">
        <v>37</v>
      </c>
      <c r="E7" s="1" t="s">
        <v>38</v>
      </c>
      <c r="F7" s="1" t="s">
        <v>39</v>
      </c>
      <c r="G7" s="9" t="s">
        <v>40</v>
      </c>
      <c r="H7" s="15" t="s">
        <v>41</v>
      </c>
      <c r="I7" s="15" t="s">
        <v>42</v>
      </c>
      <c r="J7" s="11" t="s">
        <v>43</v>
      </c>
      <c r="K7" s="11" t="s">
        <v>44</v>
      </c>
      <c r="L7" s="1" t="s">
        <v>45</v>
      </c>
      <c r="M7" s="1" t="s">
        <v>46</v>
      </c>
      <c r="N7" s="1" t="s">
        <v>47</v>
      </c>
      <c r="O7" s="1" t="s">
        <v>48</v>
      </c>
      <c r="P7" s="1" t="s">
        <v>49</v>
      </c>
      <c r="Q7" s="1" t="s">
        <v>50</v>
      </c>
      <c r="R7" s="1" t="s">
        <v>51</v>
      </c>
      <c r="S7" s="1" t="s">
        <v>52</v>
      </c>
    </row>
    <row r="8" spans="1:19" x14ac:dyDescent="0.25">
      <c r="A8">
        <v>2022</v>
      </c>
      <c r="B8" s="26">
        <v>44593</v>
      </c>
      <c r="C8" s="26">
        <v>44620</v>
      </c>
      <c r="D8" s="2">
        <v>1000</v>
      </c>
      <c r="E8" s="2">
        <v>1100</v>
      </c>
      <c r="F8" s="2">
        <v>1130</v>
      </c>
      <c r="G8" s="2" t="s">
        <v>53</v>
      </c>
      <c r="H8" s="14">
        <v>45439652.780000001</v>
      </c>
      <c r="I8" s="12">
        <v>43543605.82</v>
      </c>
      <c r="J8" s="12">
        <v>5822317.9900000002</v>
      </c>
      <c r="K8" s="12">
        <v>5822317.9900000002</v>
      </c>
      <c r="L8" s="12">
        <v>5822317.9900000002</v>
      </c>
      <c r="M8" s="12">
        <v>5822317.9900000002</v>
      </c>
      <c r="N8" s="4" t="s">
        <v>145</v>
      </c>
      <c r="O8" s="5" t="s">
        <v>146</v>
      </c>
      <c r="P8" t="s">
        <v>147</v>
      </c>
      <c r="Q8" s="27">
        <v>44692</v>
      </c>
      <c r="R8" s="27">
        <v>44692</v>
      </c>
    </row>
    <row r="9" spans="1:19" x14ac:dyDescent="0.25">
      <c r="A9">
        <v>2022</v>
      </c>
      <c r="B9" s="26">
        <v>44593</v>
      </c>
      <c r="C9" s="26">
        <v>44620</v>
      </c>
      <c r="D9" s="3">
        <v>1000</v>
      </c>
      <c r="E9" s="3">
        <v>1200</v>
      </c>
      <c r="F9" s="3">
        <v>1210</v>
      </c>
      <c r="G9" s="3" t="s">
        <v>54</v>
      </c>
      <c r="H9" s="12">
        <v>2400600</v>
      </c>
      <c r="I9" s="12">
        <v>2395397.6</v>
      </c>
      <c r="J9" s="12">
        <v>331513.2</v>
      </c>
      <c r="K9" s="12">
        <v>331513.2</v>
      </c>
      <c r="L9" s="12">
        <v>331513.2</v>
      </c>
      <c r="M9" s="12">
        <v>331513.2</v>
      </c>
      <c r="N9" s="6" t="s">
        <v>145</v>
      </c>
      <c r="O9" s="5" t="s">
        <v>146</v>
      </c>
      <c r="P9" s="7" t="s">
        <v>147</v>
      </c>
      <c r="Q9" s="27">
        <v>44692</v>
      </c>
      <c r="R9" s="27">
        <v>44692</v>
      </c>
    </row>
    <row r="10" spans="1:19" x14ac:dyDescent="0.25">
      <c r="A10">
        <v>2022</v>
      </c>
      <c r="B10" s="26">
        <v>44593</v>
      </c>
      <c r="C10" s="26">
        <v>44620</v>
      </c>
      <c r="D10" s="2">
        <v>1000</v>
      </c>
      <c r="E10" s="2">
        <v>1200</v>
      </c>
      <c r="F10" s="2">
        <v>1220</v>
      </c>
      <c r="G10" s="2" t="s">
        <v>55</v>
      </c>
      <c r="H10" s="12">
        <v>29725538.670000002</v>
      </c>
      <c r="I10" s="12">
        <v>27363593.399999999</v>
      </c>
      <c r="J10" s="12">
        <v>4264544.47</v>
      </c>
      <c r="K10" s="12">
        <v>4264544.47</v>
      </c>
      <c r="L10" s="12">
        <v>4264544.47</v>
      </c>
      <c r="M10" s="12">
        <v>4264544.47</v>
      </c>
      <c r="N10" s="4" t="s">
        <v>145</v>
      </c>
      <c r="O10" s="5" t="s">
        <v>146</v>
      </c>
      <c r="P10" t="s">
        <v>147</v>
      </c>
      <c r="Q10" s="27">
        <v>44692</v>
      </c>
      <c r="R10" s="27">
        <v>44692</v>
      </c>
    </row>
    <row r="11" spans="1:19" s="16" customFormat="1" x14ac:dyDescent="0.25">
      <c r="A11" s="16">
        <v>2022</v>
      </c>
      <c r="B11" s="26">
        <v>44593</v>
      </c>
      <c r="C11" s="26">
        <v>44620</v>
      </c>
      <c r="D11" s="17">
        <v>1000</v>
      </c>
      <c r="E11" s="17">
        <v>1300</v>
      </c>
      <c r="F11" s="17">
        <v>1310</v>
      </c>
      <c r="G11" s="17" t="s">
        <v>56</v>
      </c>
      <c r="H11" s="18">
        <v>0</v>
      </c>
      <c r="I11" s="18">
        <v>12534.12</v>
      </c>
      <c r="J11" s="18">
        <v>7377.05</v>
      </c>
      <c r="K11" s="18">
        <v>7377.05</v>
      </c>
      <c r="L11" s="18">
        <v>7377.05</v>
      </c>
      <c r="M11" s="18">
        <v>7377.05</v>
      </c>
      <c r="N11" s="19" t="s">
        <v>145</v>
      </c>
      <c r="O11" s="20" t="s">
        <v>146</v>
      </c>
      <c r="P11" s="16" t="s">
        <v>147</v>
      </c>
      <c r="Q11" s="27">
        <v>44692</v>
      </c>
      <c r="R11" s="27">
        <v>44692</v>
      </c>
    </row>
    <row r="12" spans="1:19" s="16" customFormat="1" x14ac:dyDescent="0.25">
      <c r="A12" s="16">
        <v>2022</v>
      </c>
      <c r="B12" s="26">
        <v>44593</v>
      </c>
      <c r="C12" s="26">
        <v>44620</v>
      </c>
      <c r="D12" s="17">
        <v>1000</v>
      </c>
      <c r="E12" s="17">
        <v>1300</v>
      </c>
      <c r="F12" s="17">
        <v>1320</v>
      </c>
      <c r="G12" s="17" t="s">
        <v>57</v>
      </c>
      <c r="H12" s="18">
        <v>6125920.0599999996</v>
      </c>
      <c r="I12" s="18">
        <v>4851276.87</v>
      </c>
      <c r="J12" s="18">
        <v>25803.89</v>
      </c>
      <c r="K12" s="18">
        <v>25803.89</v>
      </c>
      <c r="L12" s="18">
        <v>25803.89</v>
      </c>
      <c r="M12" s="18">
        <v>25803.89</v>
      </c>
      <c r="N12" s="19" t="s">
        <v>145</v>
      </c>
      <c r="O12" s="20" t="s">
        <v>146</v>
      </c>
      <c r="P12" s="16" t="s">
        <v>147</v>
      </c>
      <c r="Q12" s="27">
        <v>44692</v>
      </c>
      <c r="R12" s="27">
        <v>44692</v>
      </c>
    </row>
    <row r="13" spans="1:19" s="16" customFormat="1" x14ac:dyDescent="0.25">
      <c r="A13" s="16">
        <v>2022</v>
      </c>
      <c r="B13" s="26">
        <v>44593</v>
      </c>
      <c r="C13" s="26">
        <v>44620</v>
      </c>
      <c r="D13" s="17">
        <v>1000</v>
      </c>
      <c r="E13" s="17">
        <v>1400</v>
      </c>
      <c r="F13" s="17">
        <v>1410</v>
      </c>
      <c r="G13" s="17" t="s">
        <v>58</v>
      </c>
      <c r="H13" s="18">
        <v>9234520.1600000001</v>
      </c>
      <c r="I13" s="18">
        <v>9234520.1600000001</v>
      </c>
      <c r="J13" s="18">
        <v>1304464.27</v>
      </c>
      <c r="K13" s="18">
        <v>1304464.27</v>
      </c>
      <c r="L13" s="18">
        <v>1304464.27</v>
      </c>
      <c r="M13" s="18">
        <v>1304464.27</v>
      </c>
      <c r="N13" s="19" t="s">
        <v>145</v>
      </c>
      <c r="O13" s="20" t="s">
        <v>146</v>
      </c>
      <c r="P13" s="16" t="s">
        <v>147</v>
      </c>
      <c r="Q13" s="27">
        <v>44692</v>
      </c>
      <c r="R13" s="27">
        <v>44692</v>
      </c>
    </row>
    <row r="14" spans="1:19" s="16" customFormat="1" x14ac:dyDescent="0.25">
      <c r="A14" s="16">
        <v>2022</v>
      </c>
      <c r="B14" s="26">
        <v>44593</v>
      </c>
      <c r="C14" s="26">
        <v>44620</v>
      </c>
      <c r="D14" s="17">
        <v>1000</v>
      </c>
      <c r="E14" s="17">
        <v>1400</v>
      </c>
      <c r="F14" s="17">
        <v>1420</v>
      </c>
      <c r="G14" s="17" t="s">
        <v>59</v>
      </c>
      <c r="H14" s="18">
        <v>4232155.2300000004</v>
      </c>
      <c r="I14" s="18">
        <v>4032155.23</v>
      </c>
      <c r="J14" s="18">
        <v>547391.18999999994</v>
      </c>
      <c r="K14" s="18">
        <v>547391.18999999994</v>
      </c>
      <c r="L14" s="18">
        <v>547391.18999999994</v>
      </c>
      <c r="M14" s="18">
        <v>547391.18999999994</v>
      </c>
      <c r="N14" s="19" t="s">
        <v>145</v>
      </c>
      <c r="O14" s="20" t="s">
        <v>146</v>
      </c>
      <c r="P14" s="16" t="s">
        <v>147</v>
      </c>
      <c r="Q14" s="27">
        <v>44692</v>
      </c>
      <c r="R14" s="27">
        <v>44692</v>
      </c>
    </row>
    <row r="15" spans="1:19" s="16" customFormat="1" x14ac:dyDescent="0.25">
      <c r="A15" s="16">
        <v>2022</v>
      </c>
      <c r="B15" s="26">
        <v>44593</v>
      </c>
      <c r="C15" s="26">
        <v>44620</v>
      </c>
      <c r="D15" s="17">
        <v>1000</v>
      </c>
      <c r="E15" s="17">
        <v>1400</v>
      </c>
      <c r="F15" s="17">
        <v>1430</v>
      </c>
      <c r="G15" s="17" t="s">
        <v>60</v>
      </c>
      <c r="H15" s="18">
        <v>1692862.11</v>
      </c>
      <c r="I15" s="18">
        <v>1692862.11</v>
      </c>
      <c r="J15" s="18">
        <v>218956.46</v>
      </c>
      <c r="K15" s="18">
        <v>218956.46</v>
      </c>
      <c r="L15" s="18">
        <v>218956.46</v>
      </c>
      <c r="M15" s="18">
        <v>218956.46</v>
      </c>
      <c r="N15" s="19" t="s">
        <v>145</v>
      </c>
      <c r="O15" s="20" t="s">
        <v>146</v>
      </c>
      <c r="P15" s="16" t="s">
        <v>147</v>
      </c>
      <c r="Q15" s="27">
        <v>44692</v>
      </c>
      <c r="R15" s="27">
        <v>44692</v>
      </c>
    </row>
    <row r="16" spans="1:19" s="16" customFormat="1" x14ac:dyDescent="0.25">
      <c r="A16" s="16">
        <v>2022</v>
      </c>
      <c r="B16" s="26">
        <v>44593</v>
      </c>
      <c r="C16" s="26">
        <v>44620</v>
      </c>
      <c r="D16" s="17">
        <v>1000</v>
      </c>
      <c r="E16" s="17">
        <v>1500</v>
      </c>
      <c r="F16" s="17">
        <v>1510</v>
      </c>
      <c r="G16" s="17" t="s">
        <v>61</v>
      </c>
      <c r="H16" s="18">
        <v>0</v>
      </c>
      <c r="I16" s="18">
        <v>0</v>
      </c>
      <c r="J16" s="18">
        <v>0</v>
      </c>
      <c r="K16" s="18">
        <v>0</v>
      </c>
      <c r="L16" s="18">
        <v>0</v>
      </c>
      <c r="M16" s="18">
        <v>0</v>
      </c>
      <c r="N16" s="19" t="s">
        <v>145</v>
      </c>
      <c r="O16" s="20" t="s">
        <v>146</v>
      </c>
      <c r="P16" s="16" t="s">
        <v>147</v>
      </c>
      <c r="Q16" s="27">
        <v>44692</v>
      </c>
      <c r="R16" s="27">
        <v>44692</v>
      </c>
    </row>
    <row r="17" spans="1:18" s="16" customFormat="1" x14ac:dyDescent="0.25">
      <c r="A17" s="16">
        <v>2022</v>
      </c>
      <c r="B17" s="26">
        <v>44593</v>
      </c>
      <c r="C17" s="26">
        <v>44620</v>
      </c>
      <c r="D17" s="17">
        <v>2000</v>
      </c>
      <c r="E17" s="17">
        <v>2100</v>
      </c>
      <c r="F17" s="17">
        <v>2110</v>
      </c>
      <c r="G17" s="17" t="s">
        <v>62</v>
      </c>
      <c r="H17" s="18">
        <v>434752.32</v>
      </c>
      <c r="I17" s="18">
        <f>352126.68+2621</f>
        <v>354747.68</v>
      </c>
      <c r="J17" s="18">
        <f>32678.75+2621</f>
        <v>35299.75</v>
      </c>
      <c r="K17" s="18">
        <f>32678.75+2621</f>
        <v>35299.75</v>
      </c>
      <c r="L17" s="18">
        <v>34194.75</v>
      </c>
      <c r="M17" s="18">
        <f>31573.75+2621</f>
        <v>34194.75</v>
      </c>
      <c r="N17" s="19" t="s">
        <v>145</v>
      </c>
      <c r="O17" s="20" t="s">
        <v>146</v>
      </c>
      <c r="P17" s="16" t="s">
        <v>147</v>
      </c>
      <c r="Q17" s="27">
        <v>44692</v>
      </c>
      <c r="R17" s="27">
        <v>44692</v>
      </c>
    </row>
    <row r="18" spans="1:18" s="16" customFormat="1" x14ac:dyDescent="0.25">
      <c r="A18" s="16">
        <v>2022</v>
      </c>
      <c r="B18" s="26">
        <v>44593</v>
      </c>
      <c r="C18" s="26">
        <v>44620</v>
      </c>
      <c r="D18" s="17">
        <v>2000</v>
      </c>
      <c r="E18" s="17">
        <v>2100</v>
      </c>
      <c r="F18" s="17">
        <v>2120</v>
      </c>
      <c r="G18" s="17" t="s">
        <v>63</v>
      </c>
      <c r="H18" s="18">
        <v>7905.4</v>
      </c>
      <c r="I18" s="18">
        <v>7905.4</v>
      </c>
      <c r="J18" s="18">
        <v>0</v>
      </c>
      <c r="K18" s="18">
        <v>0</v>
      </c>
      <c r="L18" s="18">
        <v>0</v>
      </c>
      <c r="M18" s="18">
        <v>0</v>
      </c>
      <c r="N18" s="19" t="s">
        <v>145</v>
      </c>
      <c r="O18" s="20" t="s">
        <v>146</v>
      </c>
      <c r="P18" s="16" t="s">
        <v>147</v>
      </c>
      <c r="Q18" s="27">
        <v>44692</v>
      </c>
      <c r="R18" s="27">
        <v>44692</v>
      </c>
    </row>
    <row r="19" spans="1:18" s="16" customFormat="1" x14ac:dyDescent="0.25">
      <c r="A19" s="16">
        <v>2022</v>
      </c>
      <c r="B19" s="26">
        <v>44593</v>
      </c>
      <c r="C19" s="26">
        <v>44620</v>
      </c>
      <c r="D19" s="17">
        <v>2000</v>
      </c>
      <c r="E19" s="17">
        <v>2100</v>
      </c>
      <c r="F19" s="17">
        <v>2140</v>
      </c>
      <c r="G19" s="17" t="s">
        <v>64</v>
      </c>
      <c r="H19" s="18">
        <f>521872.87+500</f>
        <v>522372.87</v>
      </c>
      <c r="I19" s="18">
        <f>521872.87+2240</f>
        <v>524112.87</v>
      </c>
      <c r="J19" s="18">
        <f>-74205.2+1740</f>
        <v>-72465.2</v>
      </c>
      <c r="K19" s="18">
        <f>-74205.2+1740</f>
        <v>-72465.2</v>
      </c>
      <c r="L19" s="18">
        <v>-72465.2</v>
      </c>
      <c r="M19" s="18">
        <f>-74205.2+1740</f>
        <v>-72465.2</v>
      </c>
      <c r="N19" s="19" t="s">
        <v>145</v>
      </c>
      <c r="O19" s="20" t="s">
        <v>146</v>
      </c>
      <c r="P19" s="16" t="s">
        <v>147</v>
      </c>
      <c r="Q19" s="27">
        <v>44692</v>
      </c>
      <c r="R19" s="27">
        <v>44692</v>
      </c>
    </row>
    <row r="20" spans="1:18" s="16" customFormat="1" x14ac:dyDescent="0.25">
      <c r="A20" s="16">
        <v>2022</v>
      </c>
      <c r="B20" s="26">
        <v>44593</v>
      </c>
      <c r="C20" s="26">
        <v>44620</v>
      </c>
      <c r="D20" s="17">
        <v>2000</v>
      </c>
      <c r="E20" s="17">
        <v>2100</v>
      </c>
      <c r="F20" s="17">
        <v>2150</v>
      </c>
      <c r="G20" s="17" t="s">
        <v>65</v>
      </c>
      <c r="H20" s="18">
        <v>1304338.01</v>
      </c>
      <c r="I20" s="18">
        <v>1505138.01</v>
      </c>
      <c r="J20" s="18">
        <v>548245</v>
      </c>
      <c r="K20" s="18">
        <v>548245</v>
      </c>
      <c r="L20" s="18">
        <v>504629</v>
      </c>
      <c r="M20" s="18">
        <v>504629</v>
      </c>
      <c r="N20" s="19" t="s">
        <v>145</v>
      </c>
      <c r="O20" s="20" t="s">
        <v>146</v>
      </c>
      <c r="P20" s="16" t="s">
        <v>147</v>
      </c>
      <c r="Q20" s="27">
        <v>44692</v>
      </c>
      <c r="R20" s="27">
        <v>44692</v>
      </c>
    </row>
    <row r="21" spans="1:18" s="16" customFormat="1" x14ac:dyDescent="0.25">
      <c r="A21" s="16">
        <v>2022</v>
      </c>
      <c r="B21" s="26">
        <v>44593</v>
      </c>
      <c r="C21" s="26">
        <v>44620</v>
      </c>
      <c r="D21" s="17">
        <v>2000</v>
      </c>
      <c r="E21" s="17">
        <v>2100</v>
      </c>
      <c r="F21" s="17">
        <v>2160</v>
      </c>
      <c r="G21" s="17" t="s">
        <v>66</v>
      </c>
      <c r="H21" s="18">
        <f>332161.59+3150</f>
        <v>335311.59000000003</v>
      </c>
      <c r="I21" s="18">
        <f>457741.59+3150</f>
        <v>460891.59</v>
      </c>
      <c r="J21" s="18">
        <f>136251.75+1343.4</f>
        <v>137595.15</v>
      </c>
      <c r="K21" s="18">
        <f>136251.75+1343.4</f>
        <v>137595.15</v>
      </c>
      <c r="L21" s="18">
        <v>126565.4</v>
      </c>
      <c r="M21" s="18">
        <f>125222+1343.4</f>
        <v>126565.4</v>
      </c>
      <c r="N21" s="19" t="s">
        <v>145</v>
      </c>
      <c r="O21" s="20" t="s">
        <v>146</v>
      </c>
      <c r="P21" s="16" t="s">
        <v>147</v>
      </c>
      <c r="Q21" s="27">
        <v>44692</v>
      </c>
      <c r="R21" s="27">
        <v>44692</v>
      </c>
    </row>
    <row r="22" spans="1:18" s="16" customFormat="1" x14ac:dyDescent="0.25">
      <c r="A22" s="16">
        <v>2022</v>
      </c>
      <c r="B22" s="26">
        <v>44593</v>
      </c>
      <c r="C22" s="26">
        <v>44620</v>
      </c>
      <c r="D22" s="17">
        <v>2000</v>
      </c>
      <c r="E22" s="17">
        <v>2100</v>
      </c>
      <c r="F22" s="17">
        <v>2170</v>
      </c>
      <c r="G22" s="17" t="s">
        <v>67</v>
      </c>
      <c r="H22" s="18">
        <v>4294915.96</v>
      </c>
      <c r="I22" s="18">
        <v>4474915.96</v>
      </c>
      <c r="J22" s="18">
        <v>364055.14</v>
      </c>
      <c r="K22" s="18">
        <v>364055.14</v>
      </c>
      <c r="L22" s="18">
        <v>364055.14</v>
      </c>
      <c r="M22" s="18">
        <v>364055.14</v>
      </c>
      <c r="N22" s="19" t="s">
        <v>145</v>
      </c>
      <c r="O22" s="20" t="s">
        <v>146</v>
      </c>
      <c r="P22" s="16" t="s">
        <v>147</v>
      </c>
      <c r="Q22" s="27">
        <v>44692</v>
      </c>
      <c r="R22" s="27">
        <v>44692</v>
      </c>
    </row>
    <row r="23" spans="1:18" s="16" customFormat="1" x14ac:dyDescent="0.25">
      <c r="A23" s="16">
        <v>2022</v>
      </c>
      <c r="B23" s="26">
        <v>44593</v>
      </c>
      <c r="C23" s="26">
        <v>44620</v>
      </c>
      <c r="D23" s="17">
        <v>2000</v>
      </c>
      <c r="E23" s="17">
        <v>2200</v>
      </c>
      <c r="F23" s="17">
        <v>2210</v>
      </c>
      <c r="G23" s="17" t="s">
        <v>68</v>
      </c>
      <c r="H23" s="18">
        <f>799161.14+25842.92</f>
        <v>825004.06</v>
      </c>
      <c r="I23" s="18">
        <f>799161.14+25842.92</f>
        <v>825004.06</v>
      </c>
      <c r="J23" s="18">
        <v>90614.79</v>
      </c>
      <c r="K23" s="18">
        <v>90614.79</v>
      </c>
      <c r="L23" s="18">
        <v>88600.79</v>
      </c>
      <c r="M23" s="18">
        <v>88600.79</v>
      </c>
      <c r="N23" s="19" t="s">
        <v>145</v>
      </c>
      <c r="O23" s="20" t="s">
        <v>146</v>
      </c>
      <c r="P23" s="16" t="s">
        <v>147</v>
      </c>
      <c r="Q23" s="27">
        <v>44692</v>
      </c>
      <c r="R23" s="27">
        <v>44692</v>
      </c>
    </row>
    <row r="24" spans="1:18" s="16" customFormat="1" x14ac:dyDescent="0.25">
      <c r="A24" s="16">
        <v>2022</v>
      </c>
      <c r="B24" s="26">
        <v>44593</v>
      </c>
      <c r="C24" s="26">
        <v>44620</v>
      </c>
      <c r="D24" s="17">
        <v>2000</v>
      </c>
      <c r="E24" s="17">
        <v>2200</v>
      </c>
      <c r="F24" s="17">
        <v>2230</v>
      </c>
      <c r="G24" s="17" t="s">
        <v>69</v>
      </c>
      <c r="H24" s="18">
        <v>1131.98</v>
      </c>
      <c r="I24" s="18">
        <v>1131.98</v>
      </c>
      <c r="J24" s="18">
        <v>0</v>
      </c>
      <c r="K24" s="18">
        <v>0</v>
      </c>
      <c r="L24" s="18">
        <v>0</v>
      </c>
      <c r="M24" s="18">
        <v>0</v>
      </c>
      <c r="N24" s="19" t="s">
        <v>145</v>
      </c>
      <c r="O24" s="20" t="s">
        <v>146</v>
      </c>
      <c r="P24" s="16" t="s">
        <v>147</v>
      </c>
      <c r="Q24" s="27">
        <v>44692</v>
      </c>
      <c r="R24" s="27">
        <v>44692</v>
      </c>
    </row>
    <row r="25" spans="1:18" s="16" customFormat="1" x14ac:dyDescent="0.25">
      <c r="A25" s="16">
        <v>2022</v>
      </c>
      <c r="B25" s="26">
        <v>44593</v>
      </c>
      <c r="C25" s="26">
        <v>44620</v>
      </c>
      <c r="D25" s="17">
        <v>2000</v>
      </c>
      <c r="E25" s="17">
        <v>2400</v>
      </c>
      <c r="F25" s="17">
        <v>2410</v>
      </c>
      <c r="G25" s="17" t="s">
        <v>70</v>
      </c>
      <c r="H25" s="18">
        <v>0</v>
      </c>
      <c r="I25" s="18">
        <v>0</v>
      </c>
      <c r="J25" s="18"/>
      <c r="K25" s="18"/>
      <c r="L25" s="18"/>
      <c r="M25" s="18"/>
      <c r="N25" s="19" t="s">
        <v>145</v>
      </c>
      <c r="O25" s="20" t="s">
        <v>146</v>
      </c>
      <c r="P25" s="16" t="s">
        <v>147</v>
      </c>
      <c r="Q25" s="27">
        <v>44692</v>
      </c>
      <c r="R25" s="27">
        <v>44692</v>
      </c>
    </row>
    <row r="26" spans="1:18" s="16" customFormat="1" x14ac:dyDescent="0.25">
      <c r="A26" s="16">
        <v>2022</v>
      </c>
      <c r="B26" s="26">
        <v>44593</v>
      </c>
      <c r="C26" s="26">
        <v>44620</v>
      </c>
      <c r="D26" s="17">
        <v>2000</v>
      </c>
      <c r="E26" s="17">
        <v>2400</v>
      </c>
      <c r="F26" s="17">
        <v>2440</v>
      </c>
      <c r="G26" s="17" t="s">
        <v>71</v>
      </c>
      <c r="H26" s="18">
        <v>0</v>
      </c>
      <c r="I26" s="18">
        <v>0</v>
      </c>
      <c r="J26" s="18"/>
      <c r="K26" s="18"/>
      <c r="L26" s="18"/>
      <c r="M26" s="18"/>
      <c r="N26" s="19" t="s">
        <v>145</v>
      </c>
      <c r="O26" s="20" t="s">
        <v>146</v>
      </c>
      <c r="P26" s="16" t="s">
        <v>147</v>
      </c>
      <c r="Q26" s="27">
        <v>44692</v>
      </c>
      <c r="R26" s="27">
        <v>44692</v>
      </c>
    </row>
    <row r="27" spans="1:18" s="16" customFormat="1" x14ac:dyDescent="0.25">
      <c r="A27" s="16">
        <v>2022</v>
      </c>
      <c r="B27" s="26">
        <v>44593</v>
      </c>
      <c r="C27" s="26">
        <v>44620</v>
      </c>
      <c r="D27" s="17">
        <v>2000</v>
      </c>
      <c r="E27" s="17">
        <v>2400</v>
      </c>
      <c r="F27" s="17">
        <v>2460</v>
      </c>
      <c r="G27" s="17" t="s">
        <v>72</v>
      </c>
      <c r="H27" s="18">
        <f>129610+380</f>
        <v>129990</v>
      </c>
      <c r="I27" s="18">
        <f>129610+380</f>
        <v>129990</v>
      </c>
      <c r="J27" s="18">
        <v>28898.99</v>
      </c>
      <c r="K27" s="18">
        <v>28898.99</v>
      </c>
      <c r="L27" s="18">
        <v>27756.99</v>
      </c>
      <c r="M27" s="18">
        <v>27756.99</v>
      </c>
      <c r="N27" s="19" t="s">
        <v>145</v>
      </c>
      <c r="O27" s="20" t="s">
        <v>146</v>
      </c>
      <c r="P27" s="16" t="s">
        <v>147</v>
      </c>
      <c r="Q27" s="27">
        <v>44692</v>
      </c>
      <c r="R27" s="27">
        <v>44692</v>
      </c>
    </row>
    <row r="28" spans="1:18" s="16" customFormat="1" x14ac:dyDescent="0.25">
      <c r="A28" s="16">
        <v>2022</v>
      </c>
      <c r="B28" s="26">
        <v>44593</v>
      </c>
      <c r="C28" s="26">
        <v>44620</v>
      </c>
      <c r="D28" s="17">
        <v>2000</v>
      </c>
      <c r="E28" s="17">
        <v>2400</v>
      </c>
      <c r="F28" s="17">
        <v>2470</v>
      </c>
      <c r="G28" s="17" t="s">
        <v>73</v>
      </c>
      <c r="H28" s="18">
        <v>16934.75</v>
      </c>
      <c r="I28" s="18">
        <v>16934.75</v>
      </c>
      <c r="J28" s="18">
        <v>0</v>
      </c>
      <c r="K28" s="18">
        <v>0</v>
      </c>
      <c r="L28" s="18">
        <v>0</v>
      </c>
      <c r="M28" s="18">
        <v>0</v>
      </c>
      <c r="N28" s="19" t="s">
        <v>145</v>
      </c>
      <c r="O28" s="20" t="s">
        <v>146</v>
      </c>
      <c r="P28" s="16" t="s">
        <v>147</v>
      </c>
      <c r="Q28" s="27">
        <v>44692</v>
      </c>
      <c r="R28" s="27">
        <v>44692</v>
      </c>
    </row>
    <row r="29" spans="1:18" s="16" customFormat="1" x14ac:dyDescent="0.25">
      <c r="A29" s="16">
        <v>2022</v>
      </c>
      <c r="B29" s="26">
        <v>44593</v>
      </c>
      <c r="C29" s="26">
        <v>44620</v>
      </c>
      <c r="D29" s="17">
        <v>2000</v>
      </c>
      <c r="E29" s="17">
        <v>2400</v>
      </c>
      <c r="F29" s="17">
        <v>2480</v>
      </c>
      <c r="G29" s="17" t="s">
        <v>74</v>
      </c>
      <c r="H29" s="18">
        <v>1016.4</v>
      </c>
      <c r="I29" s="18">
        <v>1016.4</v>
      </c>
      <c r="J29" s="18">
        <v>0</v>
      </c>
      <c r="K29" s="18">
        <v>0</v>
      </c>
      <c r="L29" s="18">
        <v>0</v>
      </c>
      <c r="M29" s="18">
        <v>0</v>
      </c>
      <c r="N29" s="19" t="s">
        <v>145</v>
      </c>
      <c r="O29" s="20" t="s">
        <v>146</v>
      </c>
      <c r="P29" s="16" t="s">
        <v>147</v>
      </c>
      <c r="Q29" s="27">
        <v>44692</v>
      </c>
      <c r="R29" s="27">
        <v>44692</v>
      </c>
    </row>
    <row r="30" spans="1:18" s="16" customFormat="1" x14ac:dyDescent="0.25">
      <c r="A30" s="16">
        <v>2022</v>
      </c>
      <c r="B30" s="26">
        <v>44593</v>
      </c>
      <c r="C30" s="26">
        <v>44620</v>
      </c>
      <c r="D30" s="17">
        <v>2000</v>
      </c>
      <c r="E30" s="17">
        <v>2400</v>
      </c>
      <c r="F30" s="17">
        <v>2490</v>
      </c>
      <c r="G30" s="17" t="s">
        <v>75</v>
      </c>
      <c r="H30" s="18">
        <v>10879.09</v>
      </c>
      <c r="I30" s="18">
        <v>10879.09</v>
      </c>
      <c r="J30" s="18">
        <v>0</v>
      </c>
      <c r="K30" s="18">
        <v>0</v>
      </c>
      <c r="L30" s="18">
        <v>0</v>
      </c>
      <c r="M30" s="18">
        <v>0</v>
      </c>
      <c r="N30" s="19" t="s">
        <v>145</v>
      </c>
      <c r="O30" s="20" t="s">
        <v>146</v>
      </c>
      <c r="P30" s="16" t="s">
        <v>147</v>
      </c>
      <c r="Q30" s="27">
        <v>44692</v>
      </c>
      <c r="R30" s="27">
        <v>44692</v>
      </c>
    </row>
    <row r="31" spans="1:18" s="16" customFormat="1" x14ac:dyDescent="0.25">
      <c r="A31" s="16">
        <v>2022</v>
      </c>
      <c r="B31" s="26">
        <v>44593</v>
      </c>
      <c r="C31" s="26">
        <v>44620</v>
      </c>
      <c r="D31" s="17">
        <v>2000</v>
      </c>
      <c r="E31" s="17">
        <v>2500</v>
      </c>
      <c r="F31" s="17">
        <v>2510</v>
      </c>
      <c r="G31" s="17" t="s">
        <v>76</v>
      </c>
      <c r="H31" s="18">
        <v>0</v>
      </c>
      <c r="I31" s="18">
        <v>0</v>
      </c>
      <c r="J31" s="18">
        <v>0</v>
      </c>
      <c r="K31" s="18">
        <v>0</v>
      </c>
      <c r="L31" s="18">
        <v>0</v>
      </c>
      <c r="M31" s="18">
        <v>0</v>
      </c>
      <c r="N31" s="19" t="s">
        <v>145</v>
      </c>
      <c r="O31" s="20" t="s">
        <v>146</v>
      </c>
      <c r="P31" s="16" t="s">
        <v>147</v>
      </c>
      <c r="Q31" s="27">
        <v>44692</v>
      </c>
      <c r="R31" s="27">
        <v>44692</v>
      </c>
    </row>
    <row r="32" spans="1:18" s="16" customFormat="1" x14ac:dyDescent="0.25">
      <c r="A32" s="16">
        <v>2022</v>
      </c>
      <c r="B32" s="26">
        <v>44593</v>
      </c>
      <c r="C32" s="26">
        <v>44620</v>
      </c>
      <c r="D32" s="17">
        <v>2000</v>
      </c>
      <c r="E32" s="17">
        <v>2500</v>
      </c>
      <c r="F32" s="17">
        <v>2530</v>
      </c>
      <c r="G32" s="17" t="s">
        <v>77</v>
      </c>
      <c r="H32" s="18">
        <v>20785.27</v>
      </c>
      <c r="I32" s="18">
        <v>30785.27</v>
      </c>
      <c r="J32" s="18">
        <v>18908.63</v>
      </c>
      <c r="K32" s="18">
        <v>18908.63</v>
      </c>
      <c r="L32" s="18">
        <v>9427.84</v>
      </c>
      <c r="M32" s="18">
        <v>9427.84</v>
      </c>
      <c r="N32" s="19" t="s">
        <v>145</v>
      </c>
      <c r="O32" s="20" t="s">
        <v>146</v>
      </c>
      <c r="P32" s="16" t="s">
        <v>147</v>
      </c>
      <c r="Q32" s="27">
        <v>44692</v>
      </c>
      <c r="R32" s="27">
        <v>44692</v>
      </c>
    </row>
    <row r="33" spans="1:18" s="16" customFormat="1" x14ac:dyDescent="0.25">
      <c r="A33" s="16">
        <v>2022</v>
      </c>
      <c r="B33" s="26">
        <v>44593</v>
      </c>
      <c r="C33" s="26">
        <v>44620</v>
      </c>
      <c r="D33" s="17">
        <v>2000</v>
      </c>
      <c r="E33" s="17">
        <v>2500</v>
      </c>
      <c r="F33" s="17">
        <v>2540</v>
      </c>
      <c r="G33" s="17" t="s">
        <v>78</v>
      </c>
      <c r="H33" s="18">
        <v>339909.49</v>
      </c>
      <c r="I33" s="18">
        <v>339909.49</v>
      </c>
      <c r="J33" s="18">
        <v>6116.61</v>
      </c>
      <c r="K33" s="18">
        <v>6116.61</v>
      </c>
      <c r="L33" s="18">
        <v>5137.1000000000004</v>
      </c>
      <c r="M33" s="18">
        <v>5137.1000000000004</v>
      </c>
      <c r="N33" s="19" t="s">
        <v>145</v>
      </c>
      <c r="O33" s="20" t="s">
        <v>146</v>
      </c>
      <c r="P33" s="16" t="s">
        <v>147</v>
      </c>
      <c r="Q33" s="27">
        <v>44692</v>
      </c>
      <c r="R33" s="27">
        <v>44692</v>
      </c>
    </row>
    <row r="34" spans="1:18" s="16" customFormat="1" x14ac:dyDescent="0.25">
      <c r="A34" s="16">
        <v>2022</v>
      </c>
      <c r="B34" s="26">
        <v>44593</v>
      </c>
      <c r="C34" s="26">
        <v>44620</v>
      </c>
      <c r="D34" s="17">
        <v>2000</v>
      </c>
      <c r="E34" s="17">
        <v>2500</v>
      </c>
      <c r="F34" s="17">
        <v>2550</v>
      </c>
      <c r="G34" s="17" t="s">
        <v>79</v>
      </c>
      <c r="H34" s="18">
        <v>43875.57</v>
      </c>
      <c r="I34" s="18">
        <v>43875.57</v>
      </c>
      <c r="J34" s="18">
        <v>0</v>
      </c>
      <c r="K34" s="18">
        <v>0</v>
      </c>
      <c r="L34" s="18">
        <v>0</v>
      </c>
      <c r="M34" s="18">
        <v>0</v>
      </c>
      <c r="N34" s="19" t="s">
        <v>145</v>
      </c>
      <c r="O34" s="20" t="s">
        <v>146</v>
      </c>
      <c r="P34" s="16" t="s">
        <v>147</v>
      </c>
      <c r="Q34" s="27">
        <v>44692</v>
      </c>
      <c r="R34" s="27">
        <v>44692</v>
      </c>
    </row>
    <row r="35" spans="1:18" s="16" customFormat="1" x14ac:dyDescent="0.25">
      <c r="A35" s="16">
        <v>2022</v>
      </c>
      <c r="B35" s="26">
        <v>44593</v>
      </c>
      <c r="C35" s="26">
        <v>44620</v>
      </c>
      <c r="D35" s="17">
        <v>2000</v>
      </c>
      <c r="E35" s="17">
        <v>2600</v>
      </c>
      <c r="F35" s="17">
        <v>2610</v>
      </c>
      <c r="G35" s="17" t="s">
        <v>80</v>
      </c>
      <c r="H35" s="18">
        <f>141139.25+7200</f>
        <v>148339.25</v>
      </c>
      <c r="I35" s="18">
        <f>175244.13+7200</f>
        <v>182444.13</v>
      </c>
      <c r="J35" s="18">
        <f>14539.4+350</f>
        <v>14889.4</v>
      </c>
      <c r="K35" s="18">
        <f>14539.4+350</f>
        <v>14889.4</v>
      </c>
      <c r="L35" s="18">
        <v>7929.38</v>
      </c>
      <c r="M35" s="18">
        <f>7579.38+350</f>
        <v>7929.38</v>
      </c>
      <c r="N35" s="19" t="s">
        <v>145</v>
      </c>
      <c r="O35" s="20" t="s">
        <v>146</v>
      </c>
      <c r="P35" s="16" t="s">
        <v>147</v>
      </c>
      <c r="Q35" s="27">
        <v>44692</v>
      </c>
      <c r="R35" s="27">
        <v>44692</v>
      </c>
    </row>
    <row r="36" spans="1:18" s="16" customFormat="1" x14ac:dyDescent="0.25">
      <c r="A36" s="16">
        <v>2022</v>
      </c>
      <c r="B36" s="26">
        <v>44593</v>
      </c>
      <c r="C36" s="26">
        <v>44620</v>
      </c>
      <c r="D36" s="17">
        <v>2000</v>
      </c>
      <c r="E36" s="17">
        <v>2700</v>
      </c>
      <c r="F36" s="17">
        <v>2710</v>
      </c>
      <c r="G36" s="17" t="s">
        <v>81</v>
      </c>
      <c r="H36" s="18">
        <v>42050.12</v>
      </c>
      <c r="I36" s="18">
        <v>42050.12</v>
      </c>
      <c r="J36" s="18">
        <v>3016</v>
      </c>
      <c r="K36" s="18">
        <v>3016</v>
      </c>
      <c r="L36" s="18">
        <v>0</v>
      </c>
      <c r="M36" s="18">
        <v>0</v>
      </c>
      <c r="N36" s="19" t="s">
        <v>145</v>
      </c>
      <c r="O36" s="20" t="s">
        <v>146</v>
      </c>
      <c r="P36" s="16" t="s">
        <v>147</v>
      </c>
      <c r="Q36" s="27">
        <v>44692</v>
      </c>
      <c r="R36" s="27">
        <v>44692</v>
      </c>
    </row>
    <row r="37" spans="1:18" s="16" customFormat="1" x14ac:dyDescent="0.25">
      <c r="A37" s="16">
        <v>2022</v>
      </c>
      <c r="B37" s="26">
        <v>44593</v>
      </c>
      <c r="C37" s="26">
        <v>44620</v>
      </c>
      <c r="D37" s="17">
        <v>2000</v>
      </c>
      <c r="E37" s="17">
        <v>2700</v>
      </c>
      <c r="F37" s="17">
        <v>2720</v>
      </c>
      <c r="G37" s="17" t="s">
        <v>82</v>
      </c>
      <c r="H37" s="18">
        <v>9441.01</v>
      </c>
      <c r="I37" s="18">
        <v>9441.01</v>
      </c>
      <c r="J37" s="18">
        <v>0</v>
      </c>
      <c r="K37" s="18">
        <v>0</v>
      </c>
      <c r="L37" s="18">
        <v>0</v>
      </c>
      <c r="M37" s="18">
        <v>0</v>
      </c>
      <c r="N37" s="19" t="s">
        <v>145</v>
      </c>
      <c r="O37" s="20" t="s">
        <v>146</v>
      </c>
      <c r="P37" s="16" t="s">
        <v>147</v>
      </c>
      <c r="Q37" s="27">
        <v>44692</v>
      </c>
      <c r="R37" s="27">
        <v>44692</v>
      </c>
    </row>
    <row r="38" spans="1:18" s="16" customFormat="1" x14ac:dyDescent="0.25">
      <c r="A38" s="16">
        <v>2022</v>
      </c>
      <c r="B38" s="26">
        <v>44593</v>
      </c>
      <c r="C38" s="26">
        <v>44620</v>
      </c>
      <c r="D38" s="17">
        <v>2000</v>
      </c>
      <c r="E38" s="17">
        <v>2700</v>
      </c>
      <c r="F38" s="17">
        <v>2730</v>
      </c>
      <c r="G38" s="17" t="s">
        <v>83</v>
      </c>
      <c r="H38" s="18">
        <v>71368.52</v>
      </c>
      <c r="I38" s="18">
        <v>71368.52</v>
      </c>
      <c r="J38" s="18">
        <v>0</v>
      </c>
      <c r="K38" s="18">
        <v>0</v>
      </c>
      <c r="L38" s="18">
        <v>0</v>
      </c>
      <c r="M38" s="18">
        <v>0</v>
      </c>
      <c r="N38" s="19" t="s">
        <v>145</v>
      </c>
      <c r="O38" s="20" t="s">
        <v>146</v>
      </c>
      <c r="P38" s="16" t="s">
        <v>147</v>
      </c>
      <c r="Q38" s="27">
        <v>44692</v>
      </c>
      <c r="R38" s="27">
        <v>44692</v>
      </c>
    </row>
    <row r="39" spans="1:18" s="16" customFormat="1" x14ac:dyDescent="0.25">
      <c r="A39" s="16">
        <v>2022</v>
      </c>
      <c r="B39" s="26">
        <v>44593</v>
      </c>
      <c r="C39" s="26">
        <v>44620</v>
      </c>
      <c r="D39" s="17">
        <v>2000</v>
      </c>
      <c r="E39" s="17">
        <v>2900</v>
      </c>
      <c r="F39" s="17">
        <v>2910</v>
      </c>
      <c r="G39" s="17" t="s">
        <v>84</v>
      </c>
      <c r="H39" s="18">
        <v>975.1</v>
      </c>
      <c r="I39" s="18">
        <v>1975.1</v>
      </c>
      <c r="J39" s="18">
        <v>1087.02</v>
      </c>
      <c r="K39" s="18">
        <v>1087.02</v>
      </c>
      <c r="L39" s="18">
        <v>430.02</v>
      </c>
      <c r="M39" s="18">
        <v>430.02</v>
      </c>
      <c r="N39" s="19" t="s">
        <v>145</v>
      </c>
      <c r="O39" s="20" t="s">
        <v>146</v>
      </c>
      <c r="P39" s="16" t="s">
        <v>147</v>
      </c>
      <c r="Q39" s="27">
        <v>44692</v>
      </c>
      <c r="R39" s="27">
        <v>44692</v>
      </c>
    </row>
    <row r="40" spans="1:18" s="16" customFormat="1" x14ac:dyDescent="0.25">
      <c r="A40" s="16">
        <v>2022</v>
      </c>
      <c r="B40" s="26">
        <v>44593</v>
      </c>
      <c r="C40" s="26">
        <v>44620</v>
      </c>
      <c r="D40" s="17">
        <v>2000</v>
      </c>
      <c r="E40" s="17">
        <v>2900</v>
      </c>
      <c r="F40" s="17">
        <v>2920</v>
      </c>
      <c r="G40" s="17" t="s">
        <v>85</v>
      </c>
      <c r="H40" s="18">
        <v>699.02</v>
      </c>
      <c r="I40" s="18">
        <f>699.02+1044</f>
        <v>1743.02</v>
      </c>
      <c r="J40" s="18">
        <v>1044</v>
      </c>
      <c r="K40" s="18">
        <v>1044</v>
      </c>
      <c r="L40" s="18">
        <v>1044</v>
      </c>
      <c r="M40" s="18">
        <v>1044</v>
      </c>
      <c r="N40" s="19" t="s">
        <v>145</v>
      </c>
      <c r="O40" s="20" t="s">
        <v>146</v>
      </c>
      <c r="P40" s="16" t="s">
        <v>147</v>
      </c>
      <c r="Q40" s="27">
        <v>44692</v>
      </c>
      <c r="R40" s="27">
        <v>44692</v>
      </c>
    </row>
    <row r="41" spans="1:18" s="16" customFormat="1" x14ac:dyDescent="0.25">
      <c r="A41" s="16">
        <v>2022</v>
      </c>
      <c r="B41" s="26">
        <v>44593</v>
      </c>
      <c r="C41" s="26">
        <v>44620</v>
      </c>
      <c r="D41" s="17">
        <v>2000</v>
      </c>
      <c r="E41" s="17">
        <v>2900</v>
      </c>
      <c r="F41" s="17">
        <v>2930</v>
      </c>
      <c r="G41" s="17" t="s">
        <v>86</v>
      </c>
      <c r="H41" s="18">
        <v>414988.81</v>
      </c>
      <c r="I41" s="18">
        <v>539047.91</v>
      </c>
      <c r="J41" s="18">
        <v>146690.70000000001</v>
      </c>
      <c r="K41" s="18">
        <v>146690.70000000001</v>
      </c>
      <c r="L41" s="18">
        <v>146690.70000000001</v>
      </c>
      <c r="M41" s="18">
        <v>146690.70000000001</v>
      </c>
      <c r="N41" s="19" t="s">
        <v>145</v>
      </c>
      <c r="O41" s="20" t="s">
        <v>146</v>
      </c>
      <c r="P41" s="16" t="s">
        <v>147</v>
      </c>
      <c r="Q41" s="27">
        <v>44692</v>
      </c>
      <c r="R41" s="27">
        <v>44692</v>
      </c>
    </row>
    <row r="42" spans="1:18" s="16" customFormat="1" x14ac:dyDescent="0.25">
      <c r="A42" s="16">
        <v>2022</v>
      </c>
      <c r="B42" s="26">
        <v>44593</v>
      </c>
      <c r="C42" s="26">
        <v>44620</v>
      </c>
      <c r="D42" s="17">
        <v>2000</v>
      </c>
      <c r="E42" s="17">
        <v>2900</v>
      </c>
      <c r="F42" s="17">
        <v>2940</v>
      </c>
      <c r="G42" s="17" t="s">
        <v>87</v>
      </c>
      <c r="H42" s="18">
        <f>235847.72+250</f>
        <v>236097.72</v>
      </c>
      <c r="I42" s="18">
        <f>686859.22+250</f>
        <v>687109.22</v>
      </c>
      <c r="J42" s="18">
        <v>608613.63</v>
      </c>
      <c r="K42" s="18">
        <v>608613.63</v>
      </c>
      <c r="L42" s="18">
        <v>604797.23</v>
      </c>
      <c r="M42" s="18">
        <v>604797.23</v>
      </c>
      <c r="N42" s="19" t="s">
        <v>145</v>
      </c>
      <c r="O42" s="20" t="s">
        <v>146</v>
      </c>
      <c r="P42" s="16" t="s">
        <v>147</v>
      </c>
      <c r="Q42" s="27">
        <v>44692</v>
      </c>
      <c r="R42" s="27">
        <v>44692</v>
      </c>
    </row>
    <row r="43" spans="1:18" s="16" customFormat="1" x14ac:dyDescent="0.25">
      <c r="A43" s="16">
        <v>2022</v>
      </c>
      <c r="B43" s="26">
        <v>44593</v>
      </c>
      <c r="C43" s="26">
        <v>44620</v>
      </c>
      <c r="D43" s="17">
        <v>2000</v>
      </c>
      <c r="E43" s="17">
        <v>2900</v>
      </c>
      <c r="F43" s="17">
        <v>2950</v>
      </c>
      <c r="G43" s="17" t="s">
        <v>88</v>
      </c>
      <c r="H43" s="18">
        <v>0</v>
      </c>
      <c r="I43" s="18">
        <v>0</v>
      </c>
      <c r="J43" s="18">
        <v>0</v>
      </c>
      <c r="K43" s="18">
        <v>0</v>
      </c>
      <c r="L43" s="18">
        <v>0</v>
      </c>
      <c r="M43" s="18">
        <v>0</v>
      </c>
      <c r="N43" s="19" t="s">
        <v>145</v>
      </c>
      <c r="O43" s="20" t="s">
        <v>146</v>
      </c>
      <c r="P43" s="16" t="s">
        <v>147</v>
      </c>
      <c r="Q43" s="27">
        <v>44692</v>
      </c>
      <c r="R43" s="27">
        <v>44692</v>
      </c>
    </row>
    <row r="44" spans="1:18" s="16" customFormat="1" x14ac:dyDescent="0.25">
      <c r="A44" s="16">
        <v>2022</v>
      </c>
      <c r="B44" s="26">
        <v>44593</v>
      </c>
      <c r="C44" s="26">
        <v>44620</v>
      </c>
      <c r="D44" s="17">
        <v>2000</v>
      </c>
      <c r="E44" s="17">
        <v>2900</v>
      </c>
      <c r="F44" s="17">
        <v>2960</v>
      </c>
      <c r="G44" s="17" t="s">
        <v>89</v>
      </c>
      <c r="H44" s="18">
        <v>8211.7000000000007</v>
      </c>
      <c r="I44" s="18">
        <v>8211.7000000000007</v>
      </c>
      <c r="J44" s="18">
        <v>0</v>
      </c>
      <c r="K44" s="18">
        <v>0</v>
      </c>
      <c r="L44" s="18">
        <v>0</v>
      </c>
      <c r="M44" s="18">
        <v>0</v>
      </c>
      <c r="N44" s="19" t="s">
        <v>145</v>
      </c>
      <c r="O44" s="20" t="s">
        <v>146</v>
      </c>
      <c r="P44" s="16" t="s">
        <v>147</v>
      </c>
      <c r="Q44" s="27">
        <v>44692</v>
      </c>
      <c r="R44" s="27">
        <v>44692</v>
      </c>
    </row>
    <row r="45" spans="1:18" s="16" customFormat="1" x14ac:dyDescent="0.25">
      <c r="A45" s="16">
        <v>2022</v>
      </c>
      <c r="B45" s="26">
        <v>44593</v>
      </c>
      <c r="C45" s="26">
        <v>44620</v>
      </c>
      <c r="D45" s="17">
        <v>2000</v>
      </c>
      <c r="E45" s="17">
        <v>2900</v>
      </c>
      <c r="F45" s="17">
        <v>2980</v>
      </c>
      <c r="G45" s="17" t="s">
        <v>90</v>
      </c>
      <c r="H45" s="18">
        <v>3401.9</v>
      </c>
      <c r="I45" s="18">
        <v>3401.9</v>
      </c>
      <c r="J45" s="18">
        <v>0</v>
      </c>
      <c r="K45" s="18">
        <v>0</v>
      </c>
      <c r="L45" s="18">
        <v>0</v>
      </c>
      <c r="M45" s="18">
        <v>0</v>
      </c>
      <c r="N45" s="19" t="s">
        <v>145</v>
      </c>
      <c r="O45" s="20" t="s">
        <v>146</v>
      </c>
      <c r="P45" s="16" t="s">
        <v>147</v>
      </c>
      <c r="Q45" s="27">
        <v>44692</v>
      </c>
      <c r="R45" s="27">
        <v>44692</v>
      </c>
    </row>
    <row r="46" spans="1:18" s="16" customFormat="1" x14ac:dyDescent="0.25">
      <c r="A46" s="16">
        <v>2022</v>
      </c>
      <c r="B46" s="26">
        <v>44593</v>
      </c>
      <c r="C46" s="26">
        <v>44620</v>
      </c>
      <c r="D46" s="17">
        <v>2000</v>
      </c>
      <c r="E46" s="17">
        <v>2900</v>
      </c>
      <c r="F46" s="17">
        <v>2990</v>
      </c>
      <c r="G46" s="17" t="s">
        <v>91</v>
      </c>
      <c r="H46" s="18">
        <v>0</v>
      </c>
      <c r="I46" s="18">
        <v>0</v>
      </c>
      <c r="J46" s="18">
        <v>0</v>
      </c>
      <c r="K46" s="18">
        <v>0</v>
      </c>
      <c r="L46" s="18">
        <v>0</v>
      </c>
      <c r="M46" s="18">
        <v>0</v>
      </c>
      <c r="N46" s="19" t="s">
        <v>145</v>
      </c>
      <c r="O46" s="20" t="s">
        <v>146</v>
      </c>
      <c r="P46" s="16" t="s">
        <v>147</v>
      </c>
      <c r="Q46" s="27">
        <v>44692</v>
      </c>
      <c r="R46" s="27">
        <v>44692</v>
      </c>
    </row>
    <row r="47" spans="1:18" s="16" customFormat="1" x14ac:dyDescent="0.25">
      <c r="A47" s="16">
        <v>2022</v>
      </c>
      <c r="B47" s="26">
        <v>44593</v>
      </c>
      <c r="C47" s="26">
        <v>44620</v>
      </c>
      <c r="D47" s="17">
        <v>3000</v>
      </c>
      <c r="E47" s="17">
        <v>3100</v>
      </c>
      <c r="F47" s="17">
        <v>3110</v>
      </c>
      <c r="G47" s="17" t="s">
        <v>92</v>
      </c>
      <c r="H47" s="18">
        <f>5957801+4580</f>
        <v>5962381</v>
      </c>
      <c r="I47" s="18">
        <f>6633558.5+4580</f>
        <v>6638138.5</v>
      </c>
      <c r="J47" s="18">
        <v>1028420</v>
      </c>
      <c r="K47" s="18">
        <v>1028420</v>
      </c>
      <c r="L47" s="18">
        <v>1028420</v>
      </c>
      <c r="M47" s="18">
        <v>1028420</v>
      </c>
      <c r="N47" s="19" t="s">
        <v>145</v>
      </c>
      <c r="O47" s="20" t="s">
        <v>146</v>
      </c>
      <c r="P47" s="16" t="s">
        <v>147</v>
      </c>
      <c r="Q47" s="27">
        <v>44692</v>
      </c>
      <c r="R47" s="27">
        <v>44692</v>
      </c>
    </row>
    <row r="48" spans="1:18" s="16" customFormat="1" x14ac:dyDescent="0.25">
      <c r="A48" s="16">
        <v>2022</v>
      </c>
      <c r="B48" s="26">
        <v>44593</v>
      </c>
      <c r="C48" s="26">
        <v>44620</v>
      </c>
      <c r="D48" s="17">
        <v>3000</v>
      </c>
      <c r="E48" s="17">
        <v>3100</v>
      </c>
      <c r="F48" s="17">
        <v>3120</v>
      </c>
      <c r="G48" s="17" t="s">
        <v>93</v>
      </c>
      <c r="H48" s="18">
        <v>0</v>
      </c>
      <c r="I48" s="18">
        <v>2000</v>
      </c>
      <c r="J48" s="18">
        <v>1908.55</v>
      </c>
      <c r="K48" s="18">
        <v>1908.55</v>
      </c>
      <c r="L48" s="18">
        <v>1908.55</v>
      </c>
      <c r="M48" s="18">
        <v>1908.55</v>
      </c>
      <c r="N48" s="19" t="s">
        <v>145</v>
      </c>
      <c r="O48" s="20" t="s">
        <v>146</v>
      </c>
      <c r="P48" s="16" t="s">
        <v>147</v>
      </c>
      <c r="Q48" s="27">
        <v>44692</v>
      </c>
      <c r="R48" s="27">
        <v>44692</v>
      </c>
    </row>
    <row r="49" spans="1:18" s="16" customFormat="1" x14ac:dyDescent="0.25">
      <c r="A49" s="16">
        <v>2022</v>
      </c>
      <c r="B49" s="26">
        <v>44593</v>
      </c>
      <c r="C49" s="26">
        <v>44620</v>
      </c>
      <c r="D49" s="17">
        <v>3000</v>
      </c>
      <c r="E49" s="17">
        <v>3100</v>
      </c>
      <c r="F49" s="17">
        <v>3130</v>
      </c>
      <c r="G49" s="17" t="s">
        <v>94</v>
      </c>
      <c r="H49" s="18">
        <f>948118.84+662832.6</f>
        <v>1610951.44</v>
      </c>
      <c r="I49" s="18">
        <f>948118.84+960832.6</f>
        <v>1908951.44</v>
      </c>
      <c r="J49" s="18">
        <v>179066.97</v>
      </c>
      <c r="K49" s="18">
        <v>179066.97</v>
      </c>
      <c r="L49" s="18">
        <v>179066.97</v>
      </c>
      <c r="M49" s="18">
        <v>179066.97</v>
      </c>
      <c r="N49" s="19" t="s">
        <v>145</v>
      </c>
      <c r="O49" s="20" t="s">
        <v>146</v>
      </c>
      <c r="P49" s="16" t="s">
        <v>147</v>
      </c>
      <c r="Q49" s="27">
        <v>44692</v>
      </c>
      <c r="R49" s="27">
        <v>44692</v>
      </c>
    </row>
    <row r="50" spans="1:18" s="16" customFormat="1" x14ac:dyDescent="0.25">
      <c r="A50" s="16">
        <v>2022</v>
      </c>
      <c r="B50" s="26">
        <v>44593</v>
      </c>
      <c r="C50" s="26">
        <v>44620</v>
      </c>
      <c r="D50" s="17">
        <v>3000</v>
      </c>
      <c r="E50" s="17">
        <v>3100</v>
      </c>
      <c r="F50" s="17">
        <v>3140</v>
      </c>
      <c r="G50" s="17" t="s">
        <v>95</v>
      </c>
      <c r="H50" s="18">
        <f>373972.41+10099.99+118300</f>
        <v>502372.39999999997</v>
      </c>
      <c r="I50" s="18">
        <f>567130.49+7599.99+120800</f>
        <v>695530.48</v>
      </c>
      <c r="J50" s="18">
        <f>207673+3467</f>
        <v>211140</v>
      </c>
      <c r="K50" s="18">
        <f>207673+3467</f>
        <v>211140</v>
      </c>
      <c r="L50" s="18">
        <v>211140</v>
      </c>
      <c r="M50" s="18">
        <f>207673+3467</f>
        <v>211140</v>
      </c>
      <c r="N50" s="19" t="s">
        <v>145</v>
      </c>
      <c r="O50" s="20" t="s">
        <v>146</v>
      </c>
      <c r="P50" s="16" t="s">
        <v>147</v>
      </c>
      <c r="Q50" s="27">
        <v>44692</v>
      </c>
      <c r="R50" s="27">
        <v>44692</v>
      </c>
    </row>
    <row r="51" spans="1:18" s="16" customFormat="1" x14ac:dyDescent="0.25">
      <c r="A51" s="16">
        <v>2022</v>
      </c>
      <c r="B51" s="26">
        <v>44593</v>
      </c>
      <c r="C51" s="26">
        <v>44620</v>
      </c>
      <c r="D51" s="17">
        <v>3000</v>
      </c>
      <c r="E51" s="17">
        <v>3100</v>
      </c>
      <c r="F51" s="17">
        <v>3150</v>
      </c>
      <c r="G51" s="17" t="s">
        <v>96</v>
      </c>
      <c r="H51" s="18">
        <v>0</v>
      </c>
      <c r="I51" s="18">
        <v>0</v>
      </c>
      <c r="J51" s="18">
        <v>0</v>
      </c>
      <c r="K51" s="18">
        <v>0</v>
      </c>
      <c r="L51" s="18">
        <v>0</v>
      </c>
      <c r="M51" s="18">
        <v>0</v>
      </c>
      <c r="N51" s="19" t="s">
        <v>145</v>
      </c>
      <c r="O51" s="20" t="s">
        <v>146</v>
      </c>
      <c r="P51" s="16" t="s">
        <v>147</v>
      </c>
      <c r="Q51" s="27">
        <v>44692</v>
      </c>
      <c r="R51" s="27">
        <v>44692</v>
      </c>
    </row>
    <row r="52" spans="1:18" s="16" customFormat="1" x14ac:dyDescent="0.25">
      <c r="A52" s="16">
        <v>2022</v>
      </c>
      <c r="B52" s="26">
        <v>44593</v>
      </c>
      <c r="C52" s="26">
        <v>44620</v>
      </c>
      <c r="D52" s="17">
        <v>3000</v>
      </c>
      <c r="E52" s="17">
        <v>3100</v>
      </c>
      <c r="F52" s="17">
        <v>3170</v>
      </c>
      <c r="G52" s="17" t="s">
        <v>97</v>
      </c>
      <c r="H52" s="18">
        <v>2844742.75</v>
      </c>
      <c r="I52" s="18">
        <v>3297217.38</v>
      </c>
      <c r="J52" s="18">
        <v>696955.22</v>
      </c>
      <c r="K52" s="18">
        <v>696955.22</v>
      </c>
      <c r="L52" s="18">
        <v>696955.22</v>
      </c>
      <c r="M52" s="18">
        <v>696955.22</v>
      </c>
      <c r="N52" s="19" t="s">
        <v>145</v>
      </c>
      <c r="O52" s="20" t="s">
        <v>146</v>
      </c>
      <c r="P52" s="16" t="s">
        <v>147</v>
      </c>
      <c r="Q52" s="27">
        <v>44692</v>
      </c>
      <c r="R52" s="27">
        <v>44692</v>
      </c>
    </row>
    <row r="53" spans="1:18" s="16" customFormat="1" x14ac:dyDescent="0.25">
      <c r="A53" s="16">
        <v>2022</v>
      </c>
      <c r="B53" s="26">
        <v>44593</v>
      </c>
      <c r="C53" s="26">
        <v>44620</v>
      </c>
      <c r="D53" s="17">
        <v>3000</v>
      </c>
      <c r="E53" s="17">
        <v>3100</v>
      </c>
      <c r="F53" s="17">
        <v>3180</v>
      </c>
      <c r="G53" s="17" t="s">
        <v>98</v>
      </c>
      <c r="H53" s="18">
        <v>11710.44</v>
      </c>
      <c r="I53" s="18">
        <v>11710.44</v>
      </c>
      <c r="J53" s="18">
        <v>334.81</v>
      </c>
      <c r="K53" s="18">
        <v>334.81</v>
      </c>
      <c r="L53" s="18">
        <v>0</v>
      </c>
      <c r="M53" s="18">
        <v>0</v>
      </c>
      <c r="N53" s="19" t="s">
        <v>145</v>
      </c>
      <c r="O53" s="20" t="s">
        <v>146</v>
      </c>
      <c r="P53" s="16" t="s">
        <v>147</v>
      </c>
      <c r="Q53" s="27">
        <v>44692</v>
      </c>
      <c r="R53" s="27">
        <v>44692</v>
      </c>
    </row>
    <row r="54" spans="1:18" s="16" customFormat="1" x14ac:dyDescent="0.25">
      <c r="A54" s="16">
        <v>2022</v>
      </c>
      <c r="B54" s="26">
        <v>44593</v>
      </c>
      <c r="C54" s="26">
        <v>44620</v>
      </c>
      <c r="D54" s="17">
        <v>3000</v>
      </c>
      <c r="E54" s="17">
        <v>3200</v>
      </c>
      <c r="F54" s="17">
        <v>3220</v>
      </c>
      <c r="G54" s="17" t="s">
        <v>99</v>
      </c>
      <c r="H54" s="18">
        <f>6960+100897.08</f>
        <v>107857.08</v>
      </c>
      <c r="I54" s="18">
        <f>6960+100897.08</f>
        <v>107857.08</v>
      </c>
      <c r="J54" s="18">
        <v>16816.18</v>
      </c>
      <c r="K54" s="18">
        <v>16816.18</v>
      </c>
      <c r="L54" s="18">
        <v>16816.18</v>
      </c>
      <c r="M54" s="18">
        <v>16816.18</v>
      </c>
      <c r="N54" s="19" t="s">
        <v>145</v>
      </c>
      <c r="O54" s="20" t="s">
        <v>146</v>
      </c>
      <c r="P54" s="16" t="s">
        <v>147</v>
      </c>
      <c r="Q54" s="27">
        <v>44692</v>
      </c>
      <c r="R54" s="27">
        <v>44692</v>
      </c>
    </row>
    <row r="55" spans="1:18" s="16" customFormat="1" x14ac:dyDescent="0.25">
      <c r="A55" s="16">
        <v>2022</v>
      </c>
      <c r="B55" s="26">
        <v>44593</v>
      </c>
      <c r="C55" s="26">
        <v>44620</v>
      </c>
      <c r="D55" s="17">
        <v>3000</v>
      </c>
      <c r="E55" s="17">
        <v>3200</v>
      </c>
      <c r="F55" s="17">
        <v>3230</v>
      </c>
      <c r="G55" s="17" t="s">
        <v>100</v>
      </c>
      <c r="H55" s="18">
        <v>0</v>
      </c>
      <c r="I55" s="18">
        <v>0</v>
      </c>
      <c r="J55" s="18">
        <v>0</v>
      </c>
      <c r="K55" s="18">
        <v>0</v>
      </c>
      <c r="L55" s="18">
        <v>0</v>
      </c>
      <c r="M55" s="18">
        <v>0</v>
      </c>
      <c r="N55" s="19" t="s">
        <v>145</v>
      </c>
      <c r="O55" s="20" t="s">
        <v>146</v>
      </c>
      <c r="P55" s="16" t="s">
        <v>147</v>
      </c>
      <c r="Q55" s="27">
        <v>44692</v>
      </c>
      <c r="R55" s="27">
        <v>44692</v>
      </c>
    </row>
    <row r="56" spans="1:18" s="16" customFormat="1" x14ac:dyDescent="0.25">
      <c r="A56" s="16">
        <v>2022</v>
      </c>
      <c r="B56" s="26">
        <v>44593</v>
      </c>
      <c r="C56" s="26">
        <v>44620</v>
      </c>
      <c r="D56" s="17">
        <v>3000</v>
      </c>
      <c r="E56" s="17">
        <v>3200</v>
      </c>
      <c r="F56" s="17">
        <v>3250</v>
      </c>
      <c r="G56" s="17" t="s">
        <v>101</v>
      </c>
      <c r="H56" s="18">
        <v>0</v>
      </c>
      <c r="I56" s="18">
        <v>0</v>
      </c>
      <c r="J56" s="18">
        <v>0</v>
      </c>
      <c r="K56" s="18">
        <v>0</v>
      </c>
      <c r="L56" s="18">
        <v>0</v>
      </c>
      <c r="M56" s="18">
        <v>0</v>
      </c>
      <c r="N56" s="19" t="s">
        <v>145</v>
      </c>
      <c r="O56" s="20" t="s">
        <v>146</v>
      </c>
      <c r="P56" s="16" t="s">
        <v>147</v>
      </c>
      <c r="Q56" s="27">
        <v>44692</v>
      </c>
      <c r="R56" s="27">
        <v>44692</v>
      </c>
    </row>
    <row r="57" spans="1:18" s="16" customFormat="1" x14ac:dyDescent="0.25">
      <c r="A57" s="16">
        <v>2022</v>
      </c>
      <c r="B57" s="26">
        <v>44593</v>
      </c>
      <c r="C57" s="26">
        <v>44620</v>
      </c>
      <c r="D57" s="17">
        <v>3000</v>
      </c>
      <c r="E57" s="17">
        <v>3200</v>
      </c>
      <c r="F57" s="17">
        <v>3260</v>
      </c>
      <c r="G57" s="17" t="s">
        <v>102</v>
      </c>
      <c r="H57" s="18">
        <v>0</v>
      </c>
      <c r="I57" s="18">
        <v>0</v>
      </c>
      <c r="J57" s="18">
        <v>0</v>
      </c>
      <c r="K57" s="18">
        <v>0</v>
      </c>
      <c r="L57" s="18">
        <v>0</v>
      </c>
      <c r="M57" s="18">
        <v>0</v>
      </c>
      <c r="N57" s="19" t="s">
        <v>145</v>
      </c>
      <c r="O57" s="20" t="s">
        <v>146</v>
      </c>
      <c r="P57" s="16" t="s">
        <v>147</v>
      </c>
      <c r="Q57" s="27">
        <v>44692</v>
      </c>
      <c r="R57" s="27">
        <v>44692</v>
      </c>
    </row>
    <row r="58" spans="1:18" s="16" customFormat="1" x14ac:dyDescent="0.25">
      <c r="A58" s="16">
        <v>2022</v>
      </c>
      <c r="B58" s="26">
        <v>44593</v>
      </c>
      <c r="C58" s="26">
        <v>44620</v>
      </c>
      <c r="D58" s="17">
        <v>3000</v>
      </c>
      <c r="E58" s="17">
        <v>3200</v>
      </c>
      <c r="F58" s="17">
        <v>3270</v>
      </c>
      <c r="G58" s="17" t="s">
        <v>103</v>
      </c>
      <c r="H58" s="18">
        <v>5811312.2800000003</v>
      </c>
      <c r="I58" s="18">
        <v>6569842.5999999996</v>
      </c>
      <c r="J58" s="18">
        <v>1616740.51</v>
      </c>
      <c r="K58" s="18">
        <v>1616740.51</v>
      </c>
      <c r="L58" s="18">
        <v>1616740.51</v>
      </c>
      <c r="M58" s="18">
        <v>1616740.51</v>
      </c>
      <c r="N58" s="19" t="s">
        <v>145</v>
      </c>
      <c r="O58" s="20" t="s">
        <v>146</v>
      </c>
      <c r="P58" s="16" t="s">
        <v>147</v>
      </c>
      <c r="Q58" s="27">
        <v>44692</v>
      </c>
      <c r="R58" s="27">
        <v>44692</v>
      </c>
    </row>
    <row r="59" spans="1:18" s="16" customFormat="1" x14ac:dyDescent="0.25">
      <c r="A59" s="16">
        <v>2022</v>
      </c>
      <c r="B59" s="26">
        <v>44593</v>
      </c>
      <c r="C59" s="26">
        <v>44620</v>
      </c>
      <c r="D59" s="17">
        <v>3000</v>
      </c>
      <c r="E59" s="17">
        <v>3200</v>
      </c>
      <c r="F59" s="17">
        <v>3290</v>
      </c>
      <c r="G59" s="17" t="s">
        <v>104</v>
      </c>
      <c r="H59" s="18">
        <v>299817.03999999998</v>
      </c>
      <c r="I59" s="18">
        <v>299817.03999999998</v>
      </c>
      <c r="J59" s="18">
        <v>10440</v>
      </c>
      <c r="K59" s="18">
        <v>10440</v>
      </c>
      <c r="L59" s="18">
        <v>10440</v>
      </c>
      <c r="M59" s="18">
        <v>10440</v>
      </c>
      <c r="N59" s="19" t="s">
        <v>145</v>
      </c>
      <c r="O59" s="20" t="s">
        <v>146</v>
      </c>
      <c r="P59" s="16" t="s">
        <v>147</v>
      </c>
      <c r="Q59" s="27">
        <v>44692</v>
      </c>
      <c r="R59" s="27">
        <v>44692</v>
      </c>
    </row>
    <row r="60" spans="1:18" s="16" customFormat="1" x14ac:dyDescent="0.25">
      <c r="A60" s="16">
        <v>2022</v>
      </c>
      <c r="B60" s="26">
        <v>44593</v>
      </c>
      <c r="C60" s="26">
        <v>44620</v>
      </c>
      <c r="D60" s="17">
        <v>3000</v>
      </c>
      <c r="E60" s="17">
        <v>3300</v>
      </c>
      <c r="F60" s="17">
        <v>3310</v>
      </c>
      <c r="G60" s="17" t="s">
        <v>105</v>
      </c>
      <c r="H60" s="18">
        <v>898629.28</v>
      </c>
      <c r="I60" s="18">
        <v>898629.28</v>
      </c>
      <c r="J60" s="18">
        <v>56000</v>
      </c>
      <c r="K60" s="18">
        <v>56000</v>
      </c>
      <c r="L60" s="18">
        <v>56000</v>
      </c>
      <c r="M60" s="18">
        <v>56000</v>
      </c>
      <c r="N60" s="19" t="s">
        <v>145</v>
      </c>
      <c r="O60" s="20" t="s">
        <v>146</v>
      </c>
      <c r="P60" s="16" t="s">
        <v>147</v>
      </c>
      <c r="Q60" s="27">
        <v>44692</v>
      </c>
      <c r="R60" s="27">
        <v>44692</v>
      </c>
    </row>
    <row r="61" spans="1:18" s="16" customFormat="1" x14ac:dyDescent="0.25">
      <c r="A61" s="16">
        <v>2022</v>
      </c>
      <c r="B61" s="26">
        <v>44593</v>
      </c>
      <c r="C61" s="26">
        <v>44620</v>
      </c>
      <c r="D61" s="17">
        <v>3000</v>
      </c>
      <c r="E61" s="17">
        <v>3300</v>
      </c>
      <c r="F61" s="17">
        <v>3320</v>
      </c>
      <c r="G61" s="17" t="s">
        <v>106</v>
      </c>
      <c r="H61" s="18">
        <v>0</v>
      </c>
      <c r="I61" s="18">
        <v>0</v>
      </c>
      <c r="J61" s="18">
        <v>0</v>
      </c>
      <c r="K61" s="18">
        <v>0</v>
      </c>
      <c r="L61" s="18">
        <v>0</v>
      </c>
      <c r="M61" s="18">
        <v>0</v>
      </c>
      <c r="N61" s="19" t="s">
        <v>145</v>
      </c>
      <c r="O61" s="20" t="s">
        <v>146</v>
      </c>
      <c r="P61" s="16" t="s">
        <v>147</v>
      </c>
      <c r="Q61" s="27">
        <v>44692</v>
      </c>
      <c r="R61" s="27">
        <v>44692</v>
      </c>
    </row>
    <row r="62" spans="1:18" s="16" customFormat="1" x14ac:dyDescent="0.25">
      <c r="A62" s="16">
        <v>2022</v>
      </c>
      <c r="B62" s="26">
        <v>44593</v>
      </c>
      <c r="C62" s="26">
        <v>44620</v>
      </c>
      <c r="D62" s="17">
        <v>3000</v>
      </c>
      <c r="E62" s="17">
        <v>3300</v>
      </c>
      <c r="F62" s="17">
        <v>3330</v>
      </c>
      <c r="G62" s="17" t="s">
        <v>107</v>
      </c>
      <c r="H62" s="18">
        <v>240323</v>
      </c>
      <c r="I62" s="18">
        <v>240323</v>
      </c>
      <c r="J62" s="18">
        <v>0</v>
      </c>
      <c r="K62" s="18">
        <v>0</v>
      </c>
      <c r="L62" s="18">
        <v>0</v>
      </c>
      <c r="M62" s="18">
        <v>0</v>
      </c>
      <c r="N62" s="19" t="s">
        <v>145</v>
      </c>
      <c r="O62" s="20" t="s">
        <v>146</v>
      </c>
      <c r="P62" s="16" t="s">
        <v>147</v>
      </c>
      <c r="Q62" s="27">
        <v>44692</v>
      </c>
      <c r="R62" s="27">
        <v>44692</v>
      </c>
    </row>
    <row r="63" spans="1:18" s="16" customFormat="1" x14ac:dyDescent="0.25">
      <c r="A63" s="16">
        <v>2022</v>
      </c>
      <c r="B63" s="26">
        <v>44593</v>
      </c>
      <c r="C63" s="26">
        <v>44620</v>
      </c>
      <c r="D63" s="17">
        <v>3000</v>
      </c>
      <c r="E63" s="17">
        <v>3300</v>
      </c>
      <c r="F63" s="17">
        <v>3340</v>
      </c>
      <c r="G63" s="17" t="s">
        <v>108</v>
      </c>
      <c r="H63" s="18">
        <v>2445873.2400000002</v>
      </c>
      <c r="I63" s="18">
        <v>2054446.62</v>
      </c>
      <c r="J63" s="18">
        <v>0</v>
      </c>
      <c r="K63" s="18">
        <v>0</v>
      </c>
      <c r="L63" s="18">
        <v>0</v>
      </c>
      <c r="M63" s="18">
        <v>0</v>
      </c>
      <c r="N63" s="19" t="s">
        <v>145</v>
      </c>
      <c r="O63" s="20" t="s">
        <v>146</v>
      </c>
      <c r="P63" s="16" t="s">
        <v>147</v>
      </c>
      <c r="Q63" s="27">
        <v>44692</v>
      </c>
      <c r="R63" s="27">
        <v>44692</v>
      </c>
    </row>
    <row r="64" spans="1:18" s="16" customFormat="1" x14ac:dyDescent="0.25">
      <c r="A64" s="16">
        <v>2022</v>
      </c>
      <c r="B64" s="26">
        <v>44593</v>
      </c>
      <c r="C64" s="26">
        <v>44620</v>
      </c>
      <c r="D64" s="17">
        <v>3000</v>
      </c>
      <c r="E64" s="17">
        <v>3300</v>
      </c>
      <c r="F64" s="17">
        <v>3350</v>
      </c>
      <c r="G64" s="17" t="s">
        <v>109</v>
      </c>
      <c r="H64" s="18">
        <v>0</v>
      </c>
      <c r="I64" s="18">
        <v>0</v>
      </c>
      <c r="J64" s="18">
        <v>0</v>
      </c>
      <c r="K64" s="18">
        <v>0</v>
      </c>
      <c r="L64" s="18">
        <v>0</v>
      </c>
      <c r="M64" s="18">
        <v>0</v>
      </c>
      <c r="N64" s="19" t="s">
        <v>145</v>
      </c>
      <c r="O64" s="20" t="s">
        <v>146</v>
      </c>
      <c r="P64" s="16" t="s">
        <v>147</v>
      </c>
      <c r="Q64" s="27">
        <v>44692</v>
      </c>
      <c r="R64" s="27">
        <v>44692</v>
      </c>
    </row>
    <row r="65" spans="1:18" s="16" customFormat="1" x14ac:dyDescent="0.25">
      <c r="A65" s="16">
        <v>2022</v>
      </c>
      <c r="B65" s="26">
        <v>44593</v>
      </c>
      <c r="C65" s="26">
        <v>44620</v>
      </c>
      <c r="D65" s="17">
        <v>3000</v>
      </c>
      <c r="E65" s="17">
        <v>3300</v>
      </c>
      <c r="F65" s="17">
        <v>3360</v>
      </c>
      <c r="G65" s="17" t="s">
        <v>110</v>
      </c>
      <c r="H65" s="18">
        <v>648786.38</v>
      </c>
      <c r="I65" s="18">
        <v>647786.38</v>
      </c>
      <c r="J65" s="18">
        <v>5440.4</v>
      </c>
      <c r="K65" s="18">
        <v>5440.4</v>
      </c>
      <c r="L65" s="18">
        <v>5440.4</v>
      </c>
      <c r="M65" s="18">
        <v>5440.4</v>
      </c>
      <c r="N65" s="19" t="s">
        <v>145</v>
      </c>
      <c r="O65" s="20" t="s">
        <v>146</v>
      </c>
      <c r="P65" s="16" t="s">
        <v>147</v>
      </c>
      <c r="Q65" s="27">
        <v>44692</v>
      </c>
      <c r="R65" s="27">
        <v>44692</v>
      </c>
    </row>
    <row r="66" spans="1:18" s="16" customFormat="1" x14ac:dyDescent="0.25">
      <c r="A66" s="16">
        <v>2022</v>
      </c>
      <c r="B66" s="26">
        <v>44593</v>
      </c>
      <c r="C66" s="26">
        <v>44620</v>
      </c>
      <c r="D66" s="17">
        <v>3000</v>
      </c>
      <c r="E66" s="17">
        <v>3300</v>
      </c>
      <c r="F66" s="17">
        <v>3370</v>
      </c>
      <c r="G66" s="17" t="s">
        <v>111</v>
      </c>
      <c r="H66" s="18">
        <v>120064.5</v>
      </c>
      <c r="I66" s="18">
        <v>120064.5</v>
      </c>
      <c r="J66" s="18">
        <v>0</v>
      </c>
      <c r="K66" s="18">
        <v>0</v>
      </c>
      <c r="L66" s="18">
        <v>0</v>
      </c>
      <c r="M66" s="18">
        <v>0</v>
      </c>
      <c r="N66" s="19" t="s">
        <v>145</v>
      </c>
      <c r="O66" s="20" t="s">
        <v>146</v>
      </c>
      <c r="P66" s="16" t="s">
        <v>147</v>
      </c>
      <c r="Q66" s="27">
        <v>44692</v>
      </c>
      <c r="R66" s="27">
        <v>44692</v>
      </c>
    </row>
    <row r="67" spans="1:18" s="16" customFormat="1" x14ac:dyDescent="0.25">
      <c r="A67" s="16">
        <v>2022</v>
      </c>
      <c r="B67" s="26">
        <v>44593</v>
      </c>
      <c r="C67" s="26">
        <v>44620</v>
      </c>
      <c r="D67" s="17">
        <v>3000</v>
      </c>
      <c r="E67" s="17">
        <v>3300</v>
      </c>
      <c r="F67" s="17">
        <v>3380</v>
      </c>
      <c r="G67" s="17" t="s">
        <v>112</v>
      </c>
      <c r="H67" s="18">
        <v>0</v>
      </c>
      <c r="I67" s="18">
        <v>13098.68</v>
      </c>
      <c r="J67" s="18">
        <v>3171.17</v>
      </c>
      <c r="K67" s="18">
        <v>3171.17</v>
      </c>
      <c r="L67" s="18">
        <v>3171.17</v>
      </c>
      <c r="M67" s="18">
        <v>3171.17</v>
      </c>
      <c r="N67" s="19" t="s">
        <v>145</v>
      </c>
      <c r="O67" s="20" t="s">
        <v>146</v>
      </c>
      <c r="P67" s="16" t="s">
        <v>147</v>
      </c>
      <c r="Q67" s="27">
        <v>44692</v>
      </c>
      <c r="R67" s="27">
        <v>44692</v>
      </c>
    </row>
    <row r="68" spans="1:18" s="16" customFormat="1" x14ac:dyDescent="0.25">
      <c r="A68" s="16">
        <v>2022</v>
      </c>
      <c r="B68" s="26">
        <v>44593</v>
      </c>
      <c r="C68" s="26">
        <v>44620</v>
      </c>
      <c r="D68" s="17">
        <v>3000</v>
      </c>
      <c r="E68" s="17">
        <v>3300</v>
      </c>
      <c r="F68" s="17">
        <v>3390</v>
      </c>
      <c r="G68" s="17" t="s">
        <v>113</v>
      </c>
      <c r="H68" s="18">
        <v>708480.62</v>
      </c>
      <c r="I68" s="18">
        <v>708480.62</v>
      </c>
      <c r="J68" s="18">
        <v>68010.8</v>
      </c>
      <c r="K68" s="18">
        <v>68010.8</v>
      </c>
      <c r="L68" s="18">
        <v>68010.8</v>
      </c>
      <c r="M68" s="18">
        <v>68010.8</v>
      </c>
      <c r="N68" s="19" t="s">
        <v>145</v>
      </c>
      <c r="O68" s="20" t="s">
        <v>146</v>
      </c>
      <c r="P68" s="16" t="s">
        <v>147</v>
      </c>
      <c r="Q68" s="27">
        <v>44692</v>
      </c>
      <c r="R68" s="27">
        <v>44692</v>
      </c>
    </row>
    <row r="69" spans="1:18" s="16" customFormat="1" x14ac:dyDescent="0.25">
      <c r="A69" s="16">
        <v>2022</v>
      </c>
      <c r="B69" s="26">
        <v>44593</v>
      </c>
      <c r="C69" s="26">
        <v>44620</v>
      </c>
      <c r="D69" s="17">
        <v>3000</v>
      </c>
      <c r="E69" s="17">
        <v>3400</v>
      </c>
      <c r="F69" s="17">
        <v>3410</v>
      </c>
      <c r="G69" s="17" t="s">
        <v>114</v>
      </c>
      <c r="H69" s="18">
        <f>151.84+260978.93+4200</f>
        <v>265330.77</v>
      </c>
      <c r="I69" s="18">
        <f>151.84+267019.02+4200</f>
        <v>271370.86000000004</v>
      </c>
      <c r="J69" s="18">
        <f>32703.29+655.4</f>
        <v>33358.69</v>
      </c>
      <c r="K69" s="18">
        <f>32703.29+655.4</f>
        <v>33358.69</v>
      </c>
      <c r="L69" s="18">
        <v>33358.69</v>
      </c>
      <c r="M69" s="18">
        <f>32703.29+655.4</f>
        <v>33358.69</v>
      </c>
      <c r="N69" s="19" t="s">
        <v>145</v>
      </c>
      <c r="O69" s="20" t="s">
        <v>146</v>
      </c>
      <c r="P69" s="16" t="s">
        <v>147</v>
      </c>
      <c r="Q69" s="27">
        <v>44692</v>
      </c>
      <c r="R69" s="27">
        <v>44692</v>
      </c>
    </row>
    <row r="70" spans="1:18" s="16" customFormat="1" x14ac:dyDescent="0.25">
      <c r="A70" s="16">
        <v>2022</v>
      </c>
      <c r="B70" s="26">
        <v>44593</v>
      </c>
      <c r="C70" s="26">
        <v>44620</v>
      </c>
      <c r="D70" s="17">
        <v>3000</v>
      </c>
      <c r="E70" s="17">
        <v>3400</v>
      </c>
      <c r="F70" s="17">
        <v>3470</v>
      </c>
      <c r="G70" s="17" t="s">
        <v>115</v>
      </c>
      <c r="H70" s="18">
        <v>0</v>
      </c>
      <c r="I70" s="18">
        <v>0</v>
      </c>
      <c r="J70" s="18">
        <v>0</v>
      </c>
      <c r="K70" s="18">
        <v>0</v>
      </c>
      <c r="L70" s="18">
        <v>0</v>
      </c>
      <c r="M70" s="18">
        <v>0</v>
      </c>
      <c r="N70" s="19" t="s">
        <v>145</v>
      </c>
      <c r="O70" s="20" t="s">
        <v>146</v>
      </c>
      <c r="P70" s="16" t="s">
        <v>147</v>
      </c>
      <c r="Q70" s="27">
        <v>44692</v>
      </c>
      <c r="R70" s="27">
        <v>44692</v>
      </c>
    </row>
    <row r="71" spans="1:18" s="16" customFormat="1" x14ac:dyDescent="0.25">
      <c r="A71" s="16">
        <v>2022</v>
      </c>
      <c r="B71" s="26">
        <v>44593</v>
      </c>
      <c r="C71" s="26">
        <v>44620</v>
      </c>
      <c r="D71" s="17">
        <v>3000</v>
      </c>
      <c r="E71" s="17">
        <v>3500</v>
      </c>
      <c r="F71" s="17">
        <v>3510</v>
      </c>
      <c r="G71" s="17" t="s">
        <v>116</v>
      </c>
      <c r="H71" s="18">
        <v>3787446.36</v>
      </c>
      <c r="I71" s="18">
        <v>3787446.36</v>
      </c>
      <c r="J71" s="18">
        <v>214344.8</v>
      </c>
      <c r="K71" s="18">
        <v>214344.8</v>
      </c>
      <c r="L71" s="18">
        <v>214344.8</v>
      </c>
      <c r="M71" s="18">
        <v>214344.8</v>
      </c>
      <c r="N71" s="19" t="s">
        <v>145</v>
      </c>
      <c r="O71" s="20" t="s">
        <v>146</v>
      </c>
      <c r="P71" s="16" t="s">
        <v>147</v>
      </c>
      <c r="Q71" s="27">
        <v>44692</v>
      </c>
      <c r="R71" s="27">
        <v>44692</v>
      </c>
    </row>
    <row r="72" spans="1:18" s="16" customFormat="1" x14ac:dyDescent="0.25">
      <c r="A72" s="16">
        <v>2022</v>
      </c>
      <c r="B72" s="26">
        <v>44593</v>
      </c>
      <c r="C72" s="26">
        <v>44620</v>
      </c>
      <c r="D72" s="17">
        <v>3000</v>
      </c>
      <c r="E72" s="17">
        <v>3500</v>
      </c>
      <c r="F72" s="17">
        <v>3520</v>
      </c>
      <c r="G72" s="17" t="s">
        <v>117</v>
      </c>
      <c r="H72" s="18">
        <v>3827745.61</v>
      </c>
      <c r="I72" s="18">
        <v>4680045.6100000003</v>
      </c>
      <c r="J72" s="18">
        <v>1611762</v>
      </c>
      <c r="K72" s="18">
        <v>1611762</v>
      </c>
      <c r="L72" s="18">
        <v>1611762</v>
      </c>
      <c r="M72" s="18">
        <v>1611762</v>
      </c>
      <c r="N72" s="19" t="s">
        <v>145</v>
      </c>
      <c r="O72" s="20" t="s">
        <v>146</v>
      </c>
      <c r="P72" s="16" t="s">
        <v>147</v>
      </c>
      <c r="Q72" s="27">
        <v>44692</v>
      </c>
      <c r="R72" s="27">
        <v>44692</v>
      </c>
    </row>
    <row r="73" spans="1:18" s="16" customFormat="1" x14ac:dyDescent="0.25">
      <c r="A73" s="16">
        <v>2022</v>
      </c>
      <c r="B73" s="26">
        <v>44593</v>
      </c>
      <c r="C73" s="26">
        <v>44620</v>
      </c>
      <c r="D73" s="17">
        <v>3000</v>
      </c>
      <c r="E73" s="17">
        <v>3500</v>
      </c>
      <c r="F73" s="17">
        <v>3530</v>
      </c>
      <c r="G73" s="17" t="s">
        <v>118</v>
      </c>
      <c r="H73" s="18">
        <v>2246704.81</v>
      </c>
      <c r="I73" s="18">
        <v>2312512.81</v>
      </c>
      <c r="J73" s="18">
        <v>291189</v>
      </c>
      <c r="K73" s="18">
        <v>291189</v>
      </c>
      <c r="L73" s="18">
        <v>291189</v>
      </c>
      <c r="M73" s="18">
        <v>291189</v>
      </c>
      <c r="N73" s="19" t="s">
        <v>145</v>
      </c>
      <c r="O73" s="20" t="s">
        <v>146</v>
      </c>
      <c r="P73" s="16" t="s">
        <v>147</v>
      </c>
      <c r="Q73" s="27">
        <v>44692</v>
      </c>
      <c r="R73" s="27">
        <v>44692</v>
      </c>
    </row>
    <row r="74" spans="1:18" s="16" customFormat="1" x14ac:dyDescent="0.25">
      <c r="A74" s="16">
        <v>2022</v>
      </c>
      <c r="B74" s="26">
        <v>44593</v>
      </c>
      <c r="C74" s="26">
        <v>44620</v>
      </c>
      <c r="D74" s="17">
        <v>3000</v>
      </c>
      <c r="E74" s="17">
        <v>3500</v>
      </c>
      <c r="F74" s="17">
        <v>3540</v>
      </c>
      <c r="G74" s="17" t="s">
        <v>119</v>
      </c>
      <c r="H74" s="18">
        <v>0</v>
      </c>
      <c r="I74" s="18">
        <v>0</v>
      </c>
      <c r="J74" s="18">
        <v>0</v>
      </c>
      <c r="K74" s="18">
        <v>0</v>
      </c>
      <c r="L74" s="18">
        <v>0</v>
      </c>
      <c r="M74" s="18">
        <v>0</v>
      </c>
      <c r="N74" s="19" t="s">
        <v>145</v>
      </c>
      <c r="O74" s="20" t="s">
        <v>146</v>
      </c>
      <c r="P74" s="16" t="s">
        <v>147</v>
      </c>
      <c r="Q74" s="27">
        <v>44692</v>
      </c>
      <c r="R74" s="27">
        <v>44692</v>
      </c>
    </row>
    <row r="75" spans="1:18" s="16" customFormat="1" x14ac:dyDescent="0.25">
      <c r="A75" s="16">
        <v>2022</v>
      </c>
      <c r="B75" s="26">
        <v>44593</v>
      </c>
      <c r="C75" s="26">
        <v>44620</v>
      </c>
      <c r="D75" s="17">
        <v>3000</v>
      </c>
      <c r="E75" s="17">
        <v>3500</v>
      </c>
      <c r="F75" s="17">
        <v>3550</v>
      </c>
      <c r="G75" s="17" t="s">
        <v>120</v>
      </c>
      <c r="H75" s="18">
        <v>42040.63</v>
      </c>
      <c r="I75" s="18">
        <v>42040.63</v>
      </c>
      <c r="J75" s="18">
        <v>0</v>
      </c>
      <c r="K75" s="18">
        <v>0</v>
      </c>
      <c r="L75" s="18">
        <v>0</v>
      </c>
      <c r="M75" s="18">
        <v>0</v>
      </c>
      <c r="N75" s="19" t="s">
        <v>145</v>
      </c>
      <c r="O75" s="20" t="s">
        <v>146</v>
      </c>
      <c r="P75" s="16" t="s">
        <v>147</v>
      </c>
      <c r="Q75" s="27">
        <v>44692</v>
      </c>
      <c r="R75" s="27">
        <v>44692</v>
      </c>
    </row>
    <row r="76" spans="1:18" s="16" customFormat="1" x14ac:dyDescent="0.25">
      <c r="A76" s="16">
        <v>2022</v>
      </c>
      <c r="B76" s="26">
        <v>44593</v>
      </c>
      <c r="C76" s="26">
        <v>44620</v>
      </c>
      <c r="D76" s="17">
        <v>3000</v>
      </c>
      <c r="E76" s="17">
        <v>3500</v>
      </c>
      <c r="F76" s="17">
        <v>3570</v>
      </c>
      <c r="G76" s="17" t="s">
        <v>121</v>
      </c>
      <c r="H76" s="18">
        <v>218657.12</v>
      </c>
      <c r="I76" s="18">
        <v>218657.12</v>
      </c>
      <c r="J76" s="18">
        <v>0</v>
      </c>
      <c r="K76" s="18">
        <v>0</v>
      </c>
      <c r="L76" s="18">
        <v>0</v>
      </c>
      <c r="M76" s="18">
        <v>0</v>
      </c>
      <c r="N76" s="19" t="s">
        <v>145</v>
      </c>
      <c r="O76" s="20" t="s">
        <v>146</v>
      </c>
      <c r="P76" s="16" t="s">
        <v>147</v>
      </c>
      <c r="Q76" s="27">
        <v>44692</v>
      </c>
      <c r="R76" s="27">
        <v>44692</v>
      </c>
    </row>
    <row r="77" spans="1:18" s="16" customFormat="1" x14ac:dyDescent="0.25">
      <c r="A77" s="16">
        <v>2022</v>
      </c>
      <c r="B77" s="26">
        <v>44593</v>
      </c>
      <c r="C77" s="26">
        <v>44620</v>
      </c>
      <c r="D77" s="17">
        <v>3000</v>
      </c>
      <c r="E77" s="17">
        <v>3500</v>
      </c>
      <c r="F77" s="17">
        <v>3580</v>
      </c>
      <c r="G77" s="17" t="s">
        <v>122</v>
      </c>
      <c r="H77" s="18">
        <f>1056038.01+70800</f>
        <v>1126838.01</v>
      </c>
      <c r="I77" s="18">
        <f>1056038.01+70800</f>
        <v>1126838.01</v>
      </c>
      <c r="J77" s="18">
        <f>675.12+2400</f>
        <v>3075.12</v>
      </c>
      <c r="K77" s="18">
        <f>675.12+2400</f>
        <v>3075.12</v>
      </c>
      <c r="L77" s="18">
        <v>3075.12</v>
      </c>
      <c r="M77" s="18">
        <f>675.12+2400</f>
        <v>3075.12</v>
      </c>
      <c r="N77" s="19" t="s">
        <v>145</v>
      </c>
      <c r="O77" s="20" t="s">
        <v>146</v>
      </c>
      <c r="P77" s="16" t="s">
        <v>147</v>
      </c>
      <c r="Q77" s="27">
        <v>44692</v>
      </c>
      <c r="R77" s="27">
        <v>44692</v>
      </c>
    </row>
    <row r="78" spans="1:18" s="16" customFormat="1" x14ac:dyDescent="0.25">
      <c r="A78" s="16">
        <v>2022</v>
      </c>
      <c r="B78" s="26">
        <v>44593</v>
      </c>
      <c r="C78" s="26">
        <v>44620</v>
      </c>
      <c r="D78" s="17">
        <v>3000</v>
      </c>
      <c r="E78" s="17">
        <v>3500</v>
      </c>
      <c r="F78" s="17">
        <v>3590</v>
      </c>
      <c r="G78" s="17" t="s">
        <v>123</v>
      </c>
      <c r="H78" s="18">
        <v>0</v>
      </c>
      <c r="I78" s="18">
        <v>128280</v>
      </c>
      <c r="J78" s="18">
        <v>116580</v>
      </c>
      <c r="K78" s="18">
        <v>116580</v>
      </c>
      <c r="L78" s="18">
        <v>116580</v>
      </c>
      <c r="M78" s="18">
        <v>116580</v>
      </c>
      <c r="N78" s="19" t="s">
        <v>145</v>
      </c>
      <c r="O78" s="20" t="s">
        <v>146</v>
      </c>
      <c r="P78" s="16" t="s">
        <v>147</v>
      </c>
      <c r="Q78" s="27">
        <v>44692</v>
      </c>
      <c r="R78" s="27">
        <v>44692</v>
      </c>
    </row>
    <row r="79" spans="1:18" s="16" customFormat="1" x14ac:dyDescent="0.25">
      <c r="A79" s="16">
        <v>2022</v>
      </c>
      <c r="B79" s="26">
        <v>44593</v>
      </c>
      <c r="C79" s="26">
        <v>44620</v>
      </c>
      <c r="D79" s="17">
        <v>3000</v>
      </c>
      <c r="E79" s="17">
        <v>3600</v>
      </c>
      <c r="F79" s="17">
        <v>3610</v>
      </c>
      <c r="G79" s="17" t="s">
        <v>124</v>
      </c>
      <c r="H79" s="18">
        <v>74127.87</v>
      </c>
      <c r="I79" s="18">
        <v>74127.87</v>
      </c>
      <c r="J79" s="18">
        <v>20300</v>
      </c>
      <c r="K79" s="18">
        <v>20300</v>
      </c>
      <c r="L79" s="18">
        <v>20300</v>
      </c>
      <c r="M79" s="18">
        <v>20300</v>
      </c>
      <c r="N79" s="19" t="s">
        <v>145</v>
      </c>
      <c r="O79" s="20" t="s">
        <v>146</v>
      </c>
      <c r="P79" s="16" t="s">
        <v>147</v>
      </c>
      <c r="Q79" s="27">
        <v>44692</v>
      </c>
      <c r="R79" s="27">
        <v>44692</v>
      </c>
    </row>
    <row r="80" spans="1:18" s="16" customFormat="1" x14ac:dyDescent="0.25">
      <c r="A80" s="16">
        <v>2022</v>
      </c>
      <c r="B80" s="26">
        <v>44593</v>
      </c>
      <c r="C80" s="26">
        <v>44620</v>
      </c>
      <c r="D80" s="17">
        <v>3000</v>
      </c>
      <c r="E80" s="17">
        <v>3600</v>
      </c>
      <c r="F80" s="17">
        <v>3620</v>
      </c>
      <c r="G80" s="17" t="s">
        <v>125</v>
      </c>
      <c r="H80" s="18">
        <v>98280.56</v>
      </c>
      <c r="I80" s="18">
        <v>178900.56</v>
      </c>
      <c r="J80" s="18">
        <v>23084</v>
      </c>
      <c r="K80" s="18">
        <v>23084</v>
      </c>
      <c r="L80" s="18">
        <v>23084</v>
      </c>
      <c r="M80" s="18">
        <v>23084</v>
      </c>
      <c r="N80" s="19" t="s">
        <v>145</v>
      </c>
      <c r="O80" s="20" t="s">
        <v>146</v>
      </c>
      <c r="P80" s="16" t="s">
        <v>147</v>
      </c>
      <c r="Q80" s="27">
        <v>44692</v>
      </c>
      <c r="R80" s="27">
        <v>44692</v>
      </c>
    </row>
    <row r="81" spans="1:18" s="16" customFormat="1" x14ac:dyDescent="0.25">
      <c r="A81" s="16">
        <v>2022</v>
      </c>
      <c r="B81" s="26">
        <v>44593</v>
      </c>
      <c r="C81" s="26">
        <v>44620</v>
      </c>
      <c r="D81" s="17">
        <v>3000</v>
      </c>
      <c r="E81" s="17">
        <v>3600</v>
      </c>
      <c r="F81" s="17">
        <v>3640</v>
      </c>
      <c r="G81" s="17" t="s">
        <v>126</v>
      </c>
      <c r="H81" s="18">
        <v>140940</v>
      </c>
      <c r="I81" s="18">
        <v>140940</v>
      </c>
      <c r="J81" s="18">
        <v>0</v>
      </c>
      <c r="K81" s="18">
        <v>0</v>
      </c>
      <c r="L81" s="18">
        <v>0</v>
      </c>
      <c r="M81" s="18">
        <v>0</v>
      </c>
      <c r="N81" s="19" t="s">
        <v>145</v>
      </c>
      <c r="O81" s="20" t="s">
        <v>146</v>
      </c>
      <c r="P81" s="16" t="s">
        <v>147</v>
      </c>
      <c r="Q81" s="27">
        <v>44692</v>
      </c>
      <c r="R81" s="27">
        <v>44692</v>
      </c>
    </row>
    <row r="82" spans="1:18" s="16" customFormat="1" x14ac:dyDescent="0.25">
      <c r="A82" s="16">
        <v>2022</v>
      </c>
      <c r="B82" s="26">
        <v>44593</v>
      </c>
      <c r="C82" s="26">
        <v>44620</v>
      </c>
      <c r="D82" s="17">
        <v>3000</v>
      </c>
      <c r="E82" s="17">
        <v>3600</v>
      </c>
      <c r="F82" s="17">
        <v>3650</v>
      </c>
      <c r="G82" s="17" t="s">
        <v>127</v>
      </c>
      <c r="H82" s="18">
        <v>34568</v>
      </c>
      <c r="I82" s="18">
        <v>34568</v>
      </c>
      <c r="J82" s="18">
        <v>0</v>
      </c>
      <c r="K82" s="18">
        <v>0</v>
      </c>
      <c r="L82" s="18">
        <v>0</v>
      </c>
      <c r="M82" s="18">
        <v>0</v>
      </c>
      <c r="N82" s="19" t="s">
        <v>145</v>
      </c>
      <c r="O82" s="20" t="s">
        <v>146</v>
      </c>
      <c r="P82" s="16" t="s">
        <v>147</v>
      </c>
      <c r="Q82" s="27">
        <v>44692</v>
      </c>
      <c r="R82" s="27">
        <v>44692</v>
      </c>
    </row>
    <row r="83" spans="1:18" s="16" customFormat="1" x14ac:dyDescent="0.25">
      <c r="A83" s="16">
        <v>2022</v>
      </c>
      <c r="B83" s="26">
        <v>44593</v>
      </c>
      <c r="C83" s="26">
        <v>44620</v>
      </c>
      <c r="D83" s="17">
        <v>3000</v>
      </c>
      <c r="E83" s="17">
        <v>3700</v>
      </c>
      <c r="F83" s="17">
        <v>3710</v>
      </c>
      <c r="G83" s="17" t="s">
        <v>128</v>
      </c>
      <c r="H83" s="18">
        <v>197571.8</v>
      </c>
      <c r="I83" s="18">
        <v>197571.8</v>
      </c>
      <c r="J83" s="18">
        <v>0</v>
      </c>
      <c r="K83" s="18">
        <v>0</v>
      </c>
      <c r="L83" s="18">
        <v>0</v>
      </c>
      <c r="M83" s="18">
        <v>0</v>
      </c>
      <c r="N83" s="19" t="s">
        <v>145</v>
      </c>
      <c r="O83" s="20" t="s">
        <v>146</v>
      </c>
      <c r="P83" s="16" t="s">
        <v>147</v>
      </c>
      <c r="Q83" s="27">
        <v>44692</v>
      </c>
      <c r="R83" s="27">
        <v>44692</v>
      </c>
    </row>
    <row r="84" spans="1:18" s="16" customFormat="1" x14ac:dyDescent="0.25">
      <c r="A84" s="16">
        <v>2022</v>
      </c>
      <c r="B84" s="26">
        <v>44593</v>
      </c>
      <c r="C84" s="26">
        <v>44620</v>
      </c>
      <c r="D84" s="17">
        <v>3000</v>
      </c>
      <c r="E84" s="17">
        <v>3700</v>
      </c>
      <c r="F84" s="17">
        <v>3720</v>
      </c>
      <c r="G84" s="17" t="s">
        <v>129</v>
      </c>
      <c r="H84" s="18">
        <v>494680.14</v>
      </c>
      <c r="I84" s="18">
        <v>494680.14</v>
      </c>
      <c r="J84" s="18">
        <v>24198.92</v>
      </c>
      <c r="K84" s="18">
        <v>24198.92</v>
      </c>
      <c r="L84" s="18">
        <v>17124.919999999998</v>
      </c>
      <c r="M84" s="18">
        <v>17124.919999999998</v>
      </c>
      <c r="N84" s="19" t="s">
        <v>145</v>
      </c>
      <c r="O84" s="20" t="s">
        <v>146</v>
      </c>
      <c r="P84" s="16" t="s">
        <v>147</v>
      </c>
      <c r="Q84" s="27">
        <v>44692</v>
      </c>
      <c r="R84" s="27">
        <v>44692</v>
      </c>
    </row>
    <row r="85" spans="1:18" s="16" customFormat="1" x14ac:dyDescent="0.25">
      <c r="A85" s="16">
        <v>2022</v>
      </c>
      <c r="B85" s="26">
        <v>44593</v>
      </c>
      <c r="C85" s="26">
        <v>44620</v>
      </c>
      <c r="D85" s="17">
        <v>3000</v>
      </c>
      <c r="E85" s="17">
        <v>3700</v>
      </c>
      <c r="F85" s="17">
        <v>3750</v>
      </c>
      <c r="G85" s="17" t="s">
        <v>130</v>
      </c>
      <c r="H85" s="18">
        <v>707392.57</v>
      </c>
      <c r="I85" s="18">
        <f>707392.57+170</f>
        <v>707562.57</v>
      </c>
      <c r="J85" s="18">
        <f>18265.83+170</f>
        <v>18435.830000000002</v>
      </c>
      <c r="K85" s="18">
        <f>18265.83+170</f>
        <v>18435.830000000002</v>
      </c>
      <c r="L85" s="18">
        <v>16775.919999999998</v>
      </c>
      <c r="M85" s="18">
        <f>16605.92+170</f>
        <v>16775.919999999998</v>
      </c>
      <c r="N85" s="19" t="s">
        <v>145</v>
      </c>
      <c r="O85" s="20" t="s">
        <v>146</v>
      </c>
      <c r="P85" s="16" t="s">
        <v>147</v>
      </c>
      <c r="Q85" s="27">
        <v>44692</v>
      </c>
      <c r="R85" s="27">
        <v>44692</v>
      </c>
    </row>
    <row r="86" spans="1:18" s="16" customFormat="1" x14ac:dyDescent="0.25">
      <c r="A86" s="16">
        <v>2022</v>
      </c>
      <c r="B86" s="26">
        <v>44593</v>
      </c>
      <c r="C86" s="26">
        <v>44620</v>
      </c>
      <c r="D86" s="17">
        <v>3000</v>
      </c>
      <c r="E86" s="17">
        <v>3700</v>
      </c>
      <c r="F86" s="17">
        <v>3760</v>
      </c>
      <c r="G86" s="17" t="s">
        <v>131</v>
      </c>
      <c r="H86" s="18">
        <v>10264.17</v>
      </c>
      <c r="I86" s="18">
        <v>10264.17</v>
      </c>
      <c r="J86" s="18">
        <v>0</v>
      </c>
      <c r="K86" s="18">
        <v>0</v>
      </c>
      <c r="L86" s="18">
        <v>0</v>
      </c>
      <c r="M86" s="18">
        <v>0</v>
      </c>
      <c r="N86" s="19" t="s">
        <v>145</v>
      </c>
      <c r="O86" s="20" t="s">
        <v>146</v>
      </c>
      <c r="P86" s="16" t="s">
        <v>147</v>
      </c>
      <c r="Q86" s="27">
        <v>44692</v>
      </c>
      <c r="R86" s="27">
        <v>44692</v>
      </c>
    </row>
    <row r="87" spans="1:18" s="16" customFormat="1" x14ac:dyDescent="0.25">
      <c r="A87" s="16">
        <v>2022</v>
      </c>
      <c r="B87" s="26">
        <v>44593</v>
      </c>
      <c r="C87" s="26">
        <v>44620</v>
      </c>
      <c r="D87" s="17">
        <v>3000</v>
      </c>
      <c r="E87" s="17">
        <v>3700</v>
      </c>
      <c r="F87" s="17">
        <v>3790</v>
      </c>
      <c r="G87" s="17" t="s">
        <v>132</v>
      </c>
      <c r="H87" s="18">
        <v>400</v>
      </c>
      <c r="I87" s="18">
        <f>400+671.4</f>
        <v>1071.4000000000001</v>
      </c>
      <c r="J87" s="18">
        <v>120</v>
      </c>
      <c r="K87" s="18">
        <v>120</v>
      </c>
      <c r="L87" s="18">
        <v>120</v>
      </c>
      <c r="M87" s="18">
        <v>120</v>
      </c>
      <c r="N87" s="19" t="s">
        <v>145</v>
      </c>
      <c r="O87" s="20" t="s">
        <v>146</v>
      </c>
      <c r="P87" s="16" t="s">
        <v>147</v>
      </c>
      <c r="Q87" s="27">
        <v>44692</v>
      </c>
      <c r="R87" s="27">
        <v>44692</v>
      </c>
    </row>
    <row r="88" spans="1:18" s="16" customFormat="1" x14ac:dyDescent="0.25">
      <c r="A88" s="16">
        <v>2022</v>
      </c>
      <c r="B88" s="26">
        <v>44593</v>
      </c>
      <c r="C88" s="26">
        <v>44620</v>
      </c>
      <c r="D88" s="17">
        <v>3000</v>
      </c>
      <c r="E88" s="17">
        <v>3800</v>
      </c>
      <c r="F88" s="17">
        <v>3810</v>
      </c>
      <c r="G88" s="17" t="s">
        <v>133</v>
      </c>
      <c r="H88" s="18">
        <v>0</v>
      </c>
      <c r="I88" s="18">
        <v>0</v>
      </c>
      <c r="J88" s="18">
        <v>0</v>
      </c>
      <c r="K88" s="18">
        <v>0</v>
      </c>
      <c r="L88" s="18">
        <v>0</v>
      </c>
      <c r="M88" s="18">
        <v>0</v>
      </c>
      <c r="N88" s="19" t="s">
        <v>145</v>
      </c>
      <c r="O88" s="20" t="s">
        <v>146</v>
      </c>
      <c r="P88" s="16" t="s">
        <v>147</v>
      </c>
      <c r="Q88" s="27">
        <v>44692</v>
      </c>
      <c r="R88" s="27">
        <v>44692</v>
      </c>
    </row>
    <row r="89" spans="1:18" s="16" customFormat="1" x14ac:dyDescent="0.25">
      <c r="A89" s="16">
        <v>2022</v>
      </c>
      <c r="B89" s="26">
        <v>44593</v>
      </c>
      <c r="C89" s="26">
        <v>44620</v>
      </c>
      <c r="D89" s="17">
        <v>3000</v>
      </c>
      <c r="E89" s="17">
        <v>3800</v>
      </c>
      <c r="F89" s="17">
        <v>3820</v>
      </c>
      <c r="G89" s="17" t="s">
        <v>134</v>
      </c>
      <c r="H89" s="18">
        <v>486272.49</v>
      </c>
      <c r="I89" s="18">
        <v>486272.49</v>
      </c>
      <c r="J89" s="18">
        <v>156511.38</v>
      </c>
      <c r="K89" s="18">
        <v>156511.38</v>
      </c>
      <c r="L89" s="18">
        <v>127511.38</v>
      </c>
      <c r="M89" s="18">
        <v>127511.38</v>
      </c>
      <c r="N89" s="19" t="s">
        <v>145</v>
      </c>
      <c r="O89" s="20" t="s">
        <v>146</v>
      </c>
      <c r="P89" s="16" t="s">
        <v>147</v>
      </c>
      <c r="Q89" s="27">
        <v>44692</v>
      </c>
      <c r="R89" s="27">
        <v>44692</v>
      </c>
    </row>
    <row r="90" spans="1:18" s="16" customFormat="1" x14ac:dyDescent="0.25">
      <c r="A90" s="16">
        <v>2022</v>
      </c>
      <c r="B90" s="26">
        <v>44593</v>
      </c>
      <c r="C90" s="26">
        <v>44620</v>
      </c>
      <c r="D90" s="17">
        <v>3000</v>
      </c>
      <c r="E90" s="17">
        <v>3900</v>
      </c>
      <c r="F90" s="17">
        <v>3920</v>
      </c>
      <c r="G90" s="17" t="s">
        <v>135</v>
      </c>
      <c r="H90" s="18">
        <f>1957122.31+108000</f>
        <v>2065122.31</v>
      </c>
      <c r="I90" s="18">
        <f>2332450+106956</f>
        <v>2439406</v>
      </c>
      <c r="J90" s="18">
        <f>303989.57+9945.4</f>
        <v>313934.97000000003</v>
      </c>
      <c r="K90" s="18">
        <f>303989.57+9945.4</f>
        <v>313934.97000000003</v>
      </c>
      <c r="L90" s="18">
        <v>313934.97000000003</v>
      </c>
      <c r="M90" s="18">
        <f>303989.57+9945.4</f>
        <v>313934.97000000003</v>
      </c>
      <c r="N90" s="19" t="s">
        <v>145</v>
      </c>
      <c r="O90" s="20" t="s">
        <v>146</v>
      </c>
      <c r="P90" s="16" t="s">
        <v>147</v>
      </c>
      <c r="Q90" s="27">
        <v>44692</v>
      </c>
      <c r="R90" s="27">
        <v>44692</v>
      </c>
    </row>
    <row r="91" spans="1:18" s="16" customFormat="1" x14ac:dyDescent="0.25">
      <c r="A91" s="16">
        <v>2022</v>
      </c>
      <c r="B91" s="26">
        <v>44593</v>
      </c>
      <c r="C91" s="26">
        <v>44620</v>
      </c>
      <c r="D91" s="17">
        <v>3000</v>
      </c>
      <c r="E91" s="17">
        <v>3900</v>
      </c>
      <c r="F91" s="17">
        <v>3950</v>
      </c>
      <c r="G91" s="17" t="s">
        <v>136</v>
      </c>
      <c r="H91" s="18">
        <v>1719.86</v>
      </c>
      <c r="I91" s="18">
        <v>1719.86</v>
      </c>
      <c r="J91" s="18">
        <v>0</v>
      </c>
      <c r="K91" s="18">
        <v>0</v>
      </c>
      <c r="L91" s="18">
        <v>0</v>
      </c>
      <c r="M91" s="18">
        <v>0</v>
      </c>
      <c r="N91" s="19" t="s">
        <v>145</v>
      </c>
      <c r="O91" s="20" t="s">
        <v>146</v>
      </c>
      <c r="P91" s="16" t="s">
        <v>147</v>
      </c>
      <c r="Q91" s="27">
        <v>44692</v>
      </c>
      <c r="R91" s="27">
        <v>44692</v>
      </c>
    </row>
    <row r="92" spans="1:18" s="16" customFormat="1" x14ac:dyDescent="0.25">
      <c r="A92" s="16">
        <v>2022</v>
      </c>
      <c r="B92" s="26">
        <v>44593</v>
      </c>
      <c r="C92" s="26">
        <v>44620</v>
      </c>
      <c r="D92" s="21">
        <v>3000</v>
      </c>
      <c r="E92" s="21">
        <v>3900</v>
      </c>
      <c r="F92" s="21">
        <v>3990</v>
      </c>
      <c r="G92" s="21" t="s">
        <v>137</v>
      </c>
      <c r="H92" s="18">
        <v>0</v>
      </c>
      <c r="I92" s="18">
        <v>0</v>
      </c>
      <c r="J92" s="18">
        <v>0</v>
      </c>
      <c r="K92" s="18">
        <v>0</v>
      </c>
      <c r="L92" s="18">
        <v>0</v>
      </c>
      <c r="M92" s="18">
        <v>0</v>
      </c>
      <c r="N92" s="22" t="s">
        <v>145</v>
      </c>
      <c r="O92" s="20" t="s">
        <v>146</v>
      </c>
      <c r="P92" s="23" t="s">
        <v>147</v>
      </c>
      <c r="Q92" s="27">
        <v>44692</v>
      </c>
      <c r="R92" s="27">
        <v>44692</v>
      </c>
    </row>
    <row r="93" spans="1:18" s="16" customFormat="1" x14ac:dyDescent="0.25">
      <c r="A93" s="16">
        <v>2022</v>
      </c>
      <c r="B93" s="26">
        <v>44593</v>
      </c>
      <c r="C93" s="26">
        <v>44620</v>
      </c>
      <c r="D93" s="17">
        <v>4000</v>
      </c>
      <c r="E93" s="17">
        <v>4400</v>
      </c>
      <c r="F93" s="17">
        <v>4420</v>
      </c>
      <c r="G93" s="17" t="s">
        <v>138</v>
      </c>
      <c r="H93" s="18">
        <v>4516050.26</v>
      </c>
      <c r="I93" s="18">
        <v>4592050.26</v>
      </c>
      <c r="J93" s="18">
        <v>603659.81999999995</v>
      </c>
      <c r="K93" s="18">
        <v>603659.81999999995</v>
      </c>
      <c r="L93" s="18">
        <v>491559.82</v>
      </c>
      <c r="M93" s="18">
        <v>491559.82</v>
      </c>
      <c r="N93" s="19" t="s">
        <v>145</v>
      </c>
      <c r="O93" s="20" t="s">
        <v>146</v>
      </c>
      <c r="P93" s="16" t="s">
        <v>147</v>
      </c>
      <c r="Q93" s="27">
        <v>44692</v>
      </c>
      <c r="R93" s="27">
        <v>44692</v>
      </c>
    </row>
    <row r="94" spans="1:18" s="16" customFormat="1" x14ac:dyDescent="0.25">
      <c r="A94" s="16">
        <v>2022</v>
      </c>
      <c r="B94" s="26">
        <v>44593</v>
      </c>
      <c r="C94" s="26">
        <v>44620</v>
      </c>
      <c r="D94" s="17">
        <v>5000</v>
      </c>
      <c r="E94" s="17">
        <v>5100</v>
      </c>
      <c r="F94" s="17">
        <v>5110</v>
      </c>
      <c r="G94" s="17" t="s">
        <v>139</v>
      </c>
      <c r="H94" s="18">
        <v>234416.28</v>
      </c>
      <c r="I94" s="18">
        <v>44416.28</v>
      </c>
      <c r="J94" s="18">
        <v>0</v>
      </c>
      <c r="K94" s="18">
        <v>0</v>
      </c>
      <c r="L94" s="18">
        <v>0</v>
      </c>
      <c r="M94" s="18">
        <v>0</v>
      </c>
      <c r="N94" s="19" t="s">
        <v>145</v>
      </c>
      <c r="O94" s="20" t="s">
        <v>146</v>
      </c>
      <c r="P94" s="16" t="s">
        <v>147</v>
      </c>
      <c r="Q94" s="27">
        <v>44692</v>
      </c>
      <c r="R94" s="27">
        <v>44692</v>
      </c>
    </row>
    <row r="95" spans="1:18" s="16" customFormat="1" x14ac:dyDescent="0.25">
      <c r="A95" s="16">
        <v>2022</v>
      </c>
      <c r="B95" s="26">
        <v>44593</v>
      </c>
      <c r="C95" s="26">
        <v>44620</v>
      </c>
      <c r="D95" s="17">
        <v>5000</v>
      </c>
      <c r="E95" s="17">
        <v>5100</v>
      </c>
      <c r="F95" s="17">
        <v>5150</v>
      </c>
      <c r="G95" s="17" t="s">
        <v>140</v>
      </c>
      <c r="H95" s="18">
        <v>0</v>
      </c>
      <c r="I95" s="18">
        <v>1296243.19</v>
      </c>
      <c r="J95" s="18">
        <v>1296243.19</v>
      </c>
      <c r="K95" s="18">
        <v>1296243.19</v>
      </c>
      <c r="L95" s="18">
        <v>1296243.19</v>
      </c>
      <c r="M95" s="18">
        <v>1296243.19</v>
      </c>
      <c r="N95" s="19" t="s">
        <v>145</v>
      </c>
      <c r="O95" s="20" t="s">
        <v>146</v>
      </c>
      <c r="P95" s="16" t="s">
        <v>147</v>
      </c>
      <c r="Q95" s="27">
        <v>44692</v>
      </c>
      <c r="R95" s="27">
        <v>44692</v>
      </c>
    </row>
    <row r="96" spans="1:18" s="16" customFormat="1" x14ac:dyDescent="0.25">
      <c r="A96" s="16">
        <v>2022</v>
      </c>
      <c r="B96" s="26">
        <v>44593</v>
      </c>
      <c r="C96" s="26">
        <v>44620</v>
      </c>
      <c r="D96" s="17">
        <v>5000</v>
      </c>
      <c r="E96" s="17">
        <v>5100</v>
      </c>
      <c r="F96" s="17">
        <v>5190</v>
      </c>
      <c r="G96" s="17" t="s">
        <v>141</v>
      </c>
      <c r="H96" s="18">
        <v>630696.56000000006</v>
      </c>
      <c r="I96" s="18">
        <v>621696.56000000006</v>
      </c>
      <c r="J96" s="18">
        <v>0</v>
      </c>
      <c r="K96" s="18">
        <v>0</v>
      </c>
      <c r="L96" s="18">
        <v>0</v>
      </c>
      <c r="M96" s="18">
        <v>0</v>
      </c>
      <c r="N96" s="19" t="s">
        <v>145</v>
      </c>
      <c r="O96" s="20" t="s">
        <v>146</v>
      </c>
      <c r="P96" s="16" t="s">
        <v>147</v>
      </c>
      <c r="Q96" s="27">
        <v>44692</v>
      </c>
      <c r="R96" s="27">
        <v>44692</v>
      </c>
    </row>
    <row r="97" spans="1:18" s="16" customFormat="1" x14ac:dyDescent="0.25">
      <c r="A97" s="16">
        <v>2022</v>
      </c>
      <c r="B97" s="26">
        <v>44593</v>
      </c>
      <c r="C97" s="26">
        <v>44620</v>
      </c>
      <c r="D97" s="17">
        <v>5000</v>
      </c>
      <c r="E97" s="17">
        <v>5200</v>
      </c>
      <c r="F97" s="17">
        <v>5210</v>
      </c>
      <c r="G97" s="17" t="s">
        <v>142</v>
      </c>
      <c r="H97" s="18">
        <v>0</v>
      </c>
      <c r="I97" s="18">
        <v>0</v>
      </c>
      <c r="J97" s="18">
        <v>0</v>
      </c>
      <c r="K97" s="18">
        <v>0</v>
      </c>
      <c r="L97" s="18">
        <v>0</v>
      </c>
      <c r="M97" s="18">
        <v>0</v>
      </c>
      <c r="N97" s="19" t="s">
        <v>145</v>
      </c>
      <c r="O97" s="20" t="s">
        <v>146</v>
      </c>
      <c r="P97" s="16" t="s">
        <v>147</v>
      </c>
      <c r="Q97" s="27">
        <v>44692</v>
      </c>
      <c r="R97" s="27">
        <v>44692</v>
      </c>
    </row>
    <row r="98" spans="1:18" s="16" customFormat="1" x14ac:dyDescent="0.25">
      <c r="A98" s="16">
        <v>2022</v>
      </c>
      <c r="B98" s="26">
        <v>44593</v>
      </c>
      <c r="C98" s="26">
        <v>44620</v>
      </c>
      <c r="D98" s="17">
        <v>5000</v>
      </c>
      <c r="E98" s="17">
        <v>5200</v>
      </c>
      <c r="F98" s="17">
        <v>5230</v>
      </c>
      <c r="G98" s="17" t="s">
        <v>143</v>
      </c>
      <c r="H98" s="18">
        <v>0</v>
      </c>
      <c r="I98" s="18">
        <v>0</v>
      </c>
      <c r="J98" s="18">
        <v>0</v>
      </c>
      <c r="K98" s="18">
        <v>0</v>
      </c>
      <c r="L98" s="18">
        <v>0</v>
      </c>
      <c r="M98" s="18">
        <v>0</v>
      </c>
      <c r="N98" s="19" t="s">
        <v>145</v>
      </c>
      <c r="O98" s="20" t="s">
        <v>146</v>
      </c>
      <c r="P98" s="16" t="s">
        <v>147</v>
      </c>
      <c r="Q98" s="27">
        <v>44692</v>
      </c>
      <c r="R98" s="27">
        <v>44692</v>
      </c>
    </row>
    <row r="99" spans="1:18" s="16" customFormat="1" x14ac:dyDescent="0.25">
      <c r="A99" s="16">
        <v>2022</v>
      </c>
      <c r="B99" s="26">
        <v>44593</v>
      </c>
      <c r="C99" s="26">
        <v>44620</v>
      </c>
      <c r="D99" s="17">
        <v>5000</v>
      </c>
      <c r="E99" s="17">
        <v>5200</v>
      </c>
      <c r="F99" s="17">
        <v>5290</v>
      </c>
      <c r="G99" s="17" t="s">
        <v>144</v>
      </c>
      <c r="H99" s="18">
        <v>0</v>
      </c>
      <c r="I99" s="18">
        <v>0</v>
      </c>
      <c r="J99" s="18">
        <v>0</v>
      </c>
      <c r="K99" s="18">
        <v>0</v>
      </c>
      <c r="L99" s="18">
        <v>0</v>
      </c>
      <c r="M99" s="18">
        <v>0</v>
      </c>
      <c r="N99" s="19" t="s">
        <v>145</v>
      </c>
      <c r="O99" s="20" t="s">
        <v>146</v>
      </c>
      <c r="P99" s="16" t="s">
        <v>147</v>
      </c>
      <c r="Q99" s="27">
        <v>44692</v>
      </c>
      <c r="R99" s="27">
        <v>44692</v>
      </c>
    </row>
    <row r="100" spans="1:18" s="16" customFormat="1" x14ac:dyDescent="0.25">
      <c r="G100" s="24"/>
      <c r="H100" s="18"/>
      <c r="I100" s="18"/>
      <c r="J100" s="18"/>
      <c r="K100" s="18"/>
      <c r="L100" s="18"/>
      <c r="M100" s="18"/>
    </row>
    <row r="101" spans="1:18" s="16" customFormat="1" x14ac:dyDescent="0.25">
      <c r="G101" s="24"/>
      <c r="H101" s="18"/>
      <c r="I101" s="18"/>
      <c r="J101" s="18"/>
      <c r="K101" s="18"/>
      <c r="L101" s="18"/>
      <c r="M101" s="25"/>
    </row>
    <row r="102" spans="1:18" s="16" customFormat="1" x14ac:dyDescent="0.25">
      <c r="G102" s="24"/>
      <c r="H102" s="18"/>
      <c r="I102" s="18"/>
      <c r="J102" s="18"/>
      <c r="K102" s="18"/>
      <c r="L102" s="25"/>
      <c r="M102" s="25"/>
    </row>
    <row r="103" spans="1:18" s="16" customFormat="1" x14ac:dyDescent="0.25">
      <c r="G103" s="24"/>
      <c r="H103" s="18"/>
      <c r="I103" s="18"/>
      <c r="J103" s="18"/>
      <c r="K103" s="18"/>
      <c r="L103" s="25"/>
      <c r="M103" s="25"/>
    </row>
    <row r="104" spans="1:18" s="16" customFormat="1" x14ac:dyDescent="0.25">
      <c r="G104" s="24"/>
      <c r="H104" s="18"/>
      <c r="I104" s="18"/>
      <c r="J104" s="18"/>
      <c r="K104" s="18"/>
      <c r="L104" s="25"/>
      <c r="M104" s="25"/>
    </row>
    <row r="105" spans="1:18" s="16" customFormat="1" x14ac:dyDescent="0.25">
      <c r="G105" s="24"/>
      <c r="H105" s="18"/>
      <c r="I105" s="18"/>
      <c r="J105" s="18"/>
      <c r="K105" s="18"/>
      <c r="L105" s="25"/>
      <c r="M105" s="25"/>
    </row>
    <row r="106" spans="1:18" s="16" customFormat="1" x14ac:dyDescent="0.25">
      <c r="G106" s="24"/>
      <c r="H106" s="18"/>
      <c r="I106" s="18"/>
      <c r="J106" s="18"/>
      <c r="K106" s="18"/>
      <c r="L106" s="25"/>
      <c r="M106" s="25"/>
    </row>
    <row r="107" spans="1:18" s="16" customFormat="1" x14ac:dyDescent="0.25">
      <c r="G107" s="24"/>
      <c r="H107" s="18"/>
      <c r="I107" s="18"/>
      <c r="J107" s="18"/>
      <c r="K107" s="18"/>
      <c r="L107" s="25"/>
      <c r="M107" s="25"/>
    </row>
    <row r="108" spans="1:18" s="16" customFormat="1" x14ac:dyDescent="0.25">
      <c r="G108" s="24"/>
      <c r="H108" s="18"/>
      <c r="I108" s="18"/>
      <c r="J108" s="18"/>
      <c r="K108" s="18"/>
      <c r="L108" s="25"/>
      <c r="M108" s="25"/>
    </row>
    <row r="109" spans="1:18" s="16" customFormat="1" x14ac:dyDescent="0.25">
      <c r="G109" s="24"/>
      <c r="H109" s="18"/>
      <c r="I109" s="18"/>
      <c r="J109" s="18"/>
      <c r="K109" s="18"/>
      <c r="L109" s="25"/>
      <c r="M109" s="25"/>
    </row>
    <row r="110" spans="1:18" s="16" customFormat="1" x14ac:dyDescent="0.25">
      <c r="G110" s="24"/>
      <c r="H110" s="18"/>
      <c r="I110" s="18"/>
      <c r="J110" s="18"/>
      <c r="K110" s="18"/>
      <c r="L110" s="25"/>
      <c r="M110" s="25"/>
    </row>
    <row r="111" spans="1:18" s="16" customFormat="1" x14ac:dyDescent="0.25">
      <c r="G111" s="24"/>
      <c r="H111" s="18"/>
      <c r="I111" s="18"/>
      <c r="J111" s="18"/>
      <c r="K111" s="18"/>
      <c r="L111" s="25"/>
      <c r="M111" s="25"/>
    </row>
    <row r="112" spans="1:18" s="16" customFormat="1" x14ac:dyDescent="0.25">
      <c r="G112" s="24"/>
      <c r="H112" s="18"/>
      <c r="I112" s="18"/>
      <c r="J112" s="18"/>
      <c r="K112" s="18"/>
      <c r="L112" s="25"/>
      <c r="M112" s="25"/>
    </row>
    <row r="113" spans="7:13" s="16" customFormat="1" x14ac:dyDescent="0.25">
      <c r="G113" s="24"/>
      <c r="H113" s="18"/>
      <c r="I113" s="18"/>
      <c r="J113" s="18"/>
      <c r="K113" s="18"/>
      <c r="L113" s="25"/>
      <c r="M113" s="25"/>
    </row>
    <row r="114" spans="7:13" s="16" customFormat="1" x14ac:dyDescent="0.25">
      <c r="G114" s="24"/>
      <c r="H114" s="18"/>
      <c r="I114" s="18"/>
      <c r="J114" s="18"/>
      <c r="K114" s="18"/>
      <c r="L114" s="25"/>
      <c r="M114" s="25"/>
    </row>
    <row r="115" spans="7:13" s="16" customFormat="1" x14ac:dyDescent="0.25">
      <c r="G115" s="24"/>
      <c r="H115" s="18"/>
      <c r="I115" s="18"/>
      <c r="J115" s="18"/>
      <c r="K115" s="18"/>
      <c r="L115" s="25"/>
      <c r="M115" s="25"/>
    </row>
    <row r="116" spans="7:13" s="16" customFormat="1" x14ac:dyDescent="0.25">
      <c r="G116" s="24"/>
      <c r="H116" s="18"/>
      <c r="I116" s="18"/>
      <c r="J116" s="18"/>
      <c r="K116" s="18"/>
      <c r="L116" s="25"/>
      <c r="M116" s="25"/>
    </row>
    <row r="117" spans="7:13" s="16" customFormat="1" x14ac:dyDescent="0.25">
      <c r="G117" s="24"/>
      <c r="H117" s="18"/>
      <c r="I117" s="18"/>
      <c r="J117" s="18"/>
      <c r="K117" s="18"/>
      <c r="L117" s="25"/>
      <c r="M117" s="25"/>
    </row>
    <row r="118" spans="7:13" s="16" customFormat="1" x14ac:dyDescent="0.25">
      <c r="G118" s="24"/>
      <c r="H118" s="18"/>
      <c r="I118" s="18"/>
      <c r="J118" s="18"/>
      <c r="K118" s="18"/>
      <c r="L118" s="25"/>
      <c r="M118" s="25"/>
    </row>
    <row r="119" spans="7:13" s="16" customFormat="1" x14ac:dyDescent="0.25">
      <c r="G119" s="24"/>
      <c r="H119" s="18"/>
      <c r="I119" s="18"/>
      <c r="J119" s="18"/>
      <c r="K119" s="18"/>
      <c r="L119" s="25"/>
      <c r="M119" s="25"/>
    </row>
    <row r="120" spans="7:13" s="16" customFormat="1" x14ac:dyDescent="0.25">
      <c r="G120" s="24"/>
      <c r="H120" s="18"/>
      <c r="I120" s="18"/>
      <c r="J120" s="18"/>
      <c r="K120" s="18"/>
      <c r="L120" s="25"/>
      <c r="M120" s="25"/>
    </row>
    <row r="121" spans="7:13" s="16" customFormat="1" x14ac:dyDescent="0.25">
      <c r="G121" s="24"/>
      <c r="H121" s="18"/>
      <c r="I121" s="18"/>
      <c r="J121" s="18"/>
      <c r="K121" s="18"/>
      <c r="L121" s="25"/>
      <c r="M121" s="25"/>
    </row>
    <row r="122" spans="7:13" s="16" customFormat="1" x14ac:dyDescent="0.25">
      <c r="G122" s="24"/>
      <c r="H122" s="18"/>
      <c r="I122" s="18"/>
      <c r="J122" s="18"/>
      <c r="K122" s="18"/>
      <c r="L122" s="25"/>
      <c r="M122" s="25"/>
    </row>
    <row r="123" spans="7:13" s="16" customFormat="1" x14ac:dyDescent="0.25">
      <c r="G123" s="24"/>
      <c r="H123" s="18"/>
      <c r="I123" s="18"/>
      <c r="J123" s="18"/>
      <c r="K123" s="18"/>
      <c r="L123" s="25"/>
      <c r="M123" s="25"/>
    </row>
    <row r="124" spans="7:13" s="16" customFormat="1" x14ac:dyDescent="0.25">
      <c r="G124" s="24"/>
      <c r="H124" s="18"/>
      <c r="I124" s="18"/>
      <c r="J124" s="18"/>
      <c r="K124" s="18"/>
      <c r="L124" s="25"/>
      <c r="M124" s="25"/>
    </row>
    <row r="125" spans="7:13" s="16" customFormat="1" x14ac:dyDescent="0.25">
      <c r="G125" s="24"/>
      <c r="H125" s="18"/>
      <c r="I125" s="18"/>
      <c r="J125" s="18"/>
      <c r="K125" s="18"/>
      <c r="L125" s="25"/>
      <c r="M125" s="25"/>
    </row>
    <row r="126" spans="7:13" s="16" customFormat="1" x14ac:dyDescent="0.25">
      <c r="G126" s="24"/>
      <c r="H126" s="18"/>
      <c r="I126" s="18"/>
      <c r="J126" s="18"/>
      <c r="K126" s="18"/>
      <c r="L126" s="25"/>
      <c r="M126" s="25"/>
    </row>
    <row r="127" spans="7:13" s="16" customFormat="1" x14ac:dyDescent="0.25">
      <c r="G127" s="24"/>
      <c r="H127" s="18"/>
      <c r="I127" s="18"/>
      <c r="J127" s="18"/>
      <c r="K127" s="18"/>
      <c r="L127" s="25"/>
      <c r="M127" s="25"/>
    </row>
    <row r="128" spans="7:13" s="16" customFormat="1" x14ac:dyDescent="0.25">
      <c r="G128" s="24"/>
      <c r="H128" s="18"/>
      <c r="I128" s="18"/>
      <c r="J128" s="18"/>
      <c r="K128" s="18"/>
      <c r="L128" s="25"/>
      <c r="M128" s="25"/>
    </row>
    <row r="129" spans="7:13" s="16" customFormat="1" x14ac:dyDescent="0.25">
      <c r="G129" s="24"/>
      <c r="H129" s="18"/>
      <c r="I129" s="18"/>
      <c r="J129" s="18"/>
      <c r="K129" s="18"/>
      <c r="L129" s="25"/>
      <c r="M129" s="25"/>
    </row>
    <row r="130" spans="7:13" s="16" customFormat="1" x14ac:dyDescent="0.25">
      <c r="G130" s="24"/>
      <c r="H130" s="18"/>
      <c r="I130" s="18"/>
      <c r="J130" s="18"/>
      <c r="K130" s="18"/>
      <c r="L130" s="25"/>
      <c r="M130" s="25"/>
    </row>
    <row r="131" spans="7:13" s="16" customFormat="1" x14ac:dyDescent="0.25">
      <c r="G131" s="24"/>
      <c r="H131" s="18"/>
      <c r="I131" s="18"/>
      <c r="J131" s="18"/>
      <c r="K131" s="18"/>
      <c r="L131" s="25"/>
      <c r="M131" s="25"/>
    </row>
    <row r="132" spans="7:13" s="16" customFormat="1" x14ac:dyDescent="0.25">
      <c r="G132" s="24"/>
      <c r="H132" s="18"/>
      <c r="I132" s="18"/>
      <c r="J132" s="18"/>
      <c r="K132" s="18"/>
      <c r="L132" s="25"/>
      <c r="M132" s="25"/>
    </row>
    <row r="133" spans="7:13" s="16" customFormat="1" x14ac:dyDescent="0.25">
      <c r="G133" s="24"/>
      <c r="H133" s="18"/>
      <c r="I133" s="18"/>
      <c r="J133" s="18"/>
      <c r="K133" s="18"/>
      <c r="L133" s="25"/>
      <c r="M133" s="25"/>
    </row>
    <row r="134" spans="7:13" s="16" customFormat="1" x14ac:dyDescent="0.25">
      <c r="G134" s="24"/>
      <c r="H134" s="18"/>
      <c r="I134" s="18"/>
      <c r="J134" s="18"/>
      <c r="K134" s="18"/>
      <c r="L134" s="25"/>
      <c r="M134" s="25"/>
    </row>
    <row r="135" spans="7:13" s="16" customFormat="1" x14ac:dyDescent="0.25">
      <c r="G135" s="24"/>
      <c r="H135" s="18"/>
      <c r="I135" s="18"/>
      <c r="J135" s="18"/>
      <c r="K135" s="18"/>
      <c r="L135" s="25"/>
      <c r="M135" s="25"/>
    </row>
    <row r="136" spans="7:13" s="16" customFormat="1" x14ac:dyDescent="0.25">
      <c r="G136" s="24"/>
      <c r="H136" s="18"/>
      <c r="I136" s="18"/>
      <c r="J136" s="18"/>
      <c r="K136" s="18"/>
      <c r="L136" s="25"/>
      <c r="M136" s="25"/>
    </row>
    <row r="137" spans="7:13" s="16" customFormat="1" x14ac:dyDescent="0.25">
      <c r="G137" s="24"/>
      <c r="H137" s="18"/>
      <c r="I137" s="18"/>
      <c r="J137" s="18"/>
      <c r="K137" s="18"/>
      <c r="L137" s="25"/>
      <c r="M137" s="25"/>
    </row>
    <row r="138" spans="7:13" s="16" customFormat="1" x14ac:dyDescent="0.25">
      <c r="G138" s="24"/>
      <c r="H138" s="18"/>
      <c r="I138" s="18"/>
      <c r="J138" s="18"/>
      <c r="K138" s="18"/>
      <c r="L138" s="25"/>
      <c r="M138" s="25"/>
    </row>
    <row r="139" spans="7:13" s="16" customFormat="1" x14ac:dyDescent="0.25">
      <c r="G139" s="24"/>
      <c r="H139" s="18"/>
      <c r="I139" s="18"/>
      <c r="J139" s="18"/>
      <c r="K139" s="18"/>
      <c r="L139" s="25"/>
      <c r="M139" s="25"/>
    </row>
    <row r="140" spans="7:13" s="16" customFormat="1" x14ac:dyDescent="0.25">
      <c r="G140" s="24"/>
      <c r="H140" s="18"/>
      <c r="I140" s="18"/>
      <c r="J140" s="18"/>
      <c r="K140" s="18"/>
      <c r="L140" s="25"/>
      <c r="M140" s="25"/>
    </row>
    <row r="141" spans="7:13" s="16" customFormat="1" x14ac:dyDescent="0.25">
      <c r="G141" s="24"/>
      <c r="H141" s="18"/>
      <c r="I141" s="18"/>
      <c r="J141" s="18"/>
      <c r="K141" s="18"/>
      <c r="L141" s="25"/>
      <c r="M141" s="25"/>
    </row>
    <row r="142" spans="7:13" s="16" customFormat="1" x14ac:dyDescent="0.25">
      <c r="G142" s="24"/>
      <c r="H142" s="18"/>
      <c r="I142" s="18"/>
      <c r="J142" s="18"/>
      <c r="K142" s="18"/>
      <c r="L142" s="25"/>
      <c r="M142" s="25"/>
    </row>
    <row r="143" spans="7:13" s="16" customFormat="1" x14ac:dyDescent="0.25">
      <c r="G143" s="24"/>
      <c r="H143" s="18"/>
      <c r="I143" s="18"/>
      <c r="J143" s="18"/>
      <c r="K143" s="18"/>
      <c r="L143" s="25"/>
      <c r="M143" s="25"/>
    </row>
    <row r="144" spans="7:13" s="16" customFormat="1" x14ac:dyDescent="0.25">
      <c r="G144" s="24"/>
      <c r="H144" s="18"/>
      <c r="I144" s="18"/>
      <c r="J144" s="18"/>
      <c r="K144" s="18"/>
      <c r="L144" s="25"/>
      <c r="M144" s="25"/>
    </row>
    <row r="145" spans="7:13" s="16" customFormat="1" x14ac:dyDescent="0.25">
      <c r="G145" s="24"/>
      <c r="H145" s="18"/>
      <c r="I145" s="18"/>
      <c r="J145" s="18"/>
      <c r="K145" s="18"/>
      <c r="L145" s="25"/>
      <c r="M145" s="25"/>
    </row>
    <row r="146" spans="7:13" s="16" customFormat="1" x14ac:dyDescent="0.25">
      <c r="G146" s="24"/>
      <c r="H146" s="18"/>
      <c r="I146" s="18"/>
      <c r="J146" s="18"/>
      <c r="K146" s="18"/>
      <c r="L146" s="25"/>
      <c r="M146" s="25"/>
    </row>
    <row r="147" spans="7:13" s="16" customFormat="1" x14ac:dyDescent="0.25">
      <c r="G147" s="24"/>
      <c r="H147" s="18"/>
      <c r="I147" s="18"/>
      <c r="J147" s="18"/>
      <c r="K147" s="18"/>
      <c r="L147" s="25"/>
      <c r="M147" s="25"/>
    </row>
    <row r="148" spans="7:13" s="16" customFormat="1" x14ac:dyDescent="0.25">
      <c r="G148" s="24"/>
      <c r="H148" s="18"/>
      <c r="I148" s="18"/>
      <c r="J148" s="18"/>
      <c r="K148" s="18"/>
      <c r="L148" s="25"/>
      <c r="M148" s="25"/>
    </row>
    <row r="149" spans="7:13" s="16" customFormat="1" x14ac:dyDescent="0.25">
      <c r="G149" s="24"/>
      <c r="H149" s="18"/>
      <c r="I149" s="18"/>
      <c r="J149" s="18"/>
      <c r="K149" s="18"/>
      <c r="L149" s="25"/>
      <c r="M149" s="25"/>
    </row>
    <row r="150" spans="7:13" s="16" customFormat="1" x14ac:dyDescent="0.25">
      <c r="G150" s="24"/>
      <c r="H150" s="18"/>
      <c r="I150" s="18"/>
      <c r="J150" s="18"/>
      <c r="K150" s="18"/>
      <c r="L150" s="25"/>
      <c r="M150" s="25"/>
    </row>
    <row r="151" spans="7:13" s="16" customFormat="1" x14ac:dyDescent="0.25">
      <c r="G151" s="24"/>
      <c r="H151" s="18"/>
      <c r="I151" s="18"/>
      <c r="J151" s="18"/>
      <c r="K151" s="18"/>
      <c r="L151" s="25"/>
      <c r="M151" s="25"/>
    </row>
    <row r="152" spans="7:13" s="16" customFormat="1" x14ac:dyDescent="0.25">
      <c r="G152" s="24"/>
      <c r="H152" s="18"/>
      <c r="I152" s="18"/>
      <c r="J152" s="18"/>
      <c r="K152" s="18"/>
      <c r="L152" s="25"/>
      <c r="M152" s="25"/>
    </row>
    <row r="153" spans="7:13" s="16" customFormat="1" x14ac:dyDescent="0.25">
      <c r="G153" s="24"/>
      <c r="H153" s="18"/>
      <c r="I153" s="18"/>
      <c r="J153" s="18"/>
      <c r="K153" s="18"/>
      <c r="L153" s="25"/>
      <c r="M153" s="25"/>
    </row>
    <row r="154" spans="7:13" s="16" customFormat="1" x14ac:dyDescent="0.25">
      <c r="G154" s="24"/>
      <c r="H154" s="18"/>
      <c r="I154" s="18"/>
      <c r="J154" s="18"/>
      <c r="K154" s="18"/>
      <c r="L154" s="25"/>
      <c r="M154" s="25"/>
    </row>
    <row r="155" spans="7:13" s="16" customFormat="1" x14ac:dyDescent="0.25">
      <c r="G155" s="24"/>
      <c r="H155" s="18"/>
      <c r="I155" s="18"/>
      <c r="J155" s="18"/>
      <c r="K155" s="18"/>
      <c r="L155" s="25"/>
      <c r="M155" s="25"/>
    </row>
    <row r="156" spans="7:13" s="16" customFormat="1" x14ac:dyDescent="0.25">
      <c r="G156" s="24"/>
      <c r="H156" s="18"/>
      <c r="I156" s="18"/>
      <c r="J156" s="18"/>
      <c r="K156" s="18"/>
      <c r="L156" s="25"/>
      <c r="M156" s="25"/>
    </row>
    <row r="157" spans="7:13" s="16" customFormat="1" x14ac:dyDescent="0.25">
      <c r="G157" s="24"/>
      <c r="H157" s="18"/>
      <c r="I157" s="18"/>
      <c r="J157" s="18"/>
      <c r="K157" s="18"/>
      <c r="L157" s="25"/>
      <c r="M157" s="25"/>
    </row>
    <row r="158" spans="7:13" s="16" customFormat="1" x14ac:dyDescent="0.25">
      <c r="G158" s="24"/>
      <c r="H158" s="18"/>
      <c r="I158" s="18"/>
      <c r="J158" s="18"/>
      <c r="K158" s="18"/>
      <c r="L158" s="25"/>
      <c r="M158" s="25"/>
    </row>
    <row r="159" spans="7:13" s="16" customFormat="1" x14ac:dyDescent="0.25">
      <c r="G159" s="24"/>
      <c r="H159" s="18"/>
      <c r="I159" s="18"/>
      <c r="J159" s="18"/>
      <c r="K159" s="18"/>
      <c r="L159" s="25"/>
      <c r="M159" s="25"/>
    </row>
    <row r="160" spans="7:13" s="16" customFormat="1" x14ac:dyDescent="0.25">
      <c r="G160" s="24"/>
      <c r="H160" s="18"/>
      <c r="I160" s="18"/>
      <c r="J160" s="18"/>
      <c r="K160" s="18"/>
      <c r="L160" s="25"/>
      <c r="M160" s="25"/>
    </row>
    <row r="161" spans="7:13" s="16" customFormat="1" x14ac:dyDescent="0.25">
      <c r="G161" s="24"/>
      <c r="H161" s="18"/>
      <c r="I161" s="18"/>
      <c r="J161" s="18"/>
      <c r="K161" s="18"/>
      <c r="L161" s="25"/>
      <c r="M161" s="25"/>
    </row>
    <row r="162" spans="7:13" s="16" customFormat="1" x14ac:dyDescent="0.25">
      <c r="G162" s="24"/>
      <c r="H162" s="18"/>
      <c r="I162" s="18"/>
      <c r="J162" s="18"/>
      <c r="K162" s="18"/>
      <c r="L162" s="25"/>
      <c r="M162" s="25"/>
    </row>
    <row r="163" spans="7:13" s="16" customFormat="1" x14ac:dyDescent="0.25">
      <c r="G163" s="24"/>
      <c r="H163" s="18"/>
      <c r="I163" s="18"/>
      <c r="J163" s="18"/>
      <c r="K163" s="18"/>
      <c r="L163" s="25"/>
      <c r="M163" s="25"/>
    </row>
    <row r="164" spans="7:13" s="16" customFormat="1" x14ac:dyDescent="0.25">
      <c r="G164" s="24"/>
      <c r="H164" s="18"/>
      <c r="I164" s="18"/>
      <c r="J164" s="18"/>
      <c r="K164" s="18"/>
      <c r="L164" s="25"/>
      <c r="M164" s="25"/>
    </row>
    <row r="165" spans="7:13" s="16" customFormat="1" x14ac:dyDescent="0.25">
      <c r="G165" s="24"/>
      <c r="H165" s="18"/>
      <c r="I165" s="18"/>
      <c r="J165" s="18"/>
      <c r="K165" s="18"/>
      <c r="L165" s="25"/>
      <c r="M165" s="25"/>
    </row>
    <row r="166" spans="7:13" s="16" customFormat="1" x14ac:dyDescent="0.25">
      <c r="G166" s="24"/>
      <c r="H166" s="18"/>
      <c r="I166" s="18"/>
      <c r="J166" s="18"/>
      <c r="K166" s="18"/>
      <c r="L166" s="25"/>
      <c r="M166" s="25"/>
    </row>
    <row r="167" spans="7:13" s="16" customFormat="1" x14ac:dyDescent="0.25">
      <c r="G167" s="24"/>
      <c r="H167" s="18"/>
      <c r="I167" s="18"/>
      <c r="J167" s="18"/>
      <c r="K167" s="18"/>
      <c r="L167" s="25"/>
      <c r="M167" s="25"/>
    </row>
    <row r="168" spans="7:13" s="16" customFormat="1" x14ac:dyDescent="0.25">
      <c r="G168" s="24"/>
      <c r="H168" s="18"/>
      <c r="I168" s="18"/>
      <c r="J168" s="18"/>
      <c r="K168" s="18"/>
      <c r="L168" s="25"/>
      <c r="M168" s="25"/>
    </row>
    <row r="169" spans="7:13" s="16" customFormat="1" x14ac:dyDescent="0.25">
      <c r="G169" s="24"/>
      <c r="H169" s="18"/>
      <c r="I169" s="18"/>
      <c r="J169" s="18"/>
      <c r="K169" s="18"/>
      <c r="L169" s="25"/>
      <c r="M169" s="25"/>
    </row>
    <row r="170" spans="7:13" s="16" customFormat="1" x14ac:dyDescent="0.25">
      <c r="G170" s="24"/>
      <c r="H170" s="18"/>
      <c r="I170" s="18"/>
      <c r="J170" s="18"/>
      <c r="K170" s="18"/>
      <c r="L170" s="25"/>
      <c r="M170" s="25"/>
    </row>
    <row r="171" spans="7:13" s="16" customFormat="1" x14ac:dyDescent="0.25">
      <c r="G171" s="24"/>
      <c r="H171" s="18"/>
      <c r="I171" s="18"/>
      <c r="J171" s="18"/>
      <c r="K171" s="18"/>
      <c r="L171" s="25"/>
      <c r="M171" s="25"/>
    </row>
    <row r="172" spans="7:13" s="16" customFormat="1" x14ac:dyDescent="0.25">
      <c r="G172" s="24"/>
      <c r="H172" s="18"/>
      <c r="I172" s="18"/>
      <c r="J172" s="18"/>
      <c r="K172" s="18"/>
      <c r="L172" s="25"/>
      <c r="M172" s="25"/>
    </row>
    <row r="173" spans="7:13" s="16" customFormat="1" x14ac:dyDescent="0.25">
      <c r="G173" s="24"/>
      <c r="H173" s="18"/>
      <c r="I173" s="18"/>
      <c r="J173" s="18"/>
      <c r="K173" s="18"/>
      <c r="L173" s="25"/>
      <c r="M173" s="25"/>
    </row>
    <row r="174" spans="7:13" s="16" customFormat="1" x14ac:dyDescent="0.25">
      <c r="G174" s="24"/>
      <c r="H174" s="18"/>
      <c r="I174" s="18"/>
      <c r="J174" s="18"/>
      <c r="K174" s="18"/>
      <c r="L174" s="25"/>
      <c r="M174" s="25"/>
    </row>
    <row r="175" spans="7:13" s="16" customFormat="1" x14ac:dyDescent="0.25">
      <c r="G175" s="24"/>
      <c r="H175" s="18"/>
      <c r="I175" s="18"/>
      <c r="J175" s="18"/>
      <c r="K175" s="18"/>
      <c r="L175" s="25"/>
      <c r="M175" s="25"/>
    </row>
    <row r="176" spans="7:13" s="16" customFormat="1" x14ac:dyDescent="0.25">
      <c r="G176" s="24"/>
      <c r="H176" s="18"/>
      <c r="I176" s="18"/>
      <c r="J176" s="18"/>
      <c r="K176" s="18"/>
      <c r="L176" s="25"/>
      <c r="M176" s="25"/>
    </row>
    <row r="177" spans="7:13" s="16" customFormat="1" x14ac:dyDescent="0.25">
      <c r="G177" s="24"/>
      <c r="H177" s="18"/>
      <c r="I177" s="18"/>
      <c r="J177" s="18"/>
      <c r="K177" s="18"/>
      <c r="L177" s="25"/>
      <c r="M177" s="25"/>
    </row>
    <row r="178" spans="7:13" s="16" customFormat="1" x14ac:dyDescent="0.25">
      <c r="G178" s="24"/>
      <c r="H178" s="18"/>
      <c r="I178" s="18"/>
      <c r="J178" s="18"/>
      <c r="K178" s="18"/>
      <c r="L178" s="25"/>
      <c r="M178" s="25"/>
    </row>
    <row r="179" spans="7:13" s="16" customFormat="1" x14ac:dyDescent="0.25">
      <c r="G179" s="24"/>
      <c r="H179" s="18"/>
      <c r="I179" s="18"/>
      <c r="J179" s="18"/>
      <c r="K179" s="18"/>
      <c r="L179" s="25"/>
      <c r="M179" s="25"/>
    </row>
    <row r="180" spans="7:13" s="16" customFormat="1" x14ac:dyDescent="0.25">
      <c r="G180" s="24"/>
      <c r="H180" s="18"/>
      <c r="I180" s="18"/>
      <c r="J180" s="18"/>
      <c r="K180" s="18"/>
      <c r="L180" s="25"/>
      <c r="M180" s="25"/>
    </row>
    <row r="181" spans="7:13" s="16" customFormat="1" x14ac:dyDescent="0.25">
      <c r="G181" s="24"/>
      <c r="H181" s="18"/>
      <c r="I181" s="18"/>
      <c r="J181" s="18"/>
      <c r="K181" s="18"/>
      <c r="L181" s="25"/>
      <c r="M181" s="25"/>
    </row>
    <row r="182" spans="7:13" s="16" customFormat="1" x14ac:dyDescent="0.25">
      <c r="G182" s="24"/>
      <c r="H182" s="18"/>
      <c r="I182" s="18"/>
      <c r="J182" s="18"/>
      <c r="K182" s="18"/>
      <c r="L182" s="25"/>
      <c r="M182" s="25"/>
    </row>
    <row r="183" spans="7:13" s="16" customFormat="1" x14ac:dyDescent="0.25">
      <c r="G183" s="24"/>
      <c r="H183" s="18"/>
      <c r="I183" s="18"/>
      <c r="J183" s="18"/>
      <c r="K183" s="18"/>
      <c r="L183" s="25"/>
      <c r="M183" s="25"/>
    </row>
    <row r="184" spans="7:13" s="16" customFormat="1" x14ac:dyDescent="0.25">
      <c r="G184" s="24"/>
      <c r="H184" s="18"/>
      <c r="I184" s="18"/>
      <c r="J184" s="18"/>
      <c r="K184" s="18"/>
      <c r="L184" s="25"/>
      <c r="M184" s="25"/>
    </row>
    <row r="185" spans="7:13" s="16" customFormat="1" x14ac:dyDescent="0.25">
      <c r="G185" s="24"/>
      <c r="H185" s="18"/>
      <c r="I185" s="18"/>
      <c r="J185" s="18"/>
      <c r="K185" s="18"/>
      <c r="L185" s="25"/>
      <c r="M185" s="25"/>
    </row>
    <row r="186" spans="7:13" s="16" customFormat="1" x14ac:dyDescent="0.25">
      <c r="G186" s="24"/>
      <c r="H186" s="18"/>
      <c r="I186" s="18"/>
      <c r="J186" s="18"/>
      <c r="K186" s="18"/>
      <c r="L186" s="25"/>
      <c r="M186" s="25"/>
    </row>
    <row r="187" spans="7:13" s="16" customFormat="1" x14ac:dyDescent="0.25">
      <c r="G187" s="24"/>
      <c r="H187" s="18"/>
      <c r="I187" s="18"/>
      <c r="J187" s="18"/>
      <c r="K187" s="18"/>
      <c r="L187" s="25"/>
      <c r="M187" s="25"/>
    </row>
    <row r="188" spans="7:13" s="16" customFormat="1" x14ac:dyDescent="0.25">
      <c r="G188" s="24"/>
      <c r="H188" s="18"/>
      <c r="I188" s="18"/>
      <c r="J188" s="18"/>
      <c r="K188" s="18"/>
      <c r="L188" s="25"/>
      <c r="M188" s="25"/>
    </row>
    <row r="189" spans="7:13" s="16" customFormat="1" x14ac:dyDescent="0.25">
      <c r="G189" s="24"/>
      <c r="H189" s="18"/>
      <c r="I189" s="18"/>
      <c r="J189" s="18"/>
      <c r="K189" s="18"/>
      <c r="L189" s="25"/>
      <c r="M189" s="25"/>
    </row>
    <row r="190" spans="7:13" s="16" customFormat="1" x14ac:dyDescent="0.25">
      <c r="G190" s="24"/>
      <c r="H190" s="18"/>
      <c r="I190" s="18"/>
      <c r="J190" s="18"/>
      <c r="K190" s="18"/>
      <c r="L190" s="25"/>
      <c r="M190" s="25"/>
    </row>
    <row r="191" spans="7:13" s="16" customFormat="1" x14ac:dyDescent="0.25">
      <c r="G191" s="24"/>
      <c r="H191" s="18"/>
      <c r="I191" s="18"/>
      <c r="J191" s="18"/>
      <c r="K191" s="18"/>
      <c r="L191" s="25"/>
      <c r="M191" s="25"/>
    </row>
    <row r="192" spans="7:13" s="16" customFormat="1" x14ac:dyDescent="0.25">
      <c r="G192" s="24"/>
      <c r="H192" s="18"/>
      <c r="I192" s="18"/>
      <c r="J192" s="18"/>
      <c r="K192" s="18"/>
      <c r="L192" s="25"/>
      <c r="M192" s="25"/>
    </row>
    <row r="193" spans="7:13" s="16" customFormat="1" x14ac:dyDescent="0.25">
      <c r="G193" s="24"/>
      <c r="H193" s="18"/>
      <c r="I193" s="18"/>
      <c r="J193" s="18"/>
      <c r="K193" s="18"/>
      <c r="L193" s="25"/>
      <c r="M193" s="25"/>
    </row>
    <row r="194" spans="7:13" s="16" customFormat="1" x14ac:dyDescent="0.25">
      <c r="G194" s="24"/>
      <c r="H194" s="18"/>
      <c r="I194" s="18"/>
      <c r="J194" s="18"/>
      <c r="K194" s="18"/>
      <c r="L194" s="25"/>
      <c r="M194" s="25"/>
    </row>
    <row r="195" spans="7:13" s="16" customFormat="1" x14ac:dyDescent="0.25">
      <c r="G195" s="24"/>
      <c r="H195" s="18"/>
      <c r="I195" s="18"/>
      <c r="J195" s="18"/>
      <c r="K195" s="18"/>
      <c r="L195" s="25"/>
      <c r="M195" s="25"/>
    </row>
    <row r="196" spans="7:13" s="16" customFormat="1" x14ac:dyDescent="0.25">
      <c r="G196" s="24"/>
      <c r="H196" s="18"/>
      <c r="I196" s="18"/>
      <c r="J196" s="18"/>
      <c r="K196" s="18"/>
      <c r="L196" s="25"/>
      <c r="M196" s="25"/>
    </row>
    <row r="197" spans="7:13" s="16" customFormat="1" x14ac:dyDescent="0.25">
      <c r="G197" s="24"/>
      <c r="H197" s="18"/>
      <c r="I197" s="18"/>
      <c r="J197" s="18"/>
      <c r="K197" s="18"/>
      <c r="L197" s="25"/>
      <c r="M197" s="25"/>
    </row>
    <row r="198" spans="7:13" s="16" customFormat="1" x14ac:dyDescent="0.25">
      <c r="G198" s="24"/>
      <c r="H198" s="18"/>
      <c r="I198" s="18"/>
      <c r="J198" s="18"/>
      <c r="K198" s="18"/>
      <c r="L198" s="25"/>
      <c r="M198" s="25"/>
    </row>
    <row r="199" spans="7:13" s="16" customFormat="1" x14ac:dyDescent="0.25">
      <c r="G199" s="24"/>
      <c r="H199" s="18"/>
      <c r="I199" s="18"/>
      <c r="J199" s="18"/>
      <c r="K199" s="18"/>
      <c r="L199" s="25"/>
      <c r="M199" s="25"/>
    </row>
    <row r="200" spans="7:13" s="16" customFormat="1" x14ac:dyDescent="0.25">
      <c r="G200" s="24"/>
      <c r="H200" s="18"/>
      <c r="I200" s="18"/>
      <c r="J200" s="18"/>
      <c r="K200" s="18"/>
      <c r="L200" s="25"/>
      <c r="M200" s="25"/>
    </row>
    <row r="201" spans="7:13" s="16" customFormat="1" x14ac:dyDescent="0.25">
      <c r="G201" s="24"/>
      <c r="H201" s="18"/>
      <c r="I201" s="18"/>
      <c r="J201" s="18"/>
      <c r="K201" s="18"/>
      <c r="L201" s="25"/>
      <c r="M201" s="25"/>
    </row>
    <row r="202" spans="7:13" s="16" customFormat="1" x14ac:dyDescent="0.25">
      <c r="G202" s="24"/>
      <c r="H202" s="18"/>
      <c r="I202" s="18"/>
      <c r="J202" s="18"/>
      <c r="K202" s="18"/>
      <c r="L202" s="25"/>
      <c r="M202" s="25"/>
    </row>
    <row r="203" spans="7:13" s="16" customFormat="1" x14ac:dyDescent="0.25">
      <c r="G203" s="24"/>
      <c r="H203" s="18"/>
      <c r="I203" s="18"/>
      <c r="J203" s="18"/>
      <c r="K203" s="18"/>
      <c r="L203" s="25"/>
      <c r="M203" s="25"/>
    </row>
    <row r="204" spans="7:13" s="16" customFormat="1" x14ac:dyDescent="0.25">
      <c r="G204" s="24"/>
      <c r="H204" s="18"/>
      <c r="I204" s="18"/>
      <c r="J204" s="18"/>
      <c r="K204" s="18"/>
      <c r="L204" s="25"/>
      <c r="M204" s="25"/>
    </row>
    <row r="205" spans="7:13" s="16" customFormat="1" x14ac:dyDescent="0.25">
      <c r="G205" s="24"/>
      <c r="H205" s="18"/>
      <c r="I205" s="18"/>
      <c r="J205" s="18"/>
      <c r="K205" s="18"/>
      <c r="L205" s="25"/>
      <c r="M205" s="25"/>
    </row>
    <row r="206" spans="7:13" s="16" customFormat="1" x14ac:dyDescent="0.25">
      <c r="G206" s="24"/>
      <c r="H206" s="18"/>
      <c r="I206" s="18"/>
      <c r="J206" s="18"/>
      <c r="K206" s="18"/>
      <c r="L206" s="25"/>
      <c r="M206" s="25"/>
    </row>
    <row r="207" spans="7:13" s="16" customFormat="1" x14ac:dyDescent="0.25">
      <c r="G207" s="24"/>
      <c r="H207" s="18"/>
      <c r="I207" s="18"/>
      <c r="J207" s="18"/>
      <c r="K207" s="18"/>
      <c r="L207" s="25"/>
      <c r="M207" s="25"/>
    </row>
    <row r="208" spans="7:13" s="16" customFormat="1" x14ac:dyDescent="0.25">
      <c r="G208" s="24"/>
      <c r="H208" s="18"/>
      <c r="I208" s="18"/>
      <c r="J208" s="18"/>
      <c r="K208" s="18"/>
      <c r="L208" s="25"/>
      <c r="M208" s="25"/>
    </row>
    <row r="209" spans="7:13" s="16" customFormat="1" x14ac:dyDescent="0.25">
      <c r="G209" s="24"/>
      <c r="H209" s="18"/>
      <c r="I209" s="18"/>
      <c r="J209" s="18"/>
      <c r="K209" s="18"/>
      <c r="L209" s="25"/>
      <c r="M209" s="25"/>
    </row>
    <row r="210" spans="7:13" s="16" customFormat="1" x14ac:dyDescent="0.25">
      <c r="G210" s="24"/>
      <c r="H210" s="18"/>
      <c r="I210" s="18"/>
      <c r="J210" s="18"/>
      <c r="K210" s="18"/>
      <c r="L210" s="25"/>
      <c r="M210" s="25"/>
    </row>
    <row r="211" spans="7:13" s="16" customFormat="1" x14ac:dyDescent="0.25">
      <c r="G211" s="24"/>
      <c r="H211" s="18"/>
      <c r="I211" s="18"/>
      <c r="J211" s="18"/>
      <c r="K211" s="18"/>
      <c r="L211" s="25"/>
      <c r="M211" s="25"/>
    </row>
    <row r="212" spans="7:13" s="16" customFormat="1" x14ac:dyDescent="0.25">
      <c r="G212" s="24"/>
      <c r="H212" s="18"/>
      <c r="I212" s="18"/>
      <c r="J212" s="18"/>
      <c r="K212" s="18"/>
      <c r="L212" s="25"/>
      <c r="M212" s="25"/>
    </row>
    <row r="213" spans="7:13" s="16" customFormat="1" x14ac:dyDescent="0.25">
      <c r="G213" s="24"/>
      <c r="H213" s="18"/>
      <c r="I213" s="18"/>
      <c r="J213" s="18"/>
      <c r="K213" s="18"/>
      <c r="L213" s="25"/>
      <c r="M213" s="25"/>
    </row>
    <row r="214" spans="7:13" s="16" customFormat="1" x14ac:dyDescent="0.25">
      <c r="G214" s="24"/>
      <c r="H214" s="18"/>
      <c r="I214" s="18"/>
      <c r="J214" s="18"/>
      <c r="K214" s="18"/>
      <c r="L214" s="25"/>
      <c r="M214" s="25"/>
    </row>
    <row r="215" spans="7:13" s="16" customFormat="1" x14ac:dyDescent="0.25">
      <c r="G215" s="24"/>
      <c r="H215" s="18"/>
      <c r="I215" s="18"/>
      <c r="J215" s="18"/>
      <c r="K215" s="18"/>
      <c r="L215" s="25"/>
      <c r="M215" s="25"/>
    </row>
    <row r="216" spans="7:13" s="16" customFormat="1" x14ac:dyDescent="0.25">
      <c r="G216" s="24"/>
      <c r="H216" s="18"/>
      <c r="I216" s="18"/>
      <c r="J216" s="18"/>
      <c r="K216" s="18"/>
      <c r="L216" s="25"/>
      <c r="M216" s="25"/>
    </row>
    <row r="217" spans="7:13" s="16" customFormat="1" x14ac:dyDescent="0.25">
      <c r="G217" s="24"/>
      <c r="H217" s="18"/>
      <c r="I217" s="18"/>
      <c r="J217" s="18"/>
      <c r="K217" s="18"/>
      <c r="L217" s="25"/>
      <c r="M217" s="25"/>
    </row>
    <row r="218" spans="7:13" s="16" customFormat="1" x14ac:dyDescent="0.25">
      <c r="G218" s="24"/>
      <c r="H218" s="18"/>
      <c r="I218" s="18"/>
      <c r="J218" s="18"/>
      <c r="K218" s="18"/>
      <c r="L218" s="25"/>
      <c r="M218" s="25"/>
    </row>
    <row r="219" spans="7:13" s="16" customFormat="1" x14ac:dyDescent="0.25">
      <c r="G219" s="24"/>
      <c r="H219" s="18"/>
      <c r="I219" s="18"/>
      <c r="J219" s="18"/>
      <c r="K219" s="18"/>
      <c r="L219" s="25"/>
      <c r="M219" s="25"/>
    </row>
    <row r="220" spans="7:13" s="16" customFormat="1" x14ac:dyDescent="0.25">
      <c r="G220" s="24"/>
      <c r="H220" s="18"/>
      <c r="I220" s="18"/>
      <c r="J220" s="18"/>
      <c r="K220" s="18"/>
      <c r="L220" s="25"/>
      <c r="M220" s="25"/>
    </row>
    <row r="221" spans="7:13" s="16" customFormat="1" x14ac:dyDescent="0.25">
      <c r="G221" s="24"/>
      <c r="H221" s="18"/>
      <c r="I221" s="18"/>
      <c r="J221" s="18"/>
      <c r="K221" s="18"/>
      <c r="L221" s="25"/>
      <c r="M221" s="25"/>
    </row>
    <row r="222" spans="7:13" s="16" customFormat="1" x14ac:dyDescent="0.25">
      <c r="G222" s="24"/>
      <c r="H222" s="18"/>
      <c r="I222" s="18"/>
      <c r="J222" s="18"/>
      <c r="K222" s="18"/>
      <c r="L222" s="25"/>
      <c r="M222" s="25"/>
    </row>
    <row r="223" spans="7:13" s="16" customFormat="1" x14ac:dyDescent="0.25">
      <c r="G223" s="24"/>
      <c r="H223" s="18"/>
      <c r="I223" s="18"/>
      <c r="J223" s="18"/>
      <c r="K223" s="18"/>
      <c r="L223" s="25"/>
      <c r="M223" s="25"/>
    </row>
    <row r="224" spans="7:13" s="16" customFormat="1" x14ac:dyDescent="0.25">
      <c r="G224" s="24"/>
      <c r="H224" s="18"/>
      <c r="I224" s="18"/>
      <c r="J224" s="18"/>
      <c r="K224" s="18"/>
      <c r="L224" s="25"/>
      <c r="M224" s="25"/>
    </row>
    <row r="225" spans="7:13" s="16" customFormat="1" x14ac:dyDescent="0.25">
      <c r="G225" s="24"/>
      <c r="H225" s="18"/>
      <c r="I225" s="18"/>
      <c r="J225" s="18"/>
      <c r="K225" s="18"/>
      <c r="L225" s="25"/>
      <c r="M225" s="25"/>
    </row>
    <row r="226" spans="7:13" s="16" customFormat="1" x14ac:dyDescent="0.25">
      <c r="G226" s="24"/>
      <c r="H226" s="18"/>
      <c r="I226" s="18"/>
      <c r="J226" s="18"/>
      <c r="K226" s="18"/>
      <c r="L226" s="25"/>
      <c r="M226" s="25"/>
    </row>
    <row r="227" spans="7:13" s="16" customFormat="1" x14ac:dyDescent="0.25">
      <c r="G227" s="24"/>
      <c r="H227" s="18"/>
      <c r="I227" s="18"/>
      <c r="J227" s="18"/>
      <c r="K227" s="18"/>
      <c r="L227" s="25"/>
      <c r="M227" s="25"/>
    </row>
    <row r="228" spans="7:13" s="16" customFormat="1" x14ac:dyDescent="0.25">
      <c r="G228" s="24"/>
      <c r="H228" s="18"/>
      <c r="I228" s="18"/>
      <c r="J228" s="18"/>
      <c r="K228" s="18"/>
      <c r="L228" s="25"/>
      <c r="M228" s="25"/>
    </row>
    <row r="229" spans="7:13" s="16" customFormat="1" x14ac:dyDescent="0.25">
      <c r="G229" s="24"/>
      <c r="H229" s="18"/>
      <c r="I229" s="18"/>
      <c r="J229" s="18"/>
      <c r="K229" s="18"/>
      <c r="L229" s="25"/>
      <c r="M229" s="25"/>
    </row>
    <row r="230" spans="7:13" s="16" customFormat="1" x14ac:dyDescent="0.25">
      <c r="G230" s="24"/>
      <c r="H230" s="18"/>
      <c r="I230" s="18"/>
      <c r="J230" s="18"/>
      <c r="K230" s="18"/>
      <c r="L230" s="25"/>
      <c r="M230" s="25"/>
    </row>
    <row r="231" spans="7:13" s="16" customFormat="1" x14ac:dyDescent="0.25">
      <c r="G231" s="24"/>
      <c r="H231" s="18"/>
      <c r="I231" s="18"/>
      <c r="J231" s="18"/>
      <c r="K231" s="18"/>
      <c r="L231" s="25"/>
      <c r="M231" s="25"/>
    </row>
    <row r="232" spans="7:13" s="16" customFormat="1" x14ac:dyDescent="0.25">
      <c r="G232" s="24"/>
      <c r="H232" s="18"/>
      <c r="I232" s="18"/>
      <c r="J232" s="18"/>
      <c r="K232" s="18"/>
      <c r="L232" s="25"/>
      <c r="M232" s="25"/>
    </row>
    <row r="233" spans="7:13" s="16" customFormat="1" x14ac:dyDescent="0.25">
      <c r="G233" s="24"/>
      <c r="H233" s="18"/>
      <c r="I233" s="18"/>
      <c r="J233" s="18"/>
      <c r="K233" s="18"/>
      <c r="L233" s="25"/>
      <c r="M233" s="25"/>
    </row>
    <row r="234" spans="7:13" s="16" customFormat="1" x14ac:dyDescent="0.25">
      <c r="G234" s="24"/>
      <c r="H234" s="18"/>
      <c r="I234" s="18"/>
      <c r="J234" s="18"/>
      <c r="K234" s="18"/>
      <c r="L234" s="25"/>
      <c r="M234" s="25"/>
    </row>
    <row r="235" spans="7:13" s="16" customFormat="1" x14ac:dyDescent="0.25">
      <c r="G235" s="24"/>
      <c r="H235" s="18"/>
      <c r="I235" s="18"/>
      <c r="J235" s="18"/>
      <c r="K235" s="18"/>
      <c r="L235" s="25"/>
      <c r="M235" s="25"/>
    </row>
    <row r="236" spans="7:13" s="16" customFormat="1" x14ac:dyDescent="0.25">
      <c r="G236" s="24"/>
      <c r="H236" s="18"/>
      <c r="I236" s="18"/>
      <c r="J236" s="18"/>
      <c r="K236" s="18"/>
      <c r="L236" s="25"/>
      <c r="M236" s="25"/>
    </row>
    <row r="237" spans="7:13" s="16" customFormat="1" x14ac:dyDescent="0.25">
      <c r="G237" s="24"/>
      <c r="H237" s="18"/>
      <c r="I237" s="18"/>
      <c r="J237" s="18"/>
      <c r="K237" s="18"/>
      <c r="L237" s="25"/>
      <c r="M237" s="25"/>
    </row>
    <row r="238" spans="7:13" s="16" customFormat="1" x14ac:dyDescent="0.25">
      <c r="G238" s="24"/>
      <c r="H238" s="18"/>
      <c r="I238" s="18"/>
      <c r="J238" s="18"/>
      <c r="K238" s="18"/>
      <c r="L238" s="25"/>
      <c r="M238" s="25"/>
    </row>
    <row r="239" spans="7:13" s="16" customFormat="1" x14ac:dyDescent="0.25">
      <c r="G239" s="24"/>
      <c r="H239" s="18"/>
      <c r="I239" s="18"/>
      <c r="J239" s="18"/>
      <c r="K239" s="18"/>
      <c r="L239" s="25"/>
      <c r="M239" s="25"/>
    </row>
    <row r="240" spans="7:13" s="16" customFormat="1" x14ac:dyDescent="0.25">
      <c r="G240" s="24"/>
      <c r="H240" s="18"/>
      <c r="I240" s="18"/>
      <c r="J240" s="18"/>
      <c r="K240" s="18"/>
      <c r="L240" s="25"/>
      <c r="M240" s="25"/>
    </row>
    <row r="241" spans="7:13" s="16" customFormat="1" x14ac:dyDescent="0.25">
      <c r="G241" s="24"/>
      <c r="H241" s="18"/>
      <c r="I241" s="18"/>
      <c r="J241" s="18"/>
      <c r="K241" s="18"/>
      <c r="L241" s="25"/>
      <c r="M241" s="25"/>
    </row>
    <row r="242" spans="7:13" s="16" customFormat="1" x14ac:dyDescent="0.25">
      <c r="G242" s="24"/>
      <c r="H242" s="18"/>
      <c r="I242" s="18"/>
      <c r="J242" s="18"/>
      <c r="K242" s="18"/>
      <c r="L242" s="25"/>
      <c r="M242" s="25"/>
    </row>
    <row r="243" spans="7:13" s="16" customFormat="1" x14ac:dyDescent="0.25">
      <c r="G243" s="24"/>
      <c r="H243" s="18"/>
      <c r="I243" s="18"/>
      <c r="J243" s="18"/>
      <c r="K243" s="18"/>
      <c r="L243" s="25"/>
      <c r="M243" s="25"/>
    </row>
    <row r="244" spans="7:13" s="16" customFormat="1" x14ac:dyDescent="0.25">
      <c r="G244" s="24"/>
      <c r="H244" s="18"/>
      <c r="I244" s="18"/>
      <c r="J244" s="18"/>
      <c r="K244" s="18"/>
      <c r="L244" s="25"/>
      <c r="M244" s="25"/>
    </row>
    <row r="245" spans="7:13" s="16" customFormat="1" x14ac:dyDescent="0.25">
      <c r="G245" s="24"/>
      <c r="H245" s="18"/>
      <c r="I245" s="18"/>
      <c r="J245" s="18"/>
      <c r="K245" s="18"/>
      <c r="L245" s="25"/>
      <c r="M245" s="25"/>
    </row>
    <row r="246" spans="7:13" s="16" customFormat="1" x14ac:dyDescent="0.25">
      <c r="G246" s="24"/>
      <c r="H246" s="18"/>
      <c r="I246" s="18"/>
      <c r="J246" s="18"/>
      <c r="K246" s="18"/>
      <c r="L246" s="25"/>
      <c r="M246" s="25"/>
    </row>
    <row r="247" spans="7:13" s="16" customFormat="1" x14ac:dyDescent="0.25">
      <c r="G247" s="24"/>
      <c r="H247" s="18"/>
      <c r="I247" s="18"/>
      <c r="J247" s="18"/>
      <c r="K247" s="18"/>
      <c r="L247" s="25"/>
      <c r="M247" s="25"/>
    </row>
    <row r="248" spans="7:13" s="16" customFormat="1" x14ac:dyDescent="0.25">
      <c r="G248" s="24"/>
      <c r="H248" s="18"/>
      <c r="I248" s="18"/>
      <c r="J248" s="18"/>
      <c r="K248" s="18"/>
      <c r="L248" s="25"/>
      <c r="M248" s="25"/>
    </row>
    <row r="249" spans="7:13" s="16" customFormat="1" x14ac:dyDescent="0.25">
      <c r="G249" s="24"/>
      <c r="H249" s="18"/>
      <c r="I249" s="18"/>
      <c r="J249" s="18"/>
      <c r="K249" s="18"/>
      <c r="L249" s="25"/>
      <c r="M249" s="25"/>
    </row>
    <row r="250" spans="7:13" s="16" customFormat="1" x14ac:dyDescent="0.25">
      <c r="G250" s="24"/>
      <c r="H250" s="18"/>
      <c r="I250" s="18"/>
      <c r="J250" s="18"/>
      <c r="K250" s="18"/>
      <c r="L250" s="25"/>
      <c r="M250" s="25"/>
    </row>
    <row r="251" spans="7:13" s="16" customFormat="1" x14ac:dyDescent="0.25">
      <c r="G251" s="24"/>
      <c r="H251" s="18"/>
      <c r="I251" s="18"/>
      <c r="J251" s="18"/>
      <c r="K251" s="18"/>
      <c r="L251" s="25"/>
      <c r="M251" s="25"/>
    </row>
    <row r="252" spans="7:13" s="16" customFormat="1" x14ac:dyDescent="0.25">
      <c r="G252" s="24"/>
      <c r="H252" s="18"/>
      <c r="I252" s="18"/>
      <c r="J252" s="18"/>
      <c r="K252" s="18"/>
      <c r="L252" s="25"/>
      <c r="M252" s="25"/>
    </row>
    <row r="253" spans="7:13" s="16" customFormat="1" x14ac:dyDescent="0.25">
      <c r="G253" s="24"/>
      <c r="H253" s="18"/>
      <c r="I253" s="18"/>
      <c r="J253" s="18"/>
      <c r="K253" s="18"/>
      <c r="L253" s="25"/>
      <c r="M253" s="25"/>
    </row>
    <row r="254" spans="7:13" s="16" customFormat="1" x14ac:dyDescent="0.25">
      <c r="G254" s="24"/>
      <c r="H254" s="18"/>
      <c r="I254" s="18"/>
      <c r="J254" s="18"/>
      <c r="K254" s="18"/>
      <c r="L254" s="25"/>
      <c r="M254" s="25"/>
    </row>
    <row r="255" spans="7:13" s="16" customFormat="1" x14ac:dyDescent="0.25">
      <c r="G255" s="24"/>
      <c r="H255" s="18"/>
      <c r="I255" s="18"/>
      <c r="J255" s="18"/>
      <c r="K255" s="18"/>
      <c r="L255" s="25"/>
      <c r="M255" s="25"/>
    </row>
    <row r="256" spans="7:13" s="16" customFormat="1" x14ac:dyDescent="0.25">
      <c r="G256" s="24"/>
      <c r="H256" s="18"/>
      <c r="I256" s="18"/>
      <c r="J256" s="18"/>
      <c r="K256" s="18"/>
      <c r="L256" s="25"/>
      <c r="M256" s="25"/>
    </row>
    <row r="257" spans="7:13" s="16" customFormat="1" x14ac:dyDescent="0.25">
      <c r="G257" s="24"/>
      <c r="H257" s="18"/>
      <c r="I257" s="18"/>
      <c r="J257" s="18"/>
      <c r="K257" s="18"/>
      <c r="L257" s="25"/>
      <c r="M257" s="25"/>
    </row>
    <row r="258" spans="7:13" s="16" customFormat="1" x14ac:dyDescent="0.25">
      <c r="G258" s="24"/>
      <c r="H258" s="18"/>
      <c r="I258" s="18"/>
      <c r="J258" s="18"/>
      <c r="K258" s="18"/>
      <c r="L258" s="25"/>
      <c r="M258" s="25"/>
    </row>
    <row r="259" spans="7:13" s="16" customFormat="1" x14ac:dyDescent="0.25">
      <c r="G259" s="24"/>
      <c r="H259" s="18"/>
      <c r="I259" s="18"/>
      <c r="J259" s="18"/>
      <c r="K259" s="18"/>
      <c r="L259" s="25"/>
      <c r="M259" s="25"/>
    </row>
    <row r="260" spans="7:13" s="16" customFormat="1" x14ac:dyDescent="0.25">
      <c r="G260" s="24"/>
      <c r="H260" s="18"/>
      <c r="I260" s="18"/>
      <c r="J260" s="18"/>
      <c r="K260" s="18"/>
      <c r="L260" s="25"/>
      <c r="M260" s="25"/>
    </row>
    <row r="261" spans="7:13" s="16" customFormat="1" x14ac:dyDescent="0.25">
      <c r="G261" s="24"/>
      <c r="H261" s="18"/>
      <c r="I261" s="18"/>
      <c r="J261" s="18"/>
      <c r="K261" s="18"/>
      <c r="L261" s="25"/>
      <c r="M261" s="25"/>
    </row>
    <row r="262" spans="7:13" x14ac:dyDescent="0.25">
      <c r="J262" s="12"/>
      <c r="K262" s="12"/>
      <c r="L262" s="13"/>
      <c r="M262" s="13"/>
    </row>
    <row r="263" spans="7:13" x14ac:dyDescent="0.25">
      <c r="J263" s="12"/>
      <c r="K263" s="12"/>
      <c r="L263" s="13"/>
      <c r="M263" s="13"/>
    </row>
    <row r="264" spans="7:13" x14ac:dyDescent="0.25">
      <c r="J264" s="12"/>
      <c r="K264" s="12"/>
      <c r="L264" s="13"/>
      <c r="M264" s="13"/>
    </row>
    <row r="265" spans="7:13" x14ac:dyDescent="0.25">
      <c r="J265" s="12"/>
      <c r="K265" s="12"/>
      <c r="L265" s="13"/>
      <c r="M265" s="13"/>
    </row>
    <row r="266" spans="7:13" x14ac:dyDescent="0.25">
      <c r="J266" s="12"/>
      <c r="K266" s="12"/>
      <c r="L266" s="13"/>
      <c r="M266" s="13"/>
    </row>
    <row r="267" spans="7:13" x14ac:dyDescent="0.25">
      <c r="J267" s="12"/>
      <c r="K267" s="12"/>
      <c r="L267" s="13"/>
      <c r="M267" s="13"/>
    </row>
    <row r="268" spans="7:13" x14ac:dyDescent="0.25">
      <c r="J268" s="12"/>
      <c r="K268" s="12"/>
      <c r="L268" s="13"/>
      <c r="M268" s="13"/>
    </row>
    <row r="269" spans="7:13" x14ac:dyDescent="0.25">
      <c r="J269" s="12"/>
      <c r="K269" s="12"/>
      <c r="L269" s="13"/>
      <c r="M269" s="13"/>
    </row>
    <row r="270" spans="7:13" x14ac:dyDescent="0.25">
      <c r="J270" s="12"/>
      <c r="K270" s="12"/>
      <c r="L270" s="13"/>
      <c r="M270" s="13"/>
    </row>
    <row r="271" spans="7:13" x14ac:dyDescent="0.25">
      <c r="J271" s="12"/>
      <c r="K271" s="12"/>
      <c r="L271" s="13"/>
      <c r="M271" s="13"/>
    </row>
    <row r="272" spans="7:13" x14ac:dyDescent="0.25">
      <c r="J272" s="12"/>
      <c r="K272" s="12"/>
      <c r="L272" s="13"/>
      <c r="M272" s="13"/>
    </row>
    <row r="273" spans="10:13" x14ac:dyDescent="0.25">
      <c r="J273" s="12"/>
      <c r="K273" s="12"/>
      <c r="L273" s="13"/>
      <c r="M273" s="13"/>
    </row>
    <row r="274" spans="10:13" x14ac:dyDescent="0.25">
      <c r="J274" s="12"/>
      <c r="K274" s="12"/>
      <c r="L274" s="13"/>
      <c r="M274" s="13"/>
    </row>
    <row r="275" spans="10:13" x14ac:dyDescent="0.25">
      <c r="J275" s="12"/>
      <c r="K275" s="12"/>
      <c r="L275" s="13"/>
      <c r="M275" s="13"/>
    </row>
    <row r="276" spans="10:13" x14ac:dyDescent="0.25">
      <c r="J276" s="12"/>
      <c r="K276" s="12"/>
      <c r="L276" s="13"/>
      <c r="M276" s="13"/>
    </row>
    <row r="277" spans="10:13" x14ac:dyDescent="0.25">
      <c r="J277" s="12"/>
      <c r="K277" s="12"/>
      <c r="L277" s="13"/>
      <c r="M277" s="13"/>
    </row>
    <row r="278" spans="10:13" x14ac:dyDescent="0.25">
      <c r="J278" s="12"/>
      <c r="K278" s="12"/>
      <c r="L278" s="13"/>
      <c r="M278" s="13"/>
    </row>
    <row r="279" spans="10:13" x14ac:dyDescent="0.25">
      <c r="J279" s="12"/>
      <c r="K279" s="12"/>
      <c r="L279" s="13"/>
      <c r="M279" s="13"/>
    </row>
    <row r="280" spans="10:13" x14ac:dyDescent="0.25">
      <c r="J280" s="12"/>
      <c r="K280" s="12"/>
      <c r="L280" s="13"/>
      <c r="M280" s="13"/>
    </row>
    <row r="281" spans="10:13" x14ac:dyDescent="0.25">
      <c r="J281" s="12"/>
      <c r="K281" s="12"/>
      <c r="L281" s="13"/>
      <c r="M281" s="13"/>
    </row>
    <row r="282" spans="10:13" x14ac:dyDescent="0.25">
      <c r="J282" s="12"/>
      <c r="K282" s="12"/>
      <c r="L282" s="13"/>
      <c r="M282" s="13"/>
    </row>
    <row r="283" spans="10:13" x14ac:dyDescent="0.25">
      <c r="J283" s="12"/>
      <c r="K283" s="12"/>
      <c r="L283" s="13"/>
      <c r="M283" s="13"/>
    </row>
    <row r="284" spans="10:13" x14ac:dyDescent="0.25">
      <c r="J284" s="12"/>
      <c r="K284" s="12"/>
      <c r="L284" s="13"/>
      <c r="M284" s="13"/>
    </row>
    <row r="285" spans="10:13" x14ac:dyDescent="0.25">
      <c r="J285" s="12"/>
      <c r="K285" s="12"/>
      <c r="L285" s="13"/>
      <c r="M285" s="13"/>
    </row>
    <row r="286" spans="10:13" x14ac:dyDescent="0.25">
      <c r="J286" s="12"/>
      <c r="K286" s="12"/>
      <c r="L286" s="13"/>
      <c r="M286" s="13"/>
    </row>
    <row r="287" spans="10:13" x14ac:dyDescent="0.25">
      <c r="J287" s="12"/>
      <c r="K287" s="12"/>
      <c r="L287" s="13"/>
      <c r="M287" s="13"/>
    </row>
    <row r="288" spans="10:13" x14ac:dyDescent="0.25">
      <c r="J288" s="12"/>
      <c r="K288" s="12"/>
      <c r="L288" s="13"/>
      <c r="M288" s="13"/>
    </row>
    <row r="289" spans="10:13" x14ac:dyDescent="0.25">
      <c r="J289" s="12"/>
      <c r="K289" s="12"/>
      <c r="L289" s="13"/>
      <c r="M289" s="13"/>
    </row>
    <row r="290" spans="10:13" x14ac:dyDescent="0.25">
      <c r="J290" s="12"/>
      <c r="K290" s="12"/>
      <c r="L290" s="13"/>
      <c r="M290" s="13"/>
    </row>
    <row r="291" spans="10:13" x14ac:dyDescent="0.25">
      <c r="J291" s="12"/>
      <c r="K291" s="12"/>
      <c r="L291" s="13"/>
      <c r="M291" s="13"/>
    </row>
    <row r="292" spans="10:13" x14ac:dyDescent="0.25">
      <c r="J292" s="12"/>
      <c r="K292" s="12"/>
      <c r="L292" s="13"/>
      <c r="M292" s="13"/>
    </row>
    <row r="293" spans="10:13" x14ac:dyDescent="0.25">
      <c r="J293" s="12"/>
      <c r="K293" s="12"/>
      <c r="L293" s="13"/>
      <c r="M293" s="13"/>
    </row>
    <row r="294" spans="10:13" x14ac:dyDescent="0.25">
      <c r="J294" s="12"/>
      <c r="K294" s="12"/>
      <c r="L294" s="13"/>
      <c r="M294" s="13"/>
    </row>
    <row r="295" spans="10:13" x14ac:dyDescent="0.25">
      <c r="J295" s="12"/>
      <c r="K295" s="12"/>
      <c r="L295" s="13"/>
      <c r="M295" s="13"/>
    </row>
    <row r="296" spans="10:13" x14ac:dyDescent="0.25">
      <c r="J296" s="12"/>
      <c r="K296" s="12"/>
      <c r="L296" s="13"/>
      <c r="M296" s="13"/>
    </row>
    <row r="297" spans="10:13" x14ac:dyDescent="0.25">
      <c r="J297" s="12"/>
      <c r="K297" s="12"/>
      <c r="L297" s="13"/>
      <c r="M297" s="13"/>
    </row>
    <row r="298" spans="10:13" x14ac:dyDescent="0.25">
      <c r="J298" s="12"/>
      <c r="K298" s="12"/>
      <c r="L298" s="13"/>
      <c r="M298" s="13"/>
    </row>
    <row r="299" spans="10:13" x14ac:dyDescent="0.25">
      <c r="J299" s="12"/>
      <c r="K299" s="12"/>
      <c r="L299" s="13"/>
      <c r="M299" s="13"/>
    </row>
    <row r="300" spans="10:13" x14ac:dyDescent="0.25">
      <c r="J300" s="12"/>
      <c r="K300" s="12"/>
      <c r="L300" s="13"/>
      <c r="M300" s="13"/>
    </row>
    <row r="301" spans="10:13" x14ac:dyDescent="0.25">
      <c r="J301" s="12"/>
      <c r="K301" s="12"/>
      <c r="L301" s="13"/>
      <c r="M301" s="13"/>
    </row>
    <row r="302" spans="10:13" x14ac:dyDescent="0.25">
      <c r="J302" s="12"/>
      <c r="K302" s="12"/>
      <c r="L302" s="13"/>
      <c r="M302" s="13"/>
    </row>
    <row r="303" spans="10:13" x14ac:dyDescent="0.25">
      <c r="J303" s="12"/>
      <c r="K303" s="12"/>
      <c r="L303" s="13"/>
      <c r="M303" s="13"/>
    </row>
    <row r="304" spans="10:13" x14ac:dyDescent="0.25">
      <c r="J304" s="12"/>
      <c r="K304" s="12"/>
      <c r="L304" s="13"/>
      <c r="M304" s="13"/>
    </row>
    <row r="305" spans="10:13" x14ac:dyDescent="0.25">
      <c r="J305" s="12"/>
      <c r="K305" s="12"/>
      <c r="L305" s="13"/>
      <c r="M305" s="13"/>
    </row>
    <row r="306" spans="10:13" x14ac:dyDescent="0.25">
      <c r="J306" s="12"/>
      <c r="K306" s="12"/>
      <c r="L306" s="13"/>
      <c r="M306" s="13"/>
    </row>
    <row r="307" spans="10:13" x14ac:dyDescent="0.25">
      <c r="J307" s="12"/>
      <c r="K307" s="12"/>
      <c r="L307" s="13"/>
      <c r="M307" s="13"/>
    </row>
    <row r="308" spans="10:13" x14ac:dyDescent="0.25">
      <c r="J308" s="12"/>
      <c r="K308" s="12"/>
      <c r="L308" s="13"/>
      <c r="M308" s="13"/>
    </row>
    <row r="309" spans="10:13" x14ac:dyDescent="0.25">
      <c r="J309" s="12"/>
      <c r="K309" s="12"/>
      <c r="L309" s="13"/>
      <c r="M309" s="13"/>
    </row>
    <row r="310" spans="10:13" x14ac:dyDescent="0.25">
      <c r="J310" s="12"/>
      <c r="K310" s="12"/>
      <c r="L310" s="13"/>
      <c r="M310" s="13"/>
    </row>
    <row r="311" spans="10:13" x14ac:dyDescent="0.25">
      <c r="J311" s="12"/>
      <c r="K311" s="12"/>
      <c r="L311" s="13"/>
      <c r="M311" s="13"/>
    </row>
    <row r="312" spans="10:13" x14ac:dyDescent="0.25">
      <c r="J312" s="12"/>
      <c r="K312" s="12"/>
      <c r="L312" s="13"/>
      <c r="M312" s="13"/>
    </row>
    <row r="313" spans="10:13" x14ac:dyDescent="0.25">
      <c r="J313" s="12"/>
      <c r="K313" s="12"/>
      <c r="L313" s="13"/>
      <c r="M313" s="13"/>
    </row>
    <row r="314" spans="10:13" x14ac:dyDescent="0.25">
      <c r="J314" s="12"/>
      <c r="K314" s="12"/>
      <c r="L314" s="13"/>
      <c r="M314" s="13"/>
    </row>
    <row r="315" spans="10:13" x14ac:dyDescent="0.25">
      <c r="J315" s="12"/>
      <c r="K315" s="12"/>
      <c r="L315" s="13"/>
      <c r="M315" s="13"/>
    </row>
    <row r="316" spans="10:13" x14ac:dyDescent="0.25">
      <c r="J316" s="12"/>
      <c r="K316" s="12"/>
      <c r="L316" s="13"/>
      <c r="M316" s="13"/>
    </row>
    <row r="317" spans="10:13" x14ac:dyDescent="0.25">
      <c r="J317" s="12"/>
      <c r="K317" s="12"/>
      <c r="L317" s="13"/>
      <c r="M317" s="13"/>
    </row>
    <row r="318" spans="10:13" x14ac:dyDescent="0.25">
      <c r="J318" s="12"/>
      <c r="K318" s="12"/>
      <c r="L318" s="13"/>
      <c r="M318" s="13"/>
    </row>
    <row r="319" spans="10:13" x14ac:dyDescent="0.25">
      <c r="J319" s="12"/>
      <c r="K319" s="12"/>
      <c r="L319" s="13"/>
      <c r="M319" s="13"/>
    </row>
    <row r="320" spans="10:13" x14ac:dyDescent="0.25">
      <c r="J320" s="12"/>
      <c r="K320" s="12"/>
      <c r="L320" s="13"/>
      <c r="M320" s="13"/>
    </row>
    <row r="321" spans="10:13" x14ac:dyDescent="0.25">
      <c r="J321" s="12"/>
      <c r="K321" s="12"/>
      <c r="L321" s="13"/>
      <c r="M321" s="13"/>
    </row>
    <row r="322" spans="10:13" x14ac:dyDescent="0.25">
      <c r="J322" s="12"/>
      <c r="K322" s="12"/>
      <c r="L322" s="13"/>
      <c r="M322" s="13"/>
    </row>
    <row r="323" spans="10:13" x14ac:dyDescent="0.25">
      <c r="J323" s="12"/>
      <c r="K323" s="12"/>
      <c r="L323" s="13"/>
      <c r="M323" s="13"/>
    </row>
    <row r="324" spans="10:13" x14ac:dyDescent="0.25">
      <c r="J324" s="12"/>
      <c r="K324" s="12"/>
      <c r="L324" s="13"/>
      <c r="M324" s="13"/>
    </row>
    <row r="325" spans="10:13" x14ac:dyDescent="0.25">
      <c r="J325" s="12"/>
      <c r="K325" s="12"/>
      <c r="L325" s="13"/>
      <c r="M325" s="13"/>
    </row>
    <row r="326" spans="10:13" x14ac:dyDescent="0.25">
      <c r="J326" s="12"/>
      <c r="K326" s="12"/>
      <c r="L326" s="13"/>
      <c r="M326" s="13"/>
    </row>
    <row r="327" spans="10:13" x14ac:dyDescent="0.25">
      <c r="J327" s="12"/>
      <c r="K327" s="12"/>
      <c r="L327" s="13"/>
      <c r="M327" s="13"/>
    </row>
    <row r="328" spans="10:13" x14ac:dyDescent="0.25">
      <c r="J328" s="12"/>
      <c r="K328" s="12"/>
      <c r="L328" s="13"/>
      <c r="M328" s="13"/>
    </row>
    <row r="329" spans="10:13" x14ac:dyDescent="0.25">
      <c r="J329" s="12"/>
      <c r="K329" s="12"/>
      <c r="L329" s="13"/>
      <c r="M329" s="13"/>
    </row>
    <row r="330" spans="10:13" x14ac:dyDescent="0.25">
      <c r="J330" s="12"/>
      <c r="K330" s="12"/>
      <c r="L330" s="13"/>
      <c r="M330" s="13"/>
    </row>
    <row r="331" spans="10:13" x14ac:dyDescent="0.25">
      <c r="J331" s="12"/>
      <c r="K331" s="12"/>
      <c r="L331" s="13"/>
      <c r="M331" s="13"/>
    </row>
    <row r="332" spans="10:13" x14ac:dyDescent="0.25">
      <c r="J332" s="12"/>
      <c r="K332" s="12"/>
      <c r="L332" s="13"/>
      <c r="M332" s="13"/>
    </row>
    <row r="333" spans="10:13" x14ac:dyDescent="0.25">
      <c r="J333" s="12"/>
      <c r="K333" s="12"/>
      <c r="L333" s="13"/>
      <c r="M333" s="13"/>
    </row>
    <row r="334" spans="10:13" x14ac:dyDescent="0.25">
      <c r="J334" s="12"/>
      <c r="K334" s="12"/>
      <c r="L334" s="13"/>
      <c r="M334" s="13"/>
    </row>
    <row r="335" spans="10:13" x14ac:dyDescent="0.25">
      <c r="J335" s="12"/>
      <c r="K335" s="12"/>
      <c r="L335" s="13"/>
      <c r="M335" s="13"/>
    </row>
    <row r="336" spans="10:13" x14ac:dyDescent="0.25">
      <c r="J336" s="12"/>
      <c r="K336" s="12"/>
      <c r="L336" s="13"/>
      <c r="M336" s="13"/>
    </row>
    <row r="337" spans="10:13" x14ac:dyDescent="0.25">
      <c r="J337" s="12"/>
      <c r="K337" s="12"/>
      <c r="L337" s="13"/>
      <c r="M337" s="13"/>
    </row>
    <row r="338" spans="10:13" x14ac:dyDescent="0.25">
      <c r="J338" s="12"/>
      <c r="K338" s="12"/>
      <c r="L338" s="13"/>
      <c r="M338" s="13"/>
    </row>
    <row r="339" spans="10:13" x14ac:dyDescent="0.25">
      <c r="J339" s="12"/>
      <c r="K339" s="12"/>
      <c r="L339" s="13"/>
      <c r="M339" s="13"/>
    </row>
    <row r="340" spans="10:13" x14ac:dyDescent="0.25">
      <c r="J340" s="12"/>
      <c r="K340" s="12"/>
      <c r="L340" s="13"/>
      <c r="M340" s="13"/>
    </row>
    <row r="341" spans="10:13" x14ac:dyDescent="0.25">
      <c r="J341" s="12"/>
      <c r="K341" s="12"/>
      <c r="L341" s="13"/>
      <c r="M341" s="13"/>
    </row>
    <row r="342" spans="10:13" x14ac:dyDescent="0.25">
      <c r="J342" s="12"/>
      <c r="K342" s="12"/>
      <c r="L342" s="13"/>
      <c r="M342" s="13"/>
    </row>
    <row r="343" spans="10:13" x14ac:dyDescent="0.25">
      <c r="J343" s="12"/>
      <c r="K343" s="12"/>
      <c r="L343" s="13"/>
      <c r="M343" s="13"/>
    </row>
    <row r="344" spans="10:13" x14ac:dyDescent="0.25">
      <c r="J344" s="12"/>
      <c r="K344" s="12"/>
      <c r="L344" s="13"/>
      <c r="M344" s="13"/>
    </row>
    <row r="345" spans="10:13" x14ac:dyDescent="0.25">
      <c r="J345" s="12"/>
      <c r="K345" s="12"/>
      <c r="L345" s="13"/>
      <c r="M345" s="13"/>
    </row>
    <row r="346" spans="10:13" x14ac:dyDescent="0.25">
      <c r="J346" s="12"/>
      <c r="K346" s="12"/>
      <c r="L346" s="13"/>
      <c r="M346" s="13"/>
    </row>
    <row r="347" spans="10:13" x14ac:dyDescent="0.25">
      <c r="J347" s="12"/>
      <c r="K347" s="12"/>
      <c r="L347" s="13"/>
      <c r="M347" s="13"/>
    </row>
    <row r="348" spans="10:13" x14ac:dyDescent="0.25">
      <c r="J348" s="12"/>
      <c r="K348" s="12"/>
      <c r="L348" s="13"/>
      <c r="M348" s="13"/>
    </row>
    <row r="349" spans="10:13" x14ac:dyDescent="0.25">
      <c r="J349" s="12"/>
      <c r="K349" s="12"/>
      <c r="L349" s="13"/>
      <c r="M349" s="13"/>
    </row>
    <row r="350" spans="10:13" x14ac:dyDescent="0.25">
      <c r="J350" s="12"/>
      <c r="K350" s="12"/>
      <c r="L350" s="13"/>
      <c r="M350" s="13"/>
    </row>
    <row r="351" spans="10:13" x14ac:dyDescent="0.25">
      <c r="J351" s="12"/>
      <c r="K351" s="12"/>
      <c r="L351" s="13"/>
      <c r="M351" s="13"/>
    </row>
    <row r="352" spans="10:13" x14ac:dyDescent="0.25">
      <c r="J352" s="12"/>
      <c r="K352" s="12"/>
      <c r="L352" s="13"/>
      <c r="M352" s="13"/>
    </row>
    <row r="353" spans="10:13" x14ac:dyDescent="0.25">
      <c r="J353" s="12"/>
      <c r="K353" s="12"/>
      <c r="L353" s="13"/>
      <c r="M353" s="13"/>
    </row>
    <row r="354" spans="10:13" x14ac:dyDescent="0.25">
      <c r="J354" s="12"/>
      <c r="K354" s="12"/>
      <c r="L354" s="13"/>
      <c r="M354" s="13"/>
    </row>
    <row r="355" spans="10:13" x14ac:dyDescent="0.25">
      <c r="J355" s="12"/>
      <c r="K355" s="12"/>
      <c r="L355" s="13"/>
      <c r="M355" s="13"/>
    </row>
    <row r="356" spans="10:13" x14ac:dyDescent="0.25">
      <c r="J356" s="12"/>
      <c r="K356" s="12"/>
      <c r="L356" s="13"/>
      <c r="M356" s="13"/>
    </row>
    <row r="357" spans="10:13" x14ac:dyDescent="0.25">
      <c r="J357" s="12"/>
      <c r="K357" s="12"/>
      <c r="L357" s="13"/>
      <c r="M357" s="13"/>
    </row>
    <row r="358" spans="10:13" x14ac:dyDescent="0.25">
      <c r="J358" s="12"/>
      <c r="K358" s="12"/>
      <c r="L358" s="13"/>
      <c r="M358" s="13"/>
    </row>
    <row r="359" spans="10:13" x14ac:dyDescent="0.25">
      <c r="J359" s="12"/>
      <c r="K359" s="12"/>
      <c r="L359" s="13"/>
      <c r="M359" s="13"/>
    </row>
    <row r="360" spans="10:13" x14ac:dyDescent="0.25">
      <c r="J360" s="12"/>
      <c r="K360" s="12"/>
      <c r="L360" s="13"/>
      <c r="M360" s="13"/>
    </row>
    <row r="361" spans="10:13" x14ac:dyDescent="0.25">
      <c r="J361" s="12"/>
      <c r="K361" s="12"/>
      <c r="L361" s="13"/>
      <c r="M361" s="13"/>
    </row>
    <row r="362" spans="10:13" x14ac:dyDescent="0.25">
      <c r="J362" s="12"/>
      <c r="K362" s="12"/>
      <c r="L362" s="13"/>
      <c r="M362" s="13"/>
    </row>
    <row r="363" spans="10:13" x14ac:dyDescent="0.25">
      <c r="J363" s="12"/>
      <c r="K363" s="12"/>
      <c r="L363" s="13"/>
      <c r="M363" s="13"/>
    </row>
    <row r="364" spans="10:13" x14ac:dyDescent="0.25">
      <c r="J364" s="12"/>
      <c r="K364" s="12"/>
      <c r="L364" s="13"/>
      <c r="M364" s="13"/>
    </row>
    <row r="365" spans="10:13" x14ac:dyDescent="0.25">
      <c r="J365" s="12"/>
      <c r="K365" s="12"/>
      <c r="L365" s="13"/>
      <c r="M365" s="13"/>
    </row>
    <row r="366" spans="10:13" x14ac:dyDescent="0.25">
      <c r="J366" s="12"/>
      <c r="K366" s="12"/>
      <c r="L366" s="13"/>
      <c r="M366" s="13"/>
    </row>
    <row r="367" spans="10:13" x14ac:dyDescent="0.25">
      <c r="J367" s="12"/>
      <c r="K367" s="12"/>
      <c r="L367" s="13"/>
      <c r="M367" s="13"/>
    </row>
    <row r="368" spans="10:13" x14ac:dyDescent="0.25">
      <c r="J368" s="12"/>
      <c r="K368" s="12"/>
      <c r="L368" s="13"/>
      <c r="M368" s="13"/>
    </row>
    <row r="369" spans="10:13" x14ac:dyDescent="0.25">
      <c r="J369" s="12"/>
      <c r="K369" s="12"/>
      <c r="L369" s="13"/>
      <c r="M369" s="13"/>
    </row>
    <row r="370" spans="10:13" x14ac:dyDescent="0.25">
      <c r="J370" s="12"/>
      <c r="K370" s="12"/>
      <c r="L370" s="13"/>
      <c r="M370" s="13"/>
    </row>
    <row r="371" spans="10:13" x14ac:dyDescent="0.25">
      <c r="J371" s="12"/>
      <c r="K371" s="12"/>
      <c r="L371" s="13"/>
      <c r="M371" s="13"/>
    </row>
    <row r="372" spans="10:13" x14ac:dyDescent="0.25">
      <c r="J372" s="12"/>
      <c r="K372" s="12"/>
      <c r="L372" s="13"/>
      <c r="M372" s="13"/>
    </row>
    <row r="373" spans="10:13" x14ac:dyDescent="0.25">
      <c r="J373" s="12"/>
      <c r="K373" s="12"/>
      <c r="L373" s="13"/>
      <c r="M373" s="13"/>
    </row>
    <row r="374" spans="10:13" x14ac:dyDescent="0.25">
      <c r="J374" s="12"/>
      <c r="K374" s="12"/>
      <c r="L374" s="13"/>
      <c r="M374" s="13"/>
    </row>
    <row r="375" spans="10:13" x14ac:dyDescent="0.25">
      <c r="J375" s="12"/>
      <c r="K375" s="12"/>
      <c r="L375" s="13"/>
      <c r="M375" s="13"/>
    </row>
    <row r="376" spans="10:13" x14ac:dyDescent="0.25">
      <c r="J376" s="12"/>
      <c r="K376" s="12"/>
      <c r="L376" s="13"/>
      <c r="M376" s="13"/>
    </row>
    <row r="377" spans="10:13" x14ac:dyDescent="0.25">
      <c r="J377" s="12"/>
      <c r="K377" s="12"/>
      <c r="L377" s="13"/>
      <c r="M377" s="13"/>
    </row>
    <row r="378" spans="10:13" x14ac:dyDescent="0.25">
      <c r="J378" s="12"/>
      <c r="K378" s="12"/>
      <c r="L378" s="13"/>
      <c r="M378" s="13"/>
    </row>
    <row r="379" spans="10:13" x14ac:dyDescent="0.25">
      <c r="J379" s="12"/>
      <c r="K379" s="12"/>
      <c r="L379" s="13"/>
      <c r="M379" s="13"/>
    </row>
    <row r="380" spans="10:13" x14ac:dyDescent="0.25">
      <c r="J380" s="12"/>
      <c r="K380" s="12"/>
      <c r="L380" s="13"/>
      <c r="M380" s="13"/>
    </row>
    <row r="381" spans="10:13" x14ac:dyDescent="0.25">
      <c r="J381" s="12"/>
      <c r="K381" s="12"/>
      <c r="L381" s="13"/>
      <c r="M381" s="13"/>
    </row>
    <row r="382" spans="10:13" x14ac:dyDescent="0.25">
      <c r="J382" s="12"/>
      <c r="K382" s="12"/>
      <c r="L382" s="13"/>
      <c r="M382" s="13"/>
    </row>
    <row r="383" spans="10:13" x14ac:dyDescent="0.25">
      <c r="J383" s="12"/>
      <c r="K383" s="12"/>
      <c r="L383" s="13"/>
      <c r="M383" s="13"/>
    </row>
    <row r="384" spans="10:13" x14ac:dyDescent="0.25">
      <c r="J384" s="12"/>
      <c r="K384" s="12"/>
      <c r="L384" s="13"/>
      <c r="M384" s="13"/>
    </row>
    <row r="385" spans="10:13" x14ac:dyDescent="0.25">
      <c r="J385" s="12"/>
      <c r="K385" s="12"/>
      <c r="L385" s="13"/>
      <c r="M385" s="13"/>
    </row>
    <row r="386" spans="10:13" x14ac:dyDescent="0.25">
      <c r="J386" s="12"/>
      <c r="K386" s="12"/>
      <c r="L386" s="13"/>
      <c r="M386" s="13"/>
    </row>
    <row r="387" spans="10:13" x14ac:dyDescent="0.25">
      <c r="J387" s="12"/>
      <c r="K387" s="12"/>
      <c r="L387" s="13"/>
      <c r="M387" s="13"/>
    </row>
    <row r="388" spans="10:13" x14ac:dyDescent="0.25">
      <c r="J388" s="12"/>
      <c r="K388" s="12"/>
      <c r="L388" s="13"/>
      <c r="M388" s="13"/>
    </row>
    <row r="389" spans="10:13" x14ac:dyDescent="0.25">
      <c r="J389" s="12"/>
      <c r="K389" s="12"/>
      <c r="L389" s="13"/>
      <c r="M389" s="13"/>
    </row>
    <row r="390" spans="10:13" x14ac:dyDescent="0.25">
      <c r="J390" s="12"/>
      <c r="K390" s="12"/>
      <c r="L390" s="13"/>
      <c r="M390" s="13"/>
    </row>
    <row r="391" spans="10:13" x14ac:dyDescent="0.25">
      <c r="J391" s="12"/>
      <c r="K391" s="12"/>
      <c r="L391" s="13"/>
      <c r="M391" s="13"/>
    </row>
    <row r="392" spans="10:13" x14ac:dyDescent="0.25">
      <c r="J392" s="12"/>
      <c r="K392" s="12"/>
      <c r="L392" s="13"/>
      <c r="M392" s="13"/>
    </row>
    <row r="393" spans="10:13" x14ac:dyDescent="0.25">
      <c r="J393" s="12"/>
      <c r="K393" s="12"/>
      <c r="L393" s="13"/>
      <c r="M393" s="13"/>
    </row>
    <row r="394" spans="10:13" x14ac:dyDescent="0.25">
      <c r="J394" s="12"/>
      <c r="K394" s="12"/>
      <c r="L394" s="13"/>
      <c r="M394" s="13"/>
    </row>
    <row r="395" spans="10:13" x14ac:dyDescent="0.25">
      <c r="J395" s="12"/>
      <c r="K395" s="12"/>
      <c r="L395" s="13"/>
      <c r="M395" s="13"/>
    </row>
    <row r="396" spans="10:13" x14ac:dyDescent="0.25">
      <c r="J396" s="12"/>
      <c r="K396" s="12"/>
      <c r="L396" s="13"/>
      <c r="M396" s="13"/>
    </row>
    <row r="397" spans="10:13" x14ac:dyDescent="0.25">
      <c r="J397" s="12"/>
      <c r="K397" s="12"/>
      <c r="L397" s="13"/>
      <c r="M397" s="13"/>
    </row>
    <row r="398" spans="10:13" x14ac:dyDescent="0.25">
      <c r="J398" s="12"/>
      <c r="K398" s="12"/>
      <c r="L398" s="13"/>
      <c r="M398" s="13"/>
    </row>
    <row r="399" spans="10:13" x14ac:dyDescent="0.25">
      <c r="J399" s="12"/>
      <c r="K399" s="12"/>
      <c r="L399" s="13"/>
      <c r="M399" s="13"/>
    </row>
    <row r="400" spans="10:13" x14ac:dyDescent="0.25">
      <c r="J400" s="12"/>
      <c r="K400" s="12"/>
      <c r="L400" s="13"/>
      <c r="M400" s="13"/>
    </row>
    <row r="401" spans="10:13" x14ac:dyDescent="0.25">
      <c r="J401" s="12"/>
      <c r="K401" s="12"/>
      <c r="L401" s="13"/>
      <c r="M401" s="13"/>
    </row>
    <row r="402" spans="10:13" x14ac:dyDescent="0.25">
      <c r="J402" s="12"/>
      <c r="K402" s="12"/>
      <c r="L402" s="13"/>
      <c r="M402" s="13"/>
    </row>
    <row r="403" spans="10:13" x14ac:dyDescent="0.25">
      <c r="J403" s="12"/>
      <c r="K403" s="12"/>
      <c r="L403" s="13"/>
      <c r="M403" s="13"/>
    </row>
    <row r="404" spans="10:13" x14ac:dyDescent="0.25">
      <c r="J404" s="12"/>
      <c r="K404" s="12"/>
      <c r="L404" s="13"/>
      <c r="M404" s="13"/>
    </row>
    <row r="405" spans="10:13" x14ac:dyDescent="0.25">
      <c r="J405" s="12"/>
      <c r="K405" s="12"/>
      <c r="L405" s="13"/>
      <c r="M405" s="13"/>
    </row>
    <row r="406" spans="10:13" x14ac:dyDescent="0.25">
      <c r="J406" s="12"/>
      <c r="K406" s="12"/>
      <c r="L406" s="13"/>
      <c r="M406" s="13"/>
    </row>
    <row r="407" spans="10:13" x14ac:dyDescent="0.25">
      <c r="J407" s="12"/>
      <c r="K407" s="12"/>
      <c r="L407" s="13"/>
      <c r="M407" s="13"/>
    </row>
    <row r="408" spans="10:13" x14ac:dyDescent="0.25">
      <c r="J408" s="12"/>
      <c r="K408" s="12"/>
      <c r="L408" s="13"/>
      <c r="M408" s="13"/>
    </row>
    <row r="409" spans="10:13" x14ac:dyDescent="0.25">
      <c r="J409" s="12"/>
      <c r="K409" s="12"/>
      <c r="L409" s="13"/>
      <c r="M409" s="13"/>
    </row>
    <row r="410" spans="10:13" x14ac:dyDescent="0.25">
      <c r="J410" s="12"/>
      <c r="K410" s="12"/>
      <c r="L410" s="13"/>
      <c r="M410" s="13"/>
    </row>
    <row r="411" spans="10:13" x14ac:dyDescent="0.25">
      <c r="J411" s="12"/>
      <c r="K411" s="12"/>
      <c r="L411" s="13"/>
      <c r="M411" s="13"/>
    </row>
    <row r="412" spans="10:13" x14ac:dyDescent="0.25">
      <c r="J412" s="12"/>
      <c r="K412" s="12"/>
      <c r="L412" s="13"/>
      <c r="M412" s="13"/>
    </row>
    <row r="413" spans="10:13" x14ac:dyDescent="0.25">
      <c r="J413" s="12"/>
      <c r="K413" s="12"/>
      <c r="L413" s="13"/>
      <c r="M413" s="13"/>
    </row>
    <row r="414" spans="10:13" x14ac:dyDescent="0.25">
      <c r="J414" s="12"/>
      <c r="K414" s="12"/>
      <c r="L414" s="13"/>
      <c r="M414" s="13"/>
    </row>
    <row r="415" spans="10:13" x14ac:dyDescent="0.25">
      <c r="J415" s="12"/>
      <c r="K415" s="12"/>
      <c r="L415" s="13"/>
      <c r="M415" s="13"/>
    </row>
    <row r="416" spans="10:13" x14ac:dyDescent="0.25">
      <c r="J416" s="12"/>
      <c r="K416" s="12"/>
      <c r="L416" s="13"/>
      <c r="M416" s="13"/>
    </row>
    <row r="417" spans="10:13" x14ac:dyDescent="0.25">
      <c r="J417" s="12"/>
      <c r="K417" s="12"/>
      <c r="L417" s="13"/>
      <c r="M417" s="13"/>
    </row>
    <row r="418" spans="10:13" x14ac:dyDescent="0.25">
      <c r="J418" s="12"/>
      <c r="K418" s="12"/>
      <c r="L418" s="13"/>
      <c r="M418" s="13"/>
    </row>
    <row r="419" spans="10:13" x14ac:dyDescent="0.25">
      <c r="J419" s="12"/>
      <c r="K419" s="12"/>
      <c r="L419" s="13"/>
      <c r="M419" s="13"/>
    </row>
    <row r="420" spans="10:13" x14ac:dyDescent="0.25">
      <c r="J420" s="12"/>
      <c r="K420" s="12"/>
      <c r="L420" s="13"/>
      <c r="M420" s="13"/>
    </row>
    <row r="421" spans="10:13" x14ac:dyDescent="0.25">
      <c r="J421" s="12"/>
      <c r="K421" s="12"/>
      <c r="L421" s="13"/>
      <c r="M421" s="13"/>
    </row>
    <row r="422" spans="10:13" x14ac:dyDescent="0.25">
      <c r="J422" s="12"/>
      <c r="K422" s="12"/>
      <c r="L422" s="13"/>
      <c r="M422" s="13"/>
    </row>
    <row r="423" spans="10:13" x14ac:dyDescent="0.25">
      <c r="J423" s="12"/>
      <c r="K423" s="12"/>
      <c r="L423" s="13"/>
      <c r="M423" s="13"/>
    </row>
    <row r="424" spans="10:13" x14ac:dyDescent="0.25">
      <c r="J424" s="12"/>
      <c r="K424" s="12"/>
      <c r="L424" s="13"/>
      <c r="M424" s="13"/>
    </row>
    <row r="425" spans="10:13" x14ac:dyDescent="0.25">
      <c r="J425" s="12"/>
      <c r="K425" s="12"/>
      <c r="L425" s="13"/>
      <c r="M425" s="13"/>
    </row>
    <row r="426" spans="10:13" x14ac:dyDescent="0.25">
      <c r="J426" s="12"/>
      <c r="K426" s="12"/>
      <c r="L426" s="13"/>
      <c r="M426" s="13"/>
    </row>
    <row r="427" spans="10:13" x14ac:dyDescent="0.25">
      <c r="J427" s="12"/>
      <c r="K427" s="12"/>
      <c r="L427" s="13"/>
      <c r="M427" s="13"/>
    </row>
    <row r="428" spans="10:13" x14ac:dyDescent="0.25">
      <c r="J428" s="12"/>
      <c r="K428" s="12"/>
      <c r="L428" s="13"/>
      <c r="M428" s="13"/>
    </row>
    <row r="429" spans="10:13" x14ac:dyDescent="0.25">
      <c r="J429" s="12"/>
      <c r="K429" s="12"/>
      <c r="L429" s="13"/>
      <c r="M429" s="13"/>
    </row>
    <row r="430" spans="10:13" x14ac:dyDescent="0.25">
      <c r="J430" s="12"/>
      <c r="K430" s="12"/>
      <c r="L430" s="13"/>
      <c r="M430" s="13"/>
    </row>
    <row r="431" spans="10:13" x14ac:dyDescent="0.25">
      <c r="J431" s="12"/>
      <c r="K431" s="12"/>
      <c r="L431" s="13"/>
      <c r="M431" s="13"/>
    </row>
    <row r="432" spans="10:13" x14ac:dyDescent="0.25">
      <c r="J432" s="12"/>
      <c r="K432" s="12"/>
      <c r="L432" s="13"/>
      <c r="M432" s="13"/>
    </row>
    <row r="433" spans="10:13" x14ac:dyDescent="0.25">
      <c r="J433" s="12"/>
      <c r="K433" s="12"/>
      <c r="L433" s="13"/>
      <c r="M433" s="13"/>
    </row>
    <row r="434" spans="10:13" x14ac:dyDescent="0.25">
      <c r="J434" s="12"/>
      <c r="K434" s="12"/>
      <c r="L434" s="13"/>
      <c r="M434" s="13"/>
    </row>
    <row r="435" spans="10:13" x14ac:dyDescent="0.25">
      <c r="J435" s="12"/>
      <c r="K435" s="12"/>
      <c r="L435" s="13"/>
      <c r="M435" s="13"/>
    </row>
    <row r="436" spans="10:13" x14ac:dyDescent="0.25">
      <c r="J436" s="12"/>
      <c r="K436" s="12"/>
      <c r="L436" s="13"/>
      <c r="M436" s="13"/>
    </row>
    <row r="437" spans="10:13" x14ac:dyDescent="0.25">
      <c r="J437" s="12"/>
      <c r="K437" s="12"/>
      <c r="L437" s="13"/>
      <c r="M437" s="13"/>
    </row>
    <row r="438" spans="10:13" x14ac:dyDescent="0.25">
      <c r="J438" s="12"/>
      <c r="K438" s="12"/>
      <c r="L438" s="13"/>
      <c r="M438" s="13"/>
    </row>
    <row r="439" spans="10:13" x14ac:dyDescent="0.25">
      <c r="J439" s="12"/>
      <c r="K439" s="12"/>
      <c r="L439" s="13"/>
      <c r="M439" s="13"/>
    </row>
    <row r="440" spans="10:13" x14ac:dyDescent="0.25">
      <c r="J440" s="12"/>
      <c r="K440" s="12"/>
      <c r="L440" s="13"/>
      <c r="M440" s="13"/>
    </row>
    <row r="441" spans="10:13" x14ac:dyDescent="0.25">
      <c r="J441" s="12"/>
      <c r="K441" s="12"/>
      <c r="L441" s="13"/>
      <c r="M441" s="13"/>
    </row>
    <row r="442" spans="10:13" x14ac:dyDescent="0.25">
      <c r="J442" s="12"/>
      <c r="K442" s="12"/>
      <c r="L442" s="13"/>
      <c r="M442" s="13"/>
    </row>
    <row r="443" spans="10:13" x14ac:dyDescent="0.25">
      <c r="J443" s="12"/>
      <c r="K443" s="12"/>
      <c r="L443" s="13"/>
      <c r="M443" s="13"/>
    </row>
    <row r="444" spans="10:13" x14ac:dyDescent="0.25">
      <c r="J444" s="12"/>
      <c r="K444" s="12"/>
      <c r="L444" s="13"/>
      <c r="M444" s="13"/>
    </row>
    <row r="445" spans="10:13" x14ac:dyDescent="0.25">
      <c r="J445" s="12"/>
      <c r="K445" s="12"/>
      <c r="L445" s="13"/>
      <c r="M445" s="13"/>
    </row>
    <row r="446" spans="10:13" x14ac:dyDescent="0.25">
      <c r="J446" s="12"/>
      <c r="K446" s="12"/>
      <c r="L446" s="13"/>
      <c r="M446" s="13"/>
    </row>
    <row r="447" spans="10:13" x14ac:dyDescent="0.25">
      <c r="J447" s="12"/>
      <c r="K447" s="12"/>
      <c r="L447" s="13"/>
      <c r="M447" s="13"/>
    </row>
    <row r="448" spans="10:13" x14ac:dyDescent="0.25">
      <c r="J448" s="12"/>
      <c r="K448" s="12"/>
      <c r="L448" s="13"/>
      <c r="M448" s="13"/>
    </row>
    <row r="449" spans="10:13" x14ac:dyDescent="0.25">
      <c r="J449" s="12"/>
      <c r="K449" s="12"/>
      <c r="L449" s="13"/>
      <c r="M449" s="13"/>
    </row>
    <row r="450" spans="10:13" x14ac:dyDescent="0.25">
      <c r="J450" s="12"/>
      <c r="K450" s="12"/>
      <c r="L450" s="13"/>
      <c r="M450" s="13"/>
    </row>
    <row r="451" spans="10:13" x14ac:dyDescent="0.25">
      <c r="J451" s="12"/>
      <c r="K451" s="12"/>
      <c r="L451" s="13"/>
      <c r="M451" s="13"/>
    </row>
    <row r="452" spans="10:13" x14ac:dyDescent="0.25">
      <c r="J452" s="12"/>
      <c r="K452" s="12"/>
      <c r="L452" s="13"/>
      <c r="M452" s="13"/>
    </row>
    <row r="453" spans="10:13" x14ac:dyDescent="0.25">
      <c r="J453" s="12"/>
      <c r="K453" s="12"/>
      <c r="L453" s="13"/>
      <c r="M453" s="13"/>
    </row>
    <row r="454" spans="10:13" x14ac:dyDescent="0.25">
      <c r="J454" s="12"/>
      <c r="K454" s="12"/>
      <c r="L454" s="13"/>
      <c r="M454" s="13"/>
    </row>
    <row r="455" spans="10:13" x14ac:dyDescent="0.25">
      <c r="J455" s="12"/>
      <c r="K455" s="12"/>
      <c r="L455" s="13"/>
      <c r="M455" s="13"/>
    </row>
    <row r="456" spans="10:13" x14ac:dyDescent="0.25">
      <c r="J456" s="12"/>
      <c r="K456" s="12"/>
      <c r="L456" s="13"/>
      <c r="M456" s="13"/>
    </row>
    <row r="457" spans="10:13" x14ac:dyDescent="0.25">
      <c r="J457" s="12"/>
      <c r="K457" s="12"/>
      <c r="L457" s="13"/>
      <c r="M457" s="13"/>
    </row>
    <row r="458" spans="10:13" x14ac:dyDescent="0.25">
      <c r="J458" s="12"/>
      <c r="K458" s="12"/>
      <c r="L458" s="13"/>
      <c r="M458" s="13"/>
    </row>
    <row r="459" spans="10:13" x14ac:dyDescent="0.25">
      <c r="J459" s="12"/>
      <c r="K459" s="12"/>
      <c r="L459" s="13"/>
      <c r="M459" s="13"/>
    </row>
    <row r="460" spans="10:13" x14ac:dyDescent="0.25">
      <c r="J460" s="12"/>
      <c r="K460" s="12"/>
      <c r="L460" s="13"/>
      <c r="M460" s="13"/>
    </row>
    <row r="461" spans="10:13" x14ac:dyDescent="0.25">
      <c r="J461" s="12"/>
      <c r="K461" s="12"/>
      <c r="L461" s="13"/>
      <c r="M461" s="13"/>
    </row>
    <row r="462" spans="10:13" x14ac:dyDescent="0.25">
      <c r="J462" s="12"/>
      <c r="K462" s="12"/>
      <c r="L462" s="13"/>
      <c r="M462" s="13"/>
    </row>
    <row r="463" spans="10:13" x14ac:dyDescent="0.25">
      <c r="J463" s="12"/>
      <c r="K463" s="12"/>
      <c r="L463" s="13"/>
      <c r="M463" s="13"/>
    </row>
    <row r="464" spans="10:13" x14ac:dyDescent="0.25">
      <c r="J464" s="12"/>
      <c r="K464" s="12"/>
      <c r="L464" s="13"/>
      <c r="M464" s="13"/>
    </row>
    <row r="465" spans="10:13" x14ac:dyDescent="0.25">
      <c r="J465" s="12"/>
      <c r="K465" s="12"/>
      <c r="L465" s="13"/>
      <c r="M465" s="13"/>
    </row>
    <row r="466" spans="10:13" x14ac:dyDescent="0.25">
      <c r="J466" s="12"/>
      <c r="K466" s="12"/>
      <c r="L466" s="13"/>
      <c r="M466" s="13"/>
    </row>
    <row r="467" spans="10:13" x14ac:dyDescent="0.25">
      <c r="J467" s="12"/>
      <c r="K467" s="12"/>
      <c r="L467" s="13"/>
      <c r="M467" s="13"/>
    </row>
    <row r="468" spans="10:13" x14ac:dyDescent="0.25">
      <c r="J468" s="12"/>
      <c r="K468" s="12"/>
      <c r="L468" s="13"/>
      <c r="M468" s="13"/>
    </row>
    <row r="469" spans="10:13" x14ac:dyDescent="0.25">
      <c r="J469" s="12"/>
      <c r="K469" s="12"/>
      <c r="L469" s="13"/>
      <c r="M469" s="13"/>
    </row>
    <row r="470" spans="10:13" x14ac:dyDescent="0.25">
      <c r="J470" s="12"/>
      <c r="K470" s="12"/>
      <c r="L470" s="13"/>
      <c r="M470" s="13"/>
    </row>
    <row r="471" spans="10:13" x14ac:dyDescent="0.25">
      <c r="J471" s="12"/>
      <c r="K471" s="12"/>
      <c r="L471" s="13"/>
      <c r="M471" s="13"/>
    </row>
    <row r="472" spans="10:13" x14ac:dyDescent="0.25">
      <c r="J472" s="12"/>
      <c r="K472" s="12"/>
      <c r="L472" s="13"/>
      <c r="M472" s="13"/>
    </row>
    <row r="473" spans="10:13" x14ac:dyDescent="0.25">
      <c r="J473" s="12"/>
      <c r="K473" s="12"/>
      <c r="L473" s="13"/>
      <c r="M473" s="13"/>
    </row>
    <row r="474" spans="10:13" x14ac:dyDescent="0.25">
      <c r="J474" s="12"/>
      <c r="K474" s="12"/>
      <c r="L474" s="13"/>
      <c r="M474" s="13"/>
    </row>
    <row r="475" spans="10:13" x14ac:dyDescent="0.25">
      <c r="J475" s="12"/>
      <c r="K475" s="12"/>
      <c r="L475" s="13"/>
      <c r="M475" s="13"/>
    </row>
    <row r="476" spans="10:13" x14ac:dyDescent="0.25">
      <c r="J476" s="12"/>
      <c r="K476" s="12"/>
      <c r="L476" s="13"/>
      <c r="M476" s="13"/>
    </row>
    <row r="477" spans="10:13" x14ac:dyDescent="0.25">
      <c r="J477" s="12"/>
      <c r="K477" s="12"/>
      <c r="L477" s="13"/>
      <c r="M477" s="13"/>
    </row>
    <row r="478" spans="10:13" x14ac:dyDescent="0.25">
      <c r="J478" s="12"/>
      <c r="K478" s="12"/>
      <c r="L478" s="13"/>
      <c r="M478" s="13"/>
    </row>
    <row r="479" spans="10:13" x14ac:dyDescent="0.25">
      <c r="J479" s="12"/>
      <c r="K479" s="12"/>
      <c r="L479" s="13"/>
      <c r="M479" s="13"/>
    </row>
    <row r="480" spans="10:13" x14ac:dyDescent="0.25">
      <c r="J480" s="12"/>
      <c r="K480" s="12"/>
      <c r="L480" s="13"/>
      <c r="M480" s="13"/>
    </row>
    <row r="481" spans="10:13" x14ac:dyDescent="0.25">
      <c r="J481" s="12"/>
      <c r="K481" s="12"/>
      <c r="L481" s="13"/>
      <c r="M481" s="13"/>
    </row>
    <row r="482" spans="10:13" x14ac:dyDescent="0.25">
      <c r="J482" s="12"/>
      <c r="K482" s="12"/>
      <c r="L482" s="13"/>
      <c r="M482" s="13"/>
    </row>
    <row r="483" spans="10:13" x14ac:dyDescent="0.25">
      <c r="J483" s="12"/>
      <c r="K483" s="12"/>
      <c r="L483" s="13"/>
      <c r="M483" s="13"/>
    </row>
    <row r="484" spans="10:13" x14ac:dyDescent="0.25">
      <c r="J484" s="12"/>
      <c r="K484" s="12"/>
      <c r="L484" s="13"/>
      <c r="M484" s="13"/>
    </row>
    <row r="485" spans="10:13" x14ac:dyDescent="0.25">
      <c r="J485" s="12"/>
      <c r="K485" s="12"/>
      <c r="L485" s="13"/>
      <c r="M485" s="13"/>
    </row>
    <row r="486" spans="10:13" x14ac:dyDescent="0.25">
      <c r="J486" s="12"/>
      <c r="K486" s="12"/>
      <c r="L486" s="13"/>
      <c r="M486" s="13"/>
    </row>
    <row r="487" spans="10:13" x14ac:dyDescent="0.25">
      <c r="J487" s="12"/>
      <c r="K487" s="12"/>
      <c r="L487" s="13"/>
      <c r="M487" s="13"/>
    </row>
    <row r="488" spans="10:13" x14ac:dyDescent="0.25">
      <c r="J488" s="12"/>
      <c r="K488" s="12"/>
      <c r="L488" s="13"/>
      <c r="M488" s="13"/>
    </row>
    <row r="489" spans="10:13" x14ac:dyDescent="0.25">
      <c r="J489" s="12"/>
      <c r="K489" s="12"/>
      <c r="L489" s="13"/>
      <c r="M489" s="13"/>
    </row>
    <row r="490" spans="10:13" x14ac:dyDescent="0.25">
      <c r="J490" s="12"/>
      <c r="K490" s="12"/>
      <c r="L490" s="13"/>
      <c r="M490" s="13"/>
    </row>
    <row r="491" spans="10:13" x14ac:dyDescent="0.25">
      <c r="J491" s="12"/>
      <c r="K491" s="12"/>
      <c r="L491" s="13"/>
      <c r="M491" s="13"/>
    </row>
    <row r="492" spans="10:13" x14ac:dyDescent="0.25">
      <c r="J492" s="12"/>
      <c r="K492" s="12"/>
      <c r="L492" s="13"/>
      <c r="M492" s="13"/>
    </row>
    <row r="493" spans="10:13" x14ac:dyDescent="0.25">
      <c r="J493" s="12"/>
      <c r="K493" s="12"/>
      <c r="L493" s="13"/>
      <c r="M493" s="13"/>
    </row>
    <row r="494" spans="10:13" x14ac:dyDescent="0.25">
      <c r="J494" s="12"/>
      <c r="K494" s="12"/>
      <c r="L494" s="13"/>
      <c r="M494" s="13"/>
    </row>
    <row r="495" spans="10:13" x14ac:dyDescent="0.25">
      <c r="J495" s="12"/>
      <c r="K495" s="12"/>
      <c r="L495" s="13"/>
      <c r="M495" s="13"/>
    </row>
    <row r="496" spans="10:13" x14ac:dyDescent="0.25">
      <c r="J496" s="12"/>
      <c r="K496" s="12"/>
      <c r="L496" s="13"/>
      <c r="M496" s="13"/>
    </row>
    <row r="497" spans="10:13" x14ac:dyDescent="0.25">
      <c r="J497" s="12"/>
      <c r="K497" s="12"/>
      <c r="L497" s="13"/>
      <c r="M497" s="13"/>
    </row>
    <row r="498" spans="10:13" x14ac:dyDescent="0.25">
      <c r="J498" s="12"/>
      <c r="K498" s="12"/>
      <c r="L498" s="13"/>
      <c r="M498" s="13"/>
    </row>
    <row r="499" spans="10:13" x14ac:dyDescent="0.25">
      <c r="J499" s="12"/>
      <c r="K499" s="12"/>
      <c r="L499" s="13"/>
      <c r="M499" s="13"/>
    </row>
    <row r="500" spans="10:13" x14ac:dyDescent="0.25">
      <c r="J500" s="12"/>
      <c r="K500" s="12"/>
      <c r="L500" s="13"/>
      <c r="M500" s="13"/>
    </row>
    <row r="501" spans="10:13" x14ac:dyDescent="0.25">
      <c r="J501" s="12"/>
      <c r="K501" s="12"/>
      <c r="L501" s="13"/>
      <c r="M501" s="13"/>
    </row>
    <row r="502" spans="10:13" x14ac:dyDescent="0.25">
      <c r="J502" s="12"/>
      <c r="K502" s="12"/>
      <c r="L502" s="13"/>
      <c r="M502" s="13"/>
    </row>
    <row r="503" spans="10:13" x14ac:dyDescent="0.25">
      <c r="J503" s="12"/>
      <c r="K503" s="12"/>
      <c r="L503" s="13"/>
      <c r="M503" s="13"/>
    </row>
    <row r="504" spans="10:13" x14ac:dyDescent="0.25">
      <c r="J504" s="12"/>
      <c r="K504" s="12"/>
      <c r="L504" s="13"/>
      <c r="M504" s="13"/>
    </row>
    <row r="505" spans="10:13" x14ac:dyDescent="0.25">
      <c r="J505" s="12"/>
      <c r="K505" s="12"/>
      <c r="L505" s="13"/>
      <c r="M505" s="13"/>
    </row>
    <row r="506" spans="10:13" x14ac:dyDescent="0.25">
      <c r="J506" s="12"/>
      <c r="K506" s="12"/>
      <c r="L506" s="13"/>
      <c r="M506" s="13"/>
    </row>
    <row r="507" spans="10:13" x14ac:dyDescent="0.25">
      <c r="J507" s="12"/>
      <c r="K507" s="12"/>
      <c r="L507" s="13"/>
      <c r="M507" s="13"/>
    </row>
    <row r="508" spans="10:13" x14ac:dyDescent="0.25">
      <c r="J508" s="12"/>
      <c r="K508" s="12"/>
      <c r="L508" s="13"/>
      <c r="M508" s="13"/>
    </row>
    <row r="509" spans="10:13" x14ac:dyDescent="0.25">
      <c r="J509" s="12"/>
      <c r="K509" s="12"/>
      <c r="L509" s="13"/>
      <c r="M509" s="13"/>
    </row>
    <row r="510" spans="10:13" x14ac:dyDescent="0.25">
      <c r="J510" s="12"/>
      <c r="K510" s="12"/>
      <c r="L510" s="13"/>
      <c r="M510" s="13"/>
    </row>
    <row r="511" spans="10:13" x14ac:dyDescent="0.25">
      <c r="J511" s="12"/>
      <c r="K511" s="12"/>
      <c r="L511" s="13"/>
      <c r="M511" s="13"/>
    </row>
    <row r="512" spans="10:13" x14ac:dyDescent="0.25">
      <c r="J512" s="12"/>
      <c r="K512" s="12"/>
      <c r="L512" s="13"/>
      <c r="M512" s="13"/>
    </row>
    <row r="513" spans="10:13" x14ac:dyDescent="0.25">
      <c r="J513" s="12"/>
      <c r="K513" s="12"/>
      <c r="L513" s="13"/>
      <c r="M513" s="13"/>
    </row>
    <row r="514" spans="10:13" x14ac:dyDescent="0.25">
      <c r="J514" s="12"/>
      <c r="K514" s="12"/>
      <c r="L514" s="13"/>
      <c r="M514" s="13"/>
    </row>
    <row r="515" spans="10:13" x14ac:dyDescent="0.25">
      <c r="J515" s="12"/>
      <c r="K515" s="12"/>
      <c r="L515" s="13"/>
      <c r="M515" s="13"/>
    </row>
    <row r="516" spans="10:13" x14ac:dyDescent="0.25">
      <c r="J516" s="12"/>
      <c r="K516" s="12"/>
      <c r="L516" s="13"/>
      <c r="M516" s="13"/>
    </row>
    <row r="517" spans="10:13" x14ac:dyDescent="0.25">
      <c r="J517" s="12"/>
      <c r="K517" s="12"/>
      <c r="L517" s="13"/>
      <c r="M517" s="13"/>
    </row>
    <row r="518" spans="10:13" x14ac:dyDescent="0.25">
      <c r="J518" s="12"/>
      <c r="K518" s="12"/>
      <c r="L518" s="13"/>
      <c r="M518" s="13"/>
    </row>
    <row r="519" spans="10:13" x14ac:dyDescent="0.25">
      <c r="J519" s="12"/>
      <c r="K519" s="12"/>
      <c r="L519" s="13"/>
      <c r="M519" s="13"/>
    </row>
    <row r="520" spans="10:13" x14ac:dyDescent="0.25">
      <c r="J520" s="12"/>
      <c r="K520" s="12"/>
      <c r="L520" s="13"/>
      <c r="M520" s="13"/>
    </row>
    <row r="521" spans="10:13" x14ac:dyDescent="0.25">
      <c r="J521" s="12"/>
      <c r="K521" s="12"/>
      <c r="L521" s="13"/>
      <c r="M521" s="13"/>
    </row>
    <row r="522" spans="10:13" x14ac:dyDescent="0.25">
      <c r="J522" s="12"/>
      <c r="K522" s="12"/>
      <c r="L522" s="13"/>
      <c r="M522" s="13"/>
    </row>
    <row r="523" spans="10:13" x14ac:dyDescent="0.25">
      <c r="J523" s="12"/>
      <c r="K523" s="12"/>
      <c r="L523" s="13"/>
      <c r="M523" s="13"/>
    </row>
    <row r="524" spans="10:13" x14ac:dyDescent="0.25">
      <c r="J524" s="12"/>
      <c r="K524" s="12"/>
      <c r="L524" s="13"/>
      <c r="M524" s="13"/>
    </row>
    <row r="525" spans="10:13" x14ac:dyDescent="0.25">
      <c r="J525" s="12"/>
      <c r="K525" s="12"/>
      <c r="L525" s="13"/>
      <c r="M525" s="13"/>
    </row>
    <row r="526" spans="10:13" x14ac:dyDescent="0.25">
      <c r="J526" s="12"/>
      <c r="K526" s="12"/>
      <c r="L526" s="13"/>
      <c r="M526" s="13"/>
    </row>
    <row r="527" spans="10:13" x14ac:dyDescent="0.25">
      <c r="J527" s="12"/>
      <c r="K527" s="12"/>
      <c r="L527" s="13"/>
      <c r="M527" s="13"/>
    </row>
    <row r="528" spans="10:13" x14ac:dyDescent="0.25">
      <c r="J528" s="12"/>
      <c r="K528" s="12"/>
      <c r="L528" s="13"/>
      <c r="M528" s="13"/>
    </row>
    <row r="529" spans="10:13" x14ac:dyDescent="0.25">
      <c r="J529" s="12"/>
      <c r="K529" s="12"/>
      <c r="L529" s="13"/>
      <c r="M529" s="13"/>
    </row>
    <row r="530" spans="10:13" x14ac:dyDescent="0.25">
      <c r="J530" s="12"/>
      <c r="K530" s="12"/>
      <c r="L530" s="13"/>
      <c r="M530" s="13"/>
    </row>
    <row r="531" spans="10:13" x14ac:dyDescent="0.25">
      <c r="J531" s="12"/>
      <c r="K531" s="12"/>
      <c r="L531" s="13"/>
      <c r="M531" s="13"/>
    </row>
    <row r="532" spans="10:13" x14ac:dyDescent="0.25">
      <c r="J532" s="12"/>
      <c r="K532" s="12"/>
      <c r="L532" s="13"/>
      <c r="M532" s="13"/>
    </row>
    <row r="533" spans="10:13" x14ac:dyDescent="0.25">
      <c r="J533" s="12"/>
      <c r="K533" s="12"/>
      <c r="L533" s="13"/>
      <c r="M533" s="13"/>
    </row>
    <row r="534" spans="10:13" x14ac:dyDescent="0.25">
      <c r="J534" s="12"/>
      <c r="K534" s="12"/>
      <c r="L534" s="13"/>
      <c r="M534" s="13"/>
    </row>
    <row r="535" spans="10:13" x14ac:dyDescent="0.25">
      <c r="J535" s="12"/>
      <c r="K535" s="12"/>
      <c r="L535" s="13"/>
      <c r="M535" s="13"/>
    </row>
    <row r="536" spans="10:13" x14ac:dyDescent="0.25">
      <c r="J536" s="12"/>
      <c r="K536" s="12"/>
      <c r="L536" s="13"/>
      <c r="M536" s="13"/>
    </row>
    <row r="537" spans="10:13" x14ac:dyDescent="0.25">
      <c r="J537" s="12"/>
      <c r="K537" s="12"/>
      <c r="L537" s="13"/>
      <c r="M537" s="13"/>
    </row>
    <row r="538" spans="10:13" x14ac:dyDescent="0.25">
      <c r="J538" s="12"/>
      <c r="K538" s="12"/>
      <c r="L538" s="13"/>
      <c r="M538" s="13"/>
    </row>
    <row r="539" spans="10:13" x14ac:dyDescent="0.25">
      <c r="J539" s="12"/>
      <c r="K539" s="12"/>
      <c r="L539" s="13"/>
      <c r="M539" s="13"/>
    </row>
    <row r="540" spans="10:13" x14ac:dyDescent="0.25">
      <c r="J540" s="12"/>
      <c r="K540" s="12"/>
      <c r="L540" s="13"/>
      <c r="M540" s="13"/>
    </row>
    <row r="541" spans="10:13" x14ac:dyDescent="0.25">
      <c r="J541" s="12"/>
      <c r="K541" s="12"/>
      <c r="L541" s="13"/>
      <c r="M541" s="13"/>
    </row>
    <row r="542" spans="10:13" x14ac:dyDescent="0.25">
      <c r="J542" s="12"/>
      <c r="K542" s="12"/>
      <c r="L542" s="13"/>
      <c r="M542" s="13"/>
    </row>
    <row r="543" spans="10:13" x14ac:dyDescent="0.25">
      <c r="J543" s="12"/>
      <c r="K543" s="12"/>
      <c r="L543" s="13"/>
      <c r="M543" s="13"/>
    </row>
    <row r="544" spans="10:13" x14ac:dyDescent="0.25">
      <c r="J544" s="12"/>
      <c r="K544" s="12"/>
      <c r="L544" s="13"/>
      <c r="M544" s="13"/>
    </row>
    <row r="545" spans="10:13" x14ac:dyDescent="0.25">
      <c r="J545" s="12"/>
      <c r="K545" s="12"/>
      <c r="L545" s="13"/>
      <c r="M545" s="13"/>
    </row>
    <row r="546" spans="10:13" x14ac:dyDescent="0.25">
      <c r="J546" s="12"/>
      <c r="K546" s="12"/>
      <c r="L546" s="13"/>
      <c r="M546" s="13"/>
    </row>
    <row r="547" spans="10:13" x14ac:dyDescent="0.25">
      <c r="J547" s="12"/>
      <c r="K547" s="12"/>
      <c r="L547" s="13"/>
      <c r="M547" s="13"/>
    </row>
    <row r="548" spans="10:13" x14ac:dyDescent="0.25">
      <c r="J548" s="12"/>
      <c r="K548" s="12"/>
      <c r="L548" s="13"/>
      <c r="M548" s="13"/>
    </row>
    <row r="549" spans="10:13" x14ac:dyDescent="0.25">
      <c r="J549" s="12"/>
      <c r="K549" s="12"/>
      <c r="L549" s="13"/>
      <c r="M549" s="13"/>
    </row>
    <row r="550" spans="10:13" x14ac:dyDescent="0.25">
      <c r="J550" s="12"/>
      <c r="K550" s="12"/>
      <c r="L550" s="13"/>
      <c r="M550" s="13"/>
    </row>
    <row r="551" spans="10:13" x14ac:dyDescent="0.25">
      <c r="J551" s="12"/>
      <c r="K551" s="12"/>
      <c r="L551" s="13"/>
      <c r="M551" s="13"/>
    </row>
    <row r="552" spans="10:13" x14ac:dyDescent="0.25">
      <c r="J552" s="12"/>
      <c r="K552" s="12"/>
      <c r="L552" s="13"/>
      <c r="M552" s="13"/>
    </row>
    <row r="553" spans="10:13" x14ac:dyDescent="0.25">
      <c r="J553" s="12"/>
      <c r="K553" s="12"/>
      <c r="L553" s="13"/>
      <c r="M553" s="13"/>
    </row>
    <row r="554" spans="10:13" x14ac:dyDescent="0.25">
      <c r="J554" s="12"/>
      <c r="K554" s="12"/>
      <c r="L554" s="13"/>
      <c r="M554" s="13"/>
    </row>
    <row r="555" spans="10:13" x14ac:dyDescent="0.25">
      <c r="J555" s="12"/>
      <c r="K555" s="12"/>
      <c r="L555" s="13"/>
      <c r="M555" s="13"/>
    </row>
    <row r="556" spans="10:13" x14ac:dyDescent="0.25">
      <c r="J556" s="12"/>
      <c r="K556" s="12"/>
      <c r="L556" s="13"/>
      <c r="M556" s="13"/>
    </row>
    <row r="557" spans="10:13" x14ac:dyDescent="0.25">
      <c r="J557" s="12"/>
      <c r="K557" s="12"/>
      <c r="L557" s="13"/>
      <c r="M557" s="13"/>
    </row>
    <row r="558" spans="10:13" x14ac:dyDescent="0.25">
      <c r="J558" s="12"/>
      <c r="K558" s="12"/>
      <c r="L558" s="13"/>
      <c r="M558" s="13"/>
    </row>
    <row r="559" spans="10:13" x14ac:dyDescent="0.25">
      <c r="J559" s="12"/>
      <c r="K559" s="12"/>
      <c r="L559" s="13"/>
      <c r="M559" s="13"/>
    </row>
    <row r="560" spans="10:13" x14ac:dyDescent="0.25">
      <c r="J560" s="12"/>
      <c r="K560" s="12"/>
      <c r="L560" s="13"/>
      <c r="M560" s="13"/>
    </row>
    <row r="561" spans="10:13" x14ac:dyDescent="0.25">
      <c r="J561" s="12"/>
      <c r="K561" s="12"/>
      <c r="L561" s="13"/>
      <c r="M561" s="13"/>
    </row>
    <row r="562" spans="10:13" x14ac:dyDescent="0.25">
      <c r="J562" s="12"/>
      <c r="K562" s="12"/>
      <c r="L562" s="13"/>
      <c r="M562" s="13"/>
    </row>
    <row r="563" spans="10:13" x14ac:dyDescent="0.25">
      <c r="J563" s="12"/>
      <c r="K563" s="12"/>
      <c r="L563" s="13"/>
      <c r="M563" s="13"/>
    </row>
    <row r="564" spans="10:13" x14ac:dyDescent="0.25">
      <c r="J564" s="12"/>
      <c r="K564" s="12"/>
      <c r="L564" s="13"/>
      <c r="M564" s="13"/>
    </row>
    <row r="565" spans="10:13" x14ac:dyDescent="0.25">
      <c r="J565" s="12"/>
      <c r="K565" s="12"/>
      <c r="L565" s="13"/>
      <c r="M565" s="13"/>
    </row>
    <row r="566" spans="10:13" x14ac:dyDescent="0.25">
      <c r="J566" s="12"/>
      <c r="K566" s="12"/>
      <c r="L566" s="13"/>
      <c r="M566" s="13"/>
    </row>
    <row r="567" spans="10:13" x14ac:dyDescent="0.25">
      <c r="J567" s="12"/>
      <c r="K567" s="12"/>
      <c r="L567" s="13"/>
      <c r="M567" s="13"/>
    </row>
    <row r="568" spans="10:13" x14ac:dyDescent="0.25">
      <c r="J568" s="12"/>
      <c r="K568" s="12"/>
      <c r="L568" s="13"/>
      <c r="M568" s="13"/>
    </row>
    <row r="569" spans="10:13" x14ac:dyDescent="0.25">
      <c r="J569" s="12"/>
      <c r="K569" s="12"/>
      <c r="L569" s="13"/>
      <c r="M569" s="13"/>
    </row>
    <row r="570" spans="10:13" x14ac:dyDescent="0.25">
      <c r="J570" s="12"/>
      <c r="K570" s="12"/>
      <c r="L570" s="13"/>
      <c r="M570" s="13"/>
    </row>
    <row r="571" spans="10:13" x14ac:dyDescent="0.25">
      <c r="J571" s="12"/>
      <c r="K571" s="12"/>
      <c r="L571" s="13"/>
      <c r="M571" s="13"/>
    </row>
    <row r="572" spans="10:13" x14ac:dyDescent="0.25">
      <c r="J572" s="12"/>
      <c r="K572" s="12"/>
      <c r="L572" s="13"/>
      <c r="M572" s="13"/>
    </row>
    <row r="573" spans="10:13" x14ac:dyDescent="0.25">
      <c r="J573" s="12"/>
      <c r="K573" s="12"/>
      <c r="L573" s="13"/>
      <c r="M573" s="13"/>
    </row>
    <row r="574" spans="10:13" x14ac:dyDescent="0.25">
      <c r="J574" s="12"/>
      <c r="K574" s="12"/>
      <c r="L574" s="13"/>
      <c r="M574" s="13"/>
    </row>
    <row r="575" spans="10:13" x14ac:dyDescent="0.25">
      <c r="J575" s="12"/>
      <c r="K575" s="12"/>
      <c r="L575" s="13"/>
      <c r="M575" s="13"/>
    </row>
    <row r="576" spans="10:13" x14ac:dyDescent="0.25">
      <c r="J576" s="12"/>
      <c r="K576" s="12"/>
      <c r="L576" s="13"/>
      <c r="M576" s="13"/>
    </row>
    <row r="577" spans="10:13" x14ac:dyDescent="0.25">
      <c r="J577" s="12"/>
      <c r="K577" s="12"/>
      <c r="L577" s="13"/>
      <c r="M577" s="13"/>
    </row>
    <row r="578" spans="10:13" x14ac:dyDescent="0.25">
      <c r="J578" s="12"/>
      <c r="K578" s="12"/>
      <c r="L578" s="13"/>
      <c r="M578" s="13"/>
    </row>
    <row r="579" spans="10:13" x14ac:dyDescent="0.25">
      <c r="J579" s="12"/>
      <c r="K579" s="12"/>
      <c r="L579" s="13"/>
      <c r="M579" s="13"/>
    </row>
    <row r="580" spans="10:13" x14ac:dyDescent="0.25">
      <c r="J580" s="12"/>
      <c r="K580" s="12"/>
      <c r="L580" s="13"/>
      <c r="M580" s="13"/>
    </row>
    <row r="581" spans="10:13" x14ac:dyDescent="0.25">
      <c r="J581" s="12"/>
      <c r="K581" s="12"/>
      <c r="L581" s="13"/>
      <c r="M581" s="13"/>
    </row>
    <row r="582" spans="10:13" x14ac:dyDescent="0.25">
      <c r="J582" s="12"/>
      <c r="K582" s="12"/>
      <c r="L582" s="13"/>
      <c r="M582" s="13"/>
    </row>
    <row r="583" spans="10:13" x14ac:dyDescent="0.25">
      <c r="J583" s="12"/>
      <c r="K583" s="12"/>
      <c r="L583" s="13"/>
      <c r="M583" s="13"/>
    </row>
    <row r="584" spans="10:13" x14ac:dyDescent="0.25">
      <c r="J584" s="12"/>
      <c r="K584" s="12"/>
      <c r="L584" s="13"/>
      <c r="M584" s="13"/>
    </row>
    <row r="585" spans="10:13" x14ac:dyDescent="0.25">
      <c r="J585" s="12"/>
      <c r="K585" s="12"/>
      <c r="L585" s="13"/>
      <c r="M585" s="13"/>
    </row>
    <row r="586" spans="10:13" x14ac:dyDescent="0.25">
      <c r="J586" s="12"/>
      <c r="K586" s="12"/>
      <c r="L586" s="13"/>
      <c r="M586" s="13"/>
    </row>
    <row r="587" spans="10:13" x14ac:dyDescent="0.25">
      <c r="J587" s="12"/>
      <c r="K587" s="12"/>
      <c r="L587" s="13"/>
      <c r="M587" s="13"/>
    </row>
    <row r="588" spans="10:13" x14ac:dyDescent="0.25">
      <c r="J588" s="12"/>
      <c r="K588" s="12"/>
      <c r="L588" s="13"/>
      <c r="M588" s="13"/>
    </row>
    <row r="589" spans="10:13" x14ac:dyDescent="0.25">
      <c r="J589" s="12"/>
      <c r="K589" s="12"/>
      <c r="L589" s="13"/>
      <c r="M589" s="13"/>
    </row>
    <row r="590" spans="10:13" x14ac:dyDescent="0.25">
      <c r="J590" s="12"/>
      <c r="K590" s="12"/>
      <c r="L590" s="13"/>
      <c r="M590" s="13"/>
    </row>
    <row r="591" spans="10:13" x14ac:dyDescent="0.25">
      <c r="J591" s="12"/>
      <c r="K591" s="12"/>
      <c r="L591" s="13"/>
      <c r="M591" s="13"/>
    </row>
    <row r="592" spans="10:13" x14ac:dyDescent="0.25">
      <c r="J592" s="12"/>
      <c r="K592" s="12"/>
      <c r="L592" s="13"/>
      <c r="M592" s="13"/>
    </row>
    <row r="593" spans="10:13" x14ac:dyDescent="0.25">
      <c r="J593" s="12"/>
      <c r="K593" s="12"/>
      <c r="L593" s="13"/>
      <c r="M593" s="13"/>
    </row>
    <row r="594" spans="10:13" x14ac:dyDescent="0.25">
      <c r="J594" s="12"/>
      <c r="K594" s="12"/>
      <c r="L594" s="13"/>
      <c r="M594" s="13"/>
    </row>
    <row r="595" spans="10:13" x14ac:dyDescent="0.25">
      <c r="J595" s="12"/>
      <c r="K595" s="12"/>
      <c r="L595" s="13"/>
      <c r="M595" s="13"/>
    </row>
    <row r="596" spans="10:13" x14ac:dyDescent="0.25">
      <c r="J596" s="12"/>
      <c r="K596" s="12"/>
      <c r="L596" s="13"/>
      <c r="M596" s="13"/>
    </row>
    <row r="597" spans="10:13" x14ac:dyDescent="0.25">
      <c r="J597" s="12"/>
      <c r="K597" s="12"/>
      <c r="L597" s="13"/>
      <c r="M597" s="13"/>
    </row>
    <row r="598" spans="10:13" x14ac:dyDescent="0.25">
      <c r="J598" s="12"/>
      <c r="K598" s="12"/>
      <c r="L598" s="13"/>
      <c r="M598" s="13"/>
    </row>
    <row r="599" spans="10:13" x14ac:dyDescent="0.25">
      <c r="J599" s="12"/>
      <c r="K599" s="12"/>
      <c r="L599" s="13"/>
      <c r="M599" s="13"/>
    </row>
    <row r="600" spans="10:13" x14ac:dyDescent="0.25">
      <c r="J600" s="12"/>
      <c r="K600" s="12"/>
      <c r="L600" s="13"/>
      <c r="M600" s="13"/>
    </row>
    <row r="601" spans="10:13" x14ac:dyDescent="0.25">
      <c r="J601" s="12"/>
      <c r="K601" s="12"/>
      <c r="L601" s="13"/>
      <c r="M601" s="13"/>
    </row>
    <row r="602" spans="10:13" x14ac:dyDescent="0.25">
      <c r="J602" s="12"/>
      <c r="K602" s="12"/>
      <c r="L602" s="13"/>
      <c r="M602" s="13"/>
    </row>
    <row r="603" spans="10:13" x14ac:dyDescent="0.25">
      <c r="J603" s="12"/>
      <c r="K603" s="12"/>
      <c r="L603" s="13"/>
      <c r="M603" s="13"/>
    </row>
    <row r="604" spans="10:13" x14ac:dyDescent="0.25">
      <c r="J604" s="12"/>
      <c r="K604" s="12"/>
      <c r="L604" s="13"/>
      <c r="M604" s="13"/>
    </row>
    <row r="605" spans="10:13" x14ac:dyDescent="0.25">
      <c r="J605" s="12"/>
      <c r="K605" s="12"/>
      <c r="L605" s="13"/>
      <c r="M605" s="13"/>
    </row>
    <row r="606" spans="10:13" x14ac:dyDescent="0.25">
      <c r="J606" s="12"/>
      <c r="K606" s="12"/>
      <c r="L606" s="13"/>
      <c r="M606" s="13"/>
    </row>
    <row r="607" spans="10:13" x14ac:dyDescent="0.25">
      <c r="J607" s="12"/>
      <c r="K607" s="12"/>
      <c r="L607" s="13"/>
      <c r="M607" s="13"/>
    </row>
    <row r="608" spans="10:13" x14ac:dyDescent="0.25">
      <c r="J608" s="12"/>
      <c r="K608" s="12"/>
      <c r="L608" s="13"/>
      <c r="M608" s="13"/>
    </row>
    <row r="609" spans="10:13" x14ac:dyDescent="0.25">
      <c r="J609" s="12"/>
      <c r="K609" s="12"/>
      <c r="L609" s="13"/>
      <c r="M609" s="13"/>
    </row>
    <row r="610" spans="10:13" x14ac:dyDescent="0.25">
      <c r="J610" s="12"/>
      <c r="K610" s="12"/>
      <c r="L610" s="13"/>
      <c r="M610" s="13"/>
    </row>
    <row r="611" spans="10:13" x14ac:dyDescent="0.25">
      <c r="J611" s="12"/>
      <c r="K611" s="12"/>
      <c r="L611" s="13"/>
      <c r="M611" s="13"/>
    </row>
    <row r="612" spans="10:13" x14ac:dyDescent="0.25">
      <c r="J612" s="12"/>
      <c r="K612" s="12"/>
      <c r="L612" s="13"/>
      <c r="M612" s="13"/>
    </row>
    <row r="613" spans="10:13" x14ac:dyDescent="0.25">
      <c r="J613" s="12"/>
      <c r="K613" s="12"/>
      <c r="L613" s="13"/>
      <c r="M613" s="13"/>
    </row>
    <row r="614" spans="10:13" x14ac:dyDescent="0.25">
      <c r="J614" s="12"/>
      <c r="K614" s="12"/>
      <c r="L614" s="13"/>
      <c r="M614" s="13"/>
    </row>
    <row r="615" spans="10:13" x14ac:dyDescent="0.25">
      <c r="J615" s="12"/>
      <c r="K615" s="12"/>
      <c r="L615" s="13"/>
      <c r="M615" s="13"/>
    </row>
    <row r="616" spans="10:13" x14ac:dyDescent="0.25">
      <c r="J616" s="12"/>
      <c r="K616" s="12"/>
      <c r="L616" s="13"/>
      <c r="M616" s="13"/>
    </row>
    <row r="617" spans="10:13" x14ac:dyDescent="0.25">
      <c r="J617" s="12"/>
      <c r="K617" s="12"/>
      <c r="L617" s="13"/>
      <c r="M617" s="13"/>
    </row>
    <row r="618" spans="10:13" x14ac:dyDescent="0.25">
      <c r="J618" s="12"/>
      <c r="K618" s="12"/>
      <c r="L618" s="13"/>
      <c r="M618" s="13"/>
    </row>
    <row r="619" spans="10:13" x14ac:dyDescent="0.25">
      <c r="J619" s="12"/>
      <c r="K619" s="12"/>
      <c r="L619" s="13"/>
      <c r="M619" s="13"/>
    </row>
    <row r="620" spans="10:13" x14ac:dyDescent="0.25">
      <c r="J620" s="12"/>
      <c r="K620" s="12"/>
      <c r="L620" s="13"/>
      <c r="M620" s="13"/>
    </row>
    <row r="621" spans="10:13" x14ac:dyDescent="0.25">
      <c r="J621" s="12"/>
      <c r="K621" s="12"/>
      <c r="L621" s="13"/>
      <c r="M621" s="13"/>
    </row>
    <row r="622" spans="10:13" x14ac:dyDescent="0.25">
      <c r="J622" s="12"/>
      <c r="K622" s="12"/>
      <c r="L622" s="13"/>
      <c r="M622" s="13"/>
    </row>
    <row r="623" spans="10:13" x14ac:dyDescent="0.25">
      <c r="J623" s="12"/>
      <c r="K623" s="12"/>
      <c r="L623" s="13"/>
      <c r="M623" s="13"/>
    </row>
    <row r="624" spans="10:13" x14ac:dyDescent="0.25">
      <c r="J624" s="12"/>
      <c r="K624" s="12"/>
      <c r="L624" s="13"/>
      <c r="M624" s="13"/>
    </row>
    <row r="625" spans="10:13" x14ac:dyDescent="0.25">
      <c r="J625" s="12"/>
      <c r="K625" s="12"/>
      <c r="L625" s="13"/>
      <c r="M625" s="13"/>
    </row>
    <row r="626" spans="10:13" x14ac:dyDescent="0.25">
      <c r="J626" s="12"/>
      <c r="K626" s="12"/>
      <c r="L626" s="13"/>
      <c r="M626" s="13"/>
    </row>
    <row r="627" spans="10:13" x14ac:dyDescent="0.25">
      <c r="J627" s="12"/>
      <c r="K627" s="12"/>
      <c r="L627" s="13"/>
      <c r="M627" s="13"/>
    </row>
    <row r="628" spans="10:13" x14ac:dyDescent="0.25">
      <c r="J628" s="12"/>
      <c r="K628" s="12"/>
      <c r="L628" s="13"/>
      <c r="M628" s="13"/>
    </row>
    <row r="629" spans="10:13" x14ac:dyDescent="0.25">
      <c r="J629" s="12"/>
      <c r="K629" s="12"/>
      <c r="L629" s="13"/>
      <c r="M629" s="13"/>
    </row>
    <row r="630" spans="10:13" x14ac:dyDescent="0.25">
      <c r="J630" s="12"/>
      <c r="K630" s="12"/>
      <c r="L630" s="13"/>
      <c r="M630" s="13"/>
    </row>
    <row r="631" spans="10:13" x14ac:dyDescent="0.25">
      <c r="J631" s="12"/>
      <c r="K631" s="12"/>
      <c r="L631" s="13"/>
      <c r="M631" s="13"/>
    </row>
    <row r="632" spans="10:13" x14ac:dyDescent="0.25">
      <c r="J632" s="12"/>
      <c r="K632" s="12"/>
      <c r="L632" s="13"/>
      <c r="M632" s="13"/>
    </row>
    <row r="633" spans="10:13" x14ac:dyDescent="0.25">
      <c r="J633" s="12"/>
      <c r="K633" s="12"/>
      <c r="L633" s="13"/>
      <c r="M633" s="13"/>
    </row>
    <row r="634" spans="10:13" x14ac:dyDescent="0.25">
      <c r="J634" s="12"/>
      <c r="K634" s="12"/>
      <c r="L634" s="13"/>
      <c r="M634" s="13"/>
    </row>
    <row r="635" spans="10:13" x14ac:dyDescent="0.25">
      <c r="J635" s="12"/>
      <c r="K635" s="12"/>
      <c r="L635" s="13"/>
      <c r="M635" s="13"/>
    </row>
    <row r="636" spans="10:13" x14ac:dyDescent="0.25">
      <c r="J636" s="12"/>
      <c r="K636" s="12"/>
      <c r="L636" s="13"/>
      <c r="M636" s="13"/>
    </row>
    <row r="637" spans="10:13" x14ac:dyDescent="0.25">
      <c r="J637" s="12"/>
      <c r="K637" s="12"/>
      <c r="L637" s="13"/>
      <c r="M637" s="13"/>
    </row>
    <row r="638" spans="10:13" x14ac:dyDescent="0.25">
      <c r="J638" s="12"/>
      <c r="K638" s="12"/>
      <c r="L638" s="13"/>
      <c r="M638" s="13"/>
    </row>
    <row r="639" spans="10:13" x14ac:dyDescent="0.25">
      <c r="J639" s="12"/>
      <c r="K639" s="12"/>
      <c r="L639" s="13"/>
      <c r="M639" s="13"/>
    </row>
    <row r="640" spans="10:13" x14ac:dyDescent="0.25">
      <c r="J640" s="12"/>
      <c r="K640" s="12"/>
      <c r="L640" s="13"/>
      <c r="M640" s="13"/>
    </row>
    <row r="641" spans="10:13" x14ac:dyDescent="0.25">
      <c r="J641" s="12"/>
      <c r="K641" s="12"/>
      <c r="L641" s="13"/>
      <c r="M641" s="13"/>
    </row>
    <row r="642" spans="10:13" x14ac:dyDescent="0.25">
      <c r="J642" s="12"/>
      <c r="K642" s="12"/>
      <c r="L642" s="13"/>
      <c r="M642" s="13"/>
    </row>
    <row r="643" spans="10:13" x14ac:dyDescent="0.25">
      <c r="J643" s="12"/>
      <c r="K643" s="12"/>
      <c r="L643" s="13"/>
      <c r="M643" s="13"/>
    </row>
    <row r="644" spans="10:13" x14ac:dyDescent="0.25">
      <c r="J644" s="12"/>
      <c r="K644" s="12"/>
      <c r="L644" s="13"/>
      <c r="M644" s="13"/>
    </row>
    <row r="645" spans="10:13" x14ac:dyDescent="0.25">
      <c r="J645" s="12"/>
      <c r="K645" s="12"/>
      <c r="L645" s="13"/>
      <c r="M645" s="13"/>
    </row>
    <row r="646" spans="10:13" x14ac:dyDescent="0.25">
      <c r="J646" s="12"/>
      <c r="K646" s="12"/>
      <c r="L646" s="13"/>
      <c r="M646" s="13"/>
    </row>
    <row r="647" spans="10:13" x14ac:dyDescent="0.25">
      <c r="J647" s="12"/>
      <c r="K647" s="12"/>
      <c r="L647" s="13"/>
      <c r="M647" s="13"/>
    </row>
    <row r="648" spans="10:13" x14ac:dyDescent="0.25">
      <c r="J648" s="12"/>
      <c r="K648" s="12"/>
      <c r="L648" s="13"/>
      <c r="M648" s="13"/>
    </row>
    <row r="649" spans="10:13" x14ac:dyDescent="0.25">
      <c r="J649" s="12"/>
      <c r="K649" s="12"/>
      <c r="L649" s="13"/>
      <c r="M649" s="13"/>
    </row>
    <row r="650" spans="10:13" x14ac:dyDescent="0.25">
      <c r="J650" s="12"/>
      <c r="K650" s="12"/>
      <c r="L650" s="13"/>
      <c r="M650" s="13"/>
    </row>
    <row r="651" spans="10:13" x14ac:dyDescent="0.25">
      <c r="J651" s="12"/>
      <c r="K651" s="12"/>
      <c r="L651" s="13"/>
      <c r="M651" s="13"/>
    </row>
    <row r="652" spans="10:13" x14ac:dyDescent="0.25">
      <c r="J652" s="12"/>
      <c r="K652" s="12"/>
      <c r="L652" s="13"/>
      <c r="M652" s="13"/>
    </row>
    <row r="653" spans="10:13" x14ac:dyDescent="0.25">
      <c r="J653" s="12"/>
      <c r="K653" s="12"/>
      <c r="L653" s="13"/>
      <c r="M653" s="13"/>
    </row>
    <row r="654" spans="10:13" x14ac:dyDescent="0.25">
      <c r="J654" s="12"/>
      <c r="K654" s="12"/>
      <c r="L654" s="13"/>
      <c r="M654" s="13"/>
    </row>
    <row r="655" spans="10:13" x14ac:dyDescent="0.25">
      <c r="J655" s="12"/>
      <c r="K655" s="12"/>
      <c r="L655" s="13"/>
      <c r="M655" s="13"/>
    </row>
    <row r="656" spans="10:13" x14ac:dyDescent="0.25">
      <c r="J656" s="12"/>
      <c r="K656" s="12"/>
      <c r="L656" s="13"/>
      <c r="M656" s="13"/>
    </row>
    <row r="657" spans="10:13" x14ac:dyDescent="0.25">
      <c r="J657" s="12"/>
      <c r="K657" s="12"/>
      <c r="L657" s="13"/>
      <c r="M657" s="13"/>
    </row>
    <row r="658" spans="10:13" x14ac:dyDescent="0.25">
      <c r="J658" s="12"/>
      <c r="K658" s="12"/>
      <c r="L658" s="13"/>
      <c r="M658" s="13"/>
    </row>
    <row r="659" spans="10:13" x14ac:dyDescent="0.25">
      <c r="J659" s="12"/>
      <c r="K659" s="12"/>
      <c r="L659" s="13"/>
      <c r="M659" s="13"/>
    </row>
    <row r="660" spans="10:13" x14ac:dyDescent="0.25">
      <c r="J660" s="12"/>
      <c r="K660" s="12"/>
      <c r="L660" s="13"/>
      <c r="M660" s="13"/>
    </row>
    <row r="661" spans="10:13" x14ac:dyDescent="0.25">
      <c r="J661" s="12"/>
      <c r="K661" s="12"/>
      <c r="L661" s="13"/>
      <c r="M661" s="13"/>
    </row>
    <row r="662" spans="10:13" x14ac:dyDescent="0.25">
      <c r="J662" s="12"/>
      <c r="K662" s="12"/>
      <c r="L662" s="13"/>
      <c r="M662" s="13"/>
    </row>
    <row r="663" spans="10:13" x14ac:dyDescent="0.25">
      <c r="J663" s="12"/>
      <c r="K663" s="12"/>
      <c r="L663" s="13"/>
      <c r="M663" s="13"/>
    </row>
    <row r="664" spans="10:13" x14ac:dyDescent="0.25">
      <c r="J664" s="12"/>
      <c r="K664" s="12"/>
      <c r="L664" s="13"/>
      <c r="M664" s="13"/>
    </row>
    <row r="665" spans="10:13" x14ac:dyDescent="0.25">
      <c r="J665" s="12"/>
      <c r="K665" s="12"/>
      <c r="L665" s="13"/>
      <c r="M665" s="13"/>
    </row>
    <row r="666" spans="10:13" x14ac:dyDescent="0.25">
      <c r="J666" s="12"/>
      <c r="K666" s="12"/>
      <c r="L666" s="13"/>
      <c r="M666" s="13"/>
    </row>
    <row r="667" spans="10:13" x14ac:dyDescent="0.25">
      <c r="J667" s="12"/>
      <c r="K667" s="12"/>
      <c r="L667" s="13"/>
      <c r="M667" s="13"/>
    </row>
    <row r="668" spans="10:13" x14ac:dyDescent="0.25">
      <c r="J668" s="12"/>
      <c r="K668" s="12"/>
      <c r="L668" s="13"/>
      <c r="M668" s="13"/>
    </row>
    <row r="669" spans="10:13" x14ac:dyDescent="0.25">
      <c r="J669" s="12"/>
      <c r="K669" s="12"/>
      <c r="L669" s="13"/>
      <c r="M669" s="13"/>
    </row>
    <row r="670" spans="10:13" x14ac:dyDescent="0.25">
      <c r="J670" s="12"/>
      <c r="K670" s="12"/>
      <c r="L670" s="13"/>
      <c r="M670" s="13"/>
    </row>
    <row r="671" spans="10:13" x14ac:dyDescent="0.25">
      <c r="J671" s="12"/>
      <c r="K671" s="12"/>
      <c r="L671" s="13"/>
      <c r="M671" s="13"/>
    </row>
    <row r="672" spans="10:13" x14ac:dyDescent="0.25">
      <c r="J672" s="12"/>
      <c r="K672" s="12"/>
      <c r="L672" s="13"/>
      <c r="M672" s="13"/>
    </row>
    <row r="673" spans="10:13" x14ac:dyDescent="0.25">
      <c r="J673" s="12"/>
      <c r="K673" s="12"/>
      <c r="L673" s="13"/>
      <c r="M673" s="13"/>
    </row>
    <row r="674" spans="10:13" x14ac:dyDescent="0.25">
      <c r="J674" s="12"/>
      <c r="K674" s="12"/>
      <c r="L674" s="13"/>
      <c r="M674" s="13"/>
    </row>
    <row r="675" spans="10:13" x14ac:dyDescent="0.25">
      <c r="J675" s="12"/>
      <c r="K675" s="12"/>
      <c r="L675" s="13"/>
      <c r="M675" s="13"/>
    </row>
    <row r="676" spans="10:13" x14ac:dyDescent="0.25">
      <c r="J676" s="12"/>
      <c r="K676" s="12"/>
      <c r="L676" s="13"/>
      <c r="M676" s="13"/>
    </row>
    <row r="677" spans="10:13" x14ac:dyDescent="0.25">
      <c r="J677" s="12"/>
      <c r="K677" s="12"/>
      <c r="L677" s="13"/>
      <c r="M677" s="13"/>
    </row>
    <row r="678" spans="10:13" x14ac:dyDescent="0.25">
      <c r="J678" s="12"/>
      <c r="K678" s="12"/>
      <c r="L678" s="13"/>
      <c r="M678" s="13"/>
    </row>
    <row r="679" spans="10:13" x14ac:dyDescent="0.25">
      <c r="J679" s="12"/>
      <c r="K679" s="12"/>
      <c r="L679" s="13"/>
      <c r="M679" s="13"/>
    </row>
    <row r="680" spans="10:13" x14ac:dyDescent="0.25">
      <c r="J680" s="12"/>
      <c r="K680" s="12"/>
      <c r="L680" s="13"/>
      <c r="M680" s="13"/>
    </row>
    <row r="681" spans="10:13" x14ac:dyDescent="0.25">
      <c r="J681" s="12"/>
      <c r="K681" s="12"/>
      <c r="L681" s="13"/>
      <c r="M681" s="13"/>
    </row>
    <row r="682" spans="10:13" x14ac:dyDescent="0.25">
      <c r="J682" s="12"/>
      <c r="K682" s="12"/>
      <c r="L682" s="13"/>
      <c r="M682" s="13"/>
    </row>
    <row r="683" spans="10:13" x14ac:dyDescent="0.25">
      <c r="J683" s="12"/>
      <c r="K683" s="12"/>
      <c r="L683" s="13"/>
      <c r="M683" s="13"/>
    </row>
    <row r="684" spans="10:13" x14ac:dyDescent="0.25">
      <c r="J684" s="12"/>
      <c r="K684" s="12"/>
      <c r="L684" s="13"/>
      <c r="M684" s="13"/>
    </row>
    <row r="685" spans="10:13" x14ac:dyDescent="0.25">
      <c r="J685" s="12"/>
      <c r="K685" s="12"/>
      <c r="L685" s="13"/>
      <c r="M685" s="13"/>
    </row>
    <row r="686" spans="10:13" x14ac:dyDescent="0.25">
      <c r="J686" s="12"/>
      <c r="K686" s="12"/>
      <c r="L686" s="13"/>
      <c r="M686" s="13"/>
    </row>
    <row r="687" spans="10:13" x14ac:dyDescent="0.25">
      <c r="J687" s="12"/>
      <c r="K687" s="12"/>
      <c r="L687" s="13"/>
      <c r="M687" s="13"/>
    </row>
    <row r="688" spans="10:13" x14ac:dyDescent="0.25">
      <c r="J688" s="12"/>
      <c r="K688" s="12"/>
      <c r="L688" s="13"/>
      <c r="M688" s="13"/>
    </row>
    <row r="689" spans="10:13" x14ac:dyDescent="0.25">
      <c r="J689" s="12"/>
      <c r="K689" s="12"/>
      <c r="L689" s="13"/>
      <c r="M689" s="13"/>
    </row>
    <row r="690" spans="10:13" x14ac:dyDescent="0.25">
      <c r="J690" s="12"/>
      <c r="K690" s="12"/>
      <c r="L690" s="13"/>
      <c r="M690" s="13"/>
    </row>
    <row r="691" spans="10:13" x14ac:dyDescent="0.25">
      <c r="J691" s="12"/>
      <c r="K691" s="12"/>
      <c r="L691" s="13"/>
      <c r="M691" s="13"/>
    </row>
    <row r="692" spans="10:13" x14ac:dyDescent="0.25">
      <c r="J692" s="12"/>
      <c r="K692" s="12"/>
      <c r="L692" s="13"/>
      <c r="M692" s="13"/>
    </row>
    <row r="693" spans="10:13" x14ac:dyDescent="0.25">
      <c r="J693" s="12"/>
      <c r="K693" s="12"/>
      <c r="L693" s="13"/>
      <c r="M693" s="13"/>
    </row>
    <row r="694" spans="10:13" x14ac:dyDescent="0.25">
      <c r="J694" s="12"/>
      <c r="K694" s="12"/>
      <c r="L694" s="13"/>
      <c r="M694" s="13"/>
    </row>
    <row r="695" spans="10:13" x14ac:dyDescent="0.25">
      <c r="J695" s="12"/>
      <c r="K695" s="12"/>
      <c r="L695" s="13"/>
      <c r="M695" s="13"/>
    </row>
    <row r="696" spans="10:13" x14ac:dyDescent="0.25">
      <c r="J696" s="12"/>
      <c r="K696" s="12"/>
      <c r="L696" s="13"/>
      <c r="M696" s="13"/>
    </row>
    <row r="697" spans="10:13" x14ac:dyDescent="0.25">
      <c r="J697" s="12"/>
      <c r="K697" s="12"/>
      <c r="L697" s="13"/>
      <c r="M697" s="13"/>
    </row>
    <row r="698" spans="10:13" x14ac:dyDescent="0.25">
      <c r="J698" s="12"/>
      <c r="K698" s="12"/>
      <c r="L698" s="13"/>
      <c r="M698" s="13"/>
    </row>
    <row r="699" spans="10:13" x14ac:dyDescent="0.25">
      <c r="J699" s="12"/>
      <c r="K699" s="12"/>
      <c r="L699" s="13"/>
      <c r="M699" s="13"/>
    </row>
    <row r="700" spans="10:13" x14ac:dyDescent="0.25">
      <c r="J700" s="12"/>
      <c r="K700" s="12"/>
      <c r="L700" s="13"/>
      <c r="M700" s="13"/>
    </row>
    <row r="701" spans="10:13" x14ac:dyDescent="0.25">
      <c r="J701" s="12"/>
      <c r="K701" s="12"/>
      <c r="L701" s="13"/>
      <c r="M701" s="13"/>
    </row>
    <row r="702" spans="10:13" x14ac:dyDescent="0.25">
      <c r="J702" s="12"/>
      <c r="K702" s="12"/>
      <c r="L702" s="13"/>
      <c r="M702" s="13"/>
    </row>
    <row r="703" spans="10:13" x14ac:dyDescent="0.25">
      <c r="J703" s="12"/>
      <c r="K703" s="12"/>
      <c r="L703" s="13"/>
      <c r="M703" s="13"/>
    </row>
    <row r="704" spans="10:13" x14ac:dyDescent="0.25">
      <c r="J704" s="12"/>
      <c r="K704" s="12"/>
      <c r="L704" s="13"/>
      <c r="M704" s="13"/>
    </row>
    <row r="705" spans="10:13" x14ac:dyDescent="0.25">
      <c r="J705" s="12"/>
      <c r="K705" s="12"/>
      <c r="L705" s="13"/>
      <c r="M705" s="13"/>
    </row>
    <row r="706" spans="10:13" x14ac:dyDescent="0.25">
      <c r="J706" s="12"/>
      <c r="K706" s="12"/>
      <c r="L706" s="13"/>
      <c r="M706" s="13"/>
    </row>
    <row r="707" spans="10:13" x14ac:dyDescent="0.25">
      <c r="J707" s="12"/>
      <c r="K707" s="12"/>
      <c r="L707" s="13"/>
      <c r="M707" s="13"/>
    </row>
    <row r="708" spans="10:13" x14ac:dyDescent="0.25">
      <c r="J708" s="12"/>
      <c r="K708" s="12"/>
      <c r="L708" s="13"/>
      <c r="M708" s="13"/>
    </row>
    <row r="709" spans="10:13" x14ac:dyDescent="0.25">
      <c r="J709" s="12"/>
      <c r="K709" s="12"/>
      <c r="L709" s="13"/>
      <c r="M709" s="13"/>
    </row>
    <row r="710" spans="10:13" x14ac:dyDescent="0.25">
      <c r="J710" s="12"/>
      <c r="K710" s="12"/>
      <c r="L710" s="13"/>
      <c r="M710" s="13"/>
    </row>
    <row r="711" spans="10:13" x14ac:dyDescent="0.25">
      <c r="J711" s="12"/>
      <c r="K711" s="12"/>
      <c r="L711" s="13"/>
      <c r="M711" s="13"/>
    </row>
    <row r="712" spans="10:13" x14ac:dyDescent="0.25">
      <c r="J712" s="12"/>
      <c r="K712" s="12"/>
      <c r="L712" s="13"/>
      <c r="M712" s="13"/>
    </row>
    <row r="713" spans="10:13" x14ac:dyDescent="0.25">
      <c r="J713" s="12"/>
      <c r="K713" s="12"/>
      <c r="L713" s="13"/>
      <c r="M713" s="13"/>
    </row>
    <row r="714" spans="10:13" x14ac:dyDescent="0.25">
      <c r="J714" s="12"/>
      <c r="K714" s="12"/>
      <c r="L714" s="13"/>
      <c r="M714" s="13"/>
    </row>
    <row r="715" spans="10:13" x14ac:dyDescent="0.25">
      <c r="J715" s="12"/>
      <c r="K715" s="12"/>
      <c r="L715" s="13"/>
      <c r="M715" s="13"/>
    </row>
    <row r="716" spans="10:13" x14ac:dyDescent="0.25">
      <c r="J716" s="12"/>
      <c r="K716" s="12"/>
      <c r="L716" s="13"/>
      <c r="M716" s="13"/>
    </row>
    <row r="717" spans="10:13" x14ac:dyDescent="0.25">
      <c r="J717" s="12"/>
      <c r="K717" s="12"/>
      <c r="L717" s="13"/>
      <c r="M717" s="13"/>
    </row>
    <row r="718" spans="10:13" x14ac:dyDescent="0.25">
      <c r="J718" s="12"/>
      <c r="K718" s="12"/>
      <c r="L718" s="13"/>
      <c r="M718" s="13"/>
    </row>
    <row r="719" spans="10:13" x14ac:dyDescent="0.25">
      <c r="J719" s="12"/>
      <c r="K719" s="12"/>
      <c r="L719" s="13"/>
      <c r="M719" s="13"/>
    </row>
    <row r="720" spans="10:13" x14ac:dyDescent="0.25">
      <c r="J720" s="12"/>
      <c r="K720" s="12"/>
      <c r="L720" s="13"/>
      <c r="M720" s="13"/>
    </row>
    <row r="721" spans="10:13" x14ac:dyDescent="0.25">
      <c r="J721" s="12"/>
      <c r="K721" s="12"/>
      <c r="L721" s="13"/>
      <c r="M721" s="13"/>
    </row>
    <row r="722" spans="10:13" x14ac:dyDescent="0.25">
      <c r="J722" s="12"/>
      <c r="K722" s="12"/>
      <c r="L722" s="13"/>
      <c r="M722" s="13"/>
    </row>
    <row r="723" spans="10:13" x14ac:dyDescent="0.25">
      <c r="J723" s="12"/>
      <c r="K723" s="12"/>
      <c r="L723" s="13"/>
      <c r="M723" s="13"/>
    </row>
    <row r="724" spans="10:13" x14ac:dyDescent="0.25">
      <c r="J724" s="12"/>
      <c r="K724" s="12"/>
      <c r="L724" s="13"/>
      <c r="M724" s="13"/>
    </row>
    <row r="725" spans="10:13" x14ac:dyDescent="0.25">
      <c r="J725" s="12"/>
      <c r="K725" s="12"/>
      <c r="L725" s="13"/>
      <c r="M725" s="13"/>
    </row>
    <row r="726" spans="10:13" x14ac:dyDescent="0.25">
      <c r="J726" s="12"/>
      <c r="K726" s="12"/>
      <c r="L726" s="13"/>
      <c r="M726" s="13"/>
    </row>
    <row r="727" spans="10:13" x14ac:dyDescent="0.25">
      <c r="J727" s="12"/>
      <c r="K727" s="12"/>
      <c r="L727" s="13"/>
      <c r="M727" s="13"/>
    </row>
    <row r="728" spans="10:13" x14ac:dyDescent="0.25">
      <c r="J728" s="12"/>
      <c r="K728" s="12"/>
      <c r="L728" s="13"/>
      <c r="M728" s="13"/>
    </row>
    <row r="729" spans="10:13" x14ac:dyDescent="0.25">
      <c r="J729" s="12"/>
      <c r="K729" s="12"/>
      <c r="L729" s="13"/>
      <c r="M729" s="13"/>
    </row>
    <row r="730" spans="10:13" x14ac:dyDescent="0.25">
      <c r="J730" s="12"/>
      <c r="K730" s="12"/>
      <c r="L730" s="13"/>
      <c r="M730" s="13"/>
    </row>
    <row r="731" spans="10:13" x14ac:dyDescent="0.25">
      <c r="J731" s="12"/>
      <c r="K731" s="12"/>
      <c r="L731" s="13"/>
      <c r="M731" s="13"/>
    </row>
    <row r="732" spans="10:13" x14ac:dyDescent="0.25">
      <c r="J732" s="12"/>
      <c r="K732" s="12"/>
      <c r="L732" s="13"/>
      <c r="M732" s="13"/>
    </row>
    <row r="733" spans="10:13" x14ac:dyDescent="0.25">
      <c r="J733" s="12"/>
      <c r="K733" s="12"/>
      <c r="L733" s="13"/>
      <c r="M733" s="13"/>
    </row>
    <row r="734" spans="10:13" x14ac:dyDescent="0.25">
      <c r="J734" s="12"/>
      <c r="K734" s="12"/>
      <c r="L734" s="13"/>
      <c r="M734" s="13"/>
    </row>
    <row r="735" spans="10:13" x14ac:dyDescent="0.25">
      <c r="J735" s="12"/>
      <c r="K735" s="12"/>
      <c r="L735" s="13"/>
      <c r="M735" s="13"/>
    </row>
    <row r="736" spans="10:13" x14ac:dyDescent="0.25">
      <c r="J736" s="12"/>
      <c r="K736" s="12"/>
      <c r="L736" s="13"/>
      <c r="M736" s="13"/>
    </row>
    <row r="737" spans="10:13" x14ac:dyDescent="0.25">
      <c r="J737" s="12"/>
      <c r="K737" s="12"/>
      <c r="L737" s="13"/>
      <c r="M737" s="13"/>
    </row>
    <row r="738" spans="10:13" x14ac:dyDescent="0.25">
      <c r="J738" s="12"/>
      <c r="K738" s="12"/>
      <c r="L738" s="13"/>
      <c r="M738" s="13"/>
    </row>
    <row r="739" spans="10:13" x14ac:dyDescent="0.25">
      <c r="J739" s="12"/>
      <c r="K739" s="12"/>
      <c r="L739" s="13"/>
      <c r="M739" s="13"/>
    </row>
    <row r="740" spans="10:13" x14ac:dyDescent="0.25">
      <c r="J740" s="12"/>
      <c r="K740" s="12"/>
      <c r="L740" s="13"/>
      <c r="M740" s="13"/>
    </row>
    <row r="741" spans="10:13" x14ac:dyDescent="0.25">
      <c r="J741" s="12"/>
      <c r="K741" s="12"/>
      <c r="L741" s="13"/>
      <c r="M741" s="13"/>
    </row>
    <row r="742" spans="10:13" x14ac:dyDescent="0.25">
      <c r="J742" s="12"/>
      <c r="K742" s="12"/>
      <c r="L742" s="13"/>
      <c r="M742" s="13"/>
    </row>
    <row r="743" spans="10:13" x14ac:dyDescent="0.25">
      <c r="J743" s="12"/>
      <c r="K743" s="12"/>
      <c r="L743" s="13"/>
      <c r="M743" s="13"/>
    </row>
    <row r="744" spans="10:13" x14ac:dyDescent="0.25">
      <c r="J744" s="12"/>
      <c r="K744" s="12"/>
      <c r="L744" s="13"/>
      <c r="M744" s="13"/>
    </row>
    <row r="745" spans="10:13" x14ac:dyDescent="0.25">
      <c r="J745" s="12"/>
      <c r="K745" s="12"/>
      <c r="L745" s="13"/>
      <c r="M745" s="13"/>
    </row>
    <row r="746" spans="10:13" x14ac:dyDescent="0.25">
      <c r="J746" s="12"/>
      <c r="K746" s="12"/>
      <c r="L746" s="13"/>
      <c r="M746" s="13"/>
    </row>
    <row r="747" spans="10:13" x14ac:dyDescent="0.25">
      <c r="J747" s="12"/>
      <c r="K747" s="12"/>
      <c r="L747" s="13"/>
      <c r="M747" s="13"/>
    </row>
    <row r="748" spans="10:13" x14ac:dyDescent="0.25">
      <c r="J748" s="12"/>
      <c r="K748" s="12"/>
      <c r="L748" s="13"/>
      <c r="M748" s="13"/>
    </row>
    <row r="749" spans="10:13" x14ac:dyDescent="0.25">
      <c r="J749" s="12"/>
      <c r="K749" s="12"/>
      <c r="L749" s="13"/>
      <c r="M749" s="13"/>
    </row>
    <row r="750" spans="10:13" x14ac:dyDescent="0.25">
      <c r="J750" s="12"/>
      <c r="K750" s="12"/>
      <c r="L750" s="13"/>
      <c r="M750" s="13"/>
    </row>
    <row r="751" spans="10:13" x14ac:dyDescent="0.25">
      <c r="J751" s="12"/>
      <c r="K751" s="12"/>
      <c r="L751" s="13"/>
      <c r="M751" s="13"/>
    </row>
    <row r="752" spans="10:13" x14ac:dyDescent="0.25">
      <c r="J752" s="12"/>
      <c r="K752" s="12"/>
      <c r="L752" s="13"/>
      <c r="M752" s="13"/>
    </row>
    <row r="753" spans="10:13" x14ac:dyDescent="0.25">
      <c r="J753" s="12"/>
      <c r="K753" s="12"/>
      <c r="L753" s="13"/>
      <c r="M753" s="13"/>
    </row>
    <row r="754" spans="10:13" x14ac:dyDescent="0.25">
      <c r="J754" s="12"/>
      <c r="K754" s="12"/>
      <c r="L754" s="13"/>
      <c r="M754" s="13"/>
    </row>
    <row r="755" spans="10:13" x14ac:dyDescent="0.25">
      <c r="J755" s="12"/>
      <c r="K755" s="12"/>
      <c r="L755" s="13"/>
      <c r="M755" s="13"/>
    </row>
    <row r="756" spans="10:13" x14ac:dyDescent="0.25">
      <c r="J756" s="12"/>
      <c r="K756" s="12"/>
      <c r="L756" s="13"/>
      <c r="M756" s="13"/>
    </row>
    <row r="757" spans="10:13" x14ac:dyDescent="0.25">
      <c r="J757" s="12"/>
      <c r="K757" s="12"/>
      <c r="L757" s="13"/>
      <c r="M757" s="13"/>
    </row>
    <row r="758" spans="10:13" x14ac:dyDescent="0.25">
      <c r="J758" s="12"/>
      <c r="K758" s="12"/>
      <c r="L758" s="13"/>
      <c r="M758" s="13"/>
    </row>
    <row r="759" spans="10:13" x14ac:dyDescent="0.25">
      <c r="J759" s="12"/>
      <c r="K759" s="12"/>
      <c r="L759" s="13"/>
      <c r="M759" s="13"/>
    </row>
    <row r="760" spans="10:13" x14ac:dyDescent="0.25">
      <c r="J760" s="12"/>
      <c r="K760" s="12"/>
      <c r="L760" s="13"/>
      <c r="M760" s="13"/>
    </row>
    <row r="761" spans="10:13" x14ac:dyDescent="0.25">
      <c r="J761" s="12"/>
      <c r="K761" s="12"/>
      <c r="L761" s="13"/>
      <c r="M761" s="13"/>
    </row>
    <row r="762" spans="10:13" x14ac:dyDescent="0.25">
      <c r="J762" s="12"/>
      <c r="K762" s="12"/>
      <c r="L762" s="13"/>
      <c r="M762" s="13"/>
    </row>
    <row r="763" spans="10:13" x14ac:dyDescent="0.25">
      <c r="J763" s="12"/>
      <c r="K763" s="12"/>
      <c r="L763" s="13"/>
      <c r="M763" s="13"/>
    </row>
    <row r="764" spans="10:13" x14ac:dyDescent="0.25">
      <c r="J764" s="12"/>
      <c r="K764" s="12"/>
      <c r="L764" s="13"/>
      <c r="M764" s="13"/>
    </row>
    <row r="765" spans="10:13" x14ac:dyDescent="0.25">
      <c r="J765" s="12"/>
      <c r="K765" s="12"/>
      <c r="L765" s="13"/>
      <c r="M765" s="13"/>
    </row>
    <row r="766" spans="10:13" x14ac:dyDescent="0.25">
      <c r="J766" s="12"/>
      <c r="K766" s="12"/>
      <c r="L766" s="13"/>
      <c r="M766" s="13"/>
    </row>
    <row r="767" spans="10:13" x14ac:dyDescent="0.25">
      <c r="J767" s="12"/>
      <c r="K767" s="12"/>
      <c r="L767" s="13"/>
      <c r="M767" s="13"/>
    </row>
    <row r="768" spans="10:13" x14ac:dyDescent="0.25">
      <c r="J768" s="12"/>
      <c r="K768" s="12"/>
      <c r="L768" s="13"/>
      <c r="M768" s="13"/>
    </row>
    <row r="769" spans="10:13" x14ac:dyDescent="0.25">
      <c r="J769" s="12"/>
      <c r="K769" s="12"/>
      <c r="L769" s="13"/>
      <c r="M769" s="13"/>
    </row>
    <row r="770" spans="10:13" x14ac:dyDescent="0.25">
      <c r="J770" s="12"/>
      <c r="K770" s="12"/>
      <c r="L770" s="13"/>
      <c r="M770" s="13"/>
    </row>
    <row r="771" spans="10:13" x14ac:dyDescent="0.25">
      <c r="J771" s="12"/>
      <c r="K771" s="12"/>
      <c r="L771" s="13"/>
      <c r="M771" s="13"/>
    </row>
    <row r="772" spans="10:13" x14ac:dyDescent="0.25">
      <c r="J772" s="12"/>
      <c r="K772" s="12"/>
      <c r="L772" s="13"/>
      <c r="M772" s="13"/>
    </row>
    <row r="773" spans="10:13" x14ac:dyDescent="0.25">
      <c r="J773" s="12"/>
      <c r="K773" s="12"/>
      <c r="L773" s="13"/>
      <c r="M773" s="13"/>
    </row>
    <row r="774" spans="10:13" x14ac:dyDescent="0.25">
      <c r="J774" s="12"/>
      <c r="K774" s="12"/>
      <c r="L774" s="13"/>
      <c r="M774" s="13"/>
    </row>
    <row r="775" spans="10:13" x14ac:dyDescent="0.25">
      <c r="J775" s="12"/>
      <c r="K775" s="12"/>
      <c r="L775" s="13"/>
      <c r="M775" s="13"/>
    </row>
    <row r="776" spans="10:13" x14ac:dyDescent="0.25">
      <c r="J776" s="12"/>
      <c r="K776" s="12"/>
      <c r="L776" s="13"/>
      <c r="M776" s="13"/>
    </row>
    <row r="777" spans="10:13" x14ac:dyDescent="0.25">
      <c r="J777" s="12"/>
      <c r="K777" s="12"/>
      <c r="L777" s="13"/>
      <c r="M777" s="13"/>
    </row>
    <row r="778" spans="10:13" x14ac:dyDescent="0.25">
      <c r="J778" s="12"/>
      <c r="K778" s="12"/>
      <c r="L778" s="13"/>
      <c r="M778" s="13"/>
    </row>
    <row r="779" spans="10:13" x14ac:dyDescent="0.25">
      <c r="J779" s="12"/>
      <c r="K779" s="12"/>
      <c r="L779" s="13"/>
      <c r="M779" s="13"/>
    </row>
    <row r="780" spans="10:13" x14ac:dyDescent="0.25">
      <c r="J780" s="12"/>
      <c r="K780" s="12"/>
      <c r="L780" s="13"/>
      <c r="M780" s="13"/>
    </row>
    <row r="781" spans="10:13" x14ac:dyDescent="0.25">
      <c r="J781" s="12"/>
      <c r="K781" s="12"/>
      <c r="L781" s="13"/>
      <c r="M781" s="13"/>
    </row>
    <row r="782" spans="10:13" x14ac:dyDescent="0.25">
      <c r="J782" s="12"/>
      <c r="K782" s="12"/>
      <c r="L782" s="13"/>
      <c r="M782" s="13"/>
    </row>
    <row r="783" spans="10:13" x14ac:dyDescent="0.25">
      <c r="J783" s="12"/>
      <c r="K783" s="12"/>
      <c r="L783" s="13"/>
      <c r="M783" s="13"/>
    </row>
    <row r="784" spans="10:13" x14ac:dyDescent="0.25">
      <c r="J784" s="12"/>
      <c r="K784" s="12"/>
      <c r="L784" s="13"/>
      <c r="M784" s="13"/>
    </row>
    <row r="785" spans="10:13" x14ac:dyDescent="0.25">
      <c r="J785" s="12"/>
      <c r="K785" s="12"/>
      <c r="L785" s="13"/>
      <c r="M785" s="13"/>
    </row>
    <row r="786" spans="10:13" x14ac:dyDescent="0.25">
      <c r="J786" s="12"/>
      <c r="K786" s="12"/>
      <c r="L786" s="13"/>
      <c r="M786" s="13"/>
    </row>
    <row r="787" spans="10:13" x14ac:dyDescent="0.25">
      <c r="J787" s="12"/>
      <c r="K787" s="12"/>
      <c r="L787" s="13"/>
      <c r="M787" s="13"/>
    </row>
    <row r="788" spans="10:13" x14ac:dyDescent="0.25">
      <c r="J788" s="12"/>
      <c r="K788" s="12"/>
      <c r="L788" s="13"/>
      <c r="M788" s="13"/>
    </row>
    <row r="789" spans="10:13" x14ac:dyDescent="0.25">
      <c r="J789" s="12"/>
      <c r="K789" s="12"/>
      <c r="L789" s="13"/>
      <c r="M789" s="13"/>
    </row>
    <row r="790" spans="10:13" x14ac:dyDescent="0.25">
      <c r="J790" s="12"/>
      <c r="K790" s="12"/>
      <c r="L790" s="13"/>
      <c r="M790" s="13"/>
    </row>
    <row r="791" spans="10:13" x14ac:dyDescent="0.25">
      <c r="J791" s="12"/>
      <c r="K791" s="12"/>
      <c r="L791" s="13"/>
      <c r="M791" s="13"/>
    </row>
    <row r="792" spans="10:13" x14ac:dyDescent="0.25">
      <c r="J792" s="12"/>
      <c r="K792" s="12"/>
      <c r="L792" s="13"/>
      <c r="M792" s="13"/>
    </row>
    <row r="793" spans="10:13" x14ac:dyDescent="0.25">
      <c r="J793" s="12"/>
      <c r="K793" s="12"/>
      <c r="L793" s="13"/>
      <c r="M793" s="13"/>
    </row>
    <row r="794" spans="10:13" x14ac:dyDescent="0.25">
      <c r="J794" s="12"/>
      <c r="K794" s="12"/>
      <c r="L794" s="13"/>
      <c r="M794" s="13"/>
    </row>
    <row r="795" spans="10:13" x14ac:dyDescent="0.25">
      <c r="J795" s="12"/>
      <c r="K795" s="12"/>
      <c r="L795" s="13"/>
      <c r="M795" s="13"/>
    </row>
    <row r="796" spans="10:13" x14ac:dyDescent="0.25">
      <c r="J796" s="12"/>
      <c r="K796" s="12"/>
      <c r="L796" s="13"/>
      <c r="M796" s="13"/>
    </row>
    <row r="797" spans="10:13" x14ac:dyDescent="0.25">
      <c r="J797" s="12"/>
      <c r="K797" s="12"/>
      <c r="L797" s="13"/>
      <c r="M797" s="13"/>
    </row>
    <row r="798" spans="10:13" x14ac:dyDescent="0.25">
      <c r="J798" s="12"/>
      <c r="K798" s="12"/>
      <c r="L798" s="13"/>
      <c r="M798" s="13"/>
    </row>
    <row r="799" spans="10:13" x14ac:dyDescent="0.25">
      <c r="J799" s="12"/>
      <c r="K799" s="12"/>
      <c r="L799" s="13"/>
      <c r="M799" s="13"/>
    </row>
    <row r="800" spans="10:13" x14ac:dyDescent="0.25">
      <c r="J800" s="12"/>
      <c r="K800" s="12"/>
      <c r="L800" s="13"/>
      <c r="M800" s="13"/>
    </row>
    <row r="801" spans="10:13" x14ac:dyDescent="0.25">
      <c r="J801" s="12"/>
      <c r="K801" s="12"/>
      <c r="L801" s="13"/>
      <c r="M801" s="13"/>
    </row>
    <row r="802" spans="10:13" x14ac:dyDescent="0.25">
      <c r="J802" s="12"/>
      <c r="K802" s="12"/>
      <c r="L802" s="13"/>
      <c r="M802" s="13"/>
    </row>
    <row r="803" spans="10:13" x14ac:dyDescent="0.25">
      <c r="J803" s="12"/>
      <c r="K803" s="12"/>
      <c r="L803" s="13"/>
      <c r="M803" s="13"/>
    </row>
    <row r="804" spans="10:13" x14ac:dyDescent="0.25">
      <c r="J804" s="12"/>
      <c r="K804" s="12"/>
      <c r="L804" s="13"/>
      <c r="M804" s="13"/>
    </row>
    <row r="805" spans="10:13" x14ac:dyDescent="0.25">
      <c r="J805" s="12"/>
      <c r="K805" s="12"/>
      <c r="L805" s="13"/>
      <c r="M805" s="13"/>
    </row>
    <row r="806" spans="10:13" x14ac:dyDescent="0.25">
      <c r="J806" s="12"/>
      <c r="K806" s="12"/>
      <c r="L806" s="13"/>
      <c r="M806" s="13"/>
    </row>
    <row r="807" spans="10:13" x14ac:dyDescent="0.25">
      <c r="J807" s="12"/>
      <c r="K807" s="12"/>
      <c r="L807" s="13"/>
      <c r="M807" s="13"/>
    </row>
    <row r="808" spans="10:13" x14ac:dyDescent="0.25">
      <c r="J808" s="12"/>
      <c r="K808" s="12"/>
      <c r="L808" s="13"/>
      <c r="M808" s="13"/>
    </row>
    <row r="809" spans="10:13" x14ac:dyDescent="0.25">
      <c r="J809" s="12"/>
      <c r="K809" s="12"/>
      <c r="L809" s="13"/>
      <c r="M809" s="13"/>
    </row>
    <row r="810" spans="10:13" x14ac:dyDescent="0.25">
      <c r="J810" s="12"/>
      <c r="K810" s="12"/>
      <c r="L810" s="13"/>
      <c r="M810" s="13"/>
    </row>
    <row r="811" spans="10:13" x14ac:dyDescent="0.25">
      <c r="J811" s="12"/>
      <c r="K811" s="12"/>
      <c r="L811" s="13"/>
      <c r="M811" s="13"/>
    </row>
    <row r="812" spans="10:13" x14ac:dyDescent="0.25">
      <c r="J812" s="12"/>
      <c r="K812" s="12"/>
      <c r="L812" s="13"/>
      <c r="M812" s="13"/>
    </row>
    <row r="813" spans="10:13" x14ac:dyDescent="0.25">
      <c r="J813" s="12"/>
      <c r="K813" s="12"/>
      <c r="L813" s="13"/>
      <c r="M813" s="13"/>
    </row>
    <row r="814" spans="10:13" x14ac:dyDescent="0.25">
      <c r="J814" s="12"/>
      <c r="K814" s="12"/>
      <c r="L814" s="13"/>
      <c r="M814" s="13"/>
    </row>
    <row r="815" spans="10:13" x14ac:dyDescent="0.25">
      <c r="J815" s="12"/>
      <c r="K815" s="12"/>
      <c r="L815" s="13"/>
      <c r="M815" s="13"/>
    </row>
    <row r="816" spans="10:13" x14ac:dyDescent="0.25">
      <c r="J816" s="12"/>
      <c r="K816" s="12"/>
      <c r="L816" s="13"/>
      <c r="M816" s="13"/>
    </row>
    <row r="817" spans="10:13" x14ac:dyDescent="0.25">
      <c r="J817" s="12"/>
      <c r="K817" s="12"/>
      <c r="L817" s="13"/>
      <c r="M817" s="13"/>
    </row>
    <row r="818" spans="10:13" x14ac:dyDescent="0.25">
      <c r="J818" s="12"/>
      <c r="K818" s="12"/>
      <c r="L818" s="13"/>
      <c r="M818" s="13"/>
    </row>
    <row r="819" spans="10:13" x14ac:dyDescent="0.25">
      <c r="J819" s="12"/>
      <c r="K819" s="12"/>
      <c r="L819" s="13"/>
      <c r="M819" s="13"/>
    </row>
    <row r="820" spans="10:13" x14ac:dyDescent="0.25">
      <c r="J820" s="12"/>
      <c r="K820" s="12"/>
      <c r="L820" s="13"/>
      <c r="M820" s="13"/>
    </row>
    <row r="821" spans="10:13" x14ac:dyDescent="0.25">
      <c r="J821" s="12"/>
      <c r="K821" s="12"/>
      <c r="L821" s="13"/>
      <c r="M821" s="13"/>
    </row>
    <row r="822" spans="10:13" x14ac:dyDescent="0.25">
      <c r="J822" s="12"/>
      <c r="K822" s="12"/>
      <c r="L822" s="13"/>
      <c r="M822" s="13"/>
    </row>
    <row r="823" spans="10:13" x14ac:dyDescent="0.25">
      <c r="J823" s="12"/>
      <c r="K823" s="12"/>
      <c r="L823" s="13"/>
      <c r="M823" s="13"/>
    </row>
    <row r="824" spans="10:13" x14ac:dyDescent="0.25">
      <c r="J824" s="12"/>
      <c r="K824" s="12"/>
      <c r="L824" s="13"/>
      <c r="M824" s="13"/>
    </row>
    <row r="825" spans="10:13" x14ac:dyDescent="0.25">
      <c r="J825" s="12"/>
      <c r="K825" s="12"/>
      <c r="L825" s="13"/>
      <c r="M825" s="13"/>
    </row>
    <row r="826" spans="10:13" x14ac:dyDescent="0.25">
      <c r="J826" s="12"/>
      <c r="K826" s="12"/>
      <c r="L826" s="13"/>
      <c r="M826" s="13"/>
    </row>
    <row r="827" spans="10:13" x14ac:dyDescent="0.25">
      <c r="J827" s="12"/>
      <c r="K827" s="12"/>
      <c r="L827" s="13"/>
      <c r="M827" s="13"/>
    </row>
    <row r="828" spans="10:13" x14ac:dyDescent="0.25">
      <c r="J828" s="12"/>
      <c r="K828" s="12"/>
      <c r="L828" s="13"/>
      <c r="M828" s="13"/>
    </row>
    <row r="829" spans="10:13" x14ac:dyDescent="0.25">
      <c r="J829" s="12"/>
      <c r="K829" s="12"/>
      <c r="L829" s="13"/>
      <c r="M829" s="13"/>
    </row>
    <row r="830" spans="10:13" x14ac:dyDescent="0.25">
      <c r="J830" s="12"/>
      <c r="K830" s="12"/>
      <c r="L830" s="13"/>
      <c r="M830" s="13"/>
    </row>
    <row r="831" spans="10:13" x14ac:dyDescent="0.25">
      <c r="J831" s="12"/>
      <c r="K831" s="12"/>
      <c r="L831" s="13"/>
      <c r="M831" s="13"/>
    </row>
    <row r="832" spans="10:13" x14ac:dyDescent="0.25">
      <c r="J832" s="12"/>
      <c r="K832" s="12"/>
      <c r="L832" s="13"/>
      <c r="M832" s="13"/>
    </row>
    <row r="833" spans="10:13" x14ac:dyDescent="0.25">
      <c r="J833" s="12"/>
      <c r="K833" s="12"/>
      <c r="L833" s="13"/>
      <c r="M833" s="13"/>
    </row>
    <row r="834" spans="10:13" x14ac:dyDescent="0.25">
      <c r="J834" s="12"/>
      <c r="K834" s="12"/>
      <c r="L834" s="13"/>
      <c r="M834" s="13"/>
    </row>
    <row r="835" spans="10:13" x14ac:dyDescent="0.25">
      <c r="J835" s="12"/>
      <c r="K835" s="12"/>
      <c r="L835" s="13"/>
      <c r="M835" s="13"/>
    </row>
    <row r="836" spans="10:13" x14ac:dyDescent="0.25">
      <c r="J836" s="12"/>
      <c r="K836" s="12"/>
      <c r="L836" s="13"/>
      <c r="M836" s="13"/>
    </row>
    <row r="837" spans="10:13" x14ac:dyDescent="0.25">
      <c r="J837" s="12"/>
      <c r="K837" s="12"/>
      <c r="L837" s="13"/>
      <c r="M837" s="13"/>
    </row>
    <row r="838" spans="10:13" x14ac:dyDescent="0.25">
      <c r="J838" s="12"/>
      <c r="K838" s="12"/>
      <c r="L838" s="13"/>
      <c r="M838" s="13"/>
    </row>
    <row r="839" spans="10:13" x14ac:dyDescent="0.25">
      <c r="J839" s="12"/>
      <c r="K839" s="12"/>
      <c r="L839" s="13"/>
      <c r="M839" s="13"/>
    </row>
    <row r="840" spans="10:13" x14ac:dyDescent="0.25">
      <c r="J840" s="12"/>
      <c r="K840" s="12"/>
      <c r="L840" s="13"/>
      <c r="M840" s="13"/>
    </row>
    <row r="841" spans="10:13" x14ac:dyDescent="0.25">
      <c r="J841" s="12"/>
      <c r="K841" s="12"/>
      <c r="L841" s="13"/>
      <c r="M841" s="13"/>
    </row>
    <row r="842" spans="10:13" x14ac:dyDescent="0.25">
      <c r="J842" s="12"/>
      <c r="K842" s="12"/>
      <c r="L842" s="13"/>
      <c r="M842" s="13"/>
    </row>
    <row r="843" spans="10:13" x14ac:dyDescent="0.25">
      <c r="J843" s="12"/>
      <c r="K843" s="12"/>
      <c r="L843" s="13"/>
      <c r="M843" s="13"/>
    </row>
    <row r="844" spans="10:13" x14ac:dyDescent="0.25">
      <c r="J844" s="12"/>
      <c r="K844" s="12"/>
      <c r="L844" s="13"/>
      <c r="M844" s="13"/>
    </row>
    <row r="845" spans="10:13" x14ac:dyDescent="0.25">
      <c r="J845" s="12"/>
      <c r="K845" s="12"/>
      <c r="L845" s="13"/>
      <c r="M845" s="13"/>
    </row>
    <row r="846" spans="10:13" x14ac:dyDescent="0.25">
      <c r="J846" s="12"/>
      <c r="K846" s="12"/>
      <c r="L846" s="13"/>
      <c r="M846" s="13"/>
    </row>
    <row r="847" spans="10:13" x14ac:dyDescent="0.25">
      <c r="J847" s="12"/>
      <c r="K847" s="12"/>
      <c r="L847" s="13"/>
      <c r="M847" s="13"/>
    </row>
    <row r="848" spans="10:13" x14ac:dyDescent="0.25">
      <c r="J848" s="12"/>
      <c r="K848" s="12"/>
      <c r="L848" s="13"/>
      <c r="M848" s="13"/>
    </row>
    <row r="849" spans="10:13" x14ac:dyDescent="0.25">
      <c r="J849" s="12"/>
      <c r="K849" s="12"/>
      <c r="L849" s="13"/>
      <c r="M849" s="13"/>
    </row>
    <row r="850" spans="10:13" x14ac:dyDescent="0.25">
      <c r="J850" s="12"/>
      <c r="K850" s="12"/>
      <c r="L850" s="13"/>
      <c r="M850" s="13"/>
    </row>
    <row r="851" spans="10:13" x14ac:dyDescent="0.25">
      <c r="J851" s="12"/>
      <c r="K851" s="12"/>
      <c r="L851" s="13"/>
      <c r="M851" s="13"/>
    </row>
    <row r="852" spans="10:13" x14ac:dyDescent="0.25">
      <c r="J852" s="12"/>
      <c r="K852" s="12"/>
      <c r="L852" s="13"/>
      <c r="M852" s="13"/>
    </row>
    <row r="853" spans="10:13" x14ac:dyDescent="0.25">
      <c r="J853" s="12"/>
      <c r="K853" s="12"/>
      <c r="L853" s="13"/>
      <c r="M853" s="13"/>
    </row>
    <row r="854" spans="10:13" x14ac:dyDescent="0.25">
      <c r="J854" s="12"/>
      <c r="K854" s="12"/>
      <c r="L854" s="13"/>
      <c r="M854" s="13"/>
    </row>
    <row r="855" spans="10:13" x14ac:dyDescent="0.25">
      <c r="J855" s="12"/>
      <c r="K855" s="12"/>
      <c r="L855" s="13"/>
      <c r="M855" s="13"/>
    </row>
    <row r="856" spans="10:13" x14ac:dyDescent="0.25">
      <c r="J856" s="12"/>
      <c r="K856" s="12"/>
      <c r="L856" s="13"/>
      <c r="M856" s="13"/>
    </row>
    <row r="857" spans="10:13" x14ac:dyDescent="0.25">
      <c r="J857" s="12"/>
      <c r="K857" s="12"/>
      <c r="L857" s="13"/>
      <c r="M857" s="13"/>
    </row>
    <row r="858" spans="10:13" x14ac:dyDescent="0.25">
      <c r="J858" s="12"/>
      <c r="K858" s="12"/>
      <c r="L858" s="13"/>
      <c r="M858" s="13"/>
    </row>
    <row r="859" spans="10:13" x14ac:dyDescent="0.25">
      <c r="J859" s="12"/>
      <c r="K859" s="12"/>
      <c r="L859" s="13"/>
      <c r="M859" s="13"/>
    </row>
    <row r="860" spans="10:13" x14ac:dyDescent="0.25">
      <c r="J860" s="12"/>
      <c r="K860" s="12"/>
      <c r="L860" s="13"/>
      <c r="M860" s="13"/>
    </row>
    <row r="861" spans="10:13" x14ac:dyDescent="0.25">
      <c r="J861" s="12"/>
      <c r="K861" s="12"/>
      <c r="L861" s="13"/>
      <c r="M861" s="13"/>
    </row>
    <row r="862" spans="10:13" x14ac:dyDescent="0.25">
      <c r="J862" s="12"/>
      <c r="K862" s="12"/>
      <c r="L862" s="13"/>
      <c r="M862" s="13"/>
    </row>
    <row r="863" spans="10:13" x14ac:dyDescent="0.25">
      <c r="J863" s="12"/>
      <c r="K863" s="12"/>
      <c r="L863" s="13"/>
      <c r="M863" s="13"/>
    </row>
    <row r="864" spans="10:13" x14ac:dyDescent="0.25">
      <c r="J864" s="12"/>
      <c r="K864" s="12"/>
      <c r="L864" s="13"/>
      <c r="M864" s="13"/>
    </row>
    <row r="865" spans="10:13" x14ac:dyDescent="0.25">
      <c r="J865" s="12"/>
      <c r="K865" s="12"/>
      <c r="L865" s="13"/>
      <c r="M865" s="13"/>
    </row>
    <row r="866" spans="10:13" x14ac:dyDescent="0.25">
      <c r="J866" s="12"/>
      <c r="K866" s="12"/>
      <c r="L866" s="13"/>
      <c r="M866" s="13"/>
    </row>
    <row r="867" spans="10:13" x14ac:dyDescent="0.25">
      <c r="J867" s="12"/>
      <c r="K867" s="12"/>
      <c r="L867" s="13"/>
      <c r="M867" s="13"/>
    </row>
    <row r="868" spans="10:13" x14ac:dyDescent="0.25">
      <c r="J868" s="12"/>
      <c r="K868" s="12"/>
      <c r="L868" s="13"/>
      <c r="M868" s="13"/>
    </row>
    <row r="869" spans="10:13" x14ac:dyDescent="0.25">
      <c r="J869" s="12"/>
      <c r="K869" s="12"/>
      <c r="L869" s="13"/>
      <c r="M869" s="13"/>
    </row>
    <row r="870" spans="10:13" x14ac:dyDescent="0.25">
      <c r="J870" s="12"/>
      <c r="K870" s="12"/>
      <c r="L870" s="13"/>
      <c r="M870" s="13"/>
    </row>
    <row r="871" spans="10:13" x14ac:dyDescent="0.25">
      <c r="J871" s="12"/>
      <c r="K871" s="12"/>
      <c r="L871" s="13"/>
      <c r="M871" s="13"/>
    </row>
    <row r="872" spans="10:13" x14ac:dyDescent="0.25">
      <c r="J872" s="12"/>
      <c r="K872" s="12"/>
      <c r="L872" s="13"/>
      <c r="M872" s="13"/>
    </row>
    <row r="873" spans="10:13" x14ac:dyDescent="0.25">
      <c r="J873" s="12"/>
      <c r="K873" s="12"/>
      <c r="L873" s="13"/>
      <c r="M873" s="13"/>
    </row>
    <row r="874" spans="10:13" x14ac:dyDescent="0.25">
      <c r="J874" s="12"/>
      <c r="K874" s="12"/>
      <c r="L874" s="13"/>
      <c r="M874" s="13"/>
    </row>
    <row r="875" spans="10:13" x14ac:dyDescent="0.25">
      <c r="J875" s="12"/>
      <c r="K875" s="12"/>
      <c r="L875" s="13"/>
      <c r="M875" s="13"/>
    </row>
    <row r="876" spans="10:13" x14ac:dyDescent="0.25">
      <c r="J876" s="12"/>
      <c r="K876" s="12"/>
      <c r="L876" s="13"/>
      <c r="M876" s="13"/>
    </row>
    <row r="877" spans="10:13" x14ac:dyDescent="0.25">
      <c r="J877" s="12"/>
      <c r="K877" s="12"/>
      <c r="L877" s="13"/>
      <c r="M877" s="13"/>
    </row>
    <row r="878" spans="10:13" x14ac:dyDescent="0.25">
      <c r="J878" s="12"/>
      <c r="K878" s="12"/>
      <c r="L878" s="13"/>
      <c r="M878" s="13"/>
    </row>
    <row r="879" spans="10:13" x14ac:dyDescent="0.25">
      <c r="J879" s="12"/>
      <c r="K879" s="12"/>
      <c r="L879" s="13"/>
      <c r="M879" s="13"/>
    </row>
    <row r="880" spans="10:13" x14ac:dyDescent="0.25">
      <c r="J880" s="12"/>
      <c r="K880" s="12"/>
      <c r="L880" s="13"/>
      <c r="M880" s="13"/>
    </row>
    <row r="881" spans="10:13" x14ac:dyDescent="0.25">
      <c r="J881" s="12"/>
      <c r="K881" s="12"/>
      <c r="L881" s="13"/>
      <c r="M881" s="13"/>
    </row>
    <row r="882" spans="10:13" x14ac:dyDescent="0.25">
      <c r="J882" s="12"/>
      <c r="K882" s="12"/>
      <c r="L882" s="13"/>
      <c r="M882" s="13"/>
    </row>
    <row r="883" spans="10:13" x14ac:dyDescent="0.25">
      <c r="J883" s="12"/>
      <c r="K883" s="12"/>
      <c r="L883" s="13"/>
      <c r="M883" s="13"/>
    </row>
    <row r="884" spans="10:13" x14ac:dyDescent="0.25">
      <c r="J884" s="12"/>
      <c r="K884" s="12"/>
      <c r="L884" s="13"/>
      <c r="M884" s="13"/>
    </row>
    <row r="885" spans="10:13" x14ac:dyDescent="0.25">
      <c r="J885" s="12"/>
      <c r="K885" s="12"/>
      <c r="L885" s="13"/>
      <c r="M885" s="13"/>
    </row>
    <row r="886" spans="10:13" x14ac:dyDescent="0.25">
      <c r="J886" s="12"/>
      <c r="K886" s="12"/>
      <c r="L886" s="13"/>
      <c r="M886" s="13"/>
    </row>
    <row r="887" spans="10:13" x14ac:dyDescent="0.25">
      <c r="J887" s="12"/>
      <c r="K887" s="12"/>
      <c r="L887" s="13"/>
      <c r="M887" s="13"/>
    </row>
    <row r="888" spans="10:13" x14ac:dyDescent="0.25">
      <c r="J888" s="12"/>
      <c r="K888" s="12"/>
      <c r="L888" s="13"/>
      <c r="M888" s="13"/>
    </row>
    <row r="889" spans="10:13" x14ac:dyDescent="0.25">
      <c r="J889" s="12"/>
      <c r="K889" s="12"/>
      <c r="L889" s="13"/>
      <c r="M889" s="13"/>
    </row>
    <row r="890" spans="10:13" x14ac:dyDescent="0.25">
      <c r="J890" s="12"/>
      <c r="K890" s="12"/>
      <c r="L890" s="13"/>
      <c r="M890" s="13"/>
    </row>
    <row r="891" spans="10:13" x14ac:dyDescent="0.25">
      <c r="J891" s="12"/>
      <c r="K891" s="12"/>
      <c r="L891" s="13"/>
      <c r="M891" s="13"/>
    </row>
    <row r="892" spans="10:13" x14ac:dyDescent="0.25">
      <c r="J892" s="12"/>
      <c r="K892" s="12"/>
      <c r="L892" s="13"/>
      <c r="M892" s="13"/>
    </row>
    <row r="893" spans="10:13" x14ac:dyDescent="0.25">
      <c r="J893" s="12"/>
      <c r="K893" s="12"/>
      <c r="L893" s="13"/>
      <c r="M893" s="13"/>
    </row>
    <row r="894" spans="10:13" x14ac:dyDescent="0.25">
      <c r="J894" s="12"/>
      <c r="K894" s="12"/>
      <c r="L894" s="13"/>
      <c r="M894" s="13"/>
    </row>
    <row r="895" spans="10:13" x14ac:dyDescent="0.25">
      <c r="J895" s="12"/>
      <c r="K895" s="12"/>
      <c r="L895" s="13"/>
      <c r="M895" s="13"/>
    </row>
    <row r="896" spans="10:13" x14ac:dyDescent="0.25">
      <c r="J896" s="12"/>
      <c r="K896" s="12"/>
      <c r="L896" s="13"/>
      <c r="M896" s="13"/>
    </row>
    <row r="897" spans="10:13" x14ac:dyDescent="0.25">
      <c r="J897" s="12"/>
      <c r="K897" s="12"/>
      <c r="L897" s="13"/>
      <c r="M897" s="13"/>
    </row>
    <row r="898" spans="10:13" x14ac:dyDescent="0.25">
      <c r="J898" s="12"/>
      <c r="K898" s="12"/>
      <c r="L898" s="13"/>
      <c r="M898" s="13"/>
    </row>
    <row r="899" spans="10:13" x14ac:dyDescent="0.25">
      <c r="J899" s="12"/>
      <c r="K899" s="12"/>
      <c r="L899" s="13"/>
      <c r="M899" s="13"/>
    </row>
    <row r="900" spans="10:13" x14ac:dyDescent="0.25">
      <c r="J900" s="12"/>
      <c r="K900" s="12"/>
      <c r="L900" s="13"/>
      <c r="M900" s="13"/>
    </row>
    <row r="901" spans="10:13" x14ac:dyDescent="0.25">
      <c r="J901" s="12"/>
      <c r="K901" s="12"/>
      <c r="L901" s="13"/>
      <c r="M901" s="13"/>
    </row>
    <row r="902" spans="10:13" x14ac:dyDescent="0.25">
      <c r="J902" s="12"/>
      <c r="K902" s="12"/>
      <c r="L902" s="13"/>
      <c r="M902" s="13"/>
    </row>
    <row r="903" spans="10:13" x14ac:dyDescent="0.25">
      <c r="J903" s="12"/>
      <c r="K903" s="12"/>
      <c r="L903" s="13"/>
      <c r="M903" s="13"/>
    </row>
    <row r="904" spans="10:13" x14ac:dyDescent="0.25">
      <c r="J904" s="12"/>
      <c r="K904" s="12"/>
      <c r="L904" s="13"/>
      <c r="M904" s="13"/>
    </row>
    <row r="905" spans="10:13" x14ac:dyDescent="0.25">
      <c r="J905" s="12"/>
      <c r="K905" s="12"/>
      <c r="L905" s="13"/>
      <c r="M905" s="13"/>
    </row>
    <row r="906" spans="10:13" x14ac:dyDescent="0.25">
      <c r="J906" s="12"/>
      <c r="K906" s="12"/>
      <c r="L906" s="13"/>
      <c r="M906" s="13"/>
    </row>
    <row r="907" spans="10:13" x14ac:dyDescent="0.25">
      <c r="J907" s="12"/>
      <c r="K907" s="12"/>
      <c r="L907" s="13"/>
      <c r="M907" s="13"/>
    </row>
    <row r="908" spans="10:13" x14ac:dyDescent="0.25">
      <c r="J908" s="12"/>
      <c r="K908" s="12"/>
      <c r="L908" s="13"/>
      <c r="M908" s="13"/>
    </row>
    <row r="909" spans="10:13" x14ac:dyDescent="0.25">
      <c r="J909" s="12"/>
      <c r="K909" s="12"/>
      <c r="L909" s="13"/>
      <c r="M909" s="13"/>
    </row>
    <row r="910" spans="10:13" x14ac:dyDescent="0.25">
      <c r="J910" s="12"/>
      <c r="K910" s="12"/>
      <c r="L910" s="13"/>
      <c r="M910" s="13"/>
    </row>
    <row r="911" spans="10:13" x14ac:dyDescent="0.25">
      <c r="J911" s="12"/>
      <c r="K911" s="12"/>
      <c r="L911" s="13"/>
      <c r="M911" s="13"/>
    </row>
    <row r="912" spans="10:13" x14ac:dyDescent="0.25">
      <c r="J912" s="12"/>
      <c r="K912" s="12"/>
      <c r="L912" s="13"/>
      <c r="M912" s="13"/>
    </row>
    <row r="913" spans="10:13" x14ac:dyDescent="0.25">
      <c r="J913" s="12"/>
      <c r="K913" s="12"/>
      <c r="L913" s="13"/>
      <c r="M913" s="13"/>
    </row>
    <row r="914" spans="10:13" x14ac:dyDescent="0.25">
      <c r="J914" s="12"/>
      <c r="K914" s="12"/>
      <c r="L914" s="13"/>
      <c r="M914" s="13"/>
    </row>
    <row r="915" spans="10:13" x14ac:dyDescent="0.25">
      <c r="J915" s="12"/>
      <c r="K915" s="12"/>
      <c r="L915" s="13"/>
      <c r="M915" s="13"/>
    </row>
    <row r="916" spans="10:13" x14ac:dyDescent="0.25">
      <c r="J916" s="12"/>
      <c r="K916" s="12"/>
      <c r="L916" s="13"/>
      <c r="M916" s="13"/>
    </row>
    <row r="917" spans="10:13" x14ac:dyDescent="0.25">
      <c r="J917" s="12"/>
      <c r="K917" s="12"/>
      <c r="L917" s="13"/>
      <c r="M917" s="13"/>
    </row>
    <row r="918" spans="10:13" x14ac:dyDescent="0.25">
      <c r="J918" s="12"/>
      <c r="K918" s="12"/>
      <c r="L918" s="13"/>
      <c r="M918" s="13"/>
    </row>
    <row r="919" spans="10:13" x14ac:dyDescent="0.25">
      <c r="J919" s="12"/>
      <c r="K919" s="12"/>
      <c r="L919" s="13"/>
      <c r="M919" s="13"/>
    </row>
    <row r="920" spans="10:13" x14ac:dyDescent="0.25">
      <c r="J920" s="12"/>
      <c r="K920" s="12"/>
      <c r="L920" s="13"/>
      <c r="M920" s="13"/>
    </row>
    <row r="921" spans="10:13" x14ac:dyDescent="0.25">
      <c r="J921" s="12"/>
      <c r="K921" s="12"/>
      <c r="L921" s="13"/>
      <c r="M921" s="13"/>
    </row>
    <row r="922" spans="10:13" x14ac:dyDescent="0.25">
      <c r="J922" s="12"/>
      <c r="K922" s="12"/>
      <c r="L922" s="13"/>
      <c r="M922" s="13"/>
    </row>
    <row r="923" spans="10:13" x14ac:dyDescent="0.25">
      <c r="J923" s="12"/>
      <c r="K923" s="12"/>
      <c r="L923" s="13"/>
      <c r="M923" s="13"/>
    </row>
    <row r="924" spans="10:13" x14ac:dyDescent="0.25">
      <c r="J924" s="12"/>
      <c r="K924" s="12"/>
      <c r="L924" s="13"/>
      <c r="M924" s="13"/>
    </row>
    <row r="925" spans="10:13" x14ac:dyDescent="0.25">
      <c r="J925" s="12"/>
      <c r="K925" s="12"/>
      <c r="L925" s="13"/>
      <c r="M925" s="13"/>
    </row>
    <row r="926" spans="10:13" x14ac:dyDescent="0.25">
      <c r="J926" s="12"/>
      <c r="K926" s="12"/>
      <c r="L926" s="13"/>
      <c r="M926" s="13"/>
    </row>
    <row r="927" spans="10:13" x14ac:dyDescent="0.25">
      <c r="J927" s="12"/>
      <c r="K927" s="12"/>
      <c r="L927" s="13"/>
      <c r="M927" s="13"/>
    </row>
    <row r="928" spans="10:13" x14ac:dyDescent="0.25">
      <c r="J928" s="12"/>
      <c r="K928" s="12"/>
      <c r="L928" s="13"/>
      <c r="M928" s="13"/>
    </row>
    <row r="929" spans="10:13" x14ac:dyDescent="0.25">
      <c r="J929" s="12"/>
      <c r="K929" s="12"/>
      <c r="L929" s="13"/>
      <c r="M929" s="13"/>
    </row>
    <row r="930" spans="10:13" x14ac:dyDescent="0.25">
      <c r="J930" s="12"/>
      <c r="K930" s="12"/>
      <c r="L930" s="13"/>
      <c r="M930" s="13"/>
    </row>
    <row r="931" spans="10:13" x14ac:dyDescent="0.25">
      <c r="J931" s="12"/>
      <c r="K931" s="12"/>
      <c r="L931" s="13"/>
      <c r="M931" s="13"/>
    </row>
    <row r="932" spans="10:13" x14ac:dyDescent="0.25">
      <c r="J932" s="12"/>
      <c r="K932" s="12"/>
      <c r="L932" s="13"/>
      <c r="M932" s="13"/>
    </row>
    <row r="933" spans="10:13" x14ac:dyDescent="0.25">
      <c r="J933" s="12"/>
      <c r="K933" s="12"/>
      <c r="L933" s="13"/>
      <c r="M933" s="13"/>
    </row>
    <row r="934" spans="10:13" x14ac:dyDescent="0.25">
      <c r="J934" s="12"/>
      <c r="K934" s="12"/>
      <c r="L934" s="13"/>
      <c r="M934" s="13"/>
    </row>
    <row r="935" spans="10:13" x14ac:dyDescent="0.25">
      <c r="J935" s="12"/>
      <c r="K935" s="12"/>
      <c r="L935" s="13"/>
      <c r="M935" s="13"/>
    </row>
    <row r="936" spans="10:13" x14ac:dyDescent="0.25">
      <c r="J936" s="12"/>
      <c r="K936" s="12"/>
      <c r="L936" s="13"/>
      <c r="M936" s="13"/>
    </row>
    <row r="937" spans="10:13" x14ac:dyDescent="0.25">
      <c r="J937" s="12"/>
      <c r="K937" s="12"/>
      <c r="L937" s="13"/>
      <c r="M937" s="13"/>
    </row>
    <row r="938" spans="10:13" x14ac:dyDescent="0.25">
      <c r="J938" s="12"/>
      <c r="K938" s="12"/>
      <c r="L938" s="13"/>
      <c r="M938" s="13"/>
    </row>
    <row r="939" spans="10:13" x14ac:dyDescent="0.25">
      <c r="J939" s="12"/>
      <c r="K939" s="12"/>
      <c r="L939" s="13"/>
      <c r="M939" s="13"/>
    </row>
    <row r="940" spans="10:13" x14ac:dyDescent="0.25">
      <c r="J940" s="12"/>
      <c r="K940" s="12"/>
      <c r="L940" s="13"/>
      <c r="M940" s="13"/>
    </row>
    <row r="941" spans="10:13" x14ac:dyDescent="0.25">
      <c r="J941" s="12"/>
      <c r="K941" s="12"/>
      <c r="L941" s="13"/>
      <c r="M941" s="13"/>
    </row>
    <row r="942" spans="10:13" x14ac:dyDescent="0.25">
      <c r="J942" s="12"/>
      <c r="K942" s="12"/>
      <c r="L942" s="13"/>
      <c r="M942" s="13"/>
    </row>
    <row r="943" spans="10:13" x14ac:dyDescent="0.25">
      <c r="J943" s="12"/>
      <c r="K943" s="12"/>
      <c r="L943" s="13"/>
      <c r="M943" s="13"/>
    </row>
    <row r="944" spans="10:13" x14ac:dyDescent="0.25">
      <c r="J944" s="12"/>
      <c r="K944" s="12"/>
      <c r="L944" s="13"/>
      <c r="M944" s="13"/>
    </row>
    <row r="945" spans="10:13" x14ac:dyDescent="0.25">
      <c r="J945" s="12"/>
      <c r="K945" s="12"/>
      <c r="L945" s="13"/>
      <c r="M945" s="13"/>
    </row>
    <row r="946" spans="10:13" x14ac:dyDescent="0.25">
      <c r="J946" s="12"/>
      <c r="K946" s="12"/>
      <c r="L946" s="13"/>
      <c r="M946" s="13"/>
    </row>
    <row r="947" spans="10:13" x14ac:dyDescent="0.25">
      <c r="J947" s="12"/>
      <c r="K947" s="12"/>
      <c r="L947" s="13"/>
      <c r="M947" s="13"/>
    </row>
    <row r="948" spans="10:13" x14ac:dyDescent="0.25">
      <c r="J948" s="12"/>
      <c r="K948" s="12"/>
      <c r="L948" s="13"/>
      <c r="M948" s="13"/>
    </row>
    <row r="949" spans="10:13" x14ac:dyDescent="0.25">
      <c r="J949" s="12"/>
      <c r="K949" s="12"/>
      <c r="L949" s="13"/>
      <c r="M949" s="13"/>
    </row>
    <row r="950" spans="10:13" x14ac:dyDescent="0.25">
      <c r="J950" s="12"/>
      <c r="K950" s="12"/>
      <c r="L950" s="13"/>
      <c r="M950" s="13"/>
    </row>
    <row r="951" spans="10:13" x14ac:dyDescent="0.25">
      <c r="J951" s="12"/>
      <c r="K951" s="12"/>
      <c r="L951" s="13"/>
      <c r="M951" s="13"/>
    </row>
    <row r="952" spans="10:13" x14ac:dyDescent="0.25">
      <c r="J952" s="12"/>
      <c r="K952" s="12"/>
      <c r="L952" s="13"/>
      <c r="M952" s="13"/>
    </row>
    <row r="953" spans="10:13" x14ac:dyDescent="0.25">
      <c r="J953" s="12"/>
      <c r="K953" s="12"/>
      <c r="L953" s="13"/>
      <c r="M953" s="13"/>
    </row>
    <row r="954" spans="10:13" x14ac:dyDescent="0.25">
      <c r="J954" s="12"/>
      <c r="K954" s="12"/>
      <c r="L954" s="13"/>
      <c r="M954" s="13"/>
    </row>
    <row r="955" spans="10:13" x14ac:dyDescent="0.25">
      <c r="J955" s="12"/>
      <c r="K955" s="12"/>
      <c r="L955" s="13"/>
      <c r="M955" s="13"/>
    </row>
    <row r="956" spans="10:13" x14ac:dyDescent="0.25">
      <c r="J956" s="12"/>
      <c r="K956" s="12"/>
      <c r="L956" s="13"/>
      <c r="M956" s="13"/>
    </row>
    <row r="957" spans="10:13" x14ac:dyDescent="0.25">
      <c r="J957" s="12"/>
      <c r="K957" s="12"/>
      <c r="L957" s="13"/>
      <c r="M957" s="13"/>
    </row>
    <row r="958" spans="10:13" x14ac:dyDescent="0.25">
      <c r="J958" s="12"/>
      <c r="K958" s="12"/>
      <c r="L958" s="13"/>
      <c r="M958" s="13"/>
    </row>
    <row r="959" spans="10:13" x14ac:dyDescent="0.25">
      <c r="J959" s="12"/>
      <c r="K959" s="12"/>
      <c r="L959" s="13"/>
      <c r="M959" s="13"/>
    </row>
    <row r="960" spans="10:13" x14ac:dyDescent="0.25">
      <c r="J960" s="12"/>
      <c r="K960" s="12"/>
      <c r="L960" s="13"/>
      <c r="M960" s="13"/>
    </row>
    <row r="961" spans="10:13" x14ac:dyDescent="0.25">
      <c r="J961" s="12"/>
      <c r="K961" s="12"/>
      <c r="L961" s="13"/>
      <c r="M961" s="13"/>
    </row>
    <row r="962" spans="10:13" x14ac:dyDescent="0.25">
      <c r="J962" s="12"/>
      <c r="K962" s="12"/>
      <c r="L962" s="13"/>
      <c r="M962" s="13"/>
    </row>
    <row r="963" spans="10:13" x14ac:dyDescent="0.25">
      <c r="J963" s="12"/>
      <c r="K963" s="12"/>
      <c r="L963" s="13"/>
      <c r="M963" s="13"/>
    </row>
    <row r="964" spans="10:13" x14ac:dyDescent="0.25">
      <c r="J964" s="12"/>
      <c r="K964" s="12"/>
      <c r="L964" s="13"/>
      <c r="M964" s="13"/>
    </row>
    <row r="965" spans="10:13" x14ac:dyDescent="0.25">
      <c r="J965" s="12"/>
      <c r="K965" s="12"/>
      <c r="L965" s="13"/>
      <c r="M965" s="13"/>
    </row>
    <row r="966" spans="10:13" x14ac:dyDescent="0.25">
      <c r="J966" s="12"/>
      <c r="K966" s="12"/>
      <c r="L966" s="13"/>
      <c r="M966" s="13"/>
    </row>
    <row r="967" spans="10:13" x14ac:dyDescent="0.25">
      <c r="J967" s="12"/>
      <c r="K967" s="12"/>
      <c r="L967" s="13"/>
      <c r="M967" s="13"/>
    </row>
    <row r="968" spans="10:13" x14ac:dyDescent="0.25">
      <c r="J968" s="12"/>
      <c r="K968" s="12"/>
      <c r="L968" s="13"/>
      <c r="M968" s="13"/>
    </row>
    <row r="969" spans="10:13" x14ac:dyDescent="0.25">
      <c r="J969" s="12"/>
      <c r="K969" s="12"/>
      <c r="L969" s="13"/>
      <c r="M969" s="13"/>
    </row>
    <row r="970" spans="10:13" x14ac:dyDescent="0.25">
      <c r="J970" s="12"/>
      <c r="K970" s="12"/>
      <c r="L970" s="13"/>
      <c r="M970" s="13"/>
    </row>
    <row r="971" spans="10:13" x14ac:dyDescent="0.25">
      <c r="J971" s="12"/>
      <c r="K971" s="12"/>
      <c r="L971" s="13"/>
      <c r="M971" s="13"/>
    </row>
    <row r="972" spans="10:13" x14ac:dyDescent="0.25">
      <c r="J972" s="12"/>
      <c r="K972" s="12"/>
      <c r="L972" s="13"/>
      <c r="M972" s="13"/>
    </row>
    <row r="973" spans="10:13" x14ac:dyDescent="0.25">
      <c r="J973" s="12"/>
      <c r="K973" s="12"/>
      <c r="L973" s="13"/>
      <c r="M973" s="13"/>
    </row>
    <row r="974" spans="10:13" x14ac:dyDescent="0.25">
      <c r="J974" s="12"/>
      <c r="K974" s="12"/>
      <c r="L974" s="13"/>
      <c r="M974" s="13"/>
    </row>
    <row r="975" spans="10:13" x14ac:dyDescent="0.25">
      <c r="J975" s="12"/>
      <c r="K975" s="12"/>
      <c r="L975" s="13"/>
      <c r="M975" s="13"/>
    </row>
    <row r="976" spans="10:13" x14ac:dyDescent="0.25">
      <c r="J976" s="12"/>
      <c r="K976" s="12"/>
      <c r="L976" s="13"/>
      <c r="M976" s="13"/>
    </row>
    <row r="977" spans="10:13" x14ac:dyDescent="0.25">
      <c r="J977" s="12"/>
      <c r="K977" s="12"/>
      <c r="L977" s="13"/>
      <c r="M977" s="13"/>
    </row>
    <row r="978" spans="10:13" x14ac:dyDescent="0.25">
      <c r="J978" s="12"/>
      <c r="K978" s="12"/>
      <c r="L978" s="13"/>
      <c r="M978" s="13"/>
    </row>
    <row r="979" spans="10:13" x14ac:dyDescent="0.25">
      <c r="J979" s="12"/>
      <c r="K979" s="12"/>
      <c r="L979" s="13"/>
      <c r="M979" s="13"/>
    </row>
    <row r="980" spans="10:13" x14ac:dyDescent="0.25">
      <c r="J980" s="12"/>
      <c r="K980" s="12"/>
      <c r="L980" s="13"/>
      <c r="M980" s="13"/>
    </row>
    <row r="981" spans="10:13" x14ac:dyDescent="0.25">
      <c r="J981" s="12"/>
      <c r="K981" s="12"/>
      <c r="L981" s="13"/>
      <c r="M981" s="13"/>
    </row>
    <row r="982" spans="10:13" x14ac:dyDescent="0.25">
      <c r="J982" s="12"/>
      <c r="K982" s="12"/>
      <c r="L982" s="13"/>
      <c r="M982" s="13"/>
    </row>
    <row r="983" spans="10:13" x14ac:dyDescent="0.25">
      <c r="J983" s="12"/>
      <c r="K983" s="12"/>
      <c r="L983" s="13"/>
      <c r="M983" s="13"/>
    </row>
    <row r="984" spans="10:13" x14ac:dyDescent="0.25">
      <c r="J984" s="12"/>
      <c r="K984" s="12"/>
      <c r="L984" s="13"/>
      <c r="M984" s="13"/>
    </row>
    <row r="985" spans="10:13" x14ac:dyDescent="0.25">
      <c r="J985" s="12"/>
      <c r="K985" s="12"/>
      <c r="L985" s="13"/>
      <c r="M985" s="13"/>
    </row>
    <row r="986" spans="10:13" x14ac:dyDescent="0.25">
      <c r="J986" s="12"/>
      <c r="K986" s="12"/>
      <c r="L986" s="13"/>
      <c r="M986" s="13"/>
    </row>
    <row r="987" spans="10:13" x14ac:dyDescent="0.25">
      <c r="J987" s="12"/>
      <c r="K987" s="12"/>
      <c r="L987" s="13"/>
      <c r="M987" s="13"/>
    </row>
    <row r="988" spans="10:13" x14ac:dyDescent="0.25">
      <c r="J988" s="12"/>
      <c r="K988" s="12"/>
      <c r="L988" s="13"/>
      <c r="M988" s="13"/>
    </row>
    <row r="989" spans="10:13" x14ac:dyDescent="0.25">
      <c r="J989" s="12"/>
      <c r="K989" s="12"/>
      <c r="L989" s="13"/>
      <c r="M989" s="13"/>
    </row>
    <row r="990" spans="10:13" x14ac:dyDescent="0.25">
      <c r="J990" s="12"/>
      <c r="K990" s="12"/>
      <c r="L990" s="13"/>
      <c r="M990" s="13"/>
    </row>
    <row r="991" spans="10:13" x14ac:dyDescent="0.25">
      <c r="J991" s="12"/>
      <c r="K991" s="12"/>
      <c r="L991" s="13"/>
      <c r="M991" s="13"/>
    </row>
    <row r="992" spans="10:13" x14ac:dyDescent="0.25">
      <c r="J992" s="12"/>
      <c r="K992" s="12"/>
      <c r="L992" s="13"/>
      <c r="M992" s="13"/>
    </row>
    <row r="993" spans="10:13" x14ac:dyDescent="0.25">
      <c r="J993" s="12"/>
      <c r="K993" s="12"/>
      <c r="L993" s="13"/>
      <c r="M993" s="13"/>
    </row>
    <row r="994" spans="10:13" x14ac:dyDescent="0.25">
      <c r="J994" s="12"/>
      <c r="K994" s="12"/>
      <c r="L994" s="13"/>
      <c r="M994" s="13"/>
    </row>
    <row r="995" spans="10:13" x14ac:dyDescent="0.25">
      <c r="J995" s="12"/>
      <c r="K995" s="12"/>
      <c r="L995" s="13"/>
      <c r="M995" s="13"/>
    </row>
    <row r="996" spans="10:13" x14ac:dyDescent="0.25">
      <c r="J996" s="12"/>
      <c r="K996" s="12"/>
      <c r="L996" s="13"/>
      <c r="M996" s="13"/>
    </row>
    <row r="997" spans="10:13" x14ac:dyDescent="0.25">
      <c r="J997" s="12"/>
      <c r="K997" s="12"/>
      <c r="L997" s="13"/>
      <c r="M997" s="13"/>
    </row>
    <row r="998" spans="10:13" x14ac:dyDescent="0.25">
      <c r="J998" s="12"/>
      <c r="K998" s="12"/>
      <c r="L998" s="13"/>
      <c r="M998" s="13"/>
    </row>
    <row r="999" spans="10:13" x14ac:dyDescent="0.25">
      <c r="J999" s="12"/>
      <c r="K999" s="12"/>
      <c r="L999" s="13"/>
      <c r="M999" s="13"/>
    </row>
    <row r="1000" spans="10:13" x14ac:dyDescent="0.25">
      <c r="J1000" s="12"/>
      <c r="K1000" s="12"/>
      <c r="L1000" s="13"/>
      <c r="M1000" s="13"/>
    </row>
    <row r="1001" spans="10:13" x14ac:dyDescent="0.25">
      <c r="J1001" s="12"/>
      <c r="K1001" s="12"/>
      <c r="L1001" s="13"/>
      <c r="M1001" s="13"/>
    </row>
    <row r="1002" spans="10:13" x14ac:dyDescent="0.25">
      <c r="J1002" s="12"/>
      <c r="K1002" s="12"/>
      <c r="L1002" s="13"/>
      <c r="M1002" s="13"/>
    </row>
    <row r="1003" spans="10:13" x14ac:dyDescent="0.25">
      <c r="J1003" s="12"/>
      <c r="K1003" s="12"/>
      <c r="L1003" s="13"/>
      <c r="M1003" s="13"/>
    </row>
    <row r="1004" spans="10:13" x14ac:dyDescent="0.25">
      <c r="J1004" s="12"/>
      <c r="K1004" s="12"/>
      <c r="L1004" s="13"/>
      <c r="M1004" s="13"/>
    </row>
    <row r="1005" spans="10:13" x14ac:dyDescent="0.25">
      <c r="J1005" s="12"/>
      <c r="K1005" s="12"/>
      <c r="L1005" s="13"/>
      <c r="M1005" s="13"/>
    </row>
    <row r="1006" spans="10:13" x14ac:dyDescent="0.25">
      <c r="J1006" s="12"/>
      <c r="K1006" s="12"/>
      <c r="L1006" s="13"/>
      <c r="M1006" s="13"/>
    </row>
    <row r="1007" spans="10:13" x14ac:dyDescent="0.25">
      <c r="J1007" s="12"/>
      <c r="K1007" s="12"/>
      <c r="L1007" s="13"/>
      <c r="M1007" s="13"/>
    </row>
    <row r="1008" spans="10:13" x14ac:dyDescent="0.25">
      <c r="J1008" s="12"/>
      <c r="K1008" s="12"/>
      <c r="L1008" s="13"/>
      <c r="M1008" s="13"/>
    </row>
    <row r="1009" spans="10:13" x14ac:dyDescent="0.25">
      <c r="J1009" s="12"/>
      <c r="K1009" s="12"/>
      <c r="L1009" s="13"/>
      <c r="M1009" s="13"/>
    </row>
    <row r="1010" spans="10:13" x14ac:dyDescent="0.25">
      <c r="J1010" s="12"/>
      <c r="K1010" s="12"/>
      <c r="L1010" s="13"/>
      <c r="M1010" s="13"/>
    </row>
    <row r="1011" spans="10:13" x14ac:dyDescent="0.25">
      <c r="J1011" s="12"/>
      <c r="K1011" s="12"/>
      <c r="L1011" s="13"/>
      <c r="M1011" s="13"/>
    </row>
    <row r="1012" spans="10:13" x14ac:dyDescent="0.25">
      <c r="J1012" s="12"/>
      <c r="K1012" s="12"/>
      <c r="L1012" s="13"/>
      <c r="M1012" s="13"/>
    </row>
    <row r="1013" spans="10:13" x14ac:dyDescent="0.25">
      <c r="J1013" s="12"/>
      <c r="K1013" s="12"/>
      <c r="L1013" s="13"/>
      <c r="M1013" s="13"/>
    </row>
    <row r="1014" spans="10:13" x14ac:dyDescent="0.25">
      <c r="J1014" s="12"/>
      <c r="K1014" s="12"/>
      <c r="L1014" s="13"/>
      <c r="M1014" s="13"/>
    </row>
    <row r="1015" spans="10:13" x14ac:dyDescent="0.25">
      <c r="J1015" s="12"/>
      <c r="K1015" s="12"/>
      <c r="L1015" s="13"/>
      <c r="M1015" s="13"/>
    </row>
    <row r="1016" spans="10:13" x14ac:dyDescent="0.25">
      <c r="J1016" s="12"/>
      <c r="K1016" s="12"/>
      <c r="L1016" s="13"/>
      <c r="M1016" s="13"/>
    </row>
    <row r="1017" spans="10:13" x14ac:dyDescent="0.25">
      <c r="J1017" s="12"/>
      <c r="K1017" s="12"/>
      <c r="L1017" s="13"/>
      <c r="M1017" s="13"/>
    </row>
    <row r="1018" spans="10:13" x14ac:dyDescent="0.25">
      <c r="J1018" s="12"/>
      <c r="K1018" s="12"/>
      <c r="L1018" s="13"/>
      <c r="M1018" s="13"/>
    </row>
    <row r="1019" spans="10:13" x14ac:dyDescent="0.25">
      <c r="J1019" s="12"/>
      <c r="K1019" s="12"/>
      <c r="L1019" s="13"/>
      <c r="M1019" s="13"/>
    </row>
    <row r="1020" spans="10:13" x14ac:dyDescent="0.25">
      <c r="J1020" s="12"/>
      <c r="K1020" s="12"/>
      <c r="L1020" s="13"/>
      <c r="M1020" s="13"/>
    </row>
    <row r="1021" spans="10:13" x14ac:dyDescent="0.25">
      <c r="J1021" s="12"/>
      <c r="K1021" s="12"/>
      <c r="L1021" s="13"/>
      <c r="M1021" s="13"/>
    </row>
    <row r="1022" spans="10:13" x14ac:dyDescent="0.25">
      <c r="J1022" s="12"/>
      <c r="K1022" s="12"/>
      <c r="L1022" s="13"/>
      <c r="M1022" s="13"/>
    </row>
    <row r="1023" spans="10:13" x14ac:dyDescent="0.25">
      <c r="J1023" s="12"/>
      <c r="K1023" s="12"/>
      <c r="L1023" s="13"/>
      <c r="M1023" s="13"/>
    </row>
    <row r="1024" spans="10:13" x14ac:dyDescent="0.25">
      <c r="J1024" s="12"/>
      <c r="K1024" s="12"/>
      <c r="L1024" s="13"/>
      <c r="M1024" s="13"/>
    </row>
    <row r="1025" spans="10:13" x14ac:dyDescent="0.25">
      <c r="J1025" s="12"/>
      <c r="K1025" s="12"/>
      <c r="L1025" s="13"/>
      <c r="M1025" s="13"/>
    </row>
    <row r="1026" spans="10:13" x14ac:dyDescent="0.25">
      <c r="J1026" s="12"/>
      <c r="K1026" s="12"/>
      <c r="L1026" s="13"/>
      <c r="M1026" s="13"/>
    </row>
    <row r="1027" spans="10:13" x14ac:dyDescent="0.25">
      <c r="J1027" s="12"/>
      <c r="K1027" s="12"/>
      <c r="L1027" s="13"/>
      <c r="M1027" s="13"/>
    </row>
    <row r="1028" spans="10:13" x14ac:dyDescent="0.25">
      <c r="J1028" s="12"/>
      <c r="K1028" s="12"/>
      <c r="L1028" s="13"/>
      <c r="M1028" s="13"/>
    </row>
    <row r="1029" spans="10:13" x14ac:dyDescent="0.25">
      <c r="J1029" s="12"/>
      <c r="K1029" s="12"/>
      <c r="L1029" s="13"/>
      <c r="M1029" s="13"/>
    </row>
    <row r="1030" spans="10:13" x14ac:dyDescent="0.25">
      <c r="J1030" s="12"/>
      <c r="K1030" s="12"/>
      <c r="L1030" s="13"/>
      <c r="M1030" s="13"/>
    </row>
    <row r="1031" spans="10:13" x14ac:dyDescent="0.25">
      <c r="J1031" s="12"/>
      <c r="K1031" s="12"/>
      <c r="L1031" s="13"/>
      <c r="M1031" s="13"/>
    </row>
    <row r="1032" spans="10:13" x14ac:dyDescent="0.25">
      <c r="J1032" s="12"/>
      <c r="K1032" s="12"/>
      <c r="L1032" s="13"/>
      <c r="M1032" s="13"/>
    </row>
    <row r="1033" spans="10:13" x14ac:dyDescent="0.25">
      <c r="J1033" s="12"/>
      <c r="K1033" s="12"/>
      <c r="L1033" s="13"/>
      <c r="M1033" s="13"/>
    </row>
    <row r="1034" spans="10:13" x14ac:dyDescent="0.25">
      <c r="J1034" s="12"/>
      <c r="K1034" s="12"/>
      <c r="L1034" s="13"/>
      <c r="M1034" s="13"/>
    </row>
    <row r="1035" spans="10:13" x14ac:dyDescent="0.25">
      <c r="J1035" s="12"/>
      <c r="K1035" s="12"/>
      <c r="L1035" s="13"/>
      <c r="M1035" s="13"/>
    </row>
    <row r="1036" spans="10:13" x14ac:dyDescent="0.25">
      <c r="J1036" s="12"/>
      <c r="K1036" s="12"/>
      <c r="L1036" s="13"/>
      <c r="M1036" s="13"/>
    </row>
    <row r="1037" spans="10:13" x14ac:dyDescent="0.25">
      <c r="J1037" s="12"/>
      <c r="K1037" s="12"/>
      <c r="L1037" s="13"/>
      <c r="M1037" s="13"/>
    </row>
    <row r="1038" spans="10:13" x14ac:dyDescent="0.25">
      <c r="J1038" s="12"/>
      <c r="K1038" s="12"/>
      <c r="L1038" s="13"/>
      <c r="M1038" s="13"/>
    </row>
    <row r="1039" spans="10:13" x14ac:dyDescent="0.25">
      <c r="J1039" s="12"/>
      <c r="K1039" s="12"/>
      <c r="L1039" s="13"/>
      <c r="M1039" s="13"/>
    </row>
    <row r="1040" spans="10:13" x14ac:dyDescent="0.25">
      <c r="J1040" s="12"/>
      <c r="K1040" s="12"/>
      <c r="L1040" s="13"/>
      <c r="M1040" s="13"/>
    </row>
    <row r="1041" spans="10:13" x14ac:dyDescent="0.25">
      <c r="J1041" s="12"/>
      <c r="K1041" s="12"/>
      <c r="L1041" s="13"/>
      <c r="M1041" s="13"/>
    </row>
    <row r="1042" spans="10:13" x14ac:dyDescent="0.25">
      <c r="J1042" s="12"/>
      <c r="K1042" s="12"/>
      <c r="L1042" s="13"/>
      <c r="M1042" s="13"/>
    </row>
    <row r="1043" spans="10:13" x14ac:dyDescent="0.25">
      <c r="J1043" s="12"/>
      <c r="K1043" s="12"/>
      <c r="L1043" s="13"/>
      <c r="M1043" s="13"/>
    </row>
    <row r="1044" spans="10:13" x14ac:dyDescent="0.25">
      <c r="J1044" s="12"/>
      <c r="K1044" s="12"/>
      <c r="L1044" s="13"/>
      <c r="M1044" s="13"/>
    </row>
    <row r="1045" spans="10:13" x14ac:dyDescent="0.25">
      <c r="J1045" s="12"/>
      <c r="K1045" s="12"/>
      <c r="L1045" s="13"/>
      <c r="M1045" s="13"/>
    </row>
    <row r="1046" spans="10:13" x14ac:dyDescent="0.25">
      <c r="J1046" s="12"/>
      <c r="K1046" s="12"/>
      <c r="L1046" s="13"/>
      <c r="M1046" s="13"/>
    </row>
    <row r="1047" spans="10:13" x14ac:dyDescent="0.25">
      <c r="J1047" s="12"/>
      <c r="K1047" s="12"/>
      <c r="L1047" s="13"/>
      <c r="M1047" s="13"/>
    </row>
    <row r="1048" spans="10:13" x14ac:dyDescent="0.25">
      <c r="J1048" s="12"/>
      <c r="K1048" s="12"/>
      <c r="L1048" s="13"/>
      <c r="M1048" s="13"/>
    </row>
    <row r="1049" spans="10:13" x14ac:dyDescent="0.25">
      <c r="J1049" s="12"/>
      <c r="K1049" s="12"/>
      <c r="L1049" s="13"/>
      <c r="M1049" s="13"/>
    </row>
    <row r="1050" spans="10:13" x14ac:dyDescent="0.25">
      <c r="J1050" s="12"/>
      <c r="K1050" s="12"/>
      <c r="L1050" s="13"/>
      <c r="M1050" s="13"/>
    </row>
    <row r="1051" spans="10:13" x14ac:dyDescent="0.25">
      <c r="J1051" s="12"/>
      <c r="K1051" s="12"/>
      <c r="L1051" s="13"/>
      <c r="M1051" s="13"/>
    </row>
    <row r="1052" spans="10:13" x14ac:dyDescent="0.25">
      <c r="J1052" s="12"/>
      <c r="K1052" s="12"/>
      <c r="L1052" s="13"/>
      <c r="M1052" s="13"/>
    </row>
    <row r="1053" spans="10:13" x14ac:dyDescent="0.25">
      <c r="J1053" s="12"/>
      <c r="K1053" s="12"/>
      <c r="L1053" s="13"/>
      <c r="M1053" s="13"/>
    </row>
    <row r="1054" spans="10:13" x14ac:dyDescent="0.25">
      <c r="J1054" s="12"/>
      <c r="K1054" s="12"/>
      <c r="L1054" s="13"/>
      <c r="M1054" s="13"/>
    </row>
    <row r="1055" spans="10:13" x14ac:dyDescent="0.25">
      <c r="J1055" s="12"/>
      <c r="K1055" s="12"/>
      <c r="L1055" s="13"/>
      <c r="M1055" s="13"/>
    </row>
    <row r="1056" spans="10:13" x14ac:dyDescent="0.25">
      <c r="J1056" s="12"/>
      <c r="K1056" s="12"/>
      <c r="L1056" s="13"/>
      <c r="M1056" s="13"/>
    </row>
    <row r="1057" spans="10:13" x14ac:dyDescent="0.25">
      <c r="J1057" s="12"/>
      <c r="K1057" s="12"/>
      <c r="L1057" s="13"/>
      <c r="M1057" s="13"/>
    </row>
    <row r="1058" spans="10:13" x14ac:dyDescent="0.25">
      <c r="J1058" s="12"/>
      <c r="K1058" s="12"/>
      <c r="L1058" s="13"/>
      <c r="M1058" s="13"/>
    </row>
    <row r="1059" spans="10:13" x14ac:dyDescent="0.25">
      <c r="J1059" s="12"/>
      <c r="K1059" s="12"/>
      <c r="L1059" s="13"/>
      <c r="M1059" s="13"/>
    </row>
    <row r="1060" spans="10:13" x14ac:dyDescent="0.25">
      <c r="J1060" s="12"/>
      <c r="K1060" s="12"/>
      <c r="L1060" s="13"/>
      <c r="M1060" s="13"/>
    </row>
    <row r="1061" spans="10:13" x14ac:dyDescent="0.25">
      <c r="J1061" s="12"/>
      <c r="K1061" s="12"/>
      <c r="L1061" s="13"/>
      <c r="M1061" s="13"/>
    </row>
    <row r="1062" spans="10:13" x14ac:dyDescent="0.25">
      <c r="J1062" s="12"/>
      <c r="K1062" s="12"/>
      <c r="L1062" s="13"/>
      <c r="M1062" s="13"/>
    </row>
    <row r="1063" spans="10:13" x14ac:dyDescent="0.25">
      <c r="J1063" s="12"/>
      <c r="K1063" s="12"/>
      <c r="L1063" s="13"/>
      <c r="M1063" s="13"/>
    </row>
    <row r="1064" spans="10:13" x14ac:dyDescent="0.25">
      <c r="J1064" s="12"/>
      <c r="K1064" s="12"/>
      <c r="L1064" s="13"/>
      <c r="M1064" s="13"/>
    </row>
    <row r="1065" spans="10:13" x14ac:dyDescent="0.25">
      <c r="J1065" s="12"/>
      <c r="K1065" s="12"/>
      <c r="L1065" s="13"/>
      <c r="M1065" s="13"/>
    </row>
    <row r="1066" spans="10:13" x14ac:dyDescent="0.25">
      <c r="J1066" s="12"/>
      <c r="K1066" s="12"/>
      <c r="L1066" s="13"/>
      <c r="M1066" s="13"/>
    </row>
    <row r="1067" spans="10:13" x14ac:dyDescent="0.25">
      <c r="J1067" s="12"/>
      <c r="K1067" s="12"/>
      <c r="L1067" s="13"/>
      <c r="M1067" s="13"/>
    </row>
    <row r="1068" spans="10:13" x14ac:dyDescent="0.25">
      <c r="J1068" s="12"/>
      <c r="K1068" s="12"/>
      <c r="L1068" s="13"/>
      <c r="M1068" s="13"/>
    </row>
    <row r="1069" spans="10:13" x14ac:dyDescent="0.25">
      <c r="J1069" s="12"/>
      <c r="K1069" s="12"/>
      <c r="L1069" s="13"/>
      <c r="M1069" s="13"/>
    </row>
    <row r="1070" spans="10:13" x14ac:dyDescent="0.25">
      <c r="J1070" s="12"/>
      <c r="K1070" s="12"/>
      <c r="L1070" s="13"/>
      <c r="M1070" s="13"/>
    </row>
    <row r="1071" spans="10:13" x14ac:dyDescent="0.25">
      <c r="J1071" s="12"/>
      <c r="K1071" s="12"/>
      <c r="L1071" s="13"/>
      <c r="M1071" s="13"/>
    </row>
    <row r="1072" spans="10:13" x14ac:dyDescent="0.25">
      <c r="J1072" s="12"/>
      <c r="K1072" s="12"/>
      <c r="L1072" s="13"/>
      <c r="M1072" s="13"/>
    </row>
    <row r="1073" spans="10:13" x14ac:dyDescent="0.25">
      <c r="J1073" s="12"/>
      <c r="K1073" s="12"/>
      <c r="L1073" s="13"/>
      <c r="M1073" s="13"/>
    </row>
    <row r="1074" spans="10:13" x14ac:dyDescent="0.25">
      <c r="J1074" s="12"/>
      <c r="K1074" s="12"/>
      <c r="L1074" s="13"/>
      <c r="M1074" s="13"/>
    </row>
    <row r="1075" spans="10:13" x14ac:dyDescent="0.25">
      <c r="J1075" s="12"/>
      <c r="K1075" s="12"/>
      <c r="L1075" s="13"/>
      <c r="M1075" s="13"/>
    </row>
    <row r="1076" spans="10:13" x14ac:dyDescent="0.25">
      <c r="J1076" s="12"/>
      <c r="K1076" s="12"/>
      <c r="L1076" s="13"/>
      <c r="M1076" s="13"/>
    </row>
    <row r="1077" spans="10:13" x14ac:dyDescent="0.25">
      <c r="J1077" s="12"/>
      <c r="K1077" s="12"/>
      <c r="L1077" s="13"/>
      <c r="M1077" s="13"/>
    </row>
    <row r="1078" spans="10:13" x14ac:dyDescent="0.25">
      <c r="J1078" s="12"/>
      <c r="K1078" s="12"/>
      <c r="L1078" s="13"/>
      <c r="M1078" s="13"/>
    </row>
    <row r="1079" spans="10:13" x14ac:dyDescent="0.25">
      <c r="J1079" s="12"/>
      <c r="K1079" s="12"/>
      <c r="L1079" s="13"/>
      <c r="M1079" s="13"/>
    </row>
    <row r="1080" spans="10:13" x14ac:dyDescent="0.25">
      <c r="J1080" s="12"/>
      <c r="K1080" s="12"/>
      <c r="L1080" s="13"/>
      <c r="M1080" s="13"/>
    </row>
    <row r="1081" spans="10:13" x14ac:dyDescent="0.25">
      <c r="J1081" s="12"/>
      <c r="K1081" s="12"/>
      <c r="L1081" s="13"/>
      <c r="M1081" s="13"/>
    </row>
    <row r="1082" spans="10:13" x14ac:dyDescent="0.25">
      <c r="J1082" s="12"/>
      <c r="K1082" s="12"/>
      <c r="L1082" s="13"/>
      <c r="M1082" s="13"/>
    </row>
    <row r="1083" spans="10:13" x14ac:dyDescent="0.25">
      <c r="J1083" s="12"/>
      <c r="K1083" s="12"/>
      <c r="L1083" s="13"/>
      <c r="M1083" s="13"/>
    </row>
    <row r="1084" spans="10:13" x14ac:dyDescent="0.25">
      <c r="J1084" s="12"/>
      <c r="K1084" s="12"/>
      <c r="L1084" s="13"/>
      <c r="M1084" s="13"/>
    </row>
    <row r="1085" spans="10:13" x14ac:dyDescent="0.25">
      <c r="J1085" s="12"/>
      <c r="K1085" s="12"/>
      <c r="L1085" s="13"/>
      <c r="M1085" s="13"/>
    </row>
    <row r="1086" spans="10:13" x14ac:dyDescent="0.25">
      <c r="J1086" s="12"/>
      <c r="K1086" s="12"/>
      <c r="L1086" s="13"/>
      <c r="M1086" s="13"/>
    </row>
    <row r="1087" spans="10:13" x14ac:dyDescent="0.25">
      <c r="J1087" s="12"/>
      <c r="K1087" s="12"/>
      <c r="L1087" s="13"/>
      <c r="M1087" s="13"/>
    </row>
    <row r="1088" spans="10:13" x14ac:dyDescent="0.25">
      <c r="J1088" s="12"/>
      <c r="K1088" s="12"/>
      <c r="L1088" s="13"/>
      <c r="M1088" s="13"/>
    </row>
    <row r="1089" spans="10:13" x14ac:dyDescent="0.25">
      <c r="J1089" s="12"/>
      <c r="K1089" s="12"/>
      <c r="L1089" s="13"/>
      <c r="M1089" s="13"/>
    </row>
    <row r="1090" spans="10:13" x14ac:dyDescent="0.25">
      <c r="J1090" s="12"/>
      <c r="K1090" s="12"/>
      <c r="L1090" s="13"/>
      <c r="M1090" s="13"/>
    </row>
    <row r="1091" spans="10:13" x14ac:dyDescent="0.25">
      <c r="J1091" s="12"/>
      <c r="K1091" s="12"/>
      <c r="L1091" s="13"/>
      <c r="M1091" s="13"/>
    </row>
    <row r="1092" spans="10:13" x14ac:dyDescent="0.25">
      <c r="J1092" s="12"/>
      <c r="K1092" s="12"/>
      <c r="L1092" s="13"/>
      <c r="M1092" s="13"/>
    </row>
    <row r="1093" spans="10:13" x14ac:dyDescent="0.25">
      <c r="J1093" s="12"/>
      <c r="K1093" s="12"/>
      <c r="L1093" s="13"/>
      <c r="M1093" s="13"/>
    </row>
    <row r="1094" spans="10:13" x14ac:dyDescent="0.25">
      <c r="J1094" s="12"/>
      <c r="K1094" s="12"/>
      <c r="L1094" s="13"/>
      <c r="M1094" s="13"/>
    </row>
    <row r="1095" spans="10:13" x14ac:dyDescent="0.25">
      <c r="J1095" s="12"/>
      <c r="K1095" s="12"/>
      <c r="L1095" s="13"/>
      <c r="M1095" s="13"/>
    </row>
    <row r="1096" spans="10:13" x14ac:dyDescent="0.25">
      <c r="J1096" s="12"/>
      <c r="K1096" s="12"/>
      <c r="L1096" s="13"/>
      <c r="M1096" s="13"/>
    </row>
    <row r="1097" spans="10:13" x14ac:dyDescent="0.25">
      <c r="J1097" s="12"/>
      <c r="K1097" s="12"/>
      <c r="L1097" s="13"/>
      <c r="M1097" s="13"/>
    </row>
    <row r="1098" spans="10:13" x14ac:dyDescent="0.25">
      <c r="J1098" s="12"/>
      <c r="K1098" s="12"/>
      <c r="L1098" s="13"/>
      <c r="M1098" s="13"/>
    </row>
    <row r="1099" spans="10:13" x14ac:dyDescent="0.25">
      <c r="J1099" s="12"/>
      <c r="K1099" s="12"/>
      <c r="L1099" s="13"/>
      <c r="M1099" s="13"/>
    </row>
    <row r="1100" spans="10:13" x14ac:dyDescent="0.25">
      <c r="J1100" s="12"/>
      <c r="K1100" s="12"/>
      <c r="L1100" s="13"/>
      <c r="M1100" s="13"/>
    </row>
    <row r="1101" spans="10:13" x14ac:dyDescent="0.25">
      <c r="J1101" s="12"/>
      <c r="K1101" s="12"/>
      <c r="L1101" s="13"/>
      <c r="M1101" s="13"/>
    </row>
    <row r="1102" spans="10:13" x14ac:dyDescent="0.25">
      <c r="J1102" s="12"/>
      <c r="K1102" s="12"/>
      <c r="L1102" s="13"/>
      <c r="M1102" s="13"/>
    </row>
    <row r="1103" spans="10:13" x14ac:dyDescent="0.25">
      <c r="J1103" s="12"/>
      <c r="K1103" s="12"/>
      <c r="L1103" s="13"/>
      <c r="M1103" s="13"/>
    </row>
    <row r="1104" spans="10:13" x14ac:dyDescent="0.25">
      <c r="J1104" s="12"/>
      <c r="K1104" s="12"/>
      <c r="L1104" s="13"/>
      <c r="M1104" s="13"/>
    </row>
    <row r="1105" spans="10:13" x14ac:dyDescent="0.25">
      <c r="J1105" s="12"/>
      <c r="K1105" s="12"/>
      <c r="L1105" s="13"/>
      <c r="M1105" s="13"/>
    </row>
    <row r="1106" spans="10:13" x14ac:dyDescent="0.25">
      <c r="J1106" s="12"/>
      <c r="K1106" s="12"/>
      <c r="L1106" s="13"/>
      <c r="M1106" s="13"/>
    </row>
    <row r="1107" spans="10:13" x14ac:dyDescent="0.25">
      <c r="J1107" s="12"/>
      <c r="K1107" s="12"/>
      <c r="L1107" s="13"/>
      <c r="M1107" s="13"/>
    </row>
    <row r="1108" spans="10:13" x14ac:dyDescent="0.25">
      <c r="J1108" s="12"/>
      <c r="K1108" s="12"/>
      <c r="L1108" s="13"/>
      <c r="M1108" s="13"/>
    </row>
    <row r="1109" spans="10:13" x14ac:dyDescent="0.25">
      <c r="J1109" s="12"/>
      <c r="K1109" s="12"/>
      <c r="L1109" s="13"/>
      <c r="M1109" s="13"/>
    </row>
    <row r="1110" spans="10:13" x14ac:dyDescent="0.25">
      <c r="J1110" s="12"/>
      <c r="K1110" s="12"/>
      <c r="L1110" s="13"/>
      <c r="M1110" s="13"/>
    </row>
    <row r="1111" spans="10:13" x14ac:dyDescent="0.25">
      <c r="J1111" s="12"/>
      <c r="K1111" s="12"/>
      <c r="L1111" s="13"/>
      <c r="M1111" s="13"/>
    </row>
    <row r="1112" spans="10:13" x14ac:dyDescent="0.25">
      <c r="J1112" s="12"/>
      <c r="K1112" s="12"/>
      <c r="L1112" s="13"/>
      <c r="M1112" s="13"/>
    </row>
    <row r="1113" spans="10:13" x14ac:dyDescent="0.25">
      <c r="J1113" s="12"/>
      <c r="K1113" s="12"/>
      <c r="L1113" s="13"/>
      <c r="M1113" s="13"/>
    </row>
    <row r="1114" spans="10:13" x14ac:dyDescent="0.25">
      <c r="J1114" s="12"/>
      <c r="K1114" s="12"/>
      <c r="L1114" s="13"/>
      <c r="M1114" s="13"/>
    </row>
    <row r="1115" spans="10:13" x14ac:dyDescent="0.25">
      <c r="J1115" s="12"/>
      <c r="K1115" s="12"/>
      <c r="L1115" s="13"/>
      <c r="M1115" s="13"/>
    </row>
    <row r="1116" spans="10:13" x14ac:dyDescent="0.25">
      <c r="J1116" s="12"/>
      <c r="K1116" s="12"/>
      <c r="L1116" s="13"/>
      <c r="M1116" s="13"/>
    </row>
    <row r="1117" spans="10:13" x14ac:dyDescent="0.25">
      <c r="J1117" s="12"/>
      <c r="K1117" s="12"/>
      <c r="L1117" s="13"/>
      <c r="M1117" s="13"/>
    </row>
    <row r="1118" spans="10:13" x14ac:dyDescent="0.25">
      <c r="J1118" s="12"/>
      <c r="K1118" s="12"/>
      <c r="L1118" s="13"/>
      <c r="M1118" s="13"/>
    </row>
    <row r="1119" spans="10:13" x14ac:dyDescent="0.25">
      <c r="J1119" s="12"/>
      <c r="K1119" s="12"/>
      <c r="L1119" s="13"/>
      <c r="M1119" s="13"/>
    </row>
    <row r="1120" spans="10:13" x14ac:dyDescent="0.25">
      <c r="J1120" s="12"/>
      <c r="K1120" s="12"/>
      <c r="L1120" s="13"/>
      <c r="M1120" s="13"/>
    </row>
    <row r="1121" spans="10:13" x14ac:dyDescent="0.25">
      <c r="J1121" s="12"/>
      <c r="K1121" s="12"/>
      <c r="L1121" s="13"/>
      <c r="M1121" s="13"/>
    </row>
    <row r="1122" spans="10:13" x14ac:dyDescent="0.25">
      <c r="J1122" s="12"/>
      <c r="K1122" s="12"/>
      <c r="L1122" s="13"/>
      <c r="M1122" s="13"/>
    </row>
    <row r="1123" spans="10:13" x14ac:dyDescent="0.25">
      <c r="J1123" s="12"/>
      <c r="K1123" s="12"/>
      <c r="L1123" s="13"/>
      <c r="M1123" s="13"/>
    </row>
    <row r="1124" spans="10:13" x14ac:dyDescent="0.25">
      <c r="J1124" s="12"/>
      <c r="K1124" s="12"/>
      <c r="L1124" s="13"/>
      <c r="M1124" s="13"/>
    </row>
    <row r="1125" spans="10:13" x14ac:dyDescent="0.25">
      <c r="J1125" s="12"/>
      <c r="K1125" s="12"/>
      <c r="L1125" s="13"/>
      <c r="M1125" s="13"/>
    </row>
    <row r="1126" spans="10:13" x14ac:dyDescent="0.25">
      <c r="J1126" s="12"/>
      <c r="K1126" s="12"/>
      <c r="L1126" s="13"/>
      <c r="M1126" s="13"/>
    </row>
    <row r="1127" spans="10:13" x14ac:dyDescent="0.25">
      <c r="J1127" s="12"/>
      <c r="K1127" s="12"/>
      <c r="L1127" s="13"/>
      <c r="M1127" s="13"/>
    </row>
    <row r="1128" spans="10:13" x14ac:dyDescent="0.25">
      <c r="J1128" s="12"/>
      <c r="K1128" s="12"/>
      <c r="L1128" s="13"/>
      <c r="M1128" s="13"/>
    </row>
    <row r="1129" spans="10:13" x14ac:dyDescent="0.25">
      <c r="J1129" s="12"/>
      <c r="K1129" s="12"/>
      <c r="L1129" s="13"/>
      <c r="M1129" s="13"/>
    </row>
    <row r="1130" spans="10:13" x14ac:dyDescent="0.25">
      <c r="J1130" s="12"/>
      <c r="K1130" s="12"/>
      <c r="L1130" s="13"/>
      <c r="M1130" s="13"/>
    </row>
    <row r="1131" spans="10:13" x14ac:dyDescent="0.25">
      <c r="J1131" s="12"/>
      <c r="K1131" s="12"/>
      <c r="L1131" s="13"/>
      <c r="M1131" s="13"/>
    </row>
    <row r="1132" spans="10:13" x14ac:dyDescent="0.25">
      <c r="J1132" s="12"/>
      <c r="K1132" s="12"/>
      <c r="L1132" s="13"/>
      <c r="M1132" s="13"/>
    </row>
    <row r="1133" spans="10:13" x14ac:dyDescent="0.25">
      <c r="J1133" s="12"/>
      <c r="K1133" s="12"/>
      <c r="L1133" s="13"/>
      <c r="M1133" s="13"/>
    </row>
    <row r="1134" spans="10:13" x14ac:dyDescent="0.25">
      <c r="J1134" s="12"/>
      <c r="K1134" s="12"/>
      <c r="L1134" s="13"/>
      <c r="M1134" s="13"/>
    </row>
    <row r="1135" spans="10:13" x14ac:dyDescent="0.25">
      <c r="J1135" s="12"/>
      <c r="K1135" s="12"/>
      <c r="L1135" s="13"/>
      <c r="M1135" s="13"/>
    </row>
    <row r="1136" spans="10:13" x14ac:dyDescent="0.25">
      <c r="J1136" s="12"/>
      <c r="K1136" s="12"/>
      <c r="L1136" s="13"/>
      <c r="M1136" s="13"/>
    </row>
    <row r="1137" spans="10:13" x14ac:dyDescent="0.25">
      <c r="J1137" s="12"/>
      <c r="K1137" s="12"/>
      <c r="L1137" s="13"/>
      <c r="M1137" s="13"/>
    </row>
    <row r="1138" spans="10:13" x14ac:dyDescent="0.25">
      <c r="J1138" s="12"/>
      <c r="K1138" s="12"/>
      <c r="L1138" s="13"/>
      <c r="M1138" s="13"/>
    </row>
    <row r="1139" spans="10:13" x14ac:dyDescent="0.25">
      <c r="J1139" s="12"/>
      <c r="K1139" s="12"/>
      <c r="L1139" s="13"/>
      <c r="M1139" s="13"/>
    </row>
    <row r="1140" spans="10:13" x14ac:dyDescent="0.25">
      <c r="J1140" s="12"/>
      <c r="K1140" s="12"/>
      <c r="L1140" s="13"/>
      <c r="M1140" s="13"/>
    </row>
    <row r="1141" spans="10:13" x14ac:dyDescent="0.25">
      <c r="J1141" s="12"/>
      <c r="K1141" s="12"/>
      <c r="L1141" s="13"/>
      <c r="M1141" s="13"/>
    </row>
    <row r="1142" spans="10:13" x14ac:dyDescent="0.25">
      <c r="J1142" s="12"/>
      <c r="K1142" s="12"/>
      <c r="L1142" s="13"/>
      <c r="M1142" s="13"/>
    </row>
    <row r="1143" spans="10:13" x14ac:dyDescent="0.25">
      <c r="J1143" s="12"/>
      <c r="K1143" s="12"/>
      <c r="L1143" s="13"/>
      <c r="M1143" s="13"/>
    </row>
    <row r="1144" spans="10:13" x14ac:dyDescent="0.25">
      <c r="J1144" s="12"/>
      <c r="K1144" s="12"/>
      <c r="L1144" s="13"/>
      <c r="M1144" s="13"/>
    </row>
    <row r="1145" spans="10:13" x14ac:dyDescent="0.25">
      <c r="J1145" s="12"/>
      <c r="K1145" s="12"/>
      <c r="L1145" s="13"/>
      <c r="M1145" s="13"/>
    </row>
    <row r="1146" spans="10:13" x14ac:dyDescent="0.25">
      <c r="J1146" s="12"/>
      <c r="K1146" s="12"/>
      <c r="L1146" s="13"/>
      <c r="M1146" s="13"/>
    </row>
    <row r="1147" spans="10:13" x14ac:dyDescent="0.25">
      <c r="J1147" s="12"/>
      <c r="K1147" s="12"/>
      <c r="L1147" s="13"/>
      <c r="M1147" s="13"/>
    </row>
    <row r="1148" spans="10:13" x14ac:dyDescent="0.25">
      <c r="J1148" s="12"/>
      <c r="K1148" s="12"/>
      <c r="L1148" s="13"/>
      <c r="M1148" s="13"/>
    </row>
    <row r="1149" spans="10:13" x14ac:dyDescent="0.25">
      <c r="J1149" s="12"/>
      <c r="K1149" s="12"/>
      <c r="L1149" s="13"/>
      <c r="M1149" s="13"/>
    </row>
    <row r="1150" spans="10:13" x14ac:dyDescent="0.25">
      <c r="J1150" s="12"/>
      <c r="K1150" s="12"/>
      <c r="L1150" s="13"/>
      <c r="M1150" s="13"/>
    </row>
    <row r="1151" spans="10:13" x14ac:dyDescent="0.25">
      <c r="J1151" s="12"/>
      <c r="K1151" s="12"/>
      <c r="L1151" s="13"/>
      <c r="M1151" s="13"/>
    </row>
    <row r="1152" spans="10:13" x14ac:dyDescent="0.25">
      <c r="J1152" s="12"/>
      <c r="K1152" s="12"/>
      <c r="L1152" s="13"/>
      <c r="M1152" s="13"/>
    </row>
    <row r="1153" spans="10:13" x14ac:dyDescent="0.25">
      <c r="J1153" s="12"/>
      <c r="K1153" s="12"/>
      <c r="L1153" s="13"/>
      <c r="M1153" s="13"/>
    </row>
    <row r="1154" spans="10:13" x14ac:dyDescent="0.25">
      <c r="J1154" s="12"/>
      <c r="K1154" s="12"/>
      <c r="L1154" s="13"/>
      <c r="M1154" s="13"/>
    </row>
    <row r="1155" spans="10:13" x14ac:dyDescent="0.25">
      <c r="J1155" s="12"/>
      <c r="K1155" s="12"/>
      <c r="L1155" s="13"/>
      <c r="M1155" s="13"/>
    </row>
    <row r="1156" spans="10:13" x14ac:dyDescent="0.25">
      <c r="J1156" s="12"/>
      <c r="K1156" s="12"/>
      <c r="L1156" s="13"/>
      <c r="M1156" s="13"/>
    </row>
    <row r="1157" spans="10:13" x14ac:dyDescent="0.25">
      <c r="J1157" s="12"/>
      <c r="K1157" s="12"/>
      <c r="L1157" s="13"/>
      <c r="M1157" s="13"/>
    </row>
    <row r="1158" spans="10:13" x14ac:dyDescent="0.25">
      <c r="J1158" s="12"/>
      <c r="K1158" s="12"/>
      <c r="L1158" s="13"/>
      <c r="M1158" s="13"/>
    </row>
    <row r="1159" spans="10:13" x14ac:dyDescent="0.25">
      <c r="J1159" s="12"/>
      <c r="K1159" s="12"/>
      <c r="L1159" s="13"/>
      <c r="M1159" s="13"/>
    </row>
    <row r="1160" spans="10:13" x14ac:dyDescent="0.25">
      <c r="J1160" s="12"/>
      <c r="K1160" s="12"/>
      <c r="L1160" s="13"/>
      <c r="M1160" s="13"/>
    </row>
    <row r="1161" spans="10:13" x14ac:dyDescent="0.25">
      <c r="J1161" s="12"/>
      <c r="K1161" s="12"/>
      <c r="L1161" s="13"/>
      <c r="M1161" s="13"/>
    </row>
    <row r="1162" spans="10:13" x14ac:dyDescent="0.25">
      <c r="J1162" s="12"/>
      <c r="K1162" s="12"/>
      <c r="L1162" s="13"/>
      <c r="M1162" s="13"/>
    </row>
    <row r="1163" spans="10:13" x14ac:dyDescent="0.25">
      <c r="J1163" s="12"/>
      <c r="K1163" s="12"/>
      <c r="L1163" s="13"/>
      <c r="M1163" s="13"/>
    </row>
    <row r="1164" spans="10:13" x14ac:dyDescent="0.25">
      <c r="J1164" s="12"/>
      <c r="K1164" s="12"/>
      <c r="L1164" s="13"/>
      <c r="M1164" s="13"/>
    </row>
    <row r="1165" spans="10:13" x14ac:dyDescent="0.25">
      <c r="J1165" s="12"/>
      <c r="K1165" s="12"/>
      <c r="L1165" s="13"/>
      <c r="M1165" s="13"/>
    </row>
    <row r="1166" spans="10:13" x14ac:dyDescent="0.25">
      <c r="J1166" s="12"/>
      <c r="K1166" s="12"/>
      <c r="L1166" s="13"/>
      <c r="M1166" s="13"/>
    </row>
    <row r="1167" spans="10:13" x14ac:dyDescent="0.25">
      <c r="J1167" s="12"/>
      <c r="K1167" s="12"/>
      <c r="L1167" s="13"/>
      <c r="M1167" s="13"/>
    </row>
    <row r="1168" spans="10:13" x14ac:dyDescent="0.25">
      <c r="J1168" s="12"/>
      <c r="K1168" s="12"/>
      <c r="L1168" s="13"/>
      <c r="M1168" s="13"/>
    </row>
    <row r="1169" spans="10:13" x14ac:dyDescent="0.25">
      <c r="J1169" s="12"/>
      <c r="K1169" s="12"/>
      <c r="L1169" s="13"/>
      <c r="M1169" s="13"/>
    </row>
    <row r="1170" spans="10:13" x14ac:dyDescent="0.25">
      <c r="J1170" s="12"/>
      <c r="K1170" s="12"/>
      <c r="L1170" s="13"/>
      <c r="M1170" s="13"/>
    </row>
    <row r="1171" spans="10:13" x14ac:dyDescent="0.25">
      <c r="J1171" s="12"/>
      <c r="K1171" s="12"/>
      <c r="L1171" s="13"/>
      <c r="M1171" s="13"/>
    </row>
    <row r="1172" spans="10:13" x14ac:dyDescent="0.25">
      <c r="J1172" s="12"/>
      <c r="K1172" s="12"/>
      <c r="L1172" s="13"/>
      <c r="M1172" s="13"/>
    </row>
    <row r="1173" spans="10:13" x14ac:dyDescent="0.25">
      <c r="J1173" s="12"/>
      <c r="K1173" s="12"/>
      <c r="L1173" s="13"/>
      <c r="M1173" s="13"/>
    </row>
    <row r="1174" spans="10:13" x14ac:dyDescent="0.25">
      <c r="J1174" s="12"/>
      <c r="K1174" s="12"/>
      <c r="L1174" s="13"/>
      <c r="M1174" s="13"/>
    </row>
    <row r="1175" spans="10:13" x14ac:dyDescent="0.25">
      <c r="J1175" s="12"/>
      <c r="K1175" s="12"/>
      <c r="L1175" s="13"/>
      <c r="M1175" s="13"/>
    </row>
    <row r="1176" spans="10:13" x14ac:dyDescent="0.25">
      <c r="J1176" s="12"/>
      <c r="K1176" s="12"/>
      <c r="L1176" s="13"/>
      <c r="M1176" s="13"/>
    </row>
    <row r="1177" spans="10:13" x14ac:dyDescent="0.25">
      <c r="J1177" s="12"/>
      <c r="K1177" s="12"/>
      <c r="L1177" s="13"/>
      <c r="M1177" s="13"/>
    </row>
    <row r="1178" spans="10:13" x14ac:dyDescent="0.25">
      <c r="J1178" s="12"/>
      <c r="K1178" s="12"/>
      <c r="L1178" s="13"/>
      <c r="M1178" s="13"/>
    </row>
    <row r="1179" spans="10:13" x14ac:dyDescent="0.25">
      <c r="J1179" s="12"/>
      <c r="K1179" s="12"/>
      <c r="L1179" s="13"/>
      <c r="M1179" s="13"/>
    </row>
    <row r="1180" spans="10:13" x14ac:dyDescent="0.25">
      <c r="J1180" s="12"/>
      <c r="K1180" s="12"/>
      <c r="L1180" s="13"/>
      <c r="M1180" s="13"/>
    </row>
    <row r="1181" spans="10:13" x14ac:dyDescent="0.25">
      <c r="J1181" s="12"/>
      <c r="K1181" s="12"/>
      <c r="L1181" s="13"/>
      <c r="M1181" s="13"/>
    </row>
    <row r="1182" spans="10:13" x14ac:dyDescent="0.25">
      <c r="J1182" s="12"/>
      <c r="K1182" s="12"/>
      <c r="L1182" s="13"/>
      <c r="M1182" s="13"/>
    </row>
    <row r="1183" spans="10:13" x14ac:dyDescent="0.25">
      <c r="J1183" s="12"/>
      <c r="K1183" s="12"/>
      <c r="L1183" s="13"/>
      <c r="M1183" s="13"/>
    </row>
    <row r="1184" spans="10:13" x14ac:dyDescent="0.25">
      <c r="J1184" s="12"/>
      <c r="K1184" s="12"/>
      <c r="L1184" s="13"/>
      <c r="M1184" s="13"/>
    </row>
    <row r="1185" spans="10:13" x14ac:dyDescent="0.25">
      <c r="J1185" s="12"/>
      <c r="K1185" s="12"/>
      <c r="L1185" s="13"/>
      <c r="M1185" s="13"/>
    </row>
    <row r="1186" spans="10:13" x14ac:dyDescent="0.25">
      <c r="J1186" s="12"/>
      <c r="K1186" s="12"/>
      <c r="L1186" s="13"/>
      <c r="M1186" s="13"/>
    </row>
    <row r="1187" spans="10:13" x14ac:dyDescent="0.25">
      <c r="J1187" s="12"/>
      <c r="K1187" s="12"/>
      <c r="L1187" s="13"/>
      <c r="M1187" s="13"/>
    </row>
    <row r="1188" spans="10:13" x14ac:dyDescent="0.25">
      <c r="J1188" s="12"/>
      <c r="K1188" s="12"/>
      <c r="L1188" s="13"/>
      <c r="M1188" s="13"/>
    </row>
    <row r="1189" spans="10:13" x14ac:dyDescent="0.25">
      <c r="J1189" s="12"/>
      <c r="K1189" s="12"/>
      <c r="L1189" s="13"/>
      <c r="M1189" s="13"/>
    </row>
    <row r="1190" spans="10:13" x14ac:dyDescent="0.25">
      <c r="J1190" s="12"/>
      <c r="K1190" s="12"/>
      <c r="L1190" s="13"/>
      <c r="M1190" s="13"/>
    </row>
    <row r="1191" spans="10:13" x14ac:dyDescent="0.25">
      <c r="J1191" s="12"/>
      <c r="K1191" s="12"/>
      <c r="L1191" s="13"/>
      <c r="M1191" s="13"/>
    </row>
    <row r="1192" spans="10:13" x14ac:dyDescent="0.25">
      <c r="J1192" s="12"/>
      <c r="K1192" s="12"/>
      <c r="L1192" s="13"/>
      <c r="M1192" s="13"/>
    </row>
    <row r="1193" spans="10:13" x14ac:dyDescent="0.25">
      <c r="J1193" s="12"/>
      <c r="K1193" s="12"/>
      <c r="L1193" s="13"/>
      <c r="M1193" s="13"/>
    </row>
    <row r="1194" spans="10:13" x14ac:dyDescent="0.25">
      <c r="J1194" s="12"/>
      <c r="K1194" s="12"/>
      <c r="L1194" s="13"/>
      <c r="M1194" s="13"/>
    </row>
    <row r="1195" spans="10:13" x14ac:dyDescent="0.25">
      <c r="J1195" s="12"/>
      <c r="K1195" s="12"/>
      <c r="L1195" s="13"/>
      <c r="M1195" s="13"/>
    </row>
    <row r="1196" spans="10:13" x14ac:dyDescent="0.25">
      <c r="J1196" s="12"/>
      <c r="K1196" s="12"/>
      <c r="L1196" s="13"/>
      <c r="M1196" s="13"/>
    </row>
    <row r="1197" spans="10:13" x14ac:dyDescent="0.25">
      <c r="J1197" s="12"/>
      <c r="K1197" s="12"/>
      <c r="L1197" s="13"/>
      <c r="M1197" s="13"/>
    </row>
    <row r="1198" spans="10:13" x14ac:dyDescent="0.25">
      <c r="J1198" s="12"/>
      <c r="K1198" s="12"/>
      <c r="L1198" s="13"/>
      <c r="M1198" s="13"/>
    </row>
    <row r="1199" spans="10:13" x14ac:dyDescent="0.25">
      <c r="J1199" s="12"/>
      <c r="K1199" s="12"/>
      <c r="L1199" s="13"/>
      <c r="M1199" s="13"/>
    </row>
    <row r="1200" spans="10:13" x14ac:dyDescent="0.25">
      <c r="J1200" s="12"/>
      <c r="K1200" s="12"/>
      <c r="L1200" s="13"/>
      <c r="M1200" s="13"/>
    </row>
    <row r="1201" spans="10:13" x14ac:dyDescent="0.25">
      <c r="J1201" s="12"/>
      <c r="K1201" s="12"/>
      <c r="L1201" s="13"/>
      <c r="M1201" s="13"/>
    </row>
    <row r="1202" spans="10:13" x14ac:dyDescent="0.25">
      <c r="J1202" s="12"/>
      <c r="K1202" s="12"/>
      <c r="L1202" s="13"/>
      <c r="M1202" s="13"/>
    </row>
    <row r="1203" spans="10:13" x14ac:dyDescent="0.25">
      <c r="J1203" s="12"/>
      <c r="K1203" s="12"/>
      <c r="L1203" s="13"/>
      <c r="M1203" s="13"/>
    </row>
    <row r="1204" spans="10:13" x14ac:dyDescent="0.25">
      <c r="J1204" s="12"/>
      <c r="K1204" s="12"/>
      <c r="L1204" s="13"/>
      <c r="M1204" s="13"/>
    </row>
    <row r="1205" spans="10:13" x14ac:dyDescent="0.25">
      <c r="J1205" s="12"/>
      <c r="K1205" s="12"/>
      <c r="L1205" s="13"/>
      <c r="M1205" s="13"/>
    </row>
    <row r="1206" spans="10:13" x14ac:dyDescent="0.25">
      <c r="J1206" s="12"/>
      <c r="K1206" s="12"/>
      <c r="L1206" s="13"/>
      <c r="M1206" s="13"/>
    </row>
    <row r="1207" spans="10:13" x14ac:dyDescent="0.25">
      <c r="J1207" s="12"/>
      <c r="K1207" s="12"/>
      <c r="L1207" s="13"/>
      <c r="M1207" s="13"/>
    </row>
    <row r="1208" spans="10:13" x14ac:dyDescent="0.25">
      <c r="J1208" s="12"/>
      <c r="K1208" s="12"/>
      <c r="L1208" s="13"/>
      <c r="M1208" s="13"/>
    </row>
    <row r="1209" spans="10:13" x14ac:dyDescent="0.25">
      <c r="J1209" s="12"/>
      <c r="K1209" s="12"/>
      <c r="L1209" s="13"/>
      <c r="M1209" s="13"/>
    </row>
    <row r="1210" spans="10:13" x14ac:dyDescent="0.25">
      <c r="J1210" s="12"/>
      <c r="K1210" s="12"/>
      <c r="L1210" s="13"/>
      <c r="M1210" s="13"/>
    </row>
    <row r="1211" spans="10:13" x14ac:dyDescent="0.25">
      <c r="J1211" s="12"/>
      <c r="K1211" s="12"/>
      <c r="L1211" s="13"/>
      <c r="M1211" s="13"/>
    </row>
    <row r="1212" spans="10:13" x14ac:dyDescent="0.25">
      <c r="J1212" s="12"/>
      <c r="K1212" s="12"/>
      <c r="L1212" s="13"/>
      <c r="M1212" s="13"/>
    </row>
    <row r="1213" spans="10:13" x14ac:dyDescent="0.25">
      <c r="J1213" s="12"/>
      <c r="K1213" s="12"/>
      <c r="L1213" s="13"/>
      <c r="M1213" s="13"/>
    </row>
    <row r="1214" spans="10:13" x14ac:dyDescent="0.25">
      <c r="J1214" s="12"/>
      <c r="K1214" s="12"/>
      <c r="L1214" s="13"/>
      <c r="M1214" s="13"/>
    </row>
    <row r="1215" spans="10:13" x14ac:dyDescent="0.25">
      <c r="J1215" s="12"/>
      <c r="K1215" s="12"/>
      <c r="L1215" s="13"/>
      <c r="M1215" s="13"/>
    </row>
    <row r="1216" spans="10:13" x14ac:dyDescent="0.25">
      <c r="J1216" s="12"/>
      <c r="K1216" s="12"/>
      <c r="L1216" s="13"/>
      <c r="M1216" s="13"/>
    </row>
    <row r="1217" spans="10:13" x14ac:dyDescent="0.25">
      <c r="J1217" s="12"/>
      <c r="K1217" s="12"/>
      <c r="L1217" s="13"/>
      <c r="M1217" s="13"/>
    </row>
    <row r="1218" spans="10:13" x14ac:dyDescent="0.25">
      <c r="J1218" s="12"/>
      <c r="K1218" s="12"/>
      <c r="L1218" s="13"/>
      <c r="M1218" s="13"/>
    </row>
    <row r="1219" spans="10:13" x14ac:dyDescent="0.25">
      <c r="J1219" s="12"/>
      <c r="K1219" s="12"/>
      <c r="L1219" s="13"/>
      <c r="M1219" s="13"/>
    </row>
    <row r="1220" spans="10:13" x14ac:dyDescent="0.25">
      <c r="J1220" s="12"/>
      <c r="K1220" s="12"/>
      <c r="L1220" s="13"/>
      <c r="M1220" s="13"/>
    </row>
    <row r="1221" spans="10:13" x14ac:dyDescent="0.25">
      <c r="J1221" s="12"/>
      <c r="K1221" s="12"/>
      <c r="L1221" s="13"/>
      <c r="M1221" s="13"/>
    </row>
    <row r="1222" spans="10:13" x14ac:dyDescent="0.25">
      <c r="J1222" s="12"/>
      <c r="K1222" s="12"/>
      <c r="L1222" s="13"/>
      <c r="M1222" s="13"/>
    </row>
    <row r="1223" spans="10:13" x14ac:dyDescent="0.25">
      <c r="J1223" s="12"/>
      <c r="K1223" s="12"/>
      <c r="L1223" s="13"/>
      <c r="M1223" s="13"/>
    </row>
    <row r="1224" spans="10:13" x14ac:dyDescent="0.25">
      <c r="J1224" s="12"/>
      <c r="K1224" s="12"/>
      <c r="L1224" s="13"/>
      <c r="M1224" s="13"/>
    </row>
    <row r="1225" spans="10:13" x14ac:dyDescent="0.25">
      <c r="J1225" s="12"/>
      <c r="K1225" s="12"/>
      <c r="L1225" s="13"/>
      <c r="M1225" s="13"/>
    </row>
    <row r="1226" spans="10:13" x14ac:dyDescent="0.25">
      <c r="J1226" s="12"/>
      <c r="K1226" s="12"/>
      <c r="L1226" s="13"/>
      <c r="M1226" s="13"/>
    </row>
    <row r="1227" spans="10:13" x14ac:dyDescent="0.25">
      <c r="J1227" s="12"/>
      <c r="K1227" s="12"/>
      <c r="L1227" s="13"/>
      <c r="M1227" s="13"/>
    </row>
    <row r="1228" spans="10:13" x14ac:dyDescent="0.25">
      <c r="J1228" s="12"/>
      <c r="K1228" s="12"/>
      <c r="L1228" s="13"/>
      <c r="M1228" s="13"/>
    </row>
    <row r="1229" spans="10:13" x14ac:dyDescent="0.25">
      <c r="J1229" s="12"/>
      <c r="K1229" s="12"/>
      <c r="L1229" s="13"/>
      <c r="M1229" s="13"/>
    </row>
    <row r="1230" spans="10:13" x14ac:dyDescent="0.25">
      <c r="J1230" s="12"/>
      <c r="K1230" s="12"/>
      <c r="L1230" s="13"/>
      <c r="M1230" s="13"/>
    </row>
    <row r="1231" spans="10:13" x14ac:dyDescent="0.25">
      <c r="J1231" s="12"/>
      <c r="K1231" s="12"/>
      <c r="L1231" s="13"/>
      <c r="M1231" s="13"/>
    </row>
    <row r="1232" spans="10:13" x14ac:dyDescent="0.25">
      <c r="J1232" s="12"/>
      <c r="K1232" s="12"/>
      <c r="L1232" s="13"/>
      <c r="M1232" s="13"/>
    </row>
    <row r="1233" spans="10:13" x14ac:dyDescent="0.25">
      <c r="J1233" s="12"/>
      <c r="K1233" s="12"/>
      <c r="L1233" s="13"/>
      <c r="M1233" s="13"/>
    </row>
    <row r="1234" spans="10:13" x14ac:dyDescent="0.25">
      <c r="J1234" s="12"/>
      <c r="K1234" s="12"/>
      <c r="L1234" s="13"/>
      <c r="M1234" s="13"/>
    </row>
  </sheetData>
  <mergeCells count="7">
    <mergeCell ref="A6:S6"/>
    <mergeCell ref="A2:C2"/>
    <mergeCell ref="D2:F2"/>
    <mergeCell ref="G2:I2"/>
    <mergeCell ref="A3:C3"/>
    <mergeCell ref="D3:F3"/>
    <mergeCell ref="G3:I3"/>
  </mergeCells>
  <hyperlinks>
    <hyperlink ref="O9:O99" r:id="rId1" display="http://www.upslp.edu.mx/upslp/?page_id=8897"/>
    <hyperlink ref="O25" r:id="rId2"/>
    <hyperlink ref="O26" r:id="rId3"/>
    <hyperlink ref="O30" r:id="rId4"/>
    <hyperlink ref="O32" r:id="rId5"/>
    <hyperlink ref="O46" r:id="rId6"/>
    <hyperlink ref="O48" r:id="rId7"/>
    <hyperlink ref="O57" r:id="rId8"/>
    <hyperlink ref="O61" r:id="rId9"/>
    <hyperlink ref="O64" r:id="rId10"/>
    <hyperlink ref="O66" r:id="rId11"/>
    <hyperlink ref="O76" r:id="rId12"/>
    <hyperlink ref="O78" r:id="rId13"/>
    <hyperlink ref="O92" r:id="rId14"/>
    <hyperlink ref="O62" r:id="rId15"/>
    <hyperlink ref="O74" r:id="rId16"/>
    <hyperlink ref="O97" r:id="rId17"/>
    <hyperlink ref="O70" r:id="rId18"/>
    <hyperlink ref="O44" r:id="rId19"/>
    <hyperlink ref="O45" r:id="rId20"/>
    <hyperlink ref="O8" r:id="rId21"/>
    <hyperlink ref="O55" r:id="rId22"/>
  </hyperlinks>
  <pageMargins left="0.7" right="0.7" top="0.75" bottom="0.75" header="0.3" footer="0.3"/>
  <pageSetup orientation="portrait" r:id="rId2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Jazmin M</cp:lastModifiedBy>
  <dcterms:created xsi:type="dcterms:W3CDTF">2021-03-11T21:23:59Z</dcterms:created>
  <dcterms:modified xsi:type="dcterms:W3CDTF">2022-05-11T14:39:49Z</dcterms:modified>
</cp:coreProperties>
</file>