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22" i="3" l="1"/>
  <c r="F21" i="3"/>
  <c r="F20" i="3"/>
  <c r="F18" i="3"/>
  <c r="F17" i="3"/>
  <c r="F19" i="3"/>
  <c r="F7" i="3"/>
  <c r="F6" i="3"/>
  <c r="F16" i="3"/>
  <c r="F15" i="3"/>
  <c r="F14" i="3"/>
  <c r="F13" i="3"/>
  <c r="F12" i="3"/>
</calcChain>
</file>

<file path=xl/sharedStrings.xml><?xml version="1.0" encoding="utf-8"?>
<sst xmlns="http://schemas.openxmlformats.org/spreadsheetml/2006/main" count="212" uniqueCount="124">
  <si>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</si>
  <si>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</si>
  <si>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</si>
  <si>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</si>
  <si>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</si>
  <si>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</si>
  <si>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</si>
  <si>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</si>
  <si>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</si>
  <si>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</si>
  <si>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</si>
  <si>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</si>
  <si>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</si>
  <si>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</si>
  <si>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</si>
  <si>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</si>
  <si>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</si>
  <si>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</si>
  <si>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</si>
  <si>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</si>
  <si>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</si>
  <si>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</si>
  <si>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</si>
  <si>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</si>
  <si>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</si>
  <si>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</si>
  <si>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</si>
  <si>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</si>
  <si>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</si>
  <si>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</si>
  <si>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</si>
  <si>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</si>
  <si>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</si>
  <si>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</si>
  <si>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</si>
  <si>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</si>
  <si>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</si>
  <si>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</si>
  <si>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</si>
  <si>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</si>
  <si>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</si>
  <si>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</si>
  <si>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</si>
  <si>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</si>
  <si>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</si>
  <si>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</si>
  <si>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</si>
  <si>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</si>
  <si>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</si>
  <si>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</si>
  <si>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</si>
  <si>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</si>
  <si>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</si>
  <si>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</si>
  <si>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</si>
  <si>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</si>
  <si>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</si>
  <si>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</si>
  <si>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</si>
  <si>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</si>
  <si>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</si>
  <si>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</si>
  <si>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Programa de Canalizaciones Médicas al DIF Estatal por parte del DIF Municipal</t>
  </si>
  <si>
    <t>Programa de Desayunos Escolares Calientes</t>
  </si>
  <si>
    <t>Programa de Obras Complementarias para Ampliaciones de Electrificaciones Diversas</t>
  </si>
  <si>
    <t>Escuela Primaria Ignacio Zaragoza de El Colorado CCT 24DPR0220S</t>
  </si>
  <si>
    <t>Escuela Primaria Miguel Hidalgo de Labor Vieja CCT 24DPR0230Z</t>
  </si>
  <si>
    <t>Escuela Primaria Rural Profr. Librado Rivera de El Carpintero CCT 24DPR0216F</t>
  </si>
  <si>
    <t>Preescolar Comunitario CONAFE Juan Escutia de Santa Teresa CCT 24KJN1020U</t>
  </si>
  <si>
    <t>Escuela Primaria Comunitaria CONAFE de La Cueva CCT 24KPR2676N</t>
  </si>
  <si>
    <t xml:space="preserve">Miguel </t>
  </si>
  <si>
    <t xml:space="preserve">Jaime </t>
  </si>
  <si>
    <t xml:space="preserve">María Paula </t>
  </si>
  <si>
    <t xml:space="preserve">Roberto </t>
  </si>
  <si>
    <t>Ignacio</t>
  </si>
  <si>
    <t>Andrea</t>
  </si>
  <si>
    <t xml:space="preserve">Efraín </t>
  </si>
  <si>
    <t xml:space="preserve">Norma Alicia </t>
  </si>
  <si>
    <t>Alvares</t>
  </si>
  <si>
    <t xml:space="preserve">Costilla </t>
  </si>
  <si>
    <t xml:space="preserve">Viera </t>
  </si>
  <si>
    <t xml:space="preserve">Monsivais </t>
  </si>
  <si>
    <t xml:space="preserve">Ipiña </t>
  </si>
  <si>
    <t xml:space="preserve">Galvan </t>
  </si>
  <si>
    <t>Espinoza</t>
  </si>
  <si>
    <t>Contreras</t>
  </si>
  <si>
    <t>Escobedo</t>
  </si>
  <si>
    <t>Zapata</t>
  </si>
  <si>
    <t>x</t>
  </si>
  <si>
    <t>García</t>
  </si>
  <si>
    <t>Velez</t>
  </si>
  <si>
    <t>Gutierrez</t>
  </si>
  <si>
    <t>Puente</t>
  </si>
  <si>
    <t>Urbina</t>
  </si>
  <si>
    <t>El Colorado</t>
  </si>
  <si>
    <t>Labor Vieja</t>
  </si>
  <si>
    <t>El Carpintero</t>
  </si>
  <si>
    <t>Santa Teresa</t>
  </si>
  <si>
    <t>La Cueva</t>
  </si>
  <si>
    <t>Cabecera Municipal, Moctezuma</t>
  </si>
  <si>
    <t>Barrancas</t>
  </si>
  <si>
    <t>Saucedo</t>
  </si>
  <si>
    <t>Gusman</t>
  </si>
  <si>
    <t xml:space="preserve">Eusebia </t>
  </si>
  <si>
    <t xml:space="preserve">José Juan </t>
  </si>
  <si>
    <t xml:space="preserve">José Antonio </t>
  </si>
  <si>
    <t xml:space="preserve">López </t>
  </si>
  <si>
    <t xml:space="preserve">Puente </t>
  </si>
  <si>
    <t xml:space="preserve">García </t>
  </si>
  <si>
    <t>Maria Rosa Valencia</t>
  </si>
  <si>
    <t>Dora Lidia</t>
  </si>
  <si>
    <t>Ma. Del Rosario</t>
  </si>
  <si>
    <t>Juárez</t>
  </si>
  <si>
    <t xml:space="preserve">Martínez </t>
  </si>
  <si>
    <t xml:space="preserve">Araiza </t>
  </si>
  <si>
    <t>Guerrero</t>
  </si>
  <si>
    <t xml:space="preserve">Hernández </t>
  </si>
  <si>
    <t>Cerda</t>
  </si>
  <si>
    <t>Programa de Rehabilitación y/o Equipamiento de Infraestructura Agropecuaria</t>
  </si>
  <si>
    <t xml:space="preserve">Programa de Mejoramiento de Infraestructura en Planteles Educativos </t>
  </si>
  <si>
    <t>Coordinación de Desarrollo Social Municipal (CDSM)</t>
  </si>
  <si>
    <t>http://www.cegaipslp.org.mx/HV2019Dos.nsf/nombre_de_la_vista/42BBAFCE4290686386258431006A2E1E/$File/Montos+pagados+por+ayudas+y+subsidios+2019.pdf</t>
  </si>
  <si>
    <t>LOS DATOS PERSONALES SE MANEJAN DE ACUEROD A LA LEY DE DATOS PERSONALES DEL ESTADO DE SLP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</si>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</sst>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3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3" fillId="2" borderId="2" xfId="0" applyFont="1" applyFill="1" applyBorder="1" applyAlignment="1">
      <alignment horizontal="center" wrapText="1"/>
    </xf>
    <xf numFmtId="0" fontId="5" fillId="3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 applyBorder="1" applyAlignment="1">
      <alignment vertical="center" wrapText="1"/>
    </xf>
    <xf numFmtId="0" fontId="0" fillId="0" borderId="0" xfId="0" applyFont="1" applyBorder="1" applyAlignment="1">
      <alignment horizontal="center" vertical="center" wrapText="1"/>
    </xf>
    <xf numFmtId="0" fontId="0" fillId="3" borderId="0" xfId="0" applyFont="1" applyFill="1" applyBorder="1" applyAlignment="1">
      <alignment horizontal="center" vertical="center" wrapText="1"/>
    </xf>
    <xf numFmtId="0" fontId="0" fillId="3" borderId="0" xfId="0" applyFont="1" applyFill="1" applyBorder="1" applyAlignment="1">
      <alignment vertical="center" wrapText="1"/>
    </xf>
    <xf numFmtId="0" fontId="0" fillId="0" borderId="0" xfId="0" applyFont="1" applyAlignment="1">
      <alignment horizontal="center" vertical="center" wrapText="1"/>
    </xf>
    <xf numFmtId="0" fontId="0" fillId="0" borderId="0" xfId="0" applyFont="1" applyAlignment="1">
      <alignment vertical="center" wrapText="1"/>
    </xf>
    <xf numFmtId="0" fontId="2" fillId="3" borderId="0" xfId="0" applyFont="1" applyFill="1" applyBorder="1" applyAlignment="1">
      <alignment vertical="center" wrapText="1"/>
    </xf>
    <xf numFmtId="0" fontId="2" fillId="3" borderId="0" xfId="0" applyFont="1" applyFill="1" applyBorder="1" applyAlignment="1">
      <alignment horizontal="center" vertical="center" wrapText="1"/>
    </xf>
    <xf numFmtId="2" fontId="2" fillId="3" borderId="0" xfId="0" applyNumberFormat="1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left" vertical="center" wrapText="1"/>
    </xf>
    <xf numFmtId="0" fontId="6" fillId="0" borderId="0" xfId="1" applyAlignment="1">
      <alignment vertical="center" wrapText="1"/>
    </xf>
    <xf numFmtId="164" fontId="0" fillId="0" borderId="0" xfId="0" applyNumberFormat="1" applyAlignment="1">
      <alignment vertical="center" wrapText="1"/>
    </xf>
    <xf numFmtId="14" fontId="0" fillId="0" borderId="0" xfId="0" applyNumberFormat="1"/>
    <xf numFmtId="0" fontId="1" fillId="3" borderId="0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42BBAFCE4290686386258431006A2E1E/$File/Montos+pagados+por+ayudas+y+subsidios+2019.pdf" TargetMode="External"/><Relationship Id="rId2" Type="http://schemas.openxmlformats.org/officeDocument/2006/relationships/hyperlink" Target="http://www.cegaipslp.org.mx/HV2019Dos.nsf/nombre_de_la_vista/42BBAFCE4290686386258431006A2E1E/$File/Montos+pagados+por+ayudas+y+subsidios+2019.pdf" TargetMode="External"/><Relationship Id="rId1" Type="http://schemas.openxmlformats.org/officeDocument/2006/relationships/hyperlink" Target="http://www.cegaipslp.org.mx/HV2019Dos.nsf/nombre_de_la_vista/42BBAFCE4290686386258431006A2E1E/$File/Montos+pagados+por+ayudas+y+subsidios+2019.pdf" TargetMode="External"/><Relationship Id="rId5" Type="http://schemas.openxmlformats.org/officeDocument/2006/relationships/hyperlink" Target="http://www.cegaipslp.org.mx/HV2019Dos.nsf/nombre_de_la_vista/42BBAFCE4290686386258431006A2E1E/$File/Montos+pagados+por+ayudas+y+subsidios+2019.pdf" TargetMode="External"/><Relationship Id="rId4" Type="http://schemas.openxmlformats.org/officeDocument/2006/relationships/hyperlink" Target="http://www.cegaipslp.org.mx/HV2019Dos.nsf/nombre_de_la_vista/42BBAFCE4290686386258431006A2E1E/$File/Montos+pagados+por+ayudas+y+subsidios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A2" workbookViewId="0">
      <selection activeCell="M12" sqref="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32.85546875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s="2" customFormat="1" ht="65.099999999999994" customHeight="1" x14ac:dyDescent="0.25">
      <c r="A8" s="2">
        <v>2019</v>
      </c>
      <c r="B8" s="17">
        <v>43617</v>
      </c>
      <c r="C8" s="17">
        <v>43646</v>
      </c>
      <c r="D8" s="2" t="s">
        <v>39</v>
      </c>
      <c r="E8" s="2" t="s">
        <v>62</v>
      </c>
      <c r="F8" s="5">
        <v>1</v>
      </c>
      <c r="G8" s="16" t="s">
        <v>121</v>
      </c>
      <c r="H8" s="2" t="s">
        <v>120</v>
      </c>
      <c r="I8" s="18">
        <v>44499</v>
      </c>
      <c r="J8" s="18">
        <v>44469</v>
      </c>
      <c r="K8" s="2" t="s">
        <v>122</v>
      </c>
    </row>
    <row r="9" spans="1:11" s="2" customFormat="1" ht="65.099999999999994" customHeight="1" x14ac:dyDescent="0.25">
      <c r="A9" s="2">
        <v>2019</v>
      </c>
      <c r="B9" s="17">
        <v>43617</v>
      </c>
      <c r="C9" s="17">
        <v>43646</v>
      </c>
      <c r="D9" s="2" t="s">
        <v>39</v>
      </c>
      <c r="E9" s="2" t="s">
        <v>63</v>
      </c>
      <c r="F9" s="5">
        <v>2</v>
      </c>
      <c r="G9" s="16" t="s">
        <v>121</v>
      </c>
      <c r="H9" s="2" t="s">
        <v>120</v>
      </c>
      <c r="I9" s="18">
        <v>44499</v>
      </c>
      <c r="J9" s="18">
        <v>44469</v>
      </c>
      <c r="K9" s="2" t="s">
        <v>122</v>
      </c>
    </row>
    <row r="10" spans="1:11" s="2" customFormat="1" ht="65.099999999999994" customHeight="1" x14ac:dyDescent="0.25">
      <c r="A10" s="2">
        <v>2019</v>
      </c>
      <c r="B10" s="17">
        <v>43617</v>
      </c>
      <c r="C10" s="17">
        <v>43646</v>
      </c>
      <c r="D10" s="2" t="s">
        <v>40</v>
      </c>
      <c r="E10" s="2" t="s">
        <v>64</v>
      </c>
      <c r="F10" s="5">
        <v>3</v>
      </c>
      <c r="G10" s="16" t="s">
        <v>121</v>
      </c>
      <c r="H10" s="2" t="s">
        <v>120</v>
      </c>
      <c r="I10" s="18">
        <v>44499</v>
      </c>
      <c r="J10" s="18">
        <v>44469</v>
      </c>
      <c r="K10" s="2" t="s">
        <v>122</v>
      </c>
    </row>
    <row r="11" spans="1:11" s="2" customFormat="1" ht="65.099999999999994" customHeight="1" x14ac:dyDescent="0.25">
      <c r="A11" s="2">
        <v>2019</v>
      </c>
      <c r="B11" s="17">
        <v>43617</v>
      </c>
      <c r="C11" s="17">
        <v>43646</v>
      </c>
      <c r="D11" s="2" t="s">
        <v>40</v>
      </c>
      <c r="E11" s="2" t="s">
        <v>119</v>
      </c>
      <c r="F11" s="5">
        <v>4</v>
      </c>
      <c r="G11" s="16" t="s">
        <v>121</v>
      </c>
      <c r="H11" s="2" t="s">
        <v>120</v>
      </c>
      <c r="I11" s="18">
        <v>44499</v>
      </c>
      <c r="J11" s="18">
        <v>44469</v>
      </c>
      <c r="K11" s="2" t="s">
        <v>122</v>
      </c>
    </row>
    <row r="12" spans="1:11" s="2" customFormat="1" ht="65.099999999999994" customHeight="1" x14ac:dyDescent="0.25">
      <c r="A12" s="2">
        <v>2019</v>
      </c>
      <c r="B12" s="17">
        <v>43617</v>
      </c>
      <c r="C12" s="17">
        <v>43646</v>
      </c>
      <c r="D12" s="2" t="s">
        <v>40</v>
      </c>
      <c r="E12" s="2" t="s">
        <v>118</v>
      </c>
      <c r="F12" s="5">
        <v>5</v>
      </c>
      <c r="G12" s="16" t="s">
        <v>121</v>
      </c>
      <c r="H12" s="2" t="s">
        <v>120</v>
      </c>
      <c r="I12" s="18">
        <v>44499</v>
      </c>
      <c r="J12" s="18">
        <v>44469</v>
      </c>
      <c r="K12" s="2" t="s">
        <v>122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G11" r:id="rId4"/>
    <hyperlink ref="G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7"/>
  <sheetViews>
    <sheetView topLeftCell="A14" workbookViewId="0">
      <selection activeCell="H13" sqref="H13:H16"/>
    </sheetView>
  </sheetViews>
  <sheetFormatPr baseColWidth="10" defaultColWidth="9.140625" defaultRowHeight="15" x14ac:dyDescent="0.25"/>
  <cols>
    <col min="1" max="1" width="3.42578125" bestFit="1" customWidth="1"/>
    <col min="2" max="2" width="20.140625" customWidth="1"/>
    <col min="3" max="3" width="17" bestFit="1" customWidth="1"/>
    <col min="4" max="4" width="19.140625" bestFit="1" customWidth="1"/>
    <col min="5" max="5" width="40.42578125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10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10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10" x14ac:dyDescent="0.25">
      <c r="A3" s="3" t="s">
        <v>51</v>
      </c>
      <c r="B3" s="3" t="s">
        <v>52</v>
      </c>
      <c r="C3" s="3" t="s">
        <v>53</v>
      </c>
      <c r="D3" s="3" t="s">
        <v>54</v>
      </c>
      <c r="E3" s="3" t="s">
        <v>55</v>
      </c>
      <c r="F3" s="3" t="s">
        <v>56</v>
      </c>
      <c r="G3" s="3" t="s">
        <v>57</v>
      </c>
      <c r="H3" s="3" t="s">
        <v>58</v>
      </c>
      <c r="I3" s="3" t="s">
        <v>59</v>
      </c>
    </row>
    <row r="4" spans="1:10" s="6" customFormat="1" ht="30" customHeight="1" x14ac:dyDescent="0.25">
      <c r="A4" s="6">
        <v>1</v>
      </c>
      <c r="B4" s="12" t="s">
        <v>70</v>
      </c>
      <c r="C4" s="12" t="s">
        <v>79</v>
      </c>
      <c r="D4" s="12" t="s">
        <v>86</v>
      </c>
      <c r="E4" s="19" t="s">
        <v>123</v>
      </c>
      <c r="F4" s="14">
        <v>1100</v>
      </c>
      <c r="G4" s="13" t="s">
        <v>99</v>
      </c>
      <c r="H4" s="7">
        <v>56</v>
      </c>
      <c r="I4" s="7" t="s">
        <v>61</v>
      </c>
      <c r="J4" s="12"/>
    </row>
    <row r="5" spans="1:10" s="6" customFormat="1" ht="30" customHeight="1" x14ac:dyDescent="0.25">
      <c r="A5" s="6">
        <v>1</v>
      </c>
      <c r="B5" s="12" t="s">
        <v>71</v>
      </c>
      <c r="C5" s="12" t="s">
        <v>80</v>
      </c>
      <c r="D5" s="12" t="s">
        <v>87</v>
      </c>
      <c r="E5" s="19" t="s">
        <v>123</v>
      </c>
      <c r="F5" s="14">
        <v>342</v>
      </c>
      <c r="G5" s="13" t="s">
        <v>99</v>
      </c>
      <c r="H5" s="7">
        <v>53</v>
      </c>
      <c r="I5" s="7" t="s">
        <v>61</v>
      </c>
      <c r="J5" s="12"/>
    </row>
    <row r="6" spans="1:10" s="6" customFormat="1" ht="30" customHeight="1" x14ac:dyDescent="0.25">
      <c r="A6" s="6">
        <v>1</v>
      </c>
      <c r="B6" s="12" t="s">
        <v>72</v>
      </c>
      <c r="C6" s="12" t="s">
        <v>78</v>
      </c>
      <c r="D6" s="12" t="s">
        <v>88</v>
      </c>
      <c r="E6" s="19" t="s">
        <v>123</v>
      </c>
      <c r="F6" s="14">
        <f>1100+1100</f>
        <v>2200</v>
      </c>
      <c r="G6" s="13" t="s">
        <v>99</v>
      </c>
      <c r="H6" s="7">
        <v>41</v>
      </c>
      <c r="I6" s="7" t="s">
        <v>60</v>
      </c>
      <c r="J6" s="12"/>
    </row>
    <row r="7" spans="1:10" s="6" customFormat="1" ht="30" customHeight="1" x14ac:dyDescent="0.25">
      <c r="A7" s="6">
        <v>1</v>
      </c>
      <c r="B7" s="12" t="s">
        <v>73</v>
      </c>
      <c r="C7" s="12" t="s">
        <v>81</v>
      </c>
      <c r="D7" s="12" t="s">
        <v>89</v>
      </c>
      <c r="E7" s="19" t="s">
        <v>123</v>
      </c>
      <c r="F7" s="14">
        <f>1100+1100</f>
        <v>2200</v>
      </c>
      <c r="G7" s="13" t="s">
        <v>99</v>
      </c>
      <c r="H7" s="8">
        <v>37</v>
      </c>
      <c r="I7" s="7" t="s">
        <v>61</v>
      </c>
      <c r="J7" s="12"/>
    </row>
    <row r="8" spans="1:10" s="6" customFormat="1" ht="30" customHeight="1" x14ac:dyDescent="0.25">
      <c r="A8" s="6">
        <v>1</v>
      </c>
      <c r="B8" s="15" t="s">
        <v>74</v>
      </c>
      <c r="C8" s="15" t="s">
        <v>82</v>
      </c>
      <c r="D8" s="15" t="s">
        <v>90</v>
      </c>
      <c r="E8" s="19" t="s">
        <v>123</v>
      </c>
      <c r="F8" s="14">
        <v>2500</v>
      </c>
      <c r="G8" s="13" t="s">
        <v>99</v>
      </c>
      <c r="H8" s="8">
        <v>64</v>
      </c>
      <c r="I8" s="7" t="s">
        <v>61</v>
      </c>
      <c r="J8" s="15"/>
    </row>
    <row r="9" spans="1:10" s="6" customFormat="1" ht="30" customHeight="1" x14ac:dyDescent="0.25">
      <c r="A9" s="6">
        <v>1</v>
      </c>
      <c r="B9" s="15" t="s">
        <v>75</v>
      </c>
      <c r="C9" s="15" t="s">
        <v>83</v>
      </c>
      <c r="D9" s="15" t="s">
        <v>91</v>
      </c>
      <c r="E9" s="19" t="s">
        <v>123</v>
      </c>
      <c r="F9" s="14">
        <v>500</v>
      </c>
      <c r="G9" s="13" t="s">
        <v>99</v>
      </c>
      <c r="H9" s="8">
        <v>58</v>
      </c>
      <c r="I9" s="7" t="s">
        <v>60</v>
      </c>
      <c r="J9" s="15"/>
    </row>
    <row r="10" spans="1:10" s="6" customFormat="1" ht="30" customHeight="1" x14ac:dyDescent="0.25">
      <c r="A10" s="6">
        <v>1</v>
      </c>
      <c r="B10" s="15" t="s">
        <v>76</v>
      </c>
      <c r="C10" s="15" t="s">
        <v>84</v>
      </c>
      <c r="D10" s="15" t="s">
        <v>92</v>
      </c>
      <c r="E10" s="19" t="s">
        <v>123</v>
      </c>
      <c r="F10" s="14">
        <v>3000</v>
      </c>
      <c r="G10" s="13" t="s">
        <v>99</v>
      </c>
      <c r="H10" s="8">
        <v>22</v>
      </c>
      <c r="I10" s="7" t="s">
        <v>61</v>
      </c>
      <c r="J10" s="15"/>
    </row>
    <row r="11" spans="1:10" s="6" customFormat="1" ht="30" customHeight="1" x14ac:dyDescent="0.25">
      <c r="A11" s="6">
        <v>1</v>
      </c>
      <c r="B11" s="15" t="s">
        <v>77</v>
      </c>
      <c r="C11" s="15" t="s">
        <v>85</v>
      </c>
      <c r="D11" s="15" t="s">
        <v>93</v>
      </c>
      <c r="E11" s="19" t="s">
        <v>123</v>
      </c>
      <c r="F11" s="14">
        <v>2000</v>
      </c>
      <c r="G11" s="13" t="s">
        <v>99</v>
      </c>
      <c r="H11" s="8">
        <v>45</v>
      </c>
      <c r="I11" s="7" t="s">
        <v>60</v>
      </c>
      <c r="J11" s="15"/>
    </row>
    <row r="12" spans="1:10" s="6" customFormat="1" ht="30" customHeight="1" x14ac:dyDescent="0.25">
      <c r="A12" s="6">
        <v>2</v>
      </c>
      <c r="B12" s="19" t="s">
        <v>123</v>
      </c>
      <c r="C12" s="19" t="s">
        <v>123</v>
      </c>
      <c r="D12" s="19" t="s">
        <v>123</v>
      </c>
      <c r="E12" s="12" t="s">
        <v>65</v>
      </c>
      <c r="F12" s="14">
        <f>((11474.17/146)*29)+((7559.29/146)*29)</f>
        <v>3780.6187671232874</v>
      </c>
      <c r="G12" s="13" t="s">
        <v>94</v>
      </c>
      <c r="H12" s="19">
        <v>0</v>
      </c>
      <c r="I12" s="19" t="s">
        <v>123</v>
      </c>
    </row>
    <row r="13" spans="1:10" s="6" customFormat="1" ht="30" customHeight="1" x14ac:dyDescent="0.25">
      <c r="A13" s="6">
        <v>2</v>
      </c>
      <c r="B13" s="19" t="s">
        <v>123</v>
      </c>
      <c r="C13" s="19" t="s">
        <v>123</v>
      </c>
      <c r="D13" s="19" t="s">
        <v>123</v>
      </c>
      <c r="E13" s="12" t="s">
        <v>66</v>
      </c>
      <c r="F13" s="14">
        <f>(11474.17/146)*52+(7559.29/146)*52</f>
        <v>6779.0405479452056</v>
      </c>
      <c r="G13" s="13" t="s">
        <v>95</v>
      </c>
      <c r="H13" s="19">
        <v>0</v>
      </c>
      <c r="I13" s="19" t="s">
        <v>123</v>
      </c>
    </row>
    <row r="14" spans="1:10" s="6" customFormat="1" ht="30" customHeight="1" x14ac:dyDescent="0.25">
      <c r="A14" s="6">
        <v>2</v>
      </c>
      <c r="B14" s="19" t="s">
        <v>123</v>
      </c>
      <c r="C14" s="19" t="s">
        <v>123</v>
      </c>
      <c r="D14" s="19" t="s">
        <v>123</v>
      </c>
      <c r="E14" s="12" t="s">
        <v>67</v>
      </c>
      <c r="F14" s="14">
        <f>(11474.17/146)*38+(7559.29/146)*38</f>
        <v>4953.914246575343</v>
      </c>
      <c r="G14" s="13" t="s">
        <v>96</v>
      </c>
      <c r="H14" s="19">
        <v>0</v>
      </c>
      <c r="I14" s="19" t="s">
        <v>123</v>
      </c>
    </row>
    <row r="15" spans="1:10" s="6" customFormat="1" ht="30" customHeight="1" x14ac:dyDescent="0.25">
      <c r="A15" s="6">
        <v>2</v>
      </c>
      <c r="B15" s="19" t="s">
        <v>123</v>
      </c>
      <c r="C15" s="19" t="s">
        <v>123</v>
      </c>
      <c r="D15" s="19" t="s">
        <v>123</v>
      </c>
      <c r="E15" s="12" t="s">
        <v>68</v>
      </c>
      <c r="F15" s="14">
        <f>((11474.17/146)*23)+((7559.29/146)*23)</f>
        <v>2998.4217808219178</v>
      </c>
      <c r="G15" s="13" t="s">
        <v>97</v>
      </c>
      <c r="H15" s="19">
        <v>0</v>
      </c>
      <c r="I15" s="19" t="s">
        <v>123</v>
      </c>
    </row>
    <row r="16" spans="1:10" s="6" customFormat="1" ht="30" customHeight="1" x14ac:dyDescent="0.25">
      <c r="A16" s="6">
        <v>2</v>
      </c>
      <c r="B16" s="19" t="s">
        <v>123</v>
      </c>
      <c r="C16" s="19" t="s">
        <v>123</v>
      </c>
      <c r="D16" s="19" t="s">
        <v>123</v>
      </c>
      <c r="E16" s="12" t="s">
        <v>69</v>
      </c>
      <c r="F16" s="14">
        <f>(11474.17/146)*4+(7559.29/146)*4</f>
        <v>521.4646575342465</v>
      </c>
      <c r="G16" s="13" t="s">
        <v>98</v>
      </c>
      <c r="H16" s="19">
        <v>0</v>
      </c>
      <c r="I16" s="19" t="s">
        <v>123</v>
      </c>
    </row>
    <row r="17" spans="1:9" s="6" customFormat="1" ht="30" customHeight="1" x14ac:dyDescent="0.25">
      <c r="A17" s="9">
        <v>3</v>
      </c>
      <c r="B17" s="12" t="s">
        <v>104</v>
      </c>
      <c r="C17" s="15" t="s">
        <v>106</v>
      </c>
      <c r="D17" s="15" t="s">
        <v>108</v>
      </c>
      <c r="E17" s="19" t="s">
        <v>123</v>
      </c>
      <c r="F17" s="14">
        <f>40057.06/2</f>
        <v>20028.53</v>
      </c>
      <c r="G17" s="13" t="s">
        <v>100</v>
      </c>
      <c r="H17" s="7">
        <v>27</v>
      </c>
      <c r="I17" s="7" t="s">
        <v>61</v>
      </c>
    </row>
    <row r="18" spans="1:9" s="6" customFormat="1" ht="30" customHeight="1" x14ac:dyDescent="0.25">
      <c r="A18" s="9">
        <v>3</v>
      </c>
      <c r="B18" s="12" t="s">
        <v>105</v>
      </c>
      <c r="C18" s="15" t="s">
        <v>107</v>
      </c>
      <c r="D18" s="15" t="s">
        <v>101</v>
      </c>
      <c r="E18" s="19" t="s">
        <v>123</v>
      </c>
      <c r="F18" s="14">
        <f>40057.06/2</f>
        <v>20028.53</v>
      </c>
      <c r="G18" s="13" t="s">
        <v>100</v>
      </c>
      <c r="H18" s="7">
        <v>54</v>
      </c>
      <c r="I18" s="7" t="s">
        <v>61</v>
      </c>
    </row>
    <row r="19" spans="1:9" s="11" customFormat="1" ht="30" customHeight="1" x14ac:dyDescent="0.25">
      <c r="A19" s="9">
        <v>3</v>
      </c>
      <c r="B19" s="12" t="s">
        <v>103</v>
      </c>
      <c r="C19" s="15" t="s">
        <v>101</v>
      </c>
      <c r="D19" s="15" t="s">
        <v>102</v>
      </c>
      <c r="E19" s="19" t="s">
        <v>123</v>
      </c>
      <c r="F19" s="14">
        <f>28453.27+2609.23</f>
        <v>31062.5</v>
      </c>
      <c r="G19" s="13" t="s">
        <v>94</v>
      </c>
      <c r="H19" s="10">
        <v>60</v>
      </c>
      <c r="I19" s="10" t="s">
        <v>60</v>
      </c>
    </row>
    <row r="20" spans="1:9" s="11" customFormat="1" ht="30" customHeight="1" x14ac:dyDescent="0.25">
      <c r="A20" s="9">
        <v>3</v>
      </c>
      <c r="B20" s="12" t="s">
        <v>109</v>
      </c>
      <c r="C20" s="15" t="s">
        <v>112</v>
      </c>
      <c r="D20" s="15" t="s">
        <v>115</v>
      </c>
      <c r="E20" s="19" t="s">
        <v>123</v>
      </c>
      <c r="F20" s="14">
        <f>(1772.99+388619.34)/3</f>
        <v>130130.77666666667</v>
      </c>
      <c r="G20" s="13" t="s">
        <v>99</v>
      </c>
      <c r="H20" s="10">
        <v>39</v>
      </c>
      <c r="I20" s="10" t="s">
        <v>60</v>
      </c>
    </row>
    <row r="21" spans="1:9" s="11" customFormat="1" ht="30" customHeight="1" x14ac:dyDescent="0.25">
      <c r="A21" s="11">
        <v>3</v>
      </c>
      <c r="B21" s="12" t="s">
        <v>110</v>
      </c>
      <c r="C21" s="15" t="s">
        <v>113</v>
      </c>
      <c r="D21" s="15" t="s">
        <v>116</v>
      </c>
      <c r="E21" s="19" t="s">
        <v>123</v>
      </c>
      <c r="F21" s="14">
        <f t="shared" ref="F21:F22" si="0">(1772.99+388619.34)/3</f>
        <v>130130.77666666667</v>
      </c>
      <c r="G21" s="13" t="s">
        <v>99</v>
      </c>
      <c r="H21" s="10">
        <v>57</v>
      </c>
      <c r="I21" s="10" t="s">
        <v>60</v>
      </c>
    </row>
    <row r="22" spans="1:9" s="11" customFormat="1" ht="30" customHeight="1" x14ac:dyDescent="0.25">
      <c r="A22" s="11">
        <v>3</v>
      </c>
      <c r="B22" s="12" t="s">
        <v>111</v>
      </c>
      <c r="C22" s="15" t="s">
        <v>114</v>
      </c>
      <c r="D22" s="15" t="s">
        <v>117</v>
      </c>
      <c r="E22" s="19" t="s">
        <v>123</v>
      </c>
      <c r="F22" s="14">
        <f t="shared" si="0"/>
        <v>130130.77666666667</v>
      </c>
      <c r="G22" s="13" t="s">
        <v>99</v>
      </c>
      <c r="H22" s="10">
        <v>46</v>
      </c>
      <c r="I22" s="10" t="s">
        <v>60</v>
      </c>
    </row>
    <row r="23" spans="1:9" s="11" customFormat="1" ht="30" customHeight="1" x14ac:dyDescent="0.25">
      <c r="E23" s="13"/>
    </row>
    <row r="24" spans="1:9" s="11" customFormat="1" x14ac:dyDescent="0.25"/>
    <row r="25" spans="1:9" x14ac:dyDescent="0.25">
      <c r="F25" s="4"/>
    </row>
    <row r="26" spans="1:9" x14ac:dyDescent="0.25">
      <c r="F26" s="4"/>
    </row>
    <row r="27" spans="1:9" x14ac:dyDescent="0.25">
      <c r="F27" s="4"/>
    </row>
  </sheetData>
  <dataValidations count="1">
    <dataValidation type="list" allowBlank="1" showErrorMessage="1" sqref="I4:I11 I17:I202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jm</cp:lastModifiedBy>
  <dcterms:created xsi:type="dcterms:W3CDTF">2018-06-16T16:23:51Z</dcterms:created>
  <dcterms:modified xsi:type="dcterms:W3CDTF">2021-09-30T15:34:46Z</dcterms:modified>
</cp:coreProperties>
</file>