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on\Dropbox\DAJA (compartida)\3.1.- Transparencia\Plataforma Estatal\Art 84\7 Actualización Mes en Curso Julio 2019\Por Publicar\"/>
    </mc:Choice>
  </mc:AlternateContent>
  <bookViews>
    <workbookView xWindow="0" yWindow="60" windowWidth="21600" windowHeight="7575"/>
  </bookViews>
  <sheets>
    <sheet name="Reporte de Formatos" sheetId="1" r:id="rId1"/>
  </sheets>
  <calcPr calcId="152511"/>
</workbook>
</file>

<file path=xl/calcChain.xml><?xml version="1.0" encoding="utf-8"?>
<calcChain xmlns="http://schemas.openxmlformats.org/spreadsheetml/2006/main">
  <c r="M87" i="1" l="1"/>
  <c r="L87" i="1"/>
  <c r="K87" i="1"/>
  <c r="J87" i="1"/>
  <c r="I87" i="1"/>
  <c r="H87" i="1"/>
  <c r="M74" i="1"/>
  <c r="L74" i="1"/>
  <c r="K74" i="1"/>
  <c r="J74" i="1"/>
  <c r="K68" i="1"/>
  <c r="L68" i="1"/>
  <c r="M68" i="1"/>
  <c r="J68" i="1"/>
  <c r="I68" i="1"/>
  <c r="H68" i="1"/>
  <c r="M67" i="1"/>
  <c r="L67" i="1"/>
  <c r="K67" i="1"/>
  <c r="J67" i="1"/>
  <c r="I67" i="1"/>
  <c r="H67" i="1"/>
  <c r="K53" i="1"/>
  <c r="L53" i="1"/>
  <c r="M53" i="1"/>
  <c r="J53" i="1"/>
  <c r="M51" i="1"/>
  <c r="L51" i="1"/>
  <c r="K51" i="1"/>
  <c r="J51" i="1"/>
  <c r="I51" i="1"/>
  <c r="H51" i="1"/>
  <c r="M49" i="1"/>
  <c r="L49" i="1"/>
  <c r="K49" i="1"/>
  <c r="J49" i="1"/>
  <c r="I49" i="1"/>
  <c r="H49" i="1"/>
  <c r="M46" i="1"/>
  <c r="L46" i="1"/>
  <c r="K46" i="1"/>
  <c r="J46" i="1"/>
  <c r="M43" i="1"/>
  <c r="L43" i="1"/>
  <c r="K43" i="1"/>
  <c r="J43" i="1"/>
  <c r="M28" i="1"/>
  <c r="L28" i="1"/>
  <c r="K28" i="1"/>
  <c r="J28" i="1"/>
  <c r="K24" i="1"/>
  <c r="L24" i="1"/>
  <c r="M24" i="1"/>
  <c r="J24" i="1"/>
  <c r="M23" i="1"/>
  <c r="L23" i="1"/>
  <c r="K23" i="1"/>
  <c r="J23" i="1"/>
  <c r="M21" i="1"/>
  <c r="L21" i="1"/>
  <c r="K21" i="1"/>
  <c r="J21" i="1"/>
  <c r="M19" i="1"/>
  <c r="L19" i="1"/>
  <c r="K19" i="1"/>
  <c r="J19" i="1"/>
  <c r="I9" i="1"/>
  <c r="H9" i="1"/>
  <c r="I74" i="1" l="1"/>
  <c r="H74" i="1"/>
  <c r="I53" i="1" l="1"/>
  <c r="H53" i="1"/>
  <c r="I47" i="1"/>
  <c r="H47" i="1"/>
</calcChain>
</file>

<file path=xl/sharedStrings.xml><?xml version="1.0" encoding="utf-8"?>
<sst xmlns="http://schemas.openxmlformats.org/spreadsheetml/2006/main" count="421" uniqueCount="145">
  <si>
    <t>56187</t>
  </si>
  <si>
    <t>TÍTULO</t>
  </si>
  <si>
    <t>NOMBRE CORTO</t>
  </si>
  <si>
    <t>DESCRIPCIÓN</t>
  </si>
  <si>
    <t>Informe financiero_Gasto por Capítulo, Concepto y Partida</t>
  </si>
  <si>
    <t>LTAIPSLP84XXXVIIA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</si>
  <si>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</si>
  <si>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</si>
  <si>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</si>
  <si>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</si>
  <si>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</si>
  <si>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</si>
  <si>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</si>
  <si>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</si>
  <si>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550255</t>
  </si>
  <si>
    <t>550264</t>
  </si>
  <si>
    <t>550265</t>
  </si>
  <si>
    <t>550256</t>
  </si>
  <si>
    <t>550270</t>
  </si>
  <si>
    <t>550257</t>
  </si>
  <si>
    <t>550271</t>
  </si>
  <si>
    <t>550258</t>
  </si>
  <si>
    <t>550272</t>
  </si>
  <si>
    <t>550259</t>
  </si>
  <si>
    <t>550260</t>
  </si>
  <si>
    <t>550273</t>
  </si>
  <si>
    <t>550261</t>
  </si>
  <si>
    <t>550262</t>
  </si>
  <si>
    <t>550263</t>
  </si>
  <si>
    <t>550266</t>
  </si>
  <si>
    <t>550267</t>
  </si>
  <si>
    <t>550268</t>
  </si>
  <si>
    <t>550269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</si>
  <si>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</si>
  <si>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</si>
  <si>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</si>
  <si>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</si>
  <si>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</si>
  <si>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</si>
  <si>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</si>
  <si>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</si>
  <si>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</si>
  <si>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</si>
  <si>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</si>
  <si>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</si>
  <si>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</si>
  <si>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</si>
  <si>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</si>
  <si>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</si>
  <si>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</si>
  <si>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</si>
  <si>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</si>
  <si>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</si>
  <si>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</si>
  <si>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Honorarios Asimilables A Salarios</t>
  </si>
  <si>
    <t>Sueldos Base Al Personal Eventual</t>
  </si>
  <si>
    <t>Primas Por Años De Servicios Efectivos Prestados</t>
  </si>
  <si>
    <t>Aportaciones De Seguridad Social</t>
  </si>
  <si>
    <t>Aportaciones A Fondos De Vivienda</t>
  </si>
  <si>
    <t>Aportaciones Al Sistema Para El Retiro</t>
  </si>
  <si>
    <t>Materiales, Útiles Y Equipos Menores De Oficina</t>
  </si>
  <si>
    <t>Materiales Y Útiles De Impresión Y Reproducción</t>
  </si>
  <si>
    <t>Materiales, Útiles Y Equipos Menores De Tecnologías De La Información</t>
  </si>
  <si>
    <t>Primas De Vacaciones, Dominical Y Gratificación De Fin De Año</t>
  </si>
  <si>
    <t>Material Impreso E Información Digital</t>
  </si>
  <si>
    <t>Material De Limpieza</t>
  </si>
  <si>
    <t>Materiales Y Útiles De Enseñanza</t>
  </si>
  <si>
    <t>Productos Alimenticios Para Personas</t>
  </si>
  <si>
    <t>Utensilios Para El Servicio De Alimentación</t>
  </si>
  <si>
    <t>Vidrio Y Productos De Vidrio</t>
  </si>
  <si>
    <t>Material Eléctrico Y Electrónico</t>
  </si>
  <si>
    <t>Artículos Metálicos Para La Construcción</t>
  </si>
  <si>
    <t>Otros Materiales Y Artículos De Construcción Y Reparación</t>
  </si>
  <si>
    <t>Medicinas Y Productos Farmacéuticos</t>
  </si>
  <si>
    <t>Materiales, Accesorios Y Suministros Médicos</t>
  </si>
  <si>
    <t>Materiales, Accesorios Y Suministros De Laboratorio</t>
  </si>
  <si>
    <t>Combustibles, Lubricantes Y Aditivos</t>
  </si>
  <si>
    <t>Vestuario Y Uniformes</t>
  </si>
  <si>
    <t>Prendas De Seguridad Y Protección Personal</t>
  </si>
  <si>
    <t>Artículos Deportivos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</si>
  <si>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</si>
  <si>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</si>
  <si>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</si>
  <si>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</si>
  <si>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Otros Bienes Muebles</t>
  </si>
  <si>
    <t>Energía Eléctrica</t>
  </si>
  <si>
    <t>Agua</t>
  </si>
  <si>
    <t>Telefonía Tradicional</t>
  </si>
  <si>
    <t>Telefonía Celular</t>
  </si>
  <si>
    <t>Servicios De Acceso De Internet, Redes Y Procesamiento De Información</t>
  </si>
  <si>
    <t>Servicios Postales Y Telegráficos</t>
  </si>
  <si>
    <t>Arrendamiento De Edificios</t>
  </si>
  <si>
    <t>Arrendamiento De Equipo De Transporte</t>
  </si>
  <si>
    <t>Arrendamiento De Activos Intangibles</t>
  </si>
  <si>
    <t>Otros Arrendamientos</t>
  </si>
  <si>
    <t>Servicios Legales, De Contabilidad, Auditoría Y Relacionados</t>
  </si>
  <si>
    <t>Servicios De Capacitación</t>
  </si>
  <si>
    <t>Servicios De Apoyo Administrativo, Traducción, Fotocopiado E Impresión</t>
  </si>
  <si>
    <t>Servicios De Vigilancia</t>
  </si>
  <si>
    <t>Servicios Profesionales, Científicos Y Técnicos Integrales</t>
  </si>
  <si>
    <t>Servicios Financieros Y Bancarios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</si>
  <si>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</si>
  <si>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</si>
  <si>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</si>
  <si>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Reparación Y Mantenimiento De Equipo De Transporte</t>
  </si>
  <si>
    <t>Servicios De Limpieza Y Manejo De Desechos</t>
  </si>
  <si>
    <t>Difusión Por Radio, Televisión Y Otros Medios De Mensajes Sobre Programas Y Actividades Gubernamentales</t>
  </si>
  <si>
    <t>Difusión Por Radio, Televisión Y Otros Medios De Mensajes Comerciales Para Promover La Venta De Bienes O</t>
  </si>
  <si>
    <t>Servicios De Revelado De Fotografías</t>
  </si>
  <si>
    <t>Servicios De La Industria Fílmica, Del Sonido Y Del Video</t>
  </si>
  <si>
    <t>Pasajes Aéreos</t>
  </si>
  <si>
    <t>Pasajes Terrestres</t>
  </si>
  <si>
    <t>Viáticos En El País</t>
  </si>
  <si>
    <t>Viáticos En El Extranjero</t>
  </si>
  <si>
    <t>Otros Servicios De Traslado Y Hospedaje</t>
  </si>
  <si>
    <t>Gastos De Ceremonial</t>
  </si>
  <si>
    <t>Gastos De Orden Social Y Cultural</t>
  </si>
  <si>
    <t>Impuestos Y Derechos</t>
  </si>
  <si>
    <t>Penas, Multas, Accesorios Y Actualizaciones</t>
  </si>
  <si>
    <t>Becas Y Otras Ayudas Para Programas De Capacitación</t>
  </si>
  <si>
    <t>Muebles De Oficina Y Estantería</t>
  </si>
  <si>
    <t>Equipo De Cómputo Y De Tecnologías De La Información</t>
  </si>
  <si>
    <t>Otros Mobiliarios Y Equipos De Administración</t>
  </si>
  <si>
    <t>Cámaras Fotográficas Y De Video</t>
  </si>
  <si>
    <t>Otro Mobiliario Y Equipo Educacional Y Recreativo</t>
  </si>
  <si>
    <t>Por necesidades institucionales</t>
  </si>
  <si>
    <t>http://www.upslp.edu.mx/upslp/?page_id=8897</t>
  </si>
  <si>
    <t>Dirección de Recursos Financieros</t>
  </si>
  <si>
    <t>Indemnizaciones</t>
  </si>
  <si>
    <t>Productos Minerales No Metálicos</t>
  </si>
  <si>
    <t>Madera y Productos de Madera</t>
  </si>
  <si>
    <t>Materiales Complementarios</t>
  </si>
  <si>
    <t>Productos Químicos Básicos</t>
  </si>
  <si>
    <t>Refacciones y Accesorios Menores de Equipo e Instrumental Médico y de Laboratorio</t>
  </si>
  <si>
    <t>Gas</t>
  </si>
  <si>
    <t>Arrendamiento de Maquinaria, Otros Equipos y Herramientas</t>
  </si>
  <si>
    <t>Servicios De Diseño, Arquitectura, Ingeniería y Actividades Relacionadas</t>
  </si>
  <si>
    <t>Servicios de Investigación Científica y Desarrollo</t>
  </si>
  <si>
    <t>Servicios de Protección y Seguridad</t>
  </si>
  <si>
    <t>Instalación, Reparación Y Mantenimiento De Maquinaria, Otros Equipos y Herramienta</t>
  </si>
  <si>
    <t>Servicios De Jardinería y fumigación</t>
  </si>
  <si>
    <t>Otros servicios generales</t>
  </si>
  <si>
    <t>Servicios De Consultoría Administrativa, Procesos, Técnica y en Tecnologías de la Información</t>
  </si>
  <si>
    <t>Instalación, Reparación Y Mantenimiento De Equipo e Instrumental Médico y de Laboratorio</t>
  </si>
  <si>
    <t>Equipos y Aparatos Audiovisuales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</si>
</sst>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43" fontId="3" fillId="0" borderId="0" applyFont="0" applyFill="0" applyBorder="0" applyAlignment="0" applyProtection="0"/>
    <xf numFmtId="0" fontId="5"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4" fillId="0" borderId="0" xfId="0" applyFont="1" applyProtection="1"/>
    <xf numFmtId="0" fontId="0" fillId="0" borderId="0" xfId="0" applyAlignment="1">
      <alignment wrapText="1"/>
    </xf>
    <xf numFmtId="0" fontId="0" fillId="0" borderId="0" xfId="0"/>
    <xf numFmtId="0" fontId="5" fillId="0" borderId="0" xfId="2" applyFill="1" applyAlignment="1">
      <alignment vertical="center"/>
    </xf>
    <xf numFmtId="0" fontId="0" fillId="0" borderId="0" xfId="0" applyAlignment="1">
      <alignment horizontal="right" vertical="center"/>
    </xf>
    <xf numFmtId="0" fontId="0" fillId="0" borderId="0" xfId="0"/>
    <xf numFmtId="14" fontId="0" fillId="0" borderId="0" xfId="0" applyNumberFormat="1" applyAlignment="1">
      <alignment horizontal="center" vertical="center"/>
    </xf>
    <xf numFmtId="0" fontId="2" fillId="3" borderId="2" xfId="0" applyFont="1" applyFill="1" applyBorder="1" applyAlignment="1"/>
    <xf numFmtId="0" fontId="0" fillId="4" borderId="3" xfId="0" applyFill="1" applyBorder="1" applyAlignment="1"/>
    <xf numFmtId="0" fontId="0" fillId="4" borderId="0" xfId="0" applyFill="1"/>
    <xf numFmtId="0" fontId="0" fillId="4" borderId="0" xfId="0" applyFill="1" applyAlignment="1"/>
    <xf numFmtId="0" fontId="0" fillId="0" borderId="0" xfId="0"/>
    <xf numFmtId="0" fontId="0" fillId="0" borderId="0" xfId="0"/>
    <xf numFmtId="0" fontId="0" fillId="0" borderId="0" xfId="0"/>
    <xf numFmtId="0" fontId="0" fillId="0" borderId="0" xfId="0"/>
    <xf numFmtId="0" fontId="6" fillId="0" borderId="0" xfId="0" applyFont="1"/>
    <xf numFmtId="164" fontId="6" fillId="0" borderId="0" xfId="1" applyNumberFormat="1" applyFont="1"/>
    <xf numFmtId="164"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upslp.edu.mx/upslp/?page_id=8897" TargetMode="External"/><Relationship Id="rId13" Type="http://schemas.openxmlformats.org/officeDocument/2006/relationships/hyperlink" Target="http://www.upslp.edu.mx/upslp/?page_id=8897" TargetMode="External"/><Relationship Id="rId18" Type="http://schemas.openxmlformats.org/officeDocument/2006/relationships/hyperlink" Target="http://www.upslp.edu.mx/upslp/?page_id=8897" TargetMode="External"/><Relationship Id="rId3" Type="http://schemas.openxmlformats.org/officeDocument/2006/relationships/hyperlink" Target="http://www.upslp.edu.mx/upslp/?page_id=8897" TargetMode="External"/><Relationship Id="rId7" Type="http://schemas.openxmlformats.org/officeDocument/2006/relationships/hyperlink" Target="http://www.upslp.edu.mx/upslp/?page_id=8897" TargetMode="External"/><Relationship Id="rId12" Type="http://schemas.openxmlformats.org/officeDocument/2006/relationships/hyperlink" Target="http://www.upslp.edu.mx/upslp/?page_id=8897" TargetMode="External"/><Relationship Id="rId17" Type="http://schemas.openxmlformats.org/officeDocument/2006/relationships/hyperlink" Target="http://www.upslp.edu.mx/upslp/?page_id=8897" TargetMode="External"/><Relationship Id="rId2" Type="http://schemas.openxmlformats.org/officeDocument/2006/relationships/hyperlink" Target="http://www.upslp.edu.mx/upslp/?page_id=8897" TargetMode="External"/><Relationship Id="rId16" Type="http://schemas.openxmlformats.org/officeDocument/2006/relationships/hyperlink" Target="http://www.upslp.edu.mx/upslp/?page_id=8897" TargetMode="External"/><Relationship Id="rId1" Type="http://schemas.openxmlformats.org/officeDocument/2006/relationships/hyperlink" Target="http://www.upslp.edu.mx/upslp/?page_id=8897" TargetMode="External"/><Relationship Id="rId6" Type="http://schemas.openxmlformats.org/officeDocument/2006/relationships/hyperlink" Target="http://www.upslp.edu.mx/upslp/?page_id=8897" TargetMode="External"/><Relationship Id="rId11" Type="http://schemas.openxmlformats.org/officeDocument/2006/relationships/hyperlink" Target="http://www.upslp.edu.mx/upslp/?page_id=8897" TargetMode="External"/><Relationship Id="rId5" Type="http://schemas.openxmlformats.org/officeDocument/2006/relationships/hyperlink" Target="http://www.upslp.edu.mx/upslp/?page_id=8897" TargetMode="External"/><Relationship Id="rId15" Type="http://schemas.openxmlformats.org/officeDocument/2006/relationships/hyperlink" Target="http://www.upslp.edu.mx/upslp/?page_id=8897" TargetMode="External"/><Relationship Id="rId10" Type="http://schemas.openxmlformats.org/officeDocument/2006/relationships/hyperlink" Target="http://www.upslp.edu.mx/upslp/?page_id=8897" TargetMode="External"/><Relationship Id="rId19" Type="http://schemas.openxmlformats.org/officeDocument/2006/relationships/printerSettings" Target="../printerSettings/printerSettings1.bin"/><Relationship Id="rId4" Type="http://schemas.openxmlformats.org/officeDocument/2006/relationships/hyperlink" Target="http://www.upslp.edu.mx/upslp/?page_id=8897" TargetMode="External"/><Relationship Id="rId9" Type="http://schemas.openxmlformats.org/officeDocument/2006/relationships/hyperlink" Target="http://www.upslp.edu.mx/upslp/?page_id=8897" TargetMode="External"/><Relationship Id="rId14" Type="http://schemas.openxmlformats.org/officeDocument/2006/relationships/hyperlink" Target="http://www.upslp.edu.mx/upslp/?page_id=88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tabSelected="1" topLeftCell="A2" workbookViewId="0">
      <pane ySplit="6" topLeftCell="A8" activePane="bottomLeft" state="frozen"/>
      <selection activeCell="A2" sqref="A2"/>
      <selection pane="bottomLeft"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39.42578125" customWidth="1"/>
    <col min="9" max="9" width="33.42578125" customWidth="1"/>
    <col min="10" max="10" width="34" customWidth="1"/>
    <col min="11" max="11" width="34.140625" customWidth="1"/>
    <col min="12" max="12" width="29.28515625" customWidth="1"/>
    <col min="13" max="13" width="37" customWidth="1"/>
    <col min="14" max="14" width="28.85546875" customWidth="1"/>
    <col min="15" max="15" width="61.42578125" bestFit="1" customWidth="1"/>
    <col min="16" max="16" width="31.7109375" customWidth="1"/>
    <col min="17" max="17" width="17.5703125" bestFit="1" customWidth="1"/>
    <col min="18" max="18" width="20.140625" bestFit="1" customWidth="1"/>
    <col min="19" max="19" width="17.140625"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9" t="s">
        <v>5</v>
      </c>
      <c r="E3" s="9" t="s">
        <v>6</v>
      </c>
      <c r="F3" s="10"/>
      <c r="G3" s="11"/>
      <c r="H3" s="12"/>
      <c r="I3" s="12"/>
      <c r="J3" s="11"/>
      <c r="K3" s="11"/>
      <c r="L3" s="11"/>
      <c r="M3" s="11"/>
      <c r="N3" s="11"/>
      <c r="O3" s="11"/>
      <c r="P3" s="11"/>
      <c r="Q3" s="11"/>
      <c r="R3" s="11"/>
      <c r="S3" s="11"/>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1" t="s">
        <v>33</v>
      </c>
      <c r="B6" s="22"/>
      <c r="C6" s="22"/>
      <c r="D6" s="22"/>
      <c r="E6" s="22"/>
      <c r="F6" s="22"/>
      <c r="G6" s="22"/>
      <c r="H6" s="22"/>
      <c r="I6" s="22"/>
      <c r="J6" s="22"/>
      <c r="K6" s="22"/>
      <c r="L6" s="22"/>
      <c r="M6" s="22"/>
      <c r="N6" s="22"/>
      <c r="O6" s="22"/>
      <c r="P6" s="22"/>
      <c r="Q6" s="22"/>
      <c r="R6" s="22"/>
      <c r="S6" s="22"/>
    </row>
    <row r="7" spans="1:19"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6">
        <v>2019</v>
      </c>
      <c r="B8" s="8">
        <v>43647</v>
      </c>
      <c r="C8" s="8">
        <v>43677</v>
      </c>
      <c r="D8" s="17">
        <v>1000</v>
      </c>
      <c r="E8" s="17">
        <v>1100</v>
      </c>
      <c r="F8" s="17">
        <v>1130</v>
      </c>
      <c r="G8" s="17" t="s">
        <v>53</v>
      </c>
      <c r="H8" s="18">
        <v>42500448.030000001</v>
      </c>
      <c r="I8" s="18">
        <v>40146126.030000001</v>
      </c>
      <c r="J8" s="18">
        <v>19251044.050000001</v>
      </c>
      <c r="K8" s="18">
        <v>19251044.050000001</v>
      </c>
      <c r="L8" s="18">
        <v>19251044.050000001</v>
      </c>
      <c r="M8" s="18">
        <v>19251044.050000001</v>
      </c>
      <c r="N8" s="2" t="s">
        <v>125</v>
      </c>
      <c r="O8" s="5" t="s">
        <v>126</v>
      </c>
      <c r="P8" s="4" t="s">
        <v>127</v>
      </c>
      <c r="Q8" s="20">
        <v>43683</v>
      </c>
      <c r="R8" s="20">
        <v>43683</v>
      </c>
      <c r="S8" s="3"/>
    </row>
    <row r="9" spans="1:19" x14ac:dyDescent="0.25">
      <c r="A9" s="6">
        <v>2019</v>
      </c>
      <c r="B9" s="8">
        <v>43647</v>
      </c>
      <c r="C9" s="8">
        <v>43677</v>
      </c>
      <c r="D9" s="17">
        <v>1000</v>
      </c>
      <c r="E9" s="17">
        <v>1200</v>
      </c>
      <c r="F9" s="17">
        <v>1210</v>
      </c>
      <c r="G9" s="17" t="s">
        <v>54</v>
      </c>
      <c r="H9" s="18">
        <f>388754.63+2290200</f>
        <v>2678954.63</v>
      </c>
      <c r="I9" s="18">
        <f>388754.63+2290200</f>
        <v>2678954.63</v>
      </c>
      <c r="J9" s="18">
        <v>1027537.12</v>
      </c>
      <c r="K9" s="18">
        <v>1027537.12</v>
      </c>
      <c r="L9" s="18">
        <v>1027537.12</v>
      </c>
      <c r="M9" s="18">
        <v>1027537.12</v>
      </c>
      <c r="N9" s="2" t="s">
        <v>125</v>
      </c>
      <c r="O9" s="5" t="s">
        <v>126</v>
      </c>
      <c r="P9" s="4" t="s">
        <v>127</v>
      </c>
      <c r="Q9" s="20">
        <v>43683</v>
      </c>
      <c r="R9" s="20">
        <v>43683</v>
      </c>
      <c r="S9" s="3"/>
    </row>
    <row r="10" spans="1:19" x14ac:dyDescent="0.25">
      <c r="A10" s="6">
        <v>2019</v>
      </c>
      <c r="B10" s="8">
        <v>43647</v>
      </c>
      <c r="C10" s="8">
        <v>43677</v>
      </c>
      <c r="D10" s="17">
        <v>1000</v>
      </c>
      <c r="E10" s="17">
        <v>1200</v>
      </c>
      <c r="F10" s="17">
        <v>1220</v>
      </c>
      <c r="G10" s="17" t="s">
        <v>55</v>
      </c>
      <c r="H10" s="18">
        <v>28235709.239999998</v>
      </c>
      <c r="I10" s="18">
        <v>23405443.030000001</v>
      </c>
      <c r="J10" s="18">
        <v>14257300.26</v>
      </c>
      <c r="K10" s="18">
        <v>14257300.26</v>
      </c>
      <c r="L10" s="18">
        <v>14257300.26</v>
      </c>
      <c r="M10" s="18">
        <v>14257300.26</v>
      </c>
      <c r="N10" s="2" t="s">
        <v>125</v>
      </c>
      <c r="O10" s="5" t="s">
        <v>126</v>
      </c>
      <c r="P10" s="4" t="s">
        <v>127</v>
      </c>
      <c r="Q10" s="20">
        <v>43683</v>
      </c>
      <c r="R10" s="20">
        <v>43683</v>
      </c>
      <c r="S10" s="3"/>
    </row>
    <row r="11" spans="1:19" x14ac:dyDescent="0.25">
      <c r="A11" s="6">
        <v>2019</v>
      </c>
      <c r="B11" s="8">
        <v>43647</v>
      </c>
      <c r="C11" s="8">
        <v>43677</v>
      </c>
      <c r="D11" s="17">
        <v>1000</v>
      </c>
      <c r="E11" s="17">
        <v>1300</v>
      </c>
      <c r="F11" s="17">
        <v>1310</v>
      </c>
      <c r="G11" s="17" t="s">
        <v>56</v>
      </c>
      <c r="H11" s="18">
        <v>45874.96</v>
      </c>
      <c r="I11" s="18">
        <v>45874.96</v>
      </c>
      <c r="J11" s="18">
        <v>0</v>
      </c>
      <c r="K11" s="18">
        <v>0</v>
      </c>
      <c r="L11" s="18">
        <v>0</v>
      </c>
      <c r="M11" s="18">
        <v>0</v>
      </c>
      <c r="N11" s="2" t="s">
        <v>125</v>
      </c>
      <c r="O11" s="5" t="s">
        <v>126</v>
      </c>
      <c r="P11" s="4" t="s">
        <v>127</v>
      </c>
      <c r="Q11" s="20">
        <v>43683</v>
      </c>
      <c r="R11" s="20">
        <v>43683</v>
      </c>
      <c r="S11" s="3"/>
    </row>
    <row r="12" spans="1:19" x14ac:dyDescent="0.25">
      <c r="A12" s="6">
        <v>2019</v>
      </c>
      <c r="B12" s="8">
        <v>43647</v>
      </c>
      <c r="C12" s="8">
        <v>43677</v>
      </c>
      <c r="D12" s="17">
        <v>1000</v>
      </c>
      <c r="E12" s="17">
        <v>1300</v>
      </c>
      <c r="F12" s="17">
        <v>1320</v>
      </c>
      <c r="G12" s="17" t="s">
        <v>63</v>
      </c>
      <c r="H12" s="18">
        <v>5484860.79</v>
      </c>
      <c r="I12" s="18">
        <v>5484860.79</v>
      </c>
      <c r="J12" s="18">
        <v>1231143.1399999999</v>
      </c>
      <c r="K12" s="18">
        <v>1231143.1399999999</v>
      </c>
      <c r="L12" s="18">
        <v>1231143.1399999999</v>
      </c>
      <c r="M12" s="18">
        <v>1231143.1399999999</v>
      </c>
      <c r="N12" s="2" t="s">
        <v>125</v>
      </c>
      <c r="O12" s="5" t="s">
        <v>126</v>
      </c>
      <c r="P12" s="4" t="s">
        <v>127</v>
      </c>
      <c r="Q12" s="20">
        <v>43683</v>
      </c>
      <c r="R12" s="20">
        <v>43683</v>
      </c>
      <c r="S12" s="3"/>
    </row>
    <row r="13" spans="1:19" x14ac:dyDescent="0.25">
      <c r="A13" s="6">
        <v>2019</v>
      </c>
      <c r="B13" s="8">
        <v>43647</v>
      </c>
      <c r="C13" s="8">
        <v>43677</v>
      </c>
      <c r="D13" s="17">
        <v>1000</v>
      </c>
      <c r="E13" s="17">
        <v>1400</v>
      </c>
      <c r="F13" s="17">
        <v>1410</v>
      </c>
      <c r="G13" s="17" t="s">
        <v>57</v>
      </c>
      <c r="H13" s="18">
        <v>7406372.0999999996</v>
      </c>
      <c r="I13" s="18">
        <v>7406372.0999999996</v>
      </c>
      <c r="J13" s="18">
        <v>4144123.13</v>
      </c>
      <c r="K13" s="18">
        <v>4144123.13</v>
      </c>
      <c r="L13" s="18">
        <v>4144123.13</v>
      </c>
      <c r="M13" s="18">
        <v>4144123.13</v>
      </c>
      <c r="N13" s="2" t="s">
        <v>125</v>
      </c>
      <c r="O13" s="5" t="s">
        <v>126</v>
      </c>
      <c r="P13" s="4" t="s">
        <v>127</v>
      </c>
      <c r="Q13" s="20">
        <v>43683</v>
      </c>
      <c r="R13" s="20">
        <v>43683</v>
      </c>
      <c r="S13" s="3"/>
    </row>
    <row r="14" spans="1:19" x14ac:dyDescent="0.25">
      <c r="A14" s="6">
        <v>2019</v>
      </c>
      <c r="B14" s="8">
        <v>43647</v>
      </c>
      <c r="C14" s="8">
        <v>43677</v>
      </c>
      <c r="D14" s="17">
        <v>1000</v>
      </c>
      <c r="E14" s="17">
        <v>1400</v>
      </c>
      <c r="F14" s="17">
        <v>1420</v>
      </c>
      <c r="G14" s="17" t="s">
        <v>58</v>
      </c>
      <c r="H14" s="18">
        <v>3173438.34</v>
      </c>
      <c r="I14" s="18">
        <v>3173438.34</v>
      </c>
      <c r="J14" s="18">
        <v>1728059.71</v>
      </c>
      <c r="K14" s="18">
        <v>1728059.71</v>
      </c>
      <c r="L14" s="18">
        <v>1728059.71</v>
      </c>
      <c r="M14" s="18">
        <v>1728059.71</v>
      </c>
      <c r="N14" s="2" t="s">
        <v>125</v>
      </c>
      <c r="O14" s="5" t="s">
        <v>126</v>
      </c>
      <c r="P14" s="4" t="s">
        <v>127</v>
      </c>
      <c r="Q14" s="20">
        <v>43683</v>
      </c>
      <c r="R14" s="20">
        <v>43683</v>
      </c>
      <c r="S14" s="3"/>
    </row>
    <row r="15" spans="1:19" x14ac:dyDescent="0.25">
      <c r="A15" s="6">
        <v>2019</v>
      </c>
      <c r="B15" s="8">
        <v>43647</v>
      </c>
      <c r="C15" s="8">
        <v>43677</v>
      </c>
      <c r="D15" s="17">
        <v>1000</v>
      </c>
      <c r="E15" s="17">
        <v>1400</v>
      </c>
      <c r="F15" s="17">
        <v>1430</v>
      </c>
      <c r="G15" s="17" t="s">
        <v>59</v>
      </c>
      <c r="H15" s="18">
        <v>1349839.22</v>
      </c>
      <c r="I15" s="18">
        <v>1349839.22</v>
      </c>
      <c r="J15" s="18">
        <v>691223.92</v>
      </c>
      <c r="K15" s="18">
        <v>691223.92</v>
      </c>
      <c r="L15" s="18">
        <v>691223.92</v>
      </c>
      <c r="M15" s="18">
        <v>691223.92</v>
      </c>
      <c r="N15" s="2" t="s">
        <v>125</v>
      </c>
      <c r="O15" s="5" t="s">
        <v>126</v>
      </c>
      <c r="P15" s="4" t="s">
        <v>127</v>
      </c>
      <c r="Q15" s="20">
        <v>43683</v>
      </c>
      <c r="R15" s="20">
        <v>43683</v>
      </c>
      <c r="S15" s="3"/>
    </row>
    <row r="16" spans="1:19" s="7" customFormat="1" x14ac:dyDescent="0.25">
      <c r="A16" s="6">
        <v>2019</v>
      </c>
      <c r="B16" s="8">
        <v>43647</v>
      </c>
      <c r="C16" s="8">
        <v>43677</v>
      </c>
      <c r="D16" s="17">
        <v>1000</v>
      </c>
      <c r="E16" s="17">
        <v>1500</v>
      </c>
      <c r="F16" s="17">
        <v>1510</v>
      </c>
      <c r="G16" s="17" t="s">
        <v>128</v>
      </c>
      <c r="H16" s="18">
        <v>94071.360000000001</v>
      </c>
      <c r="I16" s="18">
        <v>94071.360000000001</v>
      </c>
      <c r="J16" s="18">
        <v>0</v>
      </c>
      <c r="K16" s="18">
        <v>0</v>
      </c>
      <c r="L16" s="18">
        <v>0</v>
      </c>
      <c r="M16" s="18">
        <v>0</v>
      </c>
      <c r="N16" s="2" t="s">
        <v>125</v>
      </c>
      <c r="O16" s="5" t="s">
        <v>126</v>
      </c>
      <c r="P16" s="7" t="s">
        <v>127</v>
      </c>
      <c r="Q16" s="20">
        <v>43683</v>
      </c>
      <c r="R16" s="20">
        <v>43683</v>
      </c>
      <c r="S16" s="3"/>
    </row>
    <row r="17" spans="1:19" x14ac:dyDescent="0.25">
      <c r="A17" s="6">
        <v>2019</v>
      </c>
      <c r="B17" s="8">
        <v>43647</v>
      </c>
      <c r="C17" s="8">
        <v>43677</v>
      </c>
      <c r="D17" s="17">
        <v>2000</v>
      </c>
      <c r="E17" s="17">
        <v>2100</v>
      </c>
      <c r="F17" s="17">
        <v>2110</v>
      </c>
      <c r="G17" s="17" t="s">
        <v>60</v>
      </c>
      <c r="H17" s="18">
        <v>333526.71000000002</v>
      </c>
      <c r="I17" s="18">
        <v>334945.71000000002</v>
      </c>
      <c r="J17" s="18">
        <v>295028.40000000002</v>
      </c>
      <c r="K17" s="18">
        <v>295028.40000000002</v>
      </c>
      <c r="L17" s="18">
        <v>213059.1</v>
      </c>
      <c r="M17" s="18">
        <v>213059.1</v>
      </c>
      <c r="N17" s="2" t="s">
        <v>125</v>
      </c>
      <c r="O17" s="5" t="s">
        <v>126</v>
      </c>
      <c r="P17" s="4" t="s">
        <v>127</v>
      </c>
      <c r="Q17" s="20">
        <v>43683</v>
      </c>
      <c r="R17" s="20">
        <v>43683</v>
      </c>
      <c r="S17" s="3"/>
    </row>
    <row r="18" spans="1:19" x14ac:dyDescent="0.25">
      <c r="A18" s="6">
        <v>2019</v>
      </c>
      <c r="B18" s="8">
        <v>43647</v>
      </c>
      <c r="C18" s="8">
        <v>43677</v>
      </c>
      <c r="D18" s="17">
        <v>2000</v>
      </c>
      <c r="E18" s="17">
        <v>2100</v>
      </c>
      <c r="F18" s="17">
        <v>2120</v>
      </c>
      <c r="G18" s="17" t="s">
        <v>61</v>
      </c>
      <c r="H18" s="18">
        <v>47473.599999999999</v>
      </c>
      <c r="I18" s="18">
        <v>47473.599999999999</v>
      </c>
      <c r="J18" s="18">
        <v>806.2</v>
      </c>
      <c r="K18" s="18">
        <v>806.2</v>
      </c>
      <c r="L18" s="18">
        <v>806.2</v>
      </c>
      <c r="M18" s="18">
        <v>806.2</v>
      </c>
      <c r="N18" s="2" t="s">
        <v>125</v>
      </c>
      <c r="O18" s="5" t="s">
        <v>126</v>
      </c>
      <c r="P18" s="4" t="s">
        <v>127</v>
      </c>
      <c r="Q18" s="20">
        <v>43683</v>
      </c>
      <c r="R18" s="20">
        <v>43683</v>
      </c>
      <c r="S18" s="3"/>
    </row>
    <row r="19" spans="1:19" x14ac:dyDescent="0.25">
      <c r="A19" s="6">
        <v>2019</v>
      </c>
      <c r="B19" s="8">
        <v>43647</v>
      </c>
      <c r="C19" s="8">
        <v>43677</v>
      </c>
      <c r="D19" s="17">
        <v>2000</v>
      </c>
      <c r="E19" s="17">
        <v>2100</v>
      </c>
      <c r="F19" s="17">
        <v>2140</v>
      </c>
      <c r="G19" s="17" t="s">
        <v>62</v>
      </c>
      <c r="H19" s="18">
        <v>775541.08</v>
      </c>
      <c r="I19" s="18">
        <v>777137.08</v>
      </c>
      <c r="J19" s="18">
        <f>190706.54+1811.43</f>
        <v>192517.97</v>
      </c>
      <c r="K19" s="18">
        <f>190706.54+1811.43</f>
        <v>192517.97</v>
      </c>
      <c r="L19" s="18">
        <f>162838.7+1811.43</f>
        <v>164650.13</v>
      </c>
      <c r="M19" s="18">
        <f>162838.7+1811.43</f>
        <v>164650.13</v>
      </c>
      <c r="N19" s="2" t="s">
        <v>125</v>
      </c>
      <c r="O19" s="5" t="s">
        <v>126</v>
      </c>
      <c r="P19" s="4" t="s">
        <v>127</v>
      </c>
      <c r="Q19" s="20">
        <v>43683</v>
      </c>
      <c r="R19" s="20">
        <v>43683</v>
      </c>
      <c r="S19" s="3"/>
    </row>
    <row r="20" spans="1:19" x14ac:dyDescent="0.25">
      <c r="A20" s="6">
        <v>2019</v>
      </c>
      <c r="B20" s="8">
        <v>43647</v>
      </c>
      <c r="C20" s="8">
        <v>43677</v>
      </c>
      <c r="D20" s="17">
        <v>2000</v>
      </c>
      <c r="E20" s="17">
        <v>2100</v>
      </c>
      <c r="F20" s="17">
        <v>2150</v>
      </c>
      <c r="G20" s="17" t="s">
        <v>64</v>
      </c>
      <c r="H20" s="18">
        <v>1464095.06</v>
      </c>
      <c r="I20" s="18">
        <v>1475493.56</v>
      </c>
      <c r="J20" s="18">
        <v>897234.82</v>
      </c>
      <c r="K20" s="18">
        <v>897234.82</v>
      </c>
      <c r="L20" s="18">
        <v>888028.48</v>
      </c>
      <c r="M20" s="18">
        <v>888028.48</v>
      </c>
      <c r="N20" s="2" t="s">
        <v>125</v>
      </c>
      <c r="O20" s="5" t="s">
        <v>126</v>
      </c>
      <c r="P20" s="4" t="s">
        <v>127</v>
      </c>
      <c r="Q20" s="20">
        <v>43683</v>
      </c>
      <c r="R20" s="20">
        <v>43683</v>
      </c>
      <c r="S20" s="3"/>
    </row>
    <row r="21" spans="1:19" x14ac:dyDescent="0.25">
      <c r="A21" s="6">
        <v>2019</v>
      </c>
      <c r="B21" s="8">
        <v>43647</v>
      </c>
      <c r="C21" s="8">
        <v>43677</v>
      </c>
      <c r="D21" s="17">
        <v>2000</v>
      </c>
      <c r="E21" s="17">
        <v>2100</v>
      </c>
      <c r="F21" s="17">
        <v>2160</v>
      </c>
      <c r="G21" s="17" t="s">
        <v>65</v>
      </c>
      <c r="H21" s="18">
        <v>113308.45</v>
      </c>
      <c r="I21" s="18">
        <v>113308.45</v>
      </c>
      <c r="J21" s="18">
        <f>111293.59+1441.99</f>
        <v>112735.58</v>
      </c>
      <c r="K21" s="18">
        <f>111293.59+1441.99</f>
        <v>112735.58</v>
      </c>
      <c r="L21" s="18">
        <f>111155.59+1146.99</f>
        <v>112302.58</v>
      </c>
      <c r="M21" s="18">
        <f>111155.59+1146.99</f>
        <v>112302.58</v>
      </c>
      <c r="N21" s="2" t="s">
        <v>125</v>
      </c>
      <c r="O21" s="5" t="s">
        <v>126</v>
      </c>
      <c r="P21" s="4" t="s">
        <v>127</v>
      </c>
      <c r="Q21" s="20">
        <v>43683</v>
      </c>
      <c r="R21" s="20">
        <v>43683</v>
      </c>
      <c r="S21" s="3"/>
    </row>
    <row r="22" spans="1:19" x14ac:dyDescent="0.25">
      <c r="A22" s="6">
        <v>2019</v>
      </c>
      <c r="B22" s="8">
        <v>43647</v>
      </c>
      <c r="C22" s="8">
        <v>43677</v>
      </c>
      <c r="D22" s="17">
        <v>2000</v>
      </c>
      <c r="E22" s="17">
        <v>2100</v>
      </c>
      <c r="F22" s="17">
        <v>2170</v>
      </c>
      <c r="G22" s="17" t="s">
        <v>66</v>
      </c>
      <c r="H22" s="18">
        <v>5492821.4100000001</v>
      </c>
      <c r="I22" s="18">
        <v>5492821.4100000001</v>
      </c>
      <c r="J22" s="18">
        <v>2382607.3199999998</v>
      </c>
      <c r="K22" s="18">
        <v>2382607.3199999998</v>
      </c>
      <c r="L22" s="18">
        <v>2228975.9500000002</v>
      </c>
      <c r="M22" s="18">
        <v>2228975.9500000002</v>
      </c>
      <c r="N22" s="2" t="s">
        <v>125</v>
      </c>
      <c r="O22" s="5" t="s">
        <v>126</v>
      </c>
      <c r="P22" s="4" t="s">
        <v>127</v>
      </c>
      <c r="Q22" s="20">
        <v>43683</v>
      </c>
      <c r="R22" s="20">
        <v>43683</v>
      </c>
      <c r="S22" s="3"/>
    </row>
    <row r="23" spans="1:19" x14ac:dyDescent="0.25">
      <c r="A23" s="6">
        <v>2019</v>
      </c>
      <c r="B23" s="8">
        <v>43647</v>
      </c>
      <c r="C23" s="8">
        <v>43677</v>
      </c>
      <c r="D23" s="17">
        <v>2000</v>
      </c>
      <c r="E23" s="17">
        <v>2200</v>
      </c>
      <c r="F23" s="17">
        <v>2210</v>
      </c>
      <c r="G23" s="17" t="s">
        <v>67</v>
      </c>
      <c r="H23" s="18">
        <v>647638.14</v>
      </c>
      <c r="I23" s="18">
        <v>647638.14</v>
      </c>
      <c r="J23" s="18">
        <f>387425.38+1319</f>
        <v>388744.38</v>
      </c>
      <c r="K23" s="18">
        <f>387425.38+1319</f>
        <v>388744.38</v>
      </c>
      <c r="L23" s="18">
        <f>290338.04+400</f>
        <v>290738.03999999998</v>
      </c>
      <c r="M23" s="18">
        <f>290338.04+400</f>
        <v>290738.03999999998</v>
      </c>
      <c r="N23" s="2" t="s">
        <v>125</v>
      </c>
      <c r="O23" s="5" t="s">
        <v>126</v>
      </c>
      <c r="P23" s="4" t="s">
        <v>127</v>
      </c>
      <c r="Q23" s="20">
        <v>43683</v>
      </c>
      <c r="R23" s="20">
        <v>43683</v>
      </c>
      <c r="S23" s="3"/>
    </row>
    <row r="24" spans="1:19" x14ac:dyDescent="0.25">
      <c r="A24" s="6">
        <v>2019</v>
      </c>
      <c r="B24" s="8">
        <v>43647</v>
      </c>
      <c r="C24" s="8">
        <v>43677</v>
      </c>
      <c r="D24" s="17">
        <v>2000</v>
      </c>
      <c r="E24" s="17">
        <v>2200</v>
      </c>
      <c r="F24" s="17">
        <v>2230</v>
      </c>
      <c r="G24" s="17" t="s">
        <v>68</v>
      </c>
      <c r="H24" s="18">
        <v>0</v>
      </c>
      <c r="I24" s="18">
        <v>0</v>
      </c>
      <c r="J24" s="18">
        <f>1131.98+240.2</f>
        <v>1372.18</v>
      </c>
      <c r="K24" s="18">
        <f t="shared" ref="K24:M24" si="0">1131.98+240.2</f>
        <v>1372.18</v>
      </c>
      <c r="L24" s="18">
        <f t="shared" si="0"/>
        <v>1372.18</v>
      </c>
      <c r="M24" s="18">
        <f t="shared" si="0"/>
        <v>1372.18</v>
      </c>
      <c r="N24" s="2" t="s">
        <v>125</v>
      </c>
      <c r="O24" s="5" t="s">
        <v>126</v>
      </c>
      <c r="P24" s="4" t="s">
        <v>127</v>
      </c>
      <c r="Q24" s="20">
        <v>43683</v>
      </c>
      <c r="R24" s="20">
        <v>43683</v>
      </c>
      <c r="S24" s="3"/>
    </row>
    <row r="25" spans="1:19" s="13" customFormat="1" x14ac:dyDescent="0.25">
      <c r="A25" s="6">
        <v>2019</v>
      </c>
      <c r="B25" s="8">
        <v>43647</v>
      </c>
      <c r="C25" s="8">
        <v>43677</v>
      </c>
      <c r="D25" s="17">
        <v>2000</v>
      </c>
      <c r="E25" s="17">
        <v>2400</v>
      </c>
      <c r="F25" s="17">
        <v>2410</v>
      </c>
      <c r="G25" s="17" t="s">
        <v>129</v>
      </c>
      <c r="H25" s="18">
        <v>21774.36</v>
      </c>
      <c r="I25" s="18">
        <v>21774.36</v>
      </c>
      <c r="J25" s="18">
        <v>0</v>
      </c>
      <c r="K25" s="18">
        <v>0</v>
      </c>
      <c r="L25" s="18">
        <v>0</v>
      </c>
      <c r="M25" s="18">
        <v>0</v>
      </c>
      <c r="N25" s="2" t="s">
        <v>125</v>
      </c>
      <c r="O25" s="5" t="s">
        <v>126</v>
      </c>
      <c r="P25" s="13" t="s">
        <v>127</v>
      </c>
      <c r="Q25" s="20">
        <v>43683</v>
      </c>
      <c r="R25" s="20">
        <v>43683</v>
      </c>
      <c r="S25" s="3"/>
    </row>
    <row r="26" spans="1:19" s="13" customFormat="1" x14ac:dyDescent="0.25">
      <c r="A26" s="6">
        <v>2019</v>
      </c>
      <c r="B26" s="8">
        <v>43647</v>
      </c>
      <c r="C26" s="8">
        <v>43677</v>
      </c>
      <c r="D26" s="17">
        <v>2000</v>
      </c>
      <c r="E26" s="17">
        <v>2400</v>
      </c>
      <c r="F26" s="17">
        <v>2440</v>
      </c>
      <c r="G26" s="17" t="s">
        <v>130</v>
      </c>
      <c r="H26" s="18">
        <v>6750</v>
      </c>
      <c r="I26" s="18">
        <v>6750</v>
      </c>
      <c r="J26" s="18">
        <v>0</v>
      </c>
      <c r="K26" s="18">
        <v>0</v>
      </c>
      <c r="L26" s="18">
        <v>0</v>
      </c>
      <c r="M26" s="18">
        <v>0</v>
      </c>
      <c r="N26" s="2" t="s">
        <v>125</v>
      </c>
      <c r="O26" s="5" t="s">
        <v>126</v>
      </c>
      <c r="P26" s="13" t="s">
        <v>127</v>
      </c>
      <c r="Q26" s="20">
        <v>43683</v>
      </c>
      <c r="R26" s="20">
        <v>43683</v>
      </c>
      <c r="S26" s="3"/>
    </row>
    <row r="27" spans="1:19" x14ac:dyDescent="0.25">
      <c r="A27" s="6">
        <v>2019</v>
      </c>
      <c r="B27" s="8">
        <v>43647</v>
      </c>
      <c r="C27" s="8">
        <v>43677</v>
      </c>
      <c r="D27" s="17">
        <v>2000</v>
      </c>
      <c r="E27" s="17">
        <v>2400</v>
      </c>
      <c r="F27" s="17">
        <v>2450</v>
      </c>
      <c r="G27" s="17" t="s">
        <v>69</v>
      </c>
      <c r="H27" s="18">
        <v>0</v>
      </c>
      <c r="I27" s="18">
        <v>0</v>
      </c>
      <c r="J27" s="18">
        <v>0</v>
      </c>
      <c r="K27" s="18">
        <v>0</v>
      </c>
      <c r="L27" s="18">
        <v>0</v>
      </c>
      <c r="M27" s="18">
        <v>0</v>
      </c>
      <c r="N27" s="2" t="s">
        <v>125</v>
      </c>
      <c r="O27" s="5" t="s">
        <v>126</v>
      </c>
      <c r="P27" s="4" t="s">
        <v>127</v>
      </c>
      <c r="Q27" s="20">
        <v>43683</v>
      </c>
      <c r="R27" s="20">
        <v>43683</v>
      </c>
      <c r="S27" s="3"/>
    </row>
    <row r="28" spans="1:19" x14ac:dyDescent="0.25">
      <c r="A28" s="6">
        <v>2019</v>
      </c>
      <c r="B28" s="8">
        <v>43647</v>
      </c>
      <c r="C28" s="8">
        <v>43677</v>
      </c>
      <c r="D28" s="17">
        <v>2000</v>
      </c>
      <c r="E28" s="17">
        <v>2400</v>
      </c>
      <c r="F28" s="17">
        <v>2460</v>
      </c>
      <c r="G28" s="17" t="s">
        <v>70</v>
      </c>
      <c r="H28" s="18">
        <v>238417.63</v>
      </c>
      <c r="I28" s="18">
        <v>238417.63</v>
      </c>
      <c r="J28" s="18">
        <f>120553.09+280</f>
        <v>120833.09</v>
      </c>
      <c r="K28" s="18">
        <f>120553.09+280</f>
        <v>120833.09</v>
      </c>
      <c r="L28" s="18">
        <f>110320.98+280</f>
        <v>110600.98</v>
      </c>
      <c r="M28" s="18">
        <f>110320.98+280</f>
        <v>110600.98</v>
      </c>
      <c r="N28" s="2" t="s">
        <v>125</v>
      </c>
      <c r="O28" s="5" t="s">
        <v>126</v>
      </c>
      <c r="P28" s="4" t="s">
        <v>127</v>
      </c>
      <c r="Q28" s="20">
        <v>43683</v>
      </c>
      <c r="R28" s="20">
        <v>43683</v>
      </c>
      <c r="S28" s="3"/>
    </row>
    <row r="29" spans="1:19" x14ac:dyDescent="0.25">
      <c r="A29" s="6">
        <v>2019</v>
      </c>
      <c r="B29" s="8">
        <v>43647</v>
      </c>
      <c r="C29" s="8">
        <v>43677</v>
      </c>
      <c r="D29" s="17">
        <v>2000</v>
      </c>
      <c r="E29" s="17">
        <v>2400</v>
      </c>
      <c r="F29" s="17">
        <v>2470</v>
      </c>
      <c r="G29" s="17" t="s">
        <v>71</v>
      </c>
      <c r="H29" s="18">
        <v>0</v>
      </c>
      <c r="I29" s="18">
        <v>0</v>
      </c>
      <c r="J29" s="18">
        <v>0</v>
      </c>
      <c r="K29" s="18">
        <v>0</v>
      </c>
      <c r="L29" s="18">
        <v>0</v>
      </c>
      <c r="M29" s="18">
        <v>0</v>
      </c>
      <c r="N29" s="2" t="s">
        <v>125</v>
      </c>
      <c r="O29" s="5" t="s">
        <v>126</v>
      </c>
      <c r="P29" s="4" t="s">
        <v>127</v>
      </c>
      <c r="Q29" s="20">
        <v>43683</v>
      </c>
      <c r="R29" s="20">
        <v>43683</v>
      </c>
      <c r="S29" s="3"/>
    </row>
    <row r="30" spans="1:19" s="13" customFormat="1" x14ac:dyDescent="0.25">
      <c r="A30" s="6">
        <v>2019</v>
      </c>
      <c r="B30" s="8">
        <v>43647</v>
      </c>
      <c r="C30" s="8">
        <v>43677</v>
      </c>
      <c r="D30" s="17">
        <v>2000</v>
      </c>
      <c r="E30" s="17">
        <v>2400</v>
      </c>
      <c r="F30" s="17">
        <v>2480</v>
      </c>
      <c r="G30" s="17" t="s">
        <v>131</v>
      </c>
      <c r="H30" s="18">
        <v>3761.56</v>
      </c>
      <c r="I30" s="18">
        <v>3761.56</v>
      </c>
      <c r="J30" s="18">
        <v>1016.4</v>
      </c>
      <c r="K30" s="18">
        <v>1016.4</v>
      </c>
      <c r="L30" s="18">
        <v>1016.4</v>
      </c>
      <c r="M30" s="18">
        <v>1016.4</v>
      </c>
      <c r="N30" s="2" t="s">
        <v>125</v>
      </c>
      <c r="O30" s="5" t="s">
        <v>126</v>
      </c>
      <c r="P30" s="13" t="s">
        <v>127</v>
      </c>
      <c r="Q30" s="20">
        <v>43683</v>
      </c>
      <c r="R30" s="20">
        <v>43683</v>
      </c>
      <c r="S30" s="3"/>
    </row>
    <row r="31" spans="1:19" x14ac:dyDescent="0.25">
      <c r="A31" s="6">
        <v>2019</v>
      </c>
      <c r="B31" s="8">
        <v>43647</v>
      </c>
      <c r="C31" s="8">
        <v>43677</v>
      </c>
      <c r="D31" s="17">
        <v>2000</v>
      </c>
      <c r="E31" s="17">
        <v>2400</v>
      </c>
      <c r="F31" s="17">
        <v>2490</v>
      </c>
      <c r="G31" s="17" t="s">
        <v>72</v>
      </c>
      <c r="H31" s="18">
        <v>35328.6</v>
      </c>
      <c r="I31" s="18">
        <v>35328.6</v>
      </c>
      <c r="J31" s="18">
        <v>2743.99</v>
      </c>
      <c r="K31" s="18">
        <v>2743.99</v>
      </c>
      <c r="L31" s="18">
        <v>2743.99</v>
      </c>
      <c r="M31" s="18">
        <v>2743.99</v>
      </c>
      <c r="N31" s="2" t="s">
        <v>125</v>
      </c>
      <c r="O31" s="5" t="s">
        <v>126</v>
      </c>
      <c r="P31" s="4" t="s">
        <v>127</v>
      </c>
      <c r="Q31" s="20">
        <v>43683</v>
      </c>
      <c r="R31" s="20">
        <v>43683</v>
      </c>
      <c r="S31" s="3"/>
    </row>
    <row r="32" spans="1:19" s="13" customFormat="1" x14ac:dyDescent="0.25">
      <c r="A32" s="6">
        <v>2019</v>
      </c>
      <c r="B32" s="8">
        <v>43647</v>
      </c>
      <c r="C32" s="8">
        <v>43677</v>
      </c>
      <c r="D32" s="17">
        <v>2000</v>
      </c>
      <c r="E32" s="17">
        <v>2500</v>
      </c>
      <c r="F32" s="17">
        <v>2510</v>
      </c>
      <c r="G32" s="17" t="s">
        <v>132</v>
      </c>
      <c r="H32" s="18">
        <v>357</v>
      </c>
      <c r="I32" s="18">
        <v>357</v>
      </c>
      <c r="J32" s="18">
        <v>0</v>
      </c>
      <c r="K32" s="18">
        <v>0</v>
      </c>
      <c r="L32" s="18">
        <v>0</v>
      </c>
      <c r="M32" s="18">
        <v>0</v>
      </c>
      <c r="N32" s="2" t="s">
        <v>125</v>
      </c>
      <c r="O32" s="5" t="s">
        <v>126</v>
      </c>
      <c r="P32" s="13" t="s">
        <v>127</v>
      </c>
      <c r="Q32" s="20">
        <v>43683</v>
      </c>
      <c r="R32" s="20">
        <v>43683</v>
      </c>
      <c r="S32" s="3"/>
    </row>
    <row r="33" spans="1:19" x14ac:dyDescent="0.25">
      <c r="A33" s="6">
        <v>2019</v>
      </c>
      <c r="B33" s="8">
        <v>43647</v>
      </c>
      <c r="C33" s="8">
        <v>43677</v>
      </c>
      <c r="D33" s="17">
        <v>2000</v>
      </c>
      <c r="E33" s="17">
        <v>2500</v>
      </c>
      <c r="F33" s="17">
        <v>2530</v>
      </c>
      <c r="G33" s="17" t="s">
        <v>73</v>
      </c>
      <c r="H33" s="18">
        <v>8580.1299999999992</v>
      </c>
      <c r="I33" s="18">
        <v>8580.1299999999992</v>
      </c>
      <c r="J33" s="18">
        <v>7869.83</v>
      </c>
      <c r="K33" s="18">
        <v>7869.83</v>
      </c>
      <c r="L33" s="18">
        <v>7869.83</v>
      </c>
      <c r="M33" s="18">
        <v>7869.83</v>
      </c>
      <c r="N33" s="2" t="s">
        <v>125</v>
      </c>
      <c r="O33" s="5" t="s">
        <v>126</v>
      </c>
      <c r="P33" s="4" t="s">
        <v>127</v>
      </c>
      <c r="Q33" s="20">
        <v>43683</v>
      </c>
      <c r="R33" s="20">
        <v>43683</v>
      </c>
      <c r="S33" s="3"/>
    </row>
    <row r="34" spans="1:19" x14ac:dyDescent="0.25">
      <c r="A34" s="6">
        <v>2019</v>
      </c>
      <c r="B34" s="8">
        <v>43647</v>
      </c>
      <c r="C34" s="8">
        <v>43677</v>
      </c>
      <c r="D34" s="17">
        <v>2000</v>
      </c>
      <c r="E34" s="17">
        <v>2500</v>
      </c>
      <c r="F34" s="17">
        <v>2540</v>
      </c>
      <c r="G34" s="17" t="s">
        <v>74</v>
      </c>
      <c r="H34" s="18">
        <v>232216.35</v>
      </c>
      <c r="I34" s="18">
        <v>232216.35</v>
      </c>
      <c r="J34" s="18">
        <v>404897.66</v>
      </c>
      <c r="K34" s="18">
        <v>404897.66</v>
      </c>
      <c r="L34" s="18">
        <v>379480.92</v>
      </c>
      <c r="M34" s="18">
        <v>379480.92</v>
      </c>
      <c r="N34" s="2" t="s">
        <v>125</v>
      </c>
      <c r="O34" s="5" t="s">
        <v>126</v>
      </c>
      <c r="P34" s="4" t="s">
        <v>127</v>
      </c>
      <c r="Q34" s="20">
        <v>43683</v>
      </c>
      <c r="R34" s="20">
        <v>43683</v>
      </c>
      <c r="S34" s="3"/>
    </row>
    <row r="35" spans="1:19" x14ac:dyDescent="0.25">
      <c r="A35" s="6">
        <v>2019</v>
      </c>
      <c r="B35" s="8">
        <v>43647</v>
      </c>
      <c r="C35" s="8">
        <v>43677</v>
      </c>
      <c r="D35" s="17">
        <v>2000</v>
      </c>
      <c r="E35" s="17">
        <v>2500</v>
      </c>
      <c r="F35" s="17">
        <v>2550</v>
      </c>
      <c r="G35" s="17" t="s">
        <v>75</v>
      </c>
      <c r="H35" s="18">
        <v>0</v>
      </c>
      <c r="I35" s="18">
        <v>0</v>
      </c>
      <c r="J35" s="18">
        <v>20124.47</v>
      </c>
      <c r="K35" s="18">
        <v>20124.47</v>
      </c>
      <c r="L35" s="18">
        <v>20124.47</v>
      </c>
      <c r="M35" s="18">
        <v>20124.47</v>
      </c>
      <c r="N35" s="2" t="s">
        <v>125</v>
      </c>
      <c r="O35" s="5" t="s">
        <v>126</v>
      </c>
      <c r="P35" s="4" t="s">
        <v>127</v>
      </c>
      <c r="Q35" s="20">
        <v>43683</v>
      </c>
      <c r="R35" s="20">
        <v>43683</v>
      </c>
      <c r="S35" s="3"/>
    </row>
    <row r="36" spans="1:19" x14ac:dyDescent="0.25">
      <c r="A36" s="6">
        <v>2019</v>
      </c>
      <c r="B36" s="8">
        <v>43647</v>
      </c>
      <c r="C36" s="8">
        <v>43677</v>
      </c>
      <c r="D36" s="17">
        <v>2000</v>
      </c>
      <c r="E36" s="17">
        <v>2600</v>
      </c>
      <c r="F36" s="17">
        <v>2610</v>
      </c>
      <c r="G36" s="17" t="s">
        <v>76</v>
      </c>
      <c r="H36" s="18">
        <v>146158.15</v>
      </c>
      <c r="I36" s="18">
        <v>146158.15</v>
      </c>
      <c r="J36" s="18">
        <v>51348.65</v>
      </c>
      <c r="K36" s="18">
        <v>51348.65</v>
      </c>
      <c r="L36" s="18">
        <v>26766.63</v>
      </c>
      <c r="M36" s="18">
        <v>26766.63</v>
      </c>
      <c r="N36" s="2" t="s">
        <v>125</v>
      </c>
      <c r="O36" s="5" t="s">
        <v>126</v>
      </c>
      <c r="P36" s="4" t="s">
        <v>127</v>
      </c>
      <c r="Q36" s="20">
        <v>43683</v>
      </c>
      <c r="R36" s="20">
        <v>43683</v>
      </c>
      <c r="S36" s="3"/>
    </row>
    <row r="37" spans="1:19" x14ac:dyDescent="0.25">
      <c r="A37" s="6">
        <v>2019</v>
      </c>
      <c r="B37" s="8">
        <v>43647</v>
      </c>
      <c r="C37" s="8">
        <v>43677</v>
      </c>
      <c r="D37" s="17">
        <v>2000</v>
      </c>
      <c r="E37" s="17">
        <v>2700</v>
      </c>
      <c r="F37" s="17">
        <v>2710</v>
      </c>
      <c r="G37" s="17" t="s">
        <v>77</v>
      </c>
      <c r="H37" s="18">
        <v>1142469.57</v>
      </c>
      <c r="I37" s="18">
        <v>1142469.57</v>
      </c>
      <c r="J37" s="18">
        <v>33656.199999999997</v>
      </c>
      <c r="K37" s="18">
        <v>33656.199999999997</v>
      </c>
      <c r="L37" s="18">
        <v>33656.199999999997</v>
      </c>
      <c r="M37" s="18">
        <v>33656.199999999997</v>
      </c>
      <c r="N37" s="2" t="s">
        <v>125</v>
      </c>
      <c r="O37" s="5" t="s">
        <v>126</v>
      </c>
      <c r="P37" s="4" t="s">
        <v>127</v>
      </c>
      <c r="Q37" s="20">
        <v>43683</v>
      </c>
      <c r="R37" s="20">
        <v>43683</v>
      </c>
      <c r="S37" s="3"/>
    </row>
    <row r="38" spans="1:19" x14ac:dyDescent="0.25">
      <c r="A38" s="6">
        <v>2019</v>
      </c>
      <c r="B38" s="8">
        <v>43647</v>
      </c>
      <c r="C38" s="8">
        <v>43677</v>
      </c>
      <c r="D38" s="17">
        <v>2000</v>
      </c>
      <c r="E38" s="17">
        <v>2700</v>
      </c>
      <c r="F38" s="17">
        <v>2720</v>
      </c>
      <c r="G38" s="17" t="s">
        <v>78</v>
      </c>
      <c r="H38" s="18">
        <v>5153.1400000000003</v>
      </c>
      <c r="I38" s="18">
        <v>5153.1400000000003</v>
      </c>
      <c r="J38" s="18">
        <v>3446</v>
      </c>
      <c r="K38" s="18">
        <v>3446</v>
      </c>
      <c r="L38" s="18">
        <v>3446</v>
      </c>
      <c r="M38" s="18">
        <v>3446</v>
      </c>
      <c r="N38" s="2" t="s">
        <v>125</v>
      </c>
      <c r="O38" s="5" t="s">
        <v>126</v>
      </c>
      <c r="P38" s="4" t="s">
        <v>127</v>
      </c>
      <c r="Q38" s="20">
        <v>43683</v>
      </c>
      <c r="R38" s="20">
        <v>43683</v>
      </c>
      <c r="S38" s="3"/>
    </row>
    <row r="39" spans="1:19" x14ac:dyDescent="0.25">
      <c r="A39" s="6">
        <v>2019</v>
      </c>
      <c r="B39" s="8">
        <v>43647</v>
      </c>
      <c r="C39" s="8">
        <v>43677</v>
      </c>
      <c r="D39" s="17">
        <v>2000</v>
      </c>
      <c r="E39" s="17">
        <v>2700</v>
      </c>
      <c r="F39" s="17">
        <v>2730</v>
      </c>
      <c r="G39" s="17" t="s">
        <v>79</v>
      </c>
      <c r="H39" s="18">
        <v>44800.36</v>
      </c>
      <c r="I39" s="18">
        <v>44800.36</v>
      </c>
      <c r="J39" s="18">
        <v>0</v>
      </c>
      <c r="K39" s="18">
        <v>0</v>
      </c>
      <c r="L39" s="18">
        <v>0</v>
      </c>
      <c r="M39" s="18">
        <v>0</v>
      </c>
      <c r="N39" s="2" t="s">
        <v>125</v>
      </c>
      <c r="O39" s="5" t="s">
        <v>126</v>
      </c>
      <c r="P39" s="4" t="s">
        <v>127</v>
      </c>
      <c r="Q39" s="20">
        <v>43683</v>
      </c>
      <c r="R39" s="20">
        <v>43683</v>
      </c>
      <c r="S39" s="3"/>
    </row>
    <row r="40" spans="1:19" x14ac:dyDescent="0.25">
      <c r="A40" s="6">
        <v>2019</v>
      </c>
      <c r="B40" s="8">
        <v>43647</v>
      </c>
      <c r="C40" s="8">
        <v>43677</v>
      </c>
      <c r="D40" s="17">
        <v>2000</v>
      </c>
      <c r="E40" s="17">
        <v>2900</v>
      </c>
      <c r="F40" s="17">
        <v>2910</v>
      </c>
      <c r="G40" s="17" t="s">
        <v>80</v>
      </c>
      <c r="H40" s="18">
        <v>3317.6</v>
      </c>
      <c r="I40" s="18">
        <v>3317.6</v>
      </c>
      <c r="J40" s="18">
        <v>975.1</v>
      </c>
      <c r="K40" s="18">
        <v>975.1</v>
      </c>
      <c r="L40" s="18">
        <v>595</v>
      </c>
      <c r="M40" s="18">
        <v>595</v>
      </c>
      <c r="N40" s="2" t="s">
        <v>125</v>
      </c>
      <c r="O40" s="5" t="s">
        <v>126</v>
      </c>
      <c r="P40" s="4" t="s">
        <v>127</v>
      </c>
      <c r="Q40" s="20">
        <v>43683</v>
      </c>
      <c r="R40" s="20">
        <v>43683</v>
      </c>
      <c r="S40" s="3"/>
    </row>
    <row r="41" spans="1:19" x14ac:dyDescent="0.25">
      <c r="A41" s="6">
        <v>2019</v>
      </c>
      <c r="B41" s="8">
        <v>43647</v>
      </c>
      <c r="C41" s="8">
        <v>43677</v>
      </c>
      <c r="D41" s="17">
        <v>2000</v>
      </c>
      <c r="E41" s="17">
        <v>2900</v>
      </c>
      <c r="F41" s="17">
        <v>2920</v>
      </c>
      <c r="G41" s="17" t="s">
        <v>81</v>
      </c>
      <c r="H41" s="18">
        <v>856.42</v>
      </c>
      <c r="I41" s="18">
        <v>856.42</v>
      </c>
      <c r="J41" s="18">
        <v>0</v>
      </c>
      <c r="K41" s="18">
        <v>0</v>
      </c>
      <c r="L41" s="18">
        <v>0</v>
      </c>
      <c r="M41" s="18">
        <v>0</v>
      </c>
      <c r="N41" s="2" t="s">
        <v>125</v>
      </c>
      <c r="O41" s="5" t="s">
        <v>126</v>
      </c>
      <c r="P41" s="4" t="s">
        <v>127</v>
      </c>
      <c r="Q41" s="20">
        <v>43683</v>
      </c>
      <c r="R41" s="20">
        <v>43683</v>
      </c>
      <c r="S41" s="3"/>
    </row>
    <row r="42" spans="1:19" x14ac:dyDescent="0.25">
      <c r="A42" s="6">
        <v>2019</v>
      </c>
      <c r="B42" s="8">
        <v>43647</v>
      </c>
      <c r="C42" s="8">
        <v>43677</v>
      </c>
      <c r="D42" s="17">
        <v>2000</v>
      </c>
      <c r="E42" s="17">
        <v>2900</v>
      </c>
      <c r="F42" s="17">
        <v>2930</v>
      </c>
      <c r="G42" s="17" t="s">
        <v>82</v>
      </c>
      <c r="H42" s="18">
        <v>111604.99</v>
      </c>
      <c r="I42" s="18">
        <v>363603.86</v>
      </c>
      <c r="J42" s="18">
        <v>337402.08</v>
      </c>
      <c r="K42" s="18">
        <v>337402.08</v>
      </c>
      <c r="L42" s="18">
        <v>335679.18</v>
      </c>
      <c r="M42" s="18">
        <v>335679.18</v>
      </c>
      <c r="N42" s="2" t="s">
        <v>125</v>
      </c>
      <c r="O42" s="5" t="s">
        <v>126</v>
      </c>
      <c r="P42" s="4" t="s">
        <v>127</v>
      </c>
      <c r="Q42" s="20">
        <v>43683</v>
      </c>
      <c r="R42" s="20">
        <v>43683</v>
      </c>
      <c r="S42" s="3"/>
    </row>
    <row r="43" spans="1:19" x14ac:dyDescent="0.25">
      <c r="A43" s="6">
        <v>2019</v>
      </c>
      <c r="B43" s="8">
        <v>43647</v>
      </c>
      <c r="C43" s="8">
        <v>43677</v>
      </c>
      <c r="D43" s="17">
        <v>2000</v>
      </c>
      <c r="E43" s="17">
        <v>2900</v>
      </c>
      <c r="F43" s="17">
        <v>2940</v>
      </c>
      <c r="G43" s="17" t="s">
        <v>83</v>
      </c>
      <c r="H43" s="18">
        <v>1180821.18</v>
      </c>
      <c r="I43" s="18">
        <v>1180821.18</v>
      </c>
      <c r="J43" s="18">
        <f>469767.28+230.84</f>
        <v>469998.12000000005</v>
      </c>
      <c r="K43" s="18">
        <f>469767.28+230.84</f>
        <v>469998.12000000005</v>
      </c>
      <c r="L43" s="18">
        <f>401106.29+230.84</f>
        <v>401337.13</v>
      </c>
      <c r="M43" s="18">
        <f>401106.29+230.84</f>
        <v>401337.13</v>
      </c>
      <c r="N43" s="2" t="s">
        <v>125</v>
      </c>
      <c r="O43" s="5" t="s">
        <v>126</v>
      </c>
      <c r="P43" s="4" t="s">
        <v>127</v>
      </c>
      <c r="Q43" s="20">
        <v>43683</v>
      </c>
      <c r="R43" s="20">
        <v>43683</v>
      </c>
      <c r="S43" s="3"/>
    </row>
    <row r="44" spans="1:19" s="13" customFormat="1" x14ac:dyDescent="0.25">
      <c r="A44" s="6">
        <v>2019</v>
      </c>
      <c r="B44" s="8">
        <v>43647</v>
      </c>
      <c r="C44" s="8">
        <v>43677</v>
      </c>
      <c r="D44" s="17">
        <v>2000</v>
      </c>
      <c r="E44" s="17">
        <v>2900</v>
      </c>
      <c r="F44" s="17">
        <v>2950</v>
      </c>
      <c r="G44" s="17" t="s">
        <v>133</v>
      </c>
      <c r="H44" s="18">
        <v>996455.91</v>
      </c>
      <c r="I44" s="18">
        <v>996455.91</v>
      </c>
      <c r="J44" s="18">
        <v>0</v>
      </c>
      <c r="K44" s="18">
        <v>0</v>
      </c>
      <c r="L44" s="18">
        <v>0</v>
      </c>
      <c r="M44" s="18">
        <v>0</v>
      </c>
      <c r="N44" s="2" t="s">
        <v>125</v>
      </c>
      <c r="O44" s="5" t="s">
        <v>126</v>
      </c>
      <c r="P44" s="13" t="s">
        <v>127</v>
      </c>
      <c r="Q44" s="20">
        <v>43683</v>
      </c>
      <c r="R44" s="20">
        <v>43683</v>
      </c>
      <c r="S44" s="3"/>
    </row>
    <row r="45" spans="1:19" x14ac:dyDescent="0.25">
      <c r="A45" s="6">
        <v>2019</v>
      </c>
      <c r="B45" s="8">
        <v>43647</v>
      </c>
      <c r="C45" s="8">
        <v>43677</v>
      </c>
      <c r="D45" s="17">
        <v>2000</v>
      </c>
      <c r="E45" s="17">
        <v>2900</v>
      </c>
      <c r="F45" s="17">
        <v>2990</v>
      </c>
      <c r="G45" s="17" t="s">
        <v>84</v>
      </c>
      <c r="H45" s="18">
        <v>43624.42</v>
      </c>
      <c r="I45" s="18">
        <v>43624.42</v>
      </c>
      <c r="J45" s="18">
        <v>1306.2</v>
      </c>
      <c r="K45" s="18">
        <v>1306.2</v>
      </c>
      <c r="L45" s="18">
        <v>0</v>
      </c>
      <c r="M45" s="18">
        <v>0</v>
      </c>
      <c r="N45" s="2" t="s">
        <v>125</v>
      </c>
      <c r="O45" s="5" t="s">
        <v>126</v>
      </c>
      <c r="P45" s="4" t="s">
        <v>127</v>
      </c>
      <c r="Q45" s="20">
        <v>43683</v>
      </c>
      <c r="R45" s="20">
        <v>43683</v>
      </c>
      <c r="S45" s="3"/>
    </row>
    <row r="46" spans="1:19" x14ac:dyDescent="0.25">
      <c r="A46" s="6">
        <v>2019</v>
      </c>
      <c r="B46" s="8">
        <v>43647</v>
      </c>
      <c r="C46" s="8">
        <v>43677</v>
      </c>
      <c r="D46" s="17">
        <v>3000</v>
      </c>
      <c r="E46" s="17">
        <v>3100</v>
      </c>
      <c r="F46" s="17">
        <v>3110</v>
      </c>
      <c r="G46" s="17" t="s">
        <v>85</v>
      </c>
      <c r="H46" s="18">
        <v>4546697</v>
      </c>
      <c r="I46" s="18">
        <v>4546697</v>
      </c>
      <c r="J46" s="18">
        <f>3034451+1086</f>
        <v>3035537</v>
      </c>
      <c r="K46" s="18">
        <f>3034451+1086</f>
        <v>3035537</v>
      </c>
      <c r="L46" s="18">
        <f>2588591+412</f>
        <v>2589003</v>
      </c>
      <c r="M46" s="18">
        <f>2588591+412</f>
        <v>2589003</v>
      </c>
      <c r="N46" s="2" t="s">
        <v>125</v>
      </c>
      <c r="O46" s="5" t="s">
        <v>126</v>
      </c>
      <c r="P46" s="4" t="s">
        <v>127</v>
      </c>
      <c r="Q46" s="20">
        <v>43683</v>
      </c>
      <c r="R46" s="20">
        <v>43683</v>
      </c>
      <c r="S46" s="3"/>
    </row>
    <row r="47" spans="1:19" s="14" customFormat="1" x14ac:dyDescent="0.25">
      <c r="A47" s="6">
        <v>2019</v>
      </c>
      <c r="B47" s="8">
        <v>43647</v>
      </c>
      <c r="C47" s="8">
        <v>43677</v>
      </c>
      <c r="D47" s="17">
        <v>3000</v>
      </c>
      <c r="E47" s="17">
        <v>3100</v>
      </c>
      <c r="F47" s="17">
        <v>3120</v>
      </c>
      <c r="G47" s="17" t="s">
        <v>134</v>
      </c>
      <c r="H47" s="18">
        <f>6067.5+1482.59</f>
        <v>7550.09</v>
      </c>
      <c r="I47" s="18">
        <f>6067.5+1482.59</f>
        <v>7550.09</v>
      </c>
      <c r="J47" s="18">
        <v>0</v>
      </c>
      <c r="K47" s="18">
        <v>0</v>
      </c>
      <c r="L47" s="18">
        <v>0</v>
      </c>
      <c r="M47" s="18">
        <v>0</v>
      </c>
      <c r="N47" s="2" t="s">
        <v>125</v>
      </c>
      <c r="O47" s="5" t="s">
        <v>126</v>
      </c>
      <c r="P47" s="14" t="s">
        <v>127</v>
      </c>
      <c r="Q47" s="20">
        <v>43683</v>
      </c>
      <c r="R47" s="20">
        <v>43683</v>
      </c>
      <c r="S47" s="3"/>
    </row>
    <row r="48" spans="1:19" x14ac:dyDescent="0.25">
      <c r="A48" s="6">
        <v>2019</v>
      </c>
      <c r="B48" s="8">
        <v>43647</v>
      </c>
      <c r="C48" s="8">
        <v>43677</v>
      </c>
      <c r="D48" s="17">
        <v>3000</v>
      </c>
      <c r="E48" s="17">
        <v>3100</v>
      </c>
      <c r="F48" s="17">
        <v>3130</v>
      </c>
      <c r="G48" s="17" t="s">
        <v>86</v>
      </c>
      <c r="H48" s="18">
        <v>2183810</v>
      </c>
      <c r="I48" s="18">
        <v>2183810</v>
      </c>
      <c r="J48" s="18">
        <v>898418.52</v>
      </c>
      <c r="K48" s="18">
        <v>898418.52</v>
      </c>
      <c r="L48" s="18">
        <v>750601.62</v>
      </c>
      <c r="M48" s="18">
        <v>750601.62</v>
      </c>
      <c r="N48" s="2" t="s">
        <v>125</v>
      </c>
      <c r="O48" s="5" t="s">
        <v>126</v>
      </c>
      <c r="P48" s="4" t="s">
        <v>127</v>
      </c>
      <c r="Q48" s="20">
        <v>43683</v>
      </c>
      <c r="R48" s="20">
        <v>43683</v>
      </c>
      <c r="S48" s="3"/>
    </row>
    <row r="49" spans="1:19" x14ac:dyDescent="0.25">
      <c r="A49" s="6">
        <v>2019</v>
      </c>
      <c r="B49" s="8">
        <v>43647</v>
      </c>
      <c r="C49" s="8">
        <v>43677</v>
      </c>
      <c r="D49" s="17">
        <v>3000</v>
      </c>
      <c r="E49" s="17">
        <v>3100</v>
      </c>
      <c r="F49" s="17">
        <v>3140</v>
      </c>
      <c r="G49" s="17" t="s">
        <v>87</v>
      </c>
      <c r="H49" s="18">
        <f>643886.53+92399</f>
        <v>736285.53</v>
      </c>
      <c r="I49" s="18">
        <f>643886.53+92399</f>
        <v>736285.53</v>
      </c>
      <c r="J49" s="18">
        <f>153935.73+3208</f>
        <v>157143.73000000001</v>
      </c>
      <c r="K49" s="18">
        <f>153935.73+3208</f>
        <v>157143.73000000001</v>
      </c>
      <c r="L49" s="18">
        <f>150492.2+1611</f>
        <v>152103.20000000001</v>
      </c>
      <c r="M49" s="18">
        <f>150492.2+1611</f>
        <v>152103.20000000001</v>
      </c>
      <c r="N49" s="2" t="s">
        <v>125</v>
      </c>
      <c r="O49" s="5" t="s">
        <v>126</v>
      </c>
      <c r="P49" s="4" t="s">
        <v>127</v>
      </c>
      <c r="Q49" s="20">
        <v>43683</v>
      </c>
      <c r="R49" s="20">
        <v>43683</v>
      </c>
      <c r="S49" s="3"/>
    </row>
    <row r="50" spans="1:19" x14ac:dyDescent="0.25">
      <c r="A50" s="6">
        <v>2019</v>
      </c>
      <c r="B50" s="8">
        <v>43647</v>
      </c>
      <c r="C50" s="8">
        <v>43677</v>
      </c>
      <c r="D50" s="17">
        <v>3000</v>
      </c>
      <c r="E50" s="17">
        <v>3100</v>
      </c>
      <c r="F50" s="17">
        <v>3150</v>
      </c>
      <c r="G50" s="17" t="s">
        <v>88</v>
      </c>
      <c r="H50" s="18">
        <v>2400</v>
      </c>
      <c r="I50" s="18">
        <v>2400</v>
      </c>
      <c r="J50" s="18">
        <v>0</v>
      </c>
      <c r="K50" s="18">
        <v>0</v>
      </c>
      <c r="L50" s="18">
        <v>0</v>
      </c>
      <c r="M50" s="18">
        <v>0</v>
      </c>
      <c r="N50" s="2" t="s">
        <v>125</v>
      </c>
      <c r="O50" s="5" t="s">
        <v>126</v>
      </c>
      <c r="P50" s="4" t="s">
        <v>127</v>
      </c>
      <c r="Q50" s="20">
        <v>43683</v>
      </c>
      <c r="R50" s="20">
        <v>43683</v>
      </c>
      <c r="S50" s="3"/>
    </row>
    <row r="51" spans="1:19" x14ac:dyDescent="0.25">
      <c r="A51" s="6">
        <v>2019</v>
      </c>
      <c r="B51" s="8">
        <v>43647</v>
      </c>
      <c r="C51" s="8">
        <v>43677</v>
      </c>
      <c r="D51" s="17">
        <v>3000</v>
      </c>
      <c r="E51" s="17">
        <v>3100</v>
      </c>
      <c r="F51" s="17">
        <v>3170</v>
      </c>
      <c r="G51" s="17" t="s">
        <v>89</v>
      </c>
      <c r="H51" s="18">
        <f>944363+1551390.67</f>
        <v>2495753.67</v>
      </c>
      <c r="I51" s="18">
        <f>944363+1551390.67</f>
        <v>2495753.67</v>
      </c>
      <c r="J51" s="18">
        <f>445259.31+1186103.36</f>
        <v>1631362.6700000002</v>
      </c>
      <c r="K51" s="18">
        <f>445259.31+1186103.36</f>
        <v>1631362.6700000002</v>
      </c>
      <c r="L51" s="18">
        <f>445259.31+1069474.89</f>
        <v>1514734.2</v>
      </c>
      <c r="M51" s="18">
        <f>445259.31+1069474.89</f>
        <v>1514734.2</v>
      </c>
      <c r="N51" s="2" t="s">
        <v>125</v>
      </c>
      <c r="O51" s="5" t="s">
        <v>126</v>
      </c>
      <c r="P51" s="4" t="s">
        <v>127</v>
      </c>
      <c r="Q51" s="20">
        <v>43683</v>
      </c>
      <c r="R51" s="20">
        <v>43683</v>
      </c>
      <c r="S51" s="3"/>
    </row>
    <row r="52" spans="1:19" x14ac:dyDescent="0.25">
      <c r="A52" s="6">
        <v>2019</v>
      </c>
      <c r="B52" s="8">
        <v>43647</v>
      </c>
      <c r="C52" s="8">
        <v>43677</v>
      </c>
      <c r="D52" s="17">
        <v>3000</v>
      </c>
      <c r="E52" s="17">
        <v>3100</v>
      </c>
      <c r="F52" s="17">
        <v>3180</v>
      </c>
      <c r="G52" s="17" t="s">
        <v>90</v>
      </c>
      <c r="H52" s="18">
        <v>33761.800000000003</v>
      </c>
      <c r="I52" s="18">
        <v>33761.800000000003</v>
      </c>
      <c r="J52" s="18">
        <v>10725.01</v>
      </c>
      <c r="K52" s="18">
        <v>10725.01</v>
      </c>
      <c r="L52" s="18">
        <v>10370.209999999999</v>
      </c>
      <c r="M52" s="18">
        <v>10370.209999999999</v>
      </c>
      <c r="N52" s="2" t="s">
        <v>125</v>
      </c>
      <c r="O52" s="5" t="s">
        <v>126</v>
      </c>
      <c r="P52" s="4" t="s">
        <v>127</v>
      </c>
      <c r="Q52" s="20">
        <v>43683</v>
      </c>
      <c r="R52" s="20">
        <v>43683</v>
      </c>
      <c r="S52" s="3"/>
    </row>
    <row r="53" spans="1:19" x14ac:dyDescent="0.25">
      <c r="A53" s="6">
        <v>2019</v>
      </c>
      <c r="B53" s="8">
        <v>43647</v>
      </c>
      <c r="C53" s="8">
        <v>43677</v>
      </c>
      <c r="D53" s="17">
        <v>3000</v>
      </c>
      <c r="E53" s="17">
        <v>3200</v>
      </c>
      <c r="F53" s="17">
        <v>3220</v>
      </c>
      <c r="G53" s="17" t="s">
        <v>91</v>
      </c>
      <c r="H53" s="18">
        <f>10830+96000</f>
        <v>106830</v>
      </c>
      <c r="I53" s="18">
        <f>10830+96000</f>
        <v>106830</v>
      </c>
      <c r="J53" s="18">
        <f>6960+47417.43</f>
        <v>54377.43</v>
      </c>
      <c r="K53" s="18">
        <f t="shared" ref="K53:M53" si="1">6960+47417.43</f>
        <v>54377.43</v>
      </c>
      <c r="L53" s="18">
        <f t="shared" si="1"/>
        <v>54377.43</v>
      </c>
      <c r="M53" s="18">
        <f t="shared" si="1"/>
        <v>54377.43</v>
      </c>
      <c r="N53" s="2" t="s">
        <v>125</v>
      </c>
      <c r="O53" s="5" t="s">
        <v>126</v>
      </c>
      <c r="P53" s="4" t="s">
        <v>127</v>
      </c>
      <c r="Q53" s="20">
        <v>43683</v>
      </c>
      <c r="R53" s="20">
        <v>43683</v>
      </c>
      <c r="S53" s="3"/>
    </row>
    <row r="54" spans="1:19" x14ac:dyDescent="0.25">
      <c r="A54" s="6">
        <v>2019</v>
      </c>
      <c r="B54" s="8">
        <v>43647</v>
      </c>
      <c r="C54" s="8">
        <v>43677</v>
      </c>
      <c r="D54" s="17">
        <v>3000</v>
      </c>
      <c r="E54" s="17">
        <v>3200</v>
      </c>
      <c r="F54" s="17">
        <v>3250</v>
      </c>
      <c r="G54" s="17" t="s">
        <v>92</v>
      </c>
      <c r="H54" s="18">
        <v>2756.16</v>
      </c>
      <c r="I54" s="18">
        <v>2756.16</v>
      </c>
      <c r="J54" s="18">
        <v>0</v>
      </c>
      <c r="K54" s="18">
        <v>0</v>
      </c>
      <c r="L54" s="18">
        <v>0</v>
      </c>
      <c r="M54" s="18">
        <v>0</v>
      </c>
      <c r="N54" s="2" t="s">
        <v>125</v>
      </c>
      <c r="O54" s="5" t="s">
        <v>126</v>
      </c>
      <c r="P54" s="4" t="s">
        <v>127</v>
      </c>
      <c r="Q54" s="20">
        <v>43683</v>
      </c>
      <c r="R54" s="20">
        <v>43683</v>
      </c>
      <c r="S54" s="3"/>
    </row>
    <row r="55" spans="1:19" s="14" customFormat="1" x14ac:dyDescent="0.25">
      <c r="A55" s="6">
        <v>2019</v>
      </c>
      <c r="B55" s="8">
        <v>43647</v>
      </c>
      <c r="C55" s="8">
        <v>43677</v>
      </c>
      <c r="D55" s="17">
        <v>3000</v>
      </c>
      <c r="E55" s="17">
        <v>3200</v>
      </c>
      <c r="F55" s="17">
        <v>3260</v>
      </c>
      <c r="G55" s="17" t="s">
        <v>135</v>
      </c>
      <c r="H55" s="18">
        <v>15196.08</v>
      </c>
      <c r="I55" s="18">
        <v>15196.08</v>
      </c>
      <c r="J55" s="18">
        <v>0</v>
      </c>
      <c r="K55" s="18">
        <v>0</v>
      </c>
      <c r="L55" s="18">
        <v>0</v>
      </c>
      <c r="M55" s="18">
        <v>0</v>
      </c>
      <c r="N55" s="2" t="s">
        <v>125</v>
      </c>
      <c r="O55" s="5" t="s">
        <v>126</v>
      </c>
      <c r="P55" s="14" t="s">
        <v>127</v>
      </c>
      <c r="Q55" s="20">
        <v>43683</v>
      </c>
      <c r="R55" s="20">
        <v>43683</v>
      </c>
      <c r="S55" s="3"/>
    </row>
    <row r="56" spans="1:19" x14ac:dyDescent="0.25">
      <c r="A56" s="6">
        <v>2019</v>
      </c>
      <c r="B56" s="8">
        <v>43647</v>
      </c>
      <c r="C56" s="8">
        <v>43677</v>
      </c>
      <c r="D56" s="17">
        <v>3000</v>
      </c>
      <c r="E56" s="17">
        <v>3200</v>
      </c>
      <c r="F56" s="17">
        <v>3270</v>
      </c>
      <c r="G56" s="17" t="s">
        <v>93</v>
      </c>
      <c r="H56" s="18">
        <v>3454433.04</v>
      </c>
      <c r="I56" s="18">
        <v>3454433.04</v>
      </c>
      <c r="J56" s="18">
        <v>2640906.16</v>
      </c>
      <c r="K56" s="18">
        <v>2640906.16</v>
      </c>
      <c r="L56" s="18">
        <v>2591818.38</v>
      </c>
      <c r="M56" s="18">
        <v>2591818.38</v>
      </c>
      <c r="N56" s="2" t="s">
        <v>125</v>
      </c>
      <c r="O56" s="5" t="s">
        <v>126</v>
      </c>
      <c r="P56" s="4" t="s">
        <v>127</v>
      </c>
      <c r="Q56" s="20">
        <v>43683</v>
      </c>
      <c r="R56" s="20">
        <v>43683</v>
      </c>
      <c r="S56" s="3"/>
    </row>
    <row r="57" spans="1:19" x14ac:dyDescent="0.25">
      <c r="A57" s="6">
        <v>2019</v>
      </c>
      <c r="B57" s="8">
        <v>43647</v>
      </c>
      <c r="C57" s="8">
        <v>43677</v>
      </c>
      <c r="D57" s="17">
        <v>3000</v>
      </c>
      <c r="E57" s="17">
        <v>3200</v>
      </c>
      <c r="F57" s="17">
        <v>3290</v>
      </c>
      <c r="G57" s="17" t="s">
        <v>94</v>
      </c>
      <c r="H57" s="18">
        <v>637344.18999999994</v>
      </c>
      <c r="I57" s="18">
        <v>637344.18999999994</v>
      </c>
      <c r="J57" s="18">
        <v>204635.6</v>
      </c>
      <c r="K57" s="18">
        <v>204635.6</v>
      </c>
      <c r="L57" s="18">
        <v>198893.6</v>
      </c>
      <c r="M57" s="18">
        <v>198893.6</v>
      </c>
      <c r="N57" s="2" t="s">
        <v>125</v>
      </c>
      <c r="O57" s="5" t="s">
        <v>126</v>
      </c>
      <c r="P57" s="4" t="s">
        <v>127</v>
      </c>
      <c r="Q57" s="20">
        <v>43683</v>
      </c>
      <c r="R57" s="20">
        <v>43683</v>
      </c>
      <c r="S57" s="3"/>
    </row>
    <row r="58" spans="1:19" x14ac:dyDescent="0.25">
      <c r="A58" s="6">
        <v>2019</v>
      </c>
      <c r="B58" s="8">
        <v>43647</v>
      </c>
      <c r="C58" s="8">
        <v>43677</v>
      </c>
      <c r="D58" s="17">
        <v>3000</v>
      </c>
      <c r="E58" s="17">
        <v>3300</v>
      </c>
      <c r="F58" s="17">
        <v>3310</v>
      </c>
      <c r="G58" s="17" t="s">
        <v>95</v>
      </c>
      <c r="H58" s="18">
        <v>1141960</v>
      </c>
      <c r="I58" s="18">
        <v>1141960</v>
      </c>
      <c r="J58" s="18">
        <v>307301.84999999998</v>
      </c>
      <c r="K58" s="18">
        <v>307301.84999999998</v>
      </c>
      <c r="L58" s="18">
        <v>217992</v>
      </c>
      <c r="M58" s="18">
        <v>217992</v>
      </c>
      <c r="N58" s="2" t="s">
        <v>125</v>
      </c>
      <c r="O58" s="5" t="s">
        <v>126</v>
      </c>
      <c r="P58" s="4" t="s">
        <v>127</v>
      </c>
      <c r="Q58" s="20">
        <v>43683</v>
      </c>
      <c r="R58" s="20">
        <v>43683</v>
      </c>
      <c r="S58" s="3"/>
    </row>
    <row r="59" spans="1:19" s="14" customFormat="1" x14ac:dyDescent="0.25">
      <c r="A59" s="6">
        <v>2019</v>
      </c>
      <c r="B59" s="8">
        <v>43647</v>
      </c>
      <c r="C59" s="8">
        <v>43677</v>
      </c>
      <c r="D59" s="17">
        <v>3000</v>
      </c>
      <c r="E59" s="17">
        <v>3300</v>
      </c>
      <c r="F59" s="17">
        <v>3320</v>
      </c>
      <c r="G59" s="17" t="s">
        <v>136</v>
      </c>
      <c r="H59" s="18">
        <v>174</v>
      </c>
      <c r="I59" s="18">
        <v>174</v>
      </c>
      <c r="J59" s="18">
        <v>0</v>
      </c>
      <c r="K59" s="18">
        <v>0</v>
      </c>
      <c r="L59" s="18">
        <v>0</v>
      </c>
      <c r="M59" s="18">
        <v>0</v>
      </c>
      <c r="N59" s="2" t="s">
        <v>125</v>
      </c>
      <c r="O59" s="5" t="s">
        <v>126</v>
      </c>
      <c r="P59" s="14" t="s">
        <v>127</v>
      </c>
      <c r="Q59" s="20">
        <v>43683</v>
      </c>
      <c r="R59" s="20">
        <v>43683</v>
      </c>
      <c r="S59" s="3"/>
    </row>
    <row r="60" spans="1:19" s="16" customFormat="1" x14ac:dyDescent="0.25">
      <c r="A60" s="6">
        <v>2019</v>
      </c>
      <c r="B60" s="8">
        <v>43647</v>
      </c>
      <c r="C60" s="8">
        <v>43677</v>
      </c>
      <c r="D60" s="17">
        <v>3000</v>
      </c>
      <c r="E60" s="17">
        <v>3300</v>
      </c>
      <c r="F60" s="17">
        <v>3330</v>
      </c>
      <c r="G60" s="17" t="s">
        <v>142</v>
      </c>
      <c r="H60" s="18">
        <v>0</v>
      </c>
      <c r="I60" s="18">
        <v>0</v>
      </c>
      <c r="J60" s="18">
        <v>109098</v>
      </c>
      <c r="K60" s="18">
        <v>109098</v>
      </c>
      <c r="L60" s="18">
        <v>109098</v>
      </c>
      <c r="M60" s="18">
        <v>109098</v>
      </c>
      <c r="N60" s="2" t="s">
        <v>125</v>
      </c>
      <c r="O60" s="5" t="s">
        <v>126</v>
      </c>
      <c r="P60" s="16" t="s">
        <v>127</v>
      </c>
      <c r="Q60" s="20">
        <v>43683</v>
      </c>
      <c r="R60" s="20">
        <v>43683</v>
      </c>
      <c r="S60" s="3"/>
    </row>
    <row r="61" spans="1:19" x14ac:dyDescent="0.25">
      <c r="A61" s="6">
        <v>2019</v>
      </c>
      <c r="B61" s="8">
        <v>43647</v>
      </c>
      <c r="C61" s="8">
        <v>43677</v>
      </c>
      <c r="D61" s="17">
        <v>3000</v>
      </c>
      <c r="E61" s="17">
        <v>3300</v>
      </c>
      <c r="F61" s="17">
        <v>3340</v>
      </c>
      <c r="G61" s="17" t="s">
        <v>96</v>
      </c>
      <c r="H61" s="18">
        <v>4141414.71</v>
      </c>
      <c r="I61" s="18">
        <v>4141414.71</v>
      </c>
      <c r="J61" s="18">
        <v>531773.65</v>
      </c>
      <c r="K61" s="18">
        <v>531773.65</v>
      </c>
      <c r="L61" s="18">
        <v>471569.65</v>
      </c>
      <c r="M61" s="18">
        <v>471569.65</v>
      </c>
      <c r="N61" s="2" t="s">
        <v>125</v>
      </c>
      <c r="O61" s="5" t="s">
        <v>126</v>
      </c>
      <c r="P61" s="4" t="s">
        <v>127</v>
      </c>
      <c r="Q61" s="20">
        <v>43683</v>
      </c>
      <c r="R61" s="20">
        <v>43683</v>
      </c>
      <c r="S61" s="3"/>
    </row>
    <row r="62" spans="1:19" s="14" customFormat="1" x14ac:dyDescent="0.25">
      <c r="A62" s="6">
        <v>2019</v>
      </c>
      <c r="B62" s="8">
        <v>43647</v>
      </c>
      <c r="C62" s="8">
        <v>43677</v>
      </c>
      <c r="D62" s="17">
        <v>3000</v>
      </c>
      <c r="E62" s="17">
        <v>3300</v>
      </c>
      <c r="F62" s="17">
        <v>3350</v>
      </c>
      <c r="G62" s="17" t="s">
        <v>137</v>
      </c>
      <c r="H62" s="18">
        <v>121800</v>
      </c>
      <c r="I62" s="18">
        <v>121800</v>
      </c>
      <c r="J62" s="18">
        <v>0</v>
      </c>
      <c r="K62" s="18">
        <v>0</v>
      </c>
      <c r="L62" s="18">
        <v>0</v>
      </c>
      <c r="M62" s="18">
        <v>0</v>
      </c>
      <c r="N62" s="2" t="s">
        <v>125</v>
      </c>
      <c r="O62" s="5" t="s">
        <v>126</v>
      </c>
      <c r="P62" s="14" t="s">
        <v>127</v>
      </c>
      <c r="Q62" s="20">
        <v>43683</v>
      </c>
      <c r="R62" s="20">
        <v>43683</v>
      </c>
      <c r="S62" s="3"/>
    </row>
    <row r="63" spans="1:19" x14ac:dyDescent="0.25">
      <c r="A63" s="6">
        <v>2019</v>
      </c>
      <c r="B63" s="8">
        <v>43647</v>
      </c>
      <c r="C63" s="8">
        <v>43677</v>
      </c>
      <c r="D63" s="17">
        <v>3000</v>
      </c>
      <c r="E63" s="17">
        <v>3300</v>
      </c>
      <c r="F63" s="17">
        <v>3360</v>
      </c>
      <c r="G63" s="17" t="s">
        <v>97</v>
      </c>
      <c r="H63" s="18">
        <v>749665.66</v>
      </c>
      <c r="I63" s="18">
        <v>942700.97</v>
      </c>
      <c r="J63" s="18">
        <v>273292.12</v>
      </c>
      <c r="K63" s="18">
        <v>273292.12</v>
      </c>
      <c r="L63" s="18">
        <v>209096.04</v>
      </c>
      <c r="M63" s="18">
        <v>209096.04</v>
      </c>
      <c r="N63" s="2" t="s">
        <v>125</v>
      </c>
      <c r="O63" s="5" t="s">
        <v>126</v>
      </c>
      <c r="P63" s="4" t="s">
        <v>127</v>
      </c>
      <c r="Q63" s="20">
        <v>43683</v>
      </c>
      <c r="R63" s="20">
        <v>43683</v>
      </c>
      <c r="S63" s="3"/>
    </row>
    <row r="64" spans="1:19" s="14" customFormat="1" x14ac:dyDescent="0.25">
      <c r="A64" s="6">
        <v>2019</v>
      </c>
      <c r="B64" s="8">
        <v>43647</v>
      </c>
      <c r="C64" s="8">
        <v>43677</v>
      </c>
      <c r="D64" s="17">
        <v>3000</v>
      </c>
      <c r="E64" s="17">
        <v>3300</v>
      </c>
      <c r="F64" s="17">
        <v>3370</v>
      </c>
      <c r="G64" s="17" t="s">
        <v>138</v>
      </c>
      <c r="H64" s="18">
        <v>90813</v>
      </c>
      <c r="I64" s="18">
        <v>90813</v>
      </c>
      <c r="J64" s="18">
        <v>0</v>
      </c>
      <c r="K64" s="18">
        <v>0</v>
      </c>
      <c r="L64" s="18">
        <v>0</v>
      </c>
      <c r="M64" s="18">
        <v>0</v>
      </c>
      <c r="N64" s="2" t="s">
        <v>125</v>
      </c>
      <c r="O64" s="5" t="s">
        <v>126</v>
      </c>
      <c r="P64" s="14" t="s">
        <v>127</v>
      </c>
      <c r="Q64" s="20">
        <v>43683</v>
      </c>
      <c r="R64" s="20">
        <v>43683</v>
      </c>
      <c r="S64" s="3"/>
    </row>
    <row r="65" spans="1:19" x14ac:dyDescent="0.25">
      <c r="A65" s="6">
        <v>2019</v>
      </c>
      <c r="B65" s="8">
        <v>43647</v>
      </c>
      <c r="C65" s="8">
        <v>43677</v>
      </c>
      <c r="D65" s="17">
        <v>3000</v>
      </c>
      <c r="E65" s="17">
        <v>3300</v>
      </c>
      <c r="F65" s="17">
        <v>3380</v>
      </c>
      <c r="G65" s="17" t="s">
        <v>98</v>
      </c>
      <c r="H65" s="18">
        <v>0</v>
      </c>
      <c r="I65" s="18">
        <v>0</v>
      </c>
      <c r="J65" s="18">
        <v>65539.5</v>
      </c>
      <c r="K65" s="18">
        <v>65539.5</v>
      </c>
      <c r="L65" s="18">
        <v>17476</v>
      </c>
      <c r="M65" s="18">
        <v>17476</v>
      </c>
      <c r="N65" s="2" t="s">
        <v>125</v>
      </c>
      <c r="O65" s="5" t="s">
        <v>126</v>
      </c>
      <c r="P65" s="4" t="s">
        <v>127</v>
      </c>
      <c r="Q65" s="20">
        <v>43683</v>
      </c>
      <c r="R65" s="20">
        <v>43683</v>
      </c>
      <c r="S65" s="3"/>
    </row>
    <row r="66" spans="1:19" x14ac:dyDescent="0.25">
      <c r="A66" s="6">
        <v>2019</v>
      </c>
      <c r="B66" s="8">
        <v>43647</v>
      </c>
      <c r="C66" s="8">
        <v>43677</v>
      </c>
      <c r="D66" s="17">
        <v>3000</v>
      </c>
      <c r="E66" s="17">
        <v>3300</v>
      </c>
      <c r="F66" s="17">
        <v>3390</v>
      </c>
      <c r="G66" s="17" t="s">
        <v>99</v>
      </c>
      <c r="H66" s="18">
        <v>705539.71</v>
      </c>
      <c r="I66" s="18">
        <v>2805539.71</v>
      </c>
      <c r="J66" s="18">
        <v>400656.2</v>
      </c>
      <c r="K66" s="18">
        <v>400656.2</v>
      </c>
      <c r="L66" s="18">
        <v>327924.2</v>
      </c>
      <c r="M66" s="18">
        <v>327924.2</v>
      </c>
      <c r="N66" s="2" t="s">
        <v>125</v>
      </c>
      <c r="O66" s="5" t="s">
        <v>126</v>
      </c>
      <c r="P66" s="4" t="s">
        <v>127</v>
      </c>
      <c r="Q66" s="20">
        <v>43683</v>
      </c>
      <c r="R66" s="20">
        <v>43683</v>
      </c>
      <c r="S66" s="3"/>
    </row>
    <row r="67" spans="1:19" x14ac:dyDescent="0.25">
      <c r="A67" s="6">
        <v>2019</v>
      </c>
      <c r="B67" s="8">
        <v>43647</v>
      </c>
      <c r="C67" s="8">
        <v>43677</v>
      </c>
      <c r="D67" s="17">
        <v>3000</v>
      </c>
      <c r="E67" s="17">
        <v>3400</v>
      </c>
      <c r="F67" s="17">
        <v>3410</v>
      </c>
      <c r="G67" s="17" t="s">
        <v>100</v>
      </c>
      <c r="H67" s="18">
        <f>213724.69+3600</f>
        <v>217324.69</v>
      </c>
      <c r="I67" s="18">
        <f>237217.97+3600</f>
        <v>240817.97</v>
      </c>
      <c r="J67" s="18">
        <f>173284.53+1710.42</f>
        <v>174994.95</v>
      </c>
      <c r="K67" s="18">
        <f>173284.53+1710.42</f>
        <v>174994.95</v>
      </c>
      <c r="L67" s="18">
        <f>173038.03+1710.42</f>
        <v>174748.45</v>
      </c>
      <c r="M67" s="18">
        <f>173038.03+1710.42</f>
        <v>174748.45</v>
      </c>
      <c r="N67" s="2" t="s">
        <v>125</v>
      </c>
      <c r="O67" s="5" t="s">
        <v>126</v>
      </c>
      <c r="P67" s="4" t="s">
        <v>127</v>
      </c>
      <c r="Q67" s="20">
        <v>43683</v>
      </c>
      <c r="R67" s="20">
        <v>43683</v>
      </c>
      <c r="S67" s="3"/>
    </row>
    <row r="68" spans="1:19" x14ac:dyDescent="0.25">
      <c r="A68" s="6">
        <v>2019</v>
      </c>
      <c r="B68" s="8">
        <v>43647</v>
      </c>
      <c r="C68" s="8">
        <v>43677</v>
      </c>
      <c r="D68" s="17">
        <v>3000</v>
      </c>
      <c r="E68" s="17">
        <v>3500</v>
      </c>
      <c r="F68" s="17">
        <v>3510</v>
      </c>
      <c r="G68" s="17" t="s">
        <v>101</v>
      </c>
      <c r="H68" s="18">
        <f>845181.7+2499999.7</f>
        <v>3345181.4000000004</v>
      </c>
      <c r="I68" s="18">
        <f>845181.7+2499999.7</f>
        <v>3345181.4000000004</v>
      </c>
      <c r="J68" s="18">
        <f>1305978.4+1979665.03</f>
        <v>3285643.4299999997</v>
      </c>
      <c r="K68" s="18">
        <f t="shared" ref="K68:M68" si="2">1305978.4+1979665.03</f>
        <v>3285643.4299999997</v>
      </c>
      <c r="L68" s="18">
        <f t="shared" si="2"/>
        <v>3285643.4299999997</v>
      </c>
      <c r="M68" s="18">
        <f t="shared" si="2"/>
        <v>3285643.4299999997</v>
      </c>
      <c r="N68" s="2" t="s">
        <v>125</v>
      </c>
      <c r="O68" s="5" t="s">
        <v>126</v>
      </c>
      <c r="P68" s="4" t="s">
        <v>127</v>
      </c>
      <c r="Q68" s="20">
        <v>43683</v>
      </c>
      <c r="R68" s="20">
        <v>43683</v>
      </c>
      <c r="S68" s="3"/>
    </row>
    <row r="69" spans="1:19" x14ac:dyDescent="0.25">
      <c r="A69" s="6">
        <v>2019</v>
      </c>
      <c r="B69" s="8">
        <v>43647</v>
      </c>
      <c r="C69" s="8">
        <v>43677</v>
      </c>
      <c r="D69" s="17">
        <v>3000</v>
      </c>
      <c r="E69" s="17">
        <v>3500</v>
      </c>
      <c r="F69" s="17">
        <v>3520</v>
      </c>
      <c r="G69" s="17" t="s">
        <v>102</v>
      </c>
      <c r="H69" s="18">
        <v>2323510.7000000002</v>
      </c>
      <c r="I69" s="18">
        <v>2323510.7000000002</v>
      </c>
      <c r="J69" s="18">
        <v>2285030.09</v>
      </c>
      <c r="K69" s="18">
        <v>2285030.09</v>
      </c>
      <c r="L69" s="18">
        <v>1906870.09</v>
      </c>
      <c r="M69" s="18">
        <v>1906870.09</v>
      </c>
      <c r="N69" s="2" t="s">
        <v>125</v>
      </c>
      <c r="O69" s="5" t="s">
        <v>126</v>
      </c>
      <c r="P69" s="4" t="s">
        <v>127</v>
      </c>
      <c r="Q69" s="20">
        <v>43683</v>
      </c>
      <c r="R69" s="20">
        <v>43683</v>
      </c>
      <c r="S69" s="3"/>
    </row>
    <row r="70" spans="1:19" x14ac:dyDescent="0.25">
      <c r="A70" s="6">
        <v>2019</v>
      </c>
      <c r="B70" s="8">
        <v>43647</v>
      </c>
      <c r="C70" s="8">
        <v>43677</v>
      </c>
      <c r="D70" s="17">
        <v>3000</v>
      </c>
      <c r="E70" s="17">
        <v>3500</v>
      </c>
      <c r="F70" s="17">
        <v>3530</v>
      </c>
      <c r="G70" s="17" t="s">
        <v>103</v>
      </c>
      <c r="H70" s="18">
        <v>1855048.82</v>
      </c>
      <c r="I70" s="18">
        <v>1855048.82</v>
      </c>
      <c r="J70" s="18">
        <v>1468669.21</v>
      </c>
      <c r="K70" s="18">
        <v>1468669.21</v>
      </c>
      <c r="L70" s="18">
        <v>1295945.21</v>
      </c>
      <c r="M70" s="18">
        <v>1295945.21</v>
      </c>
      <c r="N70" s="2" t="s">
        <v>125</v>
      </c>
      <c r="O70" s="5" t="s">
        <v>126</v>
      </c>
      <c r="P70" s="4" t="s">
        <v>127</v>
      </c>
      <c r="Q70" s="20">
        <v>43683</v>
      </c>
      <c r="R70" s="20">
        <v>43683</v>
      </c>
      <c r="S70" s="3"/>
    </row>
    <row r="71" spans="1:19" s="16" customFormat="1" x14ac:dyDescent="0.25">
      <c r="A71" s="6">
        <v>2019</v>
      </c>
      <c r="B71" s="8">
        <v>43647</v>
      </c>
      <c r="C71" s="8">
        <v>43677</v>
      </c>
      <c r="D71" s="17">
        <v>3000</v>
      </c>
      <c r="E71" s="17">
        <v>3500</v>
      </c>
      <c r="F71" s="17">
        <v>3540</v>
      </c>
      <c r="G71" s="17" t="s">
        <v>143</v>
      </c>
      <c r="H71" s="18">
        <v>0</v>
      </c>
      <c r="I71" s="18">
        <v>0</v>
      </c>
      <c r="J71" s="18">
        <v>2320</v>
      </c>
      <c r="K71" s="18">
        <v>2320</v>
      </c>
      <c r="L71" s="18">
        <v>2320</v>
      </c>
      <c r="M71" s="18">
        <v>2320</v>
      </c>
      <c r="N71" s="2" t="s">
        <v>125</v>
      </c>
      <c r="O71" s="5" t="s">
        <v>126</v>
      </c>
      <c r="P71" s="16" t="s">
        <v>127</v>
      </c>
      <c r="Q71" s="20">
        <v>43683</v>
      </c>
      <c r="R71" s="20">
        <v>43683</v>
      </c>
      <c r="S71" s="3"/>
    </row>
    <row r="72" spans="1:19" x14ac:dyDescent="0.25">
      <c r="A72" s="6">
        <v>2019</v>
      </c>
      <c r="B72" s="8">
        <v>43647</v>
      </c>
      <c r="C72" s="8">
        <v>43677</v>
      </c>
      <c r="D72" s="17">
        <v>3000</v>
      </c>
      <c r="E72" s="17">
        <v>3500</v>
      </c>
      <c r="F72" s="17">
        <v>3550</v>
      </c>
      <c r="G72" s="17" t="s">
        <v>104</v>
      </c>
      <c r="H72" s="18">
        <v>2900</v>
      </c>
      <c r="I72" s="18">
        <v>2900</v>
      </c>
      <c r="J72" s="18">
        <v>42040.63</v>
      </c>
      <c r="K72" s="18">
        <v>42040.63</v>
      </c>
      <c r="L72" s="18">
        <v>42040.63</v>
      </c>
      <c r="M72" s="18">
        <v>42040.63</v>
      </c>
      <c r="N72" s="2" t="s">
        <v>125</v>
      </c>
      <c r="O72" s="5" t="s">
        <v>126</v>
      </c>
      <c r="P72" s="4" t="s">
        <v>127</v>
      </c>
      <c r="Q72" s="20">
        <v>43683</v>
      </c>
      <c r="R72" s="20">
        <v>43683</v>
      </c>
      <c r="S72" s="3"/>
    </row>
    <row r="73" spans="1:19" s="14" customFormat="1" x14ac:dyDescent="0.25">
      <c r="A73" s="6">
        <v>2019</v>
      </c>
      <c r="B73" s="8">
        <v>43647</v>
      </c>
      <c r="C73" s="8">
        <v>43677</v>
      </c>
      <c r="D73" s="17">
        <v>3000</v>
      </c>
      <c r="E73" s="17">
        <v>3500</v>
      </c>
      <c r="F73" s="17">
        <v>3570</v>
      </c>
      <c r="G73" s="17" t="s">
        <v>139</v>
      </c>
      <c r="H73" s="18">
        <v>62639.6</v>
      </c>
      <c r="I73" s="18">
        <v>62639.6</v>
      </c>
      <c r="J73" s="18">
        <v>1740</v>
      </c>
      <c r="K73" s="18">
        <v>1740</v>
      </c>
      <c r="L73" s="18">
        <v>1740</v>
      </c>
      <c r="M73" s="18">
        <v>1740</v>
      </c>
      <c r="N73" s="2" t="s">
        <v>125</v>
      </c>
      <c r="O73" s="5" t="s">
        <v>126</v>
      </c>
      <c r="P73" s="14" t="s">
        <v>127</v>
      </c>
      <c r="Q73" s="20">
        <v>43683</v>
      </c>
      <c r="R73" s="20">
        <v>43683</v>
      </c>
      <c r="S73" s="3"/>
    </row>
    <row r="74" spans="1:19" x14ac:dyDescent="0.25">
      <c r="A74" s="6">
        <v>2019</v>
      </c>
      <c r="B74" s="8">
        <v>43647</v>
      </c>
      <c r="C74" s="8">
        <v>43677</v>
      </c>
      <c r="D74" s="17">
        <v>3000</v>
      </c>
      <c r="E74" s="17">
        <v>3500</v>
      </c>
      <c r="F74" s="17">
        <v>3580</v>
      </c>
      <c r="G74" s="17" t="s">
        <v>105</v>
      </c>
      <c r="H74" s="18">
        <f>673477+50400</f>
        <v>723877</v>
      </c>
      <c r="I74" s="18">
        <f>673477+50400</f>
        <v>723877</v>
      </c>
      <c r="J74" s="18">
        <f>842147.24+5000</f>
        <v>847147.24</v>
      </c>
      <c r="K74" s="18">
        <f>842147.24+5000</f>
        <v>847147.24</v>
      </c>
      <c r="L74" s="18">
        <f>835477.24+3600</f>
        <v>839077.24</v>
      </c>
      <c r="M74" s="18">
        <f>835477.24+3600</f>
        <v>839077.24</v>
      </c>
      <c r="N74" s="2" t="s">
        <v>125</v>
      </c>
      <c r="O74" s="5" t="s">
        <v>126</v>
      </c>
      <c r="P74" s="4" t="s">
        <v>127</v>
      </c>
      <c r="Q74" s="20">
        <v>43683</v>
      </c>
      <c r="R74" s="20">
        <v>43683</v>
      </c>
      <c r="S74" s="3"/>
    </row>
    <row r="75" spans="1:19" s="14" customFormat="1" x14ac:dyDescent="0.25">
      <c r="A75" s="6">
        <v>2019</v>
      </c>
      <c r="B75" s="8">
        <v>43647</v>
      </c>
      <c r="C75" s="8">
        <v>43677</v>
      </c>
      <c r="D75" s="17">
        <v>3000</v>
      </c>
      <c r="E75" s="17">
        <v>3500</v>
      </c>
      <c r="F75" s="17">
        <v>3590</v>
      </c>
      <c r="G75" s="17" t="s">
        <v>140</v>
      </c>
      <c r="H75" s="18">
        <v>0</v>
      </c>
      <c r="I75" s="18">
        <v>0</v>
      </c>
      <c r="J75" s="18">
        <v>136945.06</v>
      </c>
      <c r="K75" s="18">
        <v>136945.06</v>
      </c>
      <c r="L75" s="18">
        <v>68472.53</v>
      </c>
      <c r="M75" s="18">
        <v>68472.53</v>
      </c>
      <c r="N75" s="2" t="s">
        <v>125</v>
      </c>
      <c r="O75" s="5" t="s">
        <v>126</v>
      </c>
      <c r="P75" s="14" t="s">
        <v>127</v>
      </c>
      <c r="Q75" s="20">
        <v>43683</v>
      </c>
      <c r="R75" s="20">
        <v>43683</v>
      </c>
      <c r="S75" s="3"/>
    </row>
    <row r="76" spans="1:19" x14ac:dyDescent="0.25">
      <c r="A76" s="6">
        <v>2019</v>
      </c>
      <c r="B76" s="8">
        <v>43647</v>
      </c>
      <c r="C76" s="8">
        <v>43677</v>
      </c>
      <c r="D76" s="17">
        <v>3000</v>
      </c>
      <c r="E76" s="17">
        <v>3600</v>
      </c>
      <c r="F76" s="17">
        <v>3610</v>
      </c>
      <c r="G76" s="17" t="s">
        <v>106</v>
      </c>
      <c r="H76" s="18">
        <v>79242.2</v>
      </c>
      <c r="I76" s="18">
        <v>79242.2</v>
      </c>
      <c r="J76" s="18">
        <v>47099.87</v>
      </c>
      <c r="K76" s="18">
        <v>47099.87</v>
      </c>
      <c r="L76" s="18">
        <v>26799.87</v>
      </c>
      <c r="M76" s="18">
        <v>26799.87</v>
      </c>
      <c r="N76" s="2" t="s">
        <v>125</v>
      </c>
      <c r="O76" s="5" t="s">
        <v>126</v>
      </c>
      <c r="P76" s="4" t="s">
        <v>127</v>
      </c>
      <c r="Q76" s="20">
        <v>43683</v>
      </c>
      <c r="R76" s="20">
        <v>43683</v>
      </c>
      <c r="S76" s="3"/>
    </row>
    <row r="77" spans="1:19" x14ac:dyDescent="0.25">
      <c r="A77" s="6">
        <v>2019</v>
      </c>
      <c r="B77" s="8">
        <v>43647</v>
      </c>
      <c r="C77" s="8">
        <v>43677</v>
      </c>
      <c r="D77" s="17">
        <v>3000</v>
      </c>
      <c r="E77" s="17">
        <v>3600</v>
      </c>
      <c r="F77" s="17">
        <v>3620</v>
      </c>
      <c r="G77" s="17" t="s">
        <v>107</v>
      </c>
      <c r="H77" s="18">
        <v>425581.44</v>
      </c>
      <c r="I77" s="18">
        <v>425581.44</v>
      </c>
      <c r="J77" s="18">
        <v>76539.61</v>
      </c>
      <c r="K77" s="18">
        <v>76539.61</v>
      </c>
      <c r="L77" s="18">
        <v>25182.21</v>
      </c>
      <c r="M77" s="18">
        <v>25182.21</v>
      </c>
      <c r="N77" s="2" t="s">
        <v>125</v>
      </c>
      <c r="O77" s="5" t="s">
        <v>126</v>
      </c>
      <c r="P77" s="4" t="s">
        <v>127</v>
      </c>
      <c r="Q77" s="20">
        <v>43683</v>
      </c>
      <c r="R77" s="20">
        <v>43683</v>
      </c>
      <c r="S77" s="3"/>
    </row>
    <row r="78" spans="1:19" x14ac:dyDescent="0.25">
      <c r="A78" s="6">
        <v>2019</v>
      </c>
      <c r="B78" s="8">
        <v>43647</v>
      </c>
      <c r="C78" s="8">
        <v>43677</v>
      </c>
      <c r="D78" s="17">
        <v>3000</v>
      </c>
      <c r="E78" s="17">
        <v>3600</v>
      </c>
      <c r="F78" s="17">
        <v>3640</v>
      </c>
      <c r="G78" s="17" t="s">
        <v>108</v>
      </c>
      <c r="H78" s="18">
        <v>84564</v>
      </c>
      <c r="I78" s="18">
        <v>84564</v>
      </c>
      <c r="J78" s="18">
        <v>0</v>
      </c>
      <c r="K78" s="18">
        <v>0</v>
      </c>
      <c r="L78" s="18">
        <v>0</v>
      </c>
      <c r="M78" s="18">
        <v>0</v>
      </c>
      <c r="N78" s="2" t="s">
        <v>125</v>
      </c>
      <c r="O78" s="5" t="s">
        <v>126</v>
      </c>
      <c r="P78" s="4" t="s">
        <v>127</v>
      </c>
      <c r="Q78" s="20">
        <v>43683</v>
      </c>
      <c r="R78" s="20">
        <v>43683</v>
      </c>
      <c r="S78" s="3"/>
    </row>
    <row r="79" spans="1:19" x14ac:dyDescent="0.25">
      <c r="A79" s="6">
        <v>2019</v>
      </c>
      <c r="B79" s="8">
        <v>43647</v>
      </c>
      <c r="C79" s="8">
        <v>43677</v>
      </c>
      <c r="D79" s="17">
        <v>3000</v>
      </c>
      <c r="E79" s="17">
        <v>3600</v>
      </c>
      <c r="F79" s="17">
        <v>3650</v>
      </c>
      <c r="G79" s="17" t="s">
        <v>109</v>
      </c>
      <c r="H79" s="18">
        <v>123480</v>
      </c>
      <c r="I79" s="18">
        <v>123480</v>
      </c>
      <c r="J79" s="18">
        <v>69136</v>
      </c>
      <c r="K79" s="18">
        <v>69136</v>
      </c>
      <c r="L79" s="18">
        <v>17168</v>
      </c>
      <c r="M79" s="18">
        <v>17168</v>
      </c>
      <c r="N79" s="2" t="s">
        <v>125</v>
      </c>
      <c r="O79" s="5" t="s">
        <v>126</v>
      </c>
      <c r="P79" s="4" t="s">
        <v>127</v>
      </c>
      <c r="Q79" s="20">
        <v>43683</v>
      </c>
      <c r="R79" s="20">
        <v>43683</v>
      </c>
      <c r="S79" s="3"/>
    </row>
    <row r="80" spans="1:19" x14ac:dyDescent="0.25">
      <c r="A80" s="6">
        <v>2019</v>
      </c>
      <c r="B80" s="8">
        <v>43647</v>
      </c>
      <c r="C80" s="8">
        <v>43677</v>
      </c>
      <c r="D80" s="17">
        <v>3000</v>
      </c>
      <c r="E80" s="17">
        <v>3700</v>
      </c>
      <c r="F80" s="17">
        <v>3710</v>
      </c>
      <c r="G80" s="17" t="s">
        <v>110</v>
      </c>
      <c r="H80" s="18">
        <v>619921.85</v>
      </c>
      <c r="I80" s="18">
        <v>619921.85</v>
      </c>
      <c r="J80" s="18">
        <v>75218.8</v>
      </c>
      <c r="K80" s="18">
        <v>75218.8</v>
      </c>
      <c r="L80" s="18">
        <v>75218.8</v>
      </c>
      <c r="M80" s="18">
        <v>75218.8</v>
      </c>
      <c r="N80" s="2" t="s">
        <v>125</v>
      </c>
      <c r="O80" s="5" t="s">
        <v>126</v>
      </c>
      <c r="P80" s="4" t="s">
        <v>127</v>
      </c>
      <c r="Q80" s="20">
        <v>43683</v>
      </c>
      <c r="R80" s="20">
        <v>43683</v>
      </c>
      <c r="S80" s="3"/>
    </row>
    <row r="81" spans="1:19" x14ac:dyDescent="0.25">
      <c r="A81" s="6">
        <v>2019</v>
      </c>
      <c r="B81" s="8">
        <v>43647</v>
      </c>
      <c r="C81" s="8">
        <v>43677</v>
      </c>
      <c r="D81" s="17">
        <v>3000</v>
      </c>
      <c r="E81" s="17">
        <v>3700</v>
      </c>
      <c r="F81" s="17">
        <v>3720</v>
      </c>
      <c r="G81" s="17" t="s">
        <v>111</v>
      </c>
      <c r="H81" s="18">
        <v>457469.11</v>
      </c>
      <c r="I81" s="18">
        <v>457469.11</v>
      </c>
      <c r="J81" s="18">
        <v>281201.01</v>
      </c>
      <c r="K81" s="18">
        <v>281201.01</v>
      </c>
      <c r="L81" s="18">
        <v>198047.51</v>
      </c>
      <c r="M81" s="18">
        <v>198047.51</v>
      </c>
      <c r="N81" s="2" t="s">
        <v>125</v>
      </c>
      <c r="O81" s="5" t="s">
        <v>126</v>
      </c>
      <c r="P81" s="4" t="s">
        <v>127</v>
      </c>
      <c r="Q81" s="20">
        <v>43683</v>
      </c>
      <c r="R81" s="20">
        <v>43683</v>
      </c>
      <c r="S81" s="3"/>
    </row>
    <row r="82" spans="1:19" x14ac:dyDescent="0.25">
      <c r="A82" s="6">
        <v>2019</v>
      </c>
      <c r="B82" s="8">
        <v>43647</v>
      </c>
      <c r="C82" s="8">
        <v>43677</v>
      </c>
      <c r="D82" s="17">
        <v>3000</v>
      </c>
      <c r="E82" s="17">
        <v>3700</v>
      </c>
      <c r="F82" s="17">
        <v>3750</v>
      </c>
      <c r="G82" s="17" t="s">
        <v>112</v>
      </c>
      <c r="H82" s="18">
        <v>1681863.78</v>
      </c>
      <c r="I82" s="18">
        <v>1681863.78</v>
      </c>
      <c r="J82" s="18">
        <v>308845.34999999998</v>
      </c>
      <c r="K82" s="18">
        <v>308845.34999999998</v>
      </c>
      <c r="L82" s="18">
        <v>288043.15000000002</v>
      </c>
      <c r="M82" s="18">
        <v>288043.15000000002</v>
      </c>
      <c r="N82" s="2" t="s">
        <v>125</v>
      </c>
      <c r="O82" s="5" t="s">
        <v>126</v>
      </c>
      <c r="P82" s="4" t="s">
        <v>127</v>
      </c>
      <c r="Q82" s="20">
        <v>43683</v>
      </c>
      <c r="R82" s="20">
        <v>43683</v>
      </c>
      <c r="S82" s="3"/>
    </row>
    <row r="83" spans="1:19" x14ac:dyDescent="0.25">
      <c r="A83" s="6">
        <v>2019</v>
      </c>
      <c r="B83" s="8">
        <v>43647</v>
      </c>
      <c r="C83" s="8">
        <v>43677</v>
      </c>
      <c r="D83" s="17">
        <v>3000</v>
      </c>
      <c r="E83" s="17">
        <v>3700</v>
      </c>
      <c r="F83" s="17">
        <v>3760</v>
      </c>
      <c r="G83" s="17" t="s">
        <v>113</v>
      </c>
      <c r="H83" s="18">
        <v>74526.89</v>
      </c>
      <c r="I83" s="18">
        <v>74526.89</v>
      </c>
      <c r="J83" s="18">
        <v>10264.17</v>
      </c>
      <c r="K83" s="18">
        <v>10264.17</v>
      </c>
      <c r="L83" s="18">
        <v>10264.17</v>
      </c>
      <c r="M83" s="18">
        <v>10264.17</v>
      </c>
      <c r="N83" s="2" t="s">
        <v>125</v>
      </c>
      <c r="O83" s="5" t="s">
        <v>126</v>
      </c>
      <c r="P83" s="4" t="s">
        <v>127</v>
      </c>
      <c r="Q83" s="20">
        <v>43683</v>
      </c>
      <c r="R83" s="20">
        <v>43683</v>
      </c>
      <c r="S83" s="3"/>
    </row>
    <row r="84" spans="1:19" x14ac:dyDescent="0.25">
      <c r="A84" s="6">
        <v>2019</v>
      </c>
      <c r="B84" s="8">
        <v>43647</v>
      </c>
      <c r="C84" s="8">
        <v>43677</v>
      </c>
      <c r="D84" s="17">
        <v>3000</v>
      </c>
      <c r="E84" s="17">
        <v>3700</v>
      </c>
      <c r="F84" s="17">
        <v>3790</v>
      </c>
      <c r="G84" s="17" t="s">
        <v>114</v>
      </c>
      <c r="H84" s="18">
        <v>1556</v>
      </c>
      <c r="I84" s="18">
        <v>1556</v>
      </c>
      <c r="J84" s="18">
        <v>250</v>
      </c>
      <c r="K84" s="18">
        <v>250</v>
      </c>
      <c r="L84" s="18">
        <v>150</v>
      </c>
      <c r="M84" s="18">
        <v>150</v>
      </c>
      <c r="N84" s="2" t="s">
        <v>125</v>
      </c>
      <c r="O84" s="5" t="s">
        <v>126</v>
      </c>
      <c r="P84" s="4" t="s">
        <v>127</v>
      </c>
      <c r="Q84" s="20">
        <v>43683</v>
      </c>
      <c r="R84" s="20">
        <v>43683</v>
      </c>
      <c r="S84" s="3"/>
    </row>
    <row r="85" spans="1:19" x14ac:dyDescent="0.25">
      <c r="A85" s="6">
        <v>2019</v>
      </c>
      <c r="B85" s="8">
        <v>43647</v>
      </c>
      <c r="C85" s="8">
        <v>43677</v>
      </c>
      <c r="D85" s="17">
        <v>3000</v>
      </c>
      <c r="E85" s="17">
        <v>3800</v>
      </c>
      <c r="F85" s="17">
        <v>3810</v>
      </c>
      <c r="G85" s="17" t="s">
        <v>115</v>
      </c>
      <c r="H85" s="18">
        <v>54962.89</v>
      </c>
      <c r="I85" s="18">
        <v>54962.89</v>
      </c>
      <c r="J85" s="18">
        <v>0</v>
      </c>
      <c r="K85" s="18">
        <v>0</v>
      </c>
      <c r="L85" s="18">
        <v>0</v>
      </c>
      <c r="M85" s="18">
        <v>0</v>
      </c>
      <c r="N85" s="2" t="s">
        <v>125</v>
      </c>
      <c r="O85" s="5" t="s">
        <v>126</v>
      </c>
      <c r="P85" s="4" t="s">
        <v>127</v>
      </c>
      <c r="Q85" s="20">
        <v>43683</v>
      </c>
      <c r="R85" s="20">
        <v>43683</v>
      </c>
      <c r="S85" s="3"/>
    </row>
    <row r="86" spans="1:19" x14ac:dyDescent="0.25">
      <c r="A86" s="6">
        <v>2019</v>
      </c>
      <c r="B86" s="8">
        <v>43647</v>
      </c>
      <c r="C86" s="8">
        <v>43677</v>
      </c>
      <c r="D86" s="17">
        <v>3000</v>
      </c>
      <c r="E86" s="17">
        <v>3800</v>
      </c>
      <c r="F86" s="17">
        <v>3820</v>
      </c>
      <c r="G86" s="17" t="s">
        <v>116</v>
      </c>
      <c r="H86" s="18">
        <v>1022080.12</v>
      </c>
      <c r="I86" s="18">
        <v>1022080.12</v>
      </c>
      <c r="J86" s="18">
        <v>410165.14</v>
      </c>
      <c r="K86" s="18">
        <v>410165.14</v>
      </c>
      <c r="L86" s="18">
        <v>357292.34</v>
      </c>
      <c r="M86" s="18">
        <v>357292.34</v>
      </c>
      <c r="N86" s="2" t="s">
        <v>125</v>
      </c>
      <c r="O86" s="5" t="s">
        <v>126</v>
      </c>
      <c r="P86" s="4" t="s">
        <v>127</v>
      </c>
      <c r="Q86" s="20">
        <v>43683</v>
      </c>
      <c r="R86" s="20">
        <v>43683</v>
      </c>
      <c r="S86" s="3"/>
    </row>
    <row r="87" spans="1:19" x14ac:dyDescent="0.25">
      <c r="A87" s="6">
        <v>2019</v>
      </c>
      <c r="B87" s="8">
        <v>43647</v>
      </c>
      <c r="C87" s="8">
        <v>43677</v>
      </c>
      <c r="D87" s="17">
        <v>3000</v>
      </c>
      <c r="E87" s="17">
        <v>3900</v>
      </c>
      <c r="F87" s="17">
        <v>3920</v>
      </c>
      <c r="G87" s="17" t="s">
        <v>117</v>
      </c>
      <c r="H87" s="18">
        <f>2749576.4+100800</f>
        <v>2850376.4</v>
      </c>
      <c r="I87" s="18">
        <f>2749576.4+100800</f>
        <v>2850376.4</v>
      </c>
      <c r="J87" s="18">
        <f>879016.44+25688.44</f>
        <v>904704.87999999989</v>
      </c>
      <c r="K87" s="18">
        <f>879016.44+25688.44</f>
        <v>904704.87999999989</v>
      </c>
      <c r="L87" s="18">
        <f>869637.21+25688.44</f>
        <v>895325.64999999991</v>
      </c>
      <c r="M87" s="18">
        <f>869637.21+25688.44</f>
        <v>895325.64999999991</v>
      </c>
      <c r="N87" s="2" t="s">
        <v>125</v>
      </c>
      <c r="O87" s="5" t="s">
        <v>126</v>
      </c>
      <c r="P87" s="4" t="s">
        <v>127</v>
      </c>
      <c r="Q87" s="20">
        <v>43683</v>
      </c>
      <c r="R87" s="20">
        <v>43683</v>
      </c>
      <c r="S87" s="3"/>
    </row>
    <row r="88" spans="1:19" x14ac:dyDescent="0.25">
      <c r="A88" s="6">
        <v>2019</v>
      </c>
      <c r="B88" s="8">
        <v>43647</v>
      </c>
      <c r="C88" s="8">
        <v>43677</v>
      </c>
      <c r="D88" s="17">
        <v>3000</v>
      </c>
      <c r="E88" s="17">
        <v>3900</v>
      </c>
      <c r="F88" s="17">
        <v>3950</v>
      </c>
      <c r="G88" s="17" t="s">
        <v>118</v>
      </c>
      <c r="H88" s="18">
        <v>589025.19999999995</v>
      </c>
      <c r="I88" s="18">
        <v>589025.19999999995</v>
      </c>
      <c r="J88" s="18">
        <v>22.86</v>
      </c>
      <c r="K88" s="18">
        <v>22.86</v>
      </c>
      <c r="L88" s="18">
        <v>22.86</v>
      </c>
      <c r="M88" s="18">
        <v>22.86</v>
      </c>
      <c r="N88" s="2" t="s">
        <v>125</v>
      </c>
      <c r="O88" s="5" t="s">
        <v>126</v>
      </c>
      <c r="P88" s="4" t="s">
        <v>127</v>
      </c>
      <c r="Q88" s="20">
        <v>43683</v>
      </c>
      <c r="R88" s="20">
        <v>43683</v>
      </c>
      <c r="S88" s="3"/>
    </row>
    <row r="89" spans="1:19" s="15" customFormat="1" x14ac:dyDescent="0.25">
      <c r="A89" s="6">
        <v>2019</v>
      </c>
      <c r="B89" s="8">
        <v>43647</v>
      </c>
      <c r="C89" s="8">
        <v>43677</v>
      </c>
      <c r="D89" s="17">
        <v>3000</v>
      </c>
      <c r="E89" s="17">
        <v>3900</v>
      </c>
      <c r="F89" s="17">
        <v>3990</v>
      </c>
      <c r="G89" s="17" t="s">
        <v>141</v>
      </c>
      <c r="H89" s="18">
        <v>0</v>
      </c>
      <c r="I89" s="18">
        <v>0</v>
      </c>
      <c r="J89" s="18">
        <v>36</v>
      </c>
      <c r="K89" s="18">
        <v>36</v>
      </c>
      <c r="L89" s="18">
        <v>36</v>
      </c>
      <c r="M89" s="18">
        <v>36</v>
      </c>
      <c r="N89" s="2" t="s">
        <v>125</v>
      </c>
      <c r="O89" s="5" t="s">
        <v>126</v>
      </c>
      <c r="P89" s="15" t="s">
        <v>127</v>
      </c>
      <c r="Q89" s="20">
        <v>43683</v>
      </c>
      <c r="R89" s="20">
        <v>43683</v>
      </c>
      <c r="S89" s="3"/>
    </row>
    <row r="90" spans="1:19" x14ac:dyDescent="0.25">
      <c r="A90" s="6">
        <v>2019</v>
      </c>
      <c r="B90" s="8">
        <v>43647</v>
      </c>
      <c r="C90" s="8">
        <v>43677</v>
      </c>
      <c r="D90" s="17">
        <v>4000</v>
      </c>
      <c r="E90" s="17">
        <v>4400</v>
      </c>
      <c r="F90" s="17">
        <v>4420</v>
      </c>
      <c r="G90" s="17" t="s">
        <v>119</v>
      </c>
      <c r="H90" s="18">
        <v>6614597.7000000002</v>
      </c>
      <c r="I90" s="18">
        <v>6614597.7000000002</v>
      </c>
      <c r="J90" s="18">
        <v>2055170.41</v>
      </c>
      <c r="K90" s="18">
        <v>2055170.41</v>
      </c>
      <c r="L90" s="18">
        <v>1586401.9</v>
      </c>
      <c r="M90" s="18">
        <v>1586401.9</v>
      </c>
      <c r="N90" s="2" t="s">
        <v>125</v>
      </c>
      <c r="O90" s="5" t="s">
        <v>126</v>
      </c>
      <c r="P90" s="4" t="s">
        <v>127</v>
      </c>
      <c r="Q90" s="20">
        <v>43683</v>
      </c>
      <c r="R90" s="20">
        <v>43683</v>
      </c>
      <c r="S90" s="3"/>
    </row>
    <row r="91" spans="1:19" x14ac:dyDescent="0.25">
      <c r="A91" s="6">
        <v>2019</v>
      </c>
      <c r="B91" s="8">
        <v>43647</v>
      </c>
      <c r="C91" s="8">
        <v>43677</v>
      </c>
      <c r="D91" s="17">
        <v>5000</v>
      </c>
      <c r="E91" s="17">
        <v>5100</v>
      </c>
      <c r="F91" s="17">
        <v>5110</v>
      </c>
      <c r="G91" s="17" t="s">
        <v>120</v>
      </c>
      <c r="H91" s="18">
        <v>302794.77</v>
      </c>
      <c r="I91" s="18">
        <v>302794.77</v>
      </c>
      <c r="J91" s="18">
        <v>471453</v>
      </c>
      <c r="K91" s="18">
        <v>471453</v>
      </c>
      <c r="L91" s="18">
        <v>0</v>
      </c>
      <c r="M91" s="18">
        <v>0</v>
      </c>
      <c r="N91" s="2" t="s">
        <v>125</v>
      </c>
      <c r="O91" s="5" t="s">
        <v>126</v>
      </c>
      <c r="P91" s="4" t="s">
        <v>127</v>
      </c>
      <c r="Q91" s="20">
        <v>43683</v>
      </c>
      <c r="R91" s="20">
        <v>43683</v>
      </c>
      <c r="S91" s="3"/>
    </row>
    <row r="92" spans="1:19" x14ac:dyDescent="0.25">
      <c r="A92" s="6">
        <v>2019</v>
      </c>
      <c r="B92" s="8">
        <v>43647</v>
      </c>
      <c r="C92" s="8">
        <v>43677</v>
      </c>
      <c r="D92" s="17">
        <v>5000</v>
      </c>
      <c r="E92" s="17">
        <v>5100</v>
      </c>
      <c r="F92" s="17">
        <v>5150</v>
      </c>
      <c r="G92" s="17" t="s">
        <v>121</v>
      </c>
      <c r="H92" s="18">
        <v>146137.41</v>
      </c>
      <c r="I92" s="18">
        <v>146137.41</v>
      </c>
      <c r="J92" s="18">
        <v>1110762.3</v>
      </c>
      <c r="K92" s="18">
        <v>1110762.3</v>
      </c>
      <c r="L92" s="18">
        <v>0</v>
      </c>
      <c r="M92" s="18">
        <v>0</v>
      </c>
      <c r="N92" s="2" t="s">
        <v>125</v>
      </c>
      <c r="O92" s="5" t="s">
        <v>126</v>
      </c>
      <c r="P92" s="4" t="s">
        <v>127</v>
      </c>
      <c r="Q92" s="20">
        <v>43683</v>
      </c>
      <c r="R92" s="20">
        <v>43683</v>
      </c>
      <c r="S92" s="3"/>
    </row>
    <row r="93" spans="1:19" x14ac:dyDescent="0.25">
      <c r="A93" s="6">
        <v>2019</v>
      </c>
      <c r="B93" s="8">
        <v>43647</v>
      </c>
      <c r="C93" s="8">
        <v>43677</v>
      </c>
      <c r="D93" s="17">
        <v>5000</v>
      </c>
      <c r="E93" s="17">
        <v>5100</v>
      </c>
      <c r="F93" s="17">
        <v>5190</v>
      </c>
      <c r="G93" s="17" t="s">
        <v>122</v>
      </c>
      <c r="H93" s="18">
        <v>51762.6</v>
      </c>
      <c r="I93" s="18">
        <v>51762.6</v>
      </c>
      <c r="J93" s="18">
        <v>0</v>
      </c>
      <c r="K93" s="18">
        <v>0</v>
      </c>
      <c r="L93" s="18">
        <v>0</v>
      </c>
      <c r="M93" s="18">
        <v>0</v>
      </c>
      <c r="N93" s="2" t="s">
        <v>125</v>
      </c>
      <c r="O93" s="5" t="s">
        <v>126</v>
      </c>
      <c r="P93" s="4" t="s">
        <v>127</v>
      </c>
      <c r="Q93" s="20">
        <v>43683</v>
      </c>
      <c r="R93" s="20">
        <v>43683</v>
      </c>
      <c r="S93" s="3"/>
    </row>
    <row r="94" spans="1:19" s="16" customFormat="1" x14ac:dyDescent="0.25">
      <c r="A94" s="6">
        <v>2019</v>
      </c>
      <c r="B94" s="8">
        <v>43647</v>
      </c>
      <c r="C94" s="8">
        <v>43677</v>
      </c>
      <c r="D94" s="17">
        <v>5000</v>
      </c>
      <c r="E94" s="17">
        <v>5200</v>
      </c>
      <c r="F94" s="17">
        <v>5210</v>
      </c>
      <c r="G94" s="17" t="s">
        <v>144</v>
      </c>
      <c r="H94" s="18">
        <v>0</v>
      </c>
      <c r="I94" s="18">
        <v>0</v>
      </c>
      <c r="J94" s="18">
        <v>234552</v>
      </c>
      <c r="K94" s="18">
        <v>234552</v>
      </c>
      <c r="L94" s="18">
        <v>0</v>
      </c>
      <c r="M94" s="18">
        <v>0</v>
      </c>
      <c r="N94" s="2" t="s">
        <v>125</v>
      </c>
      <c r="O94" s="5" t="s">
        <v>126</v>
      </c>
      <c r="P94" s="16" t="s">
        <v>127</v>
      </c>
      <c r="Q94" s="20">
        <v>43683</v>
      </c>
      <c r="R94" s="20">
        <v>43683</v>
      </c>
      <c r="S94" s="3"/>
    </row>
    <row r="95" spans="1:19" x14ac:dyDescent="0.25">
      <c r="A95" s="6">
        <v>2019</v>
      </c>
      <c r="B95" s="8">
        <v>43647</v>
      </c>
      <c r="C95" s="8">
        <v>43677</v>
      </c>
      <c r="D95" s="17">
        <v>5000</v>
      </c>
      <c r="E95" s="17">
        <v>5200</v>
      </c>
      <c r="F95" s="17">
        <v>5230</v>
      </c>
      <c r="G95" s="17" t="s">
        <v>123</v>
      </c>
      <c r="H95" s="18">
        <v>62046.400000000001</v>
      </c>
      <c r="I95" s="18">
        <v>62046.400000000001</v>
      </c>
      <c r="J95" s="18">
        <v>0</v>
      </c>
      <c r="K95" s="18">
        <v>0</v>
      </c>
      <c r="L95" s="18">
        <v>0</v>
      </c>
      <c r="M95" s="18">
        <v>0</v>
      </c>
      <c r="N95" s="2" t="s">
        <v>125</v>
      </c>
      <c r="O95" s="5" t="s">
        <v>126</v>
      </c>
      <c r="P95" s="4" t="s">
        <v>127</v>
      </c>
      <c r="Q95" s="20">
        <v>43683</v>
      </c>
      <c r="R95" s="20">
        <v>43683</v>
      </c>
      <c r="S95" s="3"/>
    </row>
    <row r="96" spans="1:19" x14ac:dyDescent="0.25">
      <c r="A96" s="6">
        <v>2019</v>
      </c>
      <c r="B96" s="8">
        <v>43647</v>
      </c>
      <c r="C96" s="8">
        <v>43677</v>
      </c>
      <c r="D96" s="17">
        <v>5000</v>
      </c>
      <c r="E96" s="17">
        <v>5200</v>
      </c>
      <c r="F96" s="17">
        <v>5290</v>
      </c>
      <c r="G96" s="17" t="s">
        <v>124</v>
      </c>
      <c r="H96" s="18">
        <v>8858310.5999999996</v>
      </c>
      <c r="I96" s="18">
        <v>12802553.02</v>
      </c>
      <c r="J96" s="18">
        <v>13003725.4</v>
      </c>
      <c r="K96" s="18">
        <v>13003725.4</v>
      </c>
      <c r="L96" s="18">
        <v>0</v>
      </c>
      <c r="M96" s="18">
        <v>0</v>
      </c>
      <c r="N96" s="2" t="s">
        <v>125</v>
      </c>
      <c r="O96" s="5" t="s">
        <v>126</v>
      </c>
      <c r="P96" s="4" t="s">
        <v>127</v>
      </c>
      <c r="Q96" s="20">
        <v>43683</v>
      </c>
      <c r="R96" s="20">
        <v>43683</v>
      </c>
      <c r="S96" s="3"/>
    </row>
    <row r="97" spans="8:13" x14ac:dyDescent="0.25">
      <c r="H97" s="19"/>
      <c r="I97" s="19"/>
      <c r="J97" s="19"/>
      <c r="K97" s="19"/>
      <c r="L97" s="19"/>
      <c r="M97" s="19"/>
    </row>
  </sheetData>
  <mergeCells count="5">
    <mergeCell ref="A6:S6"/>
    <mergeCell ref="A2:C2"/>
    <mergeCell ref="D2:F2"/>
    <mergeCell ref="G2:I2"/>
    <mergeCell ref="A3:C3"/>
  </mergeCells>
  <hyperlinks>
    <hyperlink ref="O8" r:id="rId1"/>
    <hyperlink ref="O9:O96" r:id="rId2" display="http://www.upslp.edu.mx/upslp/?page_id=8897"/>
    <hyperlink ref="O25" r:id="rId3"/>
    <hyperlink ref="O26" r:id="rId4"/>
    <hyperlink ref="O30" r:id="rId5"/>
    <hyperlink ref="O32" r:id="rId6"/>
    <hyperlink ref="O44" r:id="rId7"/>
    <hyperlink ref="O47" r:id="rId8"/>
    <hyperlink ref="O55" r:id="rId9"/>
    <hyperlink ref="O59" r:id="rId10"/>
    <hyperlink ref="O62" r:id="rId11"/>
    <hyperlink ref="O64" r:id="rId12"/>
    <hyperlink ref="O73" r:id="rId13"/>
    <hyperlink ref="O75" r:id="rId14"/>
    <hyperlink ref="O89" r:id="rId15"/>
    <hyperlink ref="O60" r:id="rId16"/>
    <hyperlink ref="O71" r:id="rId17"/>
    <hyperlink ref="O94" r:id="rId18"/>
  </hyperlinks>
  <pageMargins left="0.7" right="0.7" top="0.75" bottom="0.75" header="0.3" footer="0.3"/>
  <pageSetup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cp:lastModifiedBy>
  <dcterms:created xsi:type="dcterms:W3CDTF">2018-06-16T16:25:19Z</dcterms:created>
  <dcterms:modified xsi:type="dcterms:W3CDTF">2019-08-06T17:48:59Z</dcterms:modified>
</cp:coreProperties>
</file>