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Guillen.PROTCON-PC\Documents\ORG. OP. PAR. DESC. AY. RAYON\3 CEGAIP (COMISION ESTATAL DE GARANTIA DE ACCESO A LA INFORMACION)\16 84 XI\"/>
    </mc:Choice>
  </mc:AlternateContent>
  <bookViews>
    <workbookView xWindow="0" yWindow="0" windowWidth="28800" windowHeight="12435" tabRatio="984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7" i="13" l="1"/>
  <c r="D8" i="13"/>
  <c r="D10" i="13"/>
  <c r="D11" i="13"/>
  <c r="D12" i="13"/>
  <c r="D13" i="13"/>
  <c r="D14" i="13"/>
  <c r="D15" i="13"/>
  <c r="D16" i="13"/>
  <c r="D17" i="13"/>
  <c r="D18" i="13"/>
  <c r="D4" i="13"/>
  <c r="D13" i="6"/>
  <c r="C5" i="6"/>
  <c r="D12" i="6"/>
  <c r="C12" i="6"/>
  <c r="D10" i="6"/>
  <c r="C10" i="6"/>
  <c r="C19" i="13"/>
  <c r="D19" i="13" s="1"/>
  <c r="D18" i="6"/>
  <c r="C18" i="6"/>
  <c r="D17" i="6"/>
  <c r="C17" i="6"/>
  <c r="C15" i="13"/>
  <c r="D15" i="6"/>
  <c r="C15" i="6"/>
  <c r="D8" i="6"/>
  <c r="C8" i="6"/>
  <c r="D16" i="6"/>
  <c r="C16" i="6"/>
  <c r="D14" i="6"/>
  <c r="C14" i="6"/>
  <c r="C13" i="6"/>
  <c r="C11" i="13"/>
  <c r="D11" i="6"/>
  <c r="C11" i="6"/>
  <c r="C9" i="13"/>
  <c r="D9" i="13" s="1"/>
  <c r="D9" i="6"/>
  <c r="C9" i="6"/>
  <c r="C6" i="13"/>
  <c r="D6" i="13" s="1"/>
  <c r="C5" i="13"/>
  <c r="D5" i="13" s="1"/>
  <c r="D6" i="6"/>
  <c r="D7" i="6"/>
  <c r="C7" i="6"/>
  <c r="C6" i="6"/>
  <c r="D5" i="6"/>
  <c r="D4" i="6"/>
  <c r="C4" i="6"/>
  <c r="M22" i="1" l="1"/>
  <c r="O10" i="1" l="1"/>
  <c r="M10" i="1"/>
  <c r="O16" i="1" l="1"/>
  <c r="M16" i="1"/>
  <c r="O22" i="1" l="1"/>
  <c r="M9" i="1"/>
  <c r="M11" i="1"/>
  <c r="M12" i="1"/>
  <c r="M13" i="1"/>
  <c r="M14" i="1"/>
  <c r="M15" i="1"/>
  <c r="M17" i="1"/>
  <c r="M18" i="1"/>
  <c r="M19" i="1"/>
  <c r="M20" i="1"/>
  <c r="M21" i="1"/>
  <c r="M8" i="1"/>
  <c r="O9" i="1"/>
  <c r="O11" i="1"/>
  <c r="O12" i="1"/>
  <c r="O13" i="1"/>
  <c r="O14" i="1"/>
  <c r="O15" i="1"/>
  <c r="O17" i="1"/>
  <c r="O18" i="1"/>
  <c r="O19" i="1"/>
  <c r="O20" i="1"/>
  <c r="O21" i="1"/>
  <c r="O8" i="1"/>
</calcChain>
</file>

<file path=xl/sharedStrings.xml><?xml version="1.0" encoding="utf-8"?>
<sst xmlns="http://schemas.openxmlformats.org/spreadsheetml/2006/main" count="1097" uniqueCount="283">
  <si>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</si>
  <si>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</si>
  <si>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</si>
  <si>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</si>
  <si>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</si>
  <si>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</si>
  <si>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</si>
  <si>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</si>
  <si>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</si>
  <si>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</si>
  <si>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</si>
  <si>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</si>
  <si>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</si>
  <si>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</si>
  <si>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</si>
  <si>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</si>
  <si>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</si>
  <si>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</si>
  <si>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</si>
  <si>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</si>
  <si>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</si>
  <si>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</si>
  <si>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</si>
  <si>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</si>
  <si>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</si>
  <si>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</si>
  <si>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</si>
  <si>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</si>
  <si>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</si>
  <si>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</si>
  <si>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</si>
  <si>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</si>
  <si>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</si>
  <si>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</si>
  <si>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</si>
  <si>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</si>
  <si>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</si>
  <si>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</si>
  <si>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</si>
  <si>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</si>
  <si>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</si>
  <si>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</si>
  <si>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</si>
  <si>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</si>
  <si>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</si>
  <si>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</si>
  <si>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</si>
  <si>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</si>
  <si>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</si>
  <si>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</si>
  <si>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</si>
  <si>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</si>
  <si>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</si>
  <si>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</si>
  <si>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</si>
  <si>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</si>
  <si>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</si>
  <si>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</si>
  <si>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</si>
  <si>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</si>
  <si>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</si>
  <si>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</si>
  <si>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</si>
  <si>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</si>
  <si>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</si>
  <si>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</si>
  <si>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</si>
  <si>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</si>
  <si>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</si>
  <si>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</si>
  <si>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</si>
  <si>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</si>
  <si>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</si>
  <si>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</si>
  <si>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</si>
  <si>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</si>
  <si>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</si>
  <si>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</si>
  <si>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</si>
  <si>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</si>
  <si>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</si>
  <si>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</si>
  <si>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</si>
  <si>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</si>
  <si>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</si>
  <si>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</si>
  <si>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</si>
  <si>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</si>
  <si>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</si>
  <si>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</si>
  <si>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</si>
  <si>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</si>
  <si>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</si>
  <si>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</si>
  <si>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</si>
  <si>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</si>
  <si>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</si>
  <si>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</si>
  <si>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</si>
  <si>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</si>
  <si>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</si>
  <si>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</si>
  <si>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</si>
  <si>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</si>
  <si>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</si>
  <si>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</si>
  <si>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</si>
  <si>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</si>
  <si>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</si>
  <si>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</si>
  <si>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</si>
  <si>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</si>
  <si>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</si>
  <si>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</si>
  <si>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</si>
  <si>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</si>
  <si>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</si>
  <si>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</si>
  <si>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</si>
  <si>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</si>
  <si>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</si>
  <si>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</si>
  <si>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</si>
  <si>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</si>
  <si>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</si>
  <si>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</si>
  <si>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</si>
  <si>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</si>
  <si>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</si>
  <si>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</si>
  <si>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</si>
  <si>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</si>
  <si>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</si>
  <si>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</si>
  <si>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</si>
  <si>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</si>
  <si>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</si>
  <si>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</si>
  <si>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</si>
  <si>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</si>
  <si>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</si>
  <si>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</si>
  <si>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</si>
  <si>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</si>
  <si>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</si>
  <si>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</si>
  <si>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</si>
  <si>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</si>
  <si>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</si>
  <si>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</si>
  <si>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</si>
  <si>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</si>
  <si>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</si>
  <si>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</si>
  <si>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</si>
  <si>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</si>
  <si>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</si>
  <si>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</si>
  <si>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</si>
  <si>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</si>
  <si>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</si>
  <si>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</si>
  <si>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</si>
  <si>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</si>
  <si>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</si>
  <si>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</si>
  <si>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</si>
  <si>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</si>
  <si>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</si>
  <si>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</si>
  <si>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</si>
  <si>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</si>
  <si>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</si>
  <si>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</si>
  <si>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</si>
  <si>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</si>
  <si>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</si>
  <si>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</si>
  <si>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</si>
  <si>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</si>
  <si>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</si>
  <si>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</si>
  <si>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</si>
  <si>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</si>
  <si>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</si>
  <si>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</si>
  <si>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</si>
  <si>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</si>
  <si>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</si>
  <si>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</si>
  <si>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</si>
  <si>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</si>
  <si>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</si>
  <si>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</si>
  <si>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</si>
  <si>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</si>
  <si>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</si>
  <si>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</si>
  <si>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</si>
  <si>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</si>
  <si>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</si>
  <si>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</si>
  <si>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</si>
  <si>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</si>
  <si>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</si>
  <si>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</si>
  <si>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</si>
  <si>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</si>
  <si>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</si>
  <si>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</si>
  <si>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</si>
  <si>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</si>
  <si>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</si>
  <si>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</si>
  <si>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DIRECTOR GENERAL</t>
  </si>
  <si>
    <t>DIRECCION GENERAL</t>
  </si>
  <si>
    <t>ADMINISTRATIVA Y OPERATIVA</t>
  </si>
  <si>
    <t>CONTRALOR INTERNO Y JEFE DPTO. OPERATIVO</t>
  </si>
  <si>
    <t>CONTRALOR INTERNO</t>
  </si>
  <si>
    <t>ADMINISTRATIVA</t>
  </si>
  <si>
    <t>SECRETARIA</t>
  </si>
  <si>
    <t>RECAUDACION</t>
  </si>
  <si>
    <t>CAJERA</t>
  </si>
  <si>
    <t>OPERATIVA</t>
  </si>
  <si>
    <t>FONTANERO  DISTRIBUIDOR "B"</t>
  </si>
  <si>
    <t>DESPACHADOR Y VIGILANTE</t>
  </si>
  <si>
    <t>AUXILIAR GENERAL</t>
  </si>
  <si>
    <t>AFANADORA</t>
  </si>
  <si>
    <t>MONEDA NACIONAL</t>
  </si>
  <si>
    <t>NO SE GENERÓ INFORMACIÓN</t>
  </si>
  <si>
    <t>PROMEDIO MENSUAL</t>
  </si>
  <si>
    <t>NO SE GENERÓ INFORMACION</t>
  </si>
  <si>
    <t>PAGO NOMINA</t>
  </si>
  <si>
    <t xml:space="preserve">MONEDA NACIONAL </t>
  </si>
  <si>
    <t>NO SE GENERÓ INFOMACIÓN</t>
  </si>
  <si>
    <t>MODENA NACIONAL</t>
  </si>
  <si>
    <t>NO SE GENERO INFORMACIÓN</t>
  </si>
  <si>
    <t>S/N</t>
  </si>
  <si>
    <t>VALENTIN</t>
  </si>
  <si>
    <t>PLASENCIA</t>
  </si>
  <si>
    <t>VEGA</t>
  </si>
  <si>
    <t>FRANCISCA</t>
  </si>
  <si>
    <t>RIVERA</t>
  </si>
  <si>
    <t>HERNANDEZ</t>
  </si>
  <si>
    <t>MARIA DE LOS ANGELES</t>
  </si>
  <si>
    <t>SIFUENTES</t>
  </si>
  <si>
    <t>GARCIA</t>
  </si>
  <si>
    <t>JUAN</t>
  </si>
  <si>
    <t>OLIVO</t>
  </si>
  <si>
    <t>CASAS</t>
  </si>
  <si>
    <t>PABLO ESTEBAN</t>
  </si>
  <si>
    <t>CEBRIAN</t>
  </si>
  <si>
    <t>PEREZ</t>
  </si>
  <si>
    <t>ESTEBAN</t>
  </si>
  <si>
    <t>VICTOR</t>
  </si>
  <si>
    <t>RICO</t>
  </si>
  <si>
    <t>MARTINEZ</t>
  </si>
  <si>
    <t>RUBEN</t>
  </si>
  <si>
    <t>CASTILLO</t>
  </si>
  <si>
    <t>FRANCISCO</t>
  </si>
  <si>
    <t>PLASCENCIA</t>
  </si>
  <si>
    <t>EXTRAORDINARIO</t>
  </si>
  <si>
    <t>LUCERO</t>
  </si>
  <si>
    <t>CAZARES</t>
  </si>
  <si>
    <t>CASTRO</t>
  </si>
  <si>
    <t>BARCENAS</t>
  </si>
  <si>
    <t>EVERARDO</t>
  </si>
  <si>
    <t>FRANCISCO JAVIER</t>
  </si>
  <si>
    <t>ARVIZU</t>
  </si>
  <si>
    <t>GARAY</t>
  </si>
  <si>
    <t>FRANCISC O JAVIER</t>
  </si>
  <si>
    <t>MENDEZ</t>
  </si>
  <si>
    <t>JESUS</t>
  </si>
  <si>
    <t>GUILLEN</t>
  </si>
  <si>
    <t>FELIPE</t>
  </si>
  <si>
    <t>SANCHEZ</t>
  </si>
  <si>
    <t>PIÑONES</t>
  </si>
  <si>
    <t>NOTIFICADOR</t>
  </si>
  <si>
    <t>GRATIFICACIÓN</t>
  </si>
  <si>
    <t>ISIDRO</t>
  </si>
  <si>
    <t>RESENDIZ</t>
  </si>
  <si>
    <t>PRIMA VACACIONAL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</si>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</sst>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AA2" workbookViewId="0">
      <selection activeCell="AG22" sqref="A1:AG22"/>
    </sheetView>
  </sheetViews>
  <sheetFormatPr baseColWidth="10" defaultColWidth="9.140625" defaultRowHeight="15" x14ac:dyDescent="0.25"/>
  <cols>
    <col min="1" max="1" width="8" bestFit="1" customWidth="1"/>
    <col min="2" max="3" width="14" style="15" customWidth="1"/>
    <col min="4" max="4" width="23.140625" customWidth="1"/>
    <col min="5" max="5" width="9.5703125" customWidth="1"/>
    <col min="6" max="6" width="33.85546875" customWidth="1"/>
    <col min="7" max="7" width="21.28515625" customWidth="1"/>
    <col min="8" max="8" width="17.42578125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18.7109375" customWidth="1"/>
    <col min="14" max="14" width="20.140625" customWidth="1"/>
    <col min="15" max="15" width="19.42578125" style="4" customWidth="1"/>
    <col min="16" max="16" width="21.140625" style="4" customWidth="1"/>
    <col min="17" max="29" width="21.5703125" style="4" customWidth="1"/>
    <col min="30" max="30" width="20.42578125" customWidth="1"/>
    <col min="31" max="32" width="16.28515625" style="4" customWidth="1"/>
    <col min="33" max="33" width="6.85546875" style="4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s="15" t="s">
        <v>8</v>
      </c>
      <c r="C4" s="15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5">
      <c r="A5" t="s">
        <v>15</v>
      </c>
      <c r="B5" s="15" t="s">
        <v>16</v>
      </c>
      <c r="C5" s="1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t="s">
        <v>44</v>
      </c>
      <c r="AE5" s="4" t="s">
        <v>45</v>
      </c>
      <c r="AF5" s="4" t="s">
        <v>46</v>
      </c>
      <c r="AG5" s="4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5" customFormat="1" ht="77.25" x14ac:dyDescent="0.25">
      <c r="A7" s="17" t="s">
        <v>49</v>
      </c>
      <c r="B7" s="17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6">
        <v>43221</v>
      </c>
      <c r="C8" s="16">
        <v>43251</v>
      </c>
      <c r="D8" t="s">
        <v>83</v>
      </c>
      <c r="E8" s="4">
        <v>1</v>
      </c>
      <c r="F8" s="3" t="s">
        <v>214</v>
      </c>
      <c r="G8" t="s">
        <v>214</v>
      </c>
      <c r="H8" t="s">
        <v>215</v>
      </c>
      <c r="I8" t="s">
        <v>267</v>
      </c>
      <c r="J8" t="s">
        <v>268</v>
      </c>
      <c r="K8" t="s">
        <v>269</v>
      </c>
      <c r="L8" t="s">
        <v>94</v>
      </c>
      <c r="M8" s="6">
        <f>+Tabla_549552!C4</f>
        <v>15106.2</v>
      </c>
      <c r="N8" t="s">
        <v>228</v>
      </c>
      <c r="O8" s="8">
        <f>+Tabla_549552!D4</f>
        <v>13010.6</v>
      </c>
      <c r="P8" s="4" t="s">
        <v>228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219</v>
      </c>
      <c r="AE8" s="13">
        <v>43498</v>
      </c>
      <c r="AF8" s="13">
        <v>43467</v>
      </c>
      <c r="AG8" s="4" t="s">
        <v>237</v>
      </c>
    </row>
    <row r="9" spans="1:33" x14ac:dyDescent="0.25">
      <c r="A9">
        <v>2018</v>
      </c>
      <c r="B9" s="16">
        <v>43221</v>
      </c>
      <c r="C9" s="16">
        <v>43251</v>
      </c>
      <c r="D9" t="s">
        <v>83</v>
      </c>
      <c r="E9" s="4">
        <v>2</v>
      </c>
      <c r="F9" t="s">
        <v>217</v>
      </c>
      <c r="G9" t="s">
        <v>218</v>
      </c>
      <c r="H9" t="s">
        <v>216</v>
      </c>
      <c r="I9" t="s">
        <v>238</v>
      </c>
      <c r="J9" t="s">
        <v>239</v>
      </c>
      <c r="K9" t="s">
        <v>240</v>
      </c>
      <c r="L9" t="s">
        <v>94</v>
      </c>
      <c r="M9" s="6">
        <f>+Tabla_549552!C5</f>
        <v>11739.42</v>
      </c>
      <c r="N9" s="3" t="s">
        <v>228</v>
      </c>
      <c r="O9" s="8">
        <f>+Tabla_549552!D5</f>
        <v>10400.799999999999</v>
      </c>
      <c r="P9" s="4" t="s">
        <v>228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t="s">
        <v>219</v>
      </c>
      <c r="AE9" s="13">
        <v>43498</v>
      </c>
      <c r="AF9" s="13">
        <v>43467</v>
      </c>
      <c r="AG9" s="4" t="s">
        <v>237</v>
      </c>
    </row>
    <row r="10" spans="1:33" s="14" customFormat="1" x14ac:dyDescent="0.25">
      <c r="A10" s="14">
        <v>2018</v>
      </c>
      <c r="B10" s="16">
        <v>43221</v>
      </c>
      <c r="C10" s="16">
        <v>43251</v>
      </c>
      <c r="D10" s="14" t="s">
        <v>83</v>
      </c>
      <c r="E10" s="4">
        <v>7</v>
      </c>
      <c r="F10" s="14" t="s">
        <v>277</v>
      </c>
      <c r="G10" s="14" t="s">
        <v>277</v>
      </c>
      <c r="H10" s="14" t="s">
        <v>219</v>
      </c>
      <c r="I10" s="14" t="s">
        <v>279</v>
      </c>
      <c r="J10" s="14" t="s">
        <v>243</v>
      </c>
      <c r="K10" s="14" t="s">
        <v>280</v>
      </c>
      <c r="L10" s="14" t="s">
        <v>94</v>
      </c>
      <c r="M10" s="6">
        <f>+Tabla_549552!C6</f>
        <v>5824.4</v>
      </c>
      <c r="N10" s="12" t="s">
        <v>228</v>
      </c>
      <c r="O10" s="8">
        <f>+Tabla_549552!D6</f>
        <v>5706.2000000000007</v>
      </c>
      <c r="P10" s="4" t="s">
        <v>228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14" t="s">
        <v>219</v>
      </c>
      <c r="AE10" s="13">
        <v>43498</v>
      </c>
      <c r="AF10" s="13">
        <v>43467</v>
      </c>
      <c r="AG10" s="20" t="s">
        <v>237</v>
      </c>
    </row>
    <row r="11" spans="1:33" x14ac:dyDescent="0.25">
      <c r="A11" s="3">
        <v>2018</v>
      </c>
      <c r="B11" s="16">
        <v>43221</v>
      </c>
      <c r="C11" s="16">
        <v>43251</v>
      </c>
      <c r="D11" t="s">
        <v>83</v>
      </c>
      <c r="E11" s="4">
        <v>3</v>
      </c>
      <c r="F11" t="s">
        <v>220</v>
      </c>
      <c r="G11" t="s">
        <v>220</v>
      </c>
      <c r="H11" t="s">
        <v>219</v>
      </c>
      <c r="I11" t="s">
        <v>241</v>
      </c>
      <c r="J11" t="s">
        <v>242</v>
      </c>
      <c r="K11" t="s">
        <v>276</v>
      </c>
      <c r="L11" t="s">
        <v>93</v>
      </c>
      <c r="M11" s="6">
        <f>+Tabla_549552!C7</f>
        <v>6180.6</v>
      </c>
      <c r="N11" s="3" t="s">
        <v>228</v>
      </c>
      <c r="O11" s="8">
        <f>+Tabla_549552!D7</f>
        <v>6003.4</v>
      </c>
      <c r="P11" s="4" t="s">
        <v>228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t="s">
        <v>219</v>
      </c>
      <c r="AE11" s="13">
        <v>43498</v>
      </c>
      <c r="AF11" s="13">
        <v>43467</v>
      </c>
      <c r="AG11" s="4" t="s">
        <v>237</v>
      </c>
    </row>
    <row r="12" spans="1:33" x14ac:dyDescent="0.25">
      <c r="A12" s="3">
        <v>2018</v>
      </c>
      <c r="B12" s="16">
        <v>43221</v>
      </c>
      <c r="C12" s="16">
        <v>43251</v>
      </c>
      <c r="D12" t="s">
        <v>83</v>
      </c>
      <c r="E12" s="4">
        <v>4</v>
      </c>
      <c r="F12" t="s">
        <v>221</v>
      </c>
      <c r="G12" t="s">
        <v>222</v>
      </c>
      <c r="H12" t="s">
        <v>219</v>
      </c>
      <c r="I12" t="s">
        <v>244</v>
      </c>
      <c r="J12" t="s">
        <v>245</v>
      </c>
      <c r="K12" t="s">
        <v>246</v>
      </c>
      <c r="L12" t="s">
        <v>93</v>
      </c>
      <c r="M12" s="6">
        <f>+Tabla_549552!C8</f>
        <v>6180.6</v>
      </c>
      <c r="N12" s="3" t="s">
        <v>228</v>
      </c>
      <c r="O12" s="8">
        <f>+Tabla_549552!D8</f>
        <v>6003.2</v>
      </c>
      <c r="P12" s="4" t="s">
        <v>228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t="s">
        <v>219</v>
      </c>
      <c r="AE12" s="13">
        <v>43498</v>
      </c>
      <c r="AF12" s="13">
        <v>43467</v>
      </c>
      <c r="AG12" s="4" t="s">
        <v>237</v>
      </c>
    </row>
    <row r="13" spans="1:33" x14ac:dyDescent="0.25">
      <c r="A13" s="3">
        <v>2018</v>
      </c>
      <c r="B13" s="16">
        <v>43221</v>
      </c>
      <c r="C13" s="16">
        <v>43251</v>
      </c>
      <c r="D13" t="s">
        <v>83</v>
      </c>
      <c r="E13" s="4">
        <v>6</v>
      </c>
      <c r="F13" t="s">
        <v>224</v>
      </c>
      <c r="G13" t="s">
        <v>224</v>
      </c>
      <c r="H13" t="s">
        <v>223</v>
      </c>
      <c r="I13" t="s">
        <v>247</v>
      </c>
      <c r="J13" t="s">
        <v>248</v>
      </c>
      <c r="K13" t="s">
        <v>249</v>
      </c>
      <c r="L13" t="s">
        <v>93</v>
      </c>
      <c r="M13" s="6">
        <f>+Tabla_549552!C9</f>
        <v>7011.14</v>
      </c>
      <c r="N13" s="3" t="s">
        <v>228</v>
      </c>
      <c r="O13" s="8">
        <f>+Tabla_549552!D9</f>
        <v>6721.7999999999993</v>
      </c>
      <c r="P13" s="4" t="s">
        <v>228</v>
      </c>
      <c r="Q13" s="4">
        <v>7</v>
      </c>
      <c r="R13" s="4">
        <v>7</v>
      </c>
      <c r="S13" s="4">
        <v>7</v>
      </c>
      <c r="T13" s="4">
        <v>7</v>
      </c>
      <c r="U13" s="4">
        <v>7</v>
      </c>
      <c r="V13" s="4">
        <v>7</v>
      </c>
      <c r="W13" s="4">
        <v>7</v>
      </c>
      <c r="X13" s="4">
        <v>7</v>
      </c>
      <c r="Y13" s="4">
        <v>7</v>
      </c>
      <c r="Z13" s="4">
        <v>7</v>
      </c>
      <c r="AA13" s="4">
        <v>7</v>
      </c>
      <c r="AB13" s="4">
        <v>7</v>
      </c>
      <c r="AC13" s="4">
        <v>7</v>
      </c>
      <c r="AD13" t="s">
        <v>219</v>
      </c>
      <c r="AE13" s="13">
        <v>43498</v>
      </c>
      <c r="AF13" s="13">
        <v>43467</v>
      </c>
      <c r="AG13" s="4" t="s">
        <v>237</v>
      </c>
    </row>
    <row r="14" spans="1:33" x14ac:dyDescent="0.25">
      <c r="A14" s="3">
        <v>2018</v>
      </c>
      <c r="B14" s="16">
        <v>43221</v>
      </c>
      <c r="C14" s="16">
        <v>43251</v>
      </c>
      <c r="D14" t="s">
        <v>83</v>
      </c>
      <c r="E14" s="4">
        <v>7</v>
      </c>
      <c r="F14" t="s">
        <v>225</v>
      </c>
      <c r="G14" t="s">
        <v>225</v>
      </c>
      <c r="H14" t="s">
        <v>223</v>
      </c>
      <c r="I14" t="s">
        <v>250</v>
      </c>
      <c r="J14" t="s">
        <v>251</v>
      </c>
      <c r="K14" t="s">
        <v>252</v>
      </c>
      <c r="L14" t="s">
        <v>94</v>
      </c>
      <c r="M14" s="6">
        <f>+Tabla_549552!C10</f>
        <v>6598.72</v>
      </c>
      <c r="N14" s="3" t="s">
        <v>228</v>
      </c>
      <c r="O14" s="8">
        <f>+Tabla_549552!D10</f>
        <v>6376.2000000000007</v>
      </c>
      <c r="P14" s="4" t="s">
        <v>228</v>
      </c>
      <c r="Q14" s="4">
        <v>8</v>
      </c>
      <c r="R14" s="4">
        <v>8</v>
      </c>
      <c r="S14" s="4">
        <v>8</v>
      </c>
      <c r="T14" s="4">
        <v>8</v>
      </c>
      <c r="U14" s="4">
        <v>8</v>
      </c>
      <c r="V14" s="4">
        <v>8</v>
      </c>
      <c r="W14" s="4">
        <v>8</v>
      </c>
      <c r="X14" s="4">
        <v>8</v>
      </c>
      <c r="Y14" s="4">
        <v>8</v>
      </c>
      <c r="Z14" s="4">
        <v>8</v>
      </c>
      <c r="AA14" s="4">
        <v>8</v>
      </c>
      <c r="AB14" s="4">
        <v>8</v>
      </c>
      <c r="AC14" s="4">
        <v>8</v>
      </c>
      <c r="AD14" t="s">
        <v>219</v>
      </c>
      <c r="AE14" s="13">
        <v>43498</v>
      </c>
      <c r="AF14" s="13">
        <v>43467</v>
      </c>
      <c r="AG14" s="4" t="s">
        <v>237</v>
      </c>
    </row>
    <row r="15" spans="1:33" x14ac:dyDescent="0.25">
      <c r="A15" s="3">
        <v>2018</v>
      </c>
      <c r="B15" s="16">
        <v>43221</v>
      </c>
      <c r="C15" s="16">
        <v>43251</v>
      </c>
      <c r="D15" t="s">
        <v>83</v>
      </c>
      <c r="E15" s="4">
        <v>7</v>
      </c>
      <c r="F15" t="s">
        <v>225</v>
      </c>
      <c r="G15" t="s">
        <v>225</v>
      </c>
      <c r="H15" t="s">
        <v>223</v>
      </c>
      <c r="I15" t="s">
        <v>253</v>
      </c>
      <c r="J15" t="s">
        <v>251</v>
      </c>
      <c r="K15" t="s">
        <v>243</v>
      </c>
      <c r="L15" t="s">
        <v>94</v>
      </c>
      <c r="M15" s="6">
        <f>+Tabla_549552!C11</f>
        <v>6423.52</v>
      </c>
      <c r="N15" s="3" t="s">
        <v>228</v>
      </c>
      <c r="O15" s="8">
        <f>+Tabla_549552!D11</f>
        <v>6313.6</v>
      </c>
      <c r="P15" s="4" t="s">
        <v>228</v>
      </c>
      <c r="Q15" s="4">
        <v>9</v>
      </c>
      <c r="R15" s="4">
        <v>9</v>
      </c>
      <c r="S15" s="4">
        <v>9</v>
      </c>
      <c r="T15" s="4">
        <v>9</v>
      </c>
      <c r="U15" s="4">
        <v>9</v>
      </c>
      <c r="V15" s="4">
        <v>9</v>
      </c>
      <c r="W15" s="4">
        <v>9</v>
      </c>
      <c r="X15" s="4">
        <v>9</v>
      </c>
      <c r="Y15" s="4">
        <v>9</v>
      </c>
      <c r="Z15" s="4">
        <v>9</v>
      </c>
      <c r="AA15" s="4">
        <v>9</v>
      </c>
      <c r="AB15" s="4">
        <v>9</v>
      </c>
      <c r="AC15" s="4">
        <v>9</v>
      </c>
      <c r="AD15" t="s">
        <v>219</v>
      </c>
      <c r="AE15" s="13">
        <v>43498</v>
      </c>
      <c r="AF15" s="13">
        <v>43467</v>
      </c>
      <c r="AG15" s="4" t="s">
        <v>237</v>
      </c>
    </row>
    <row r="16" spans="1:33" s="11" customFormat="1" x14ac:dyDescent="0.25">
      <c r="A16" s="11">
        <v>2018</v>
      </c>
      <c r="B16" s="16">
        <v>43221</v>
      </c>
      <c r="C16" s="16">
        <v>43251</v>
      </c>
      <c r="D16" s="11" t="s">
        <v>83</v>
      </c>
      <c r="E16" s="4">
        <v>7</v>
      </c>
      <c r="F16" s="11" t="s">
        <v>226</v>
      </c>
      <c r="G16" s="11" t="s">
        <v>226</v>
      </c>
      <c r="H16" s="11" t="s">
        <v>223</v>
      </c>
      <c r="I16" s="11" t="s">
        <v>274</v>
      </c>
      <c r="J16" s="11" t="s">
        <v>275</v>
      </c>
      <c r="K16" s="11" t="s">
        <v>243</v>
      </c>
      <c r="L16" s="11" t="s">
        <v>94</v>
      </c>
      <c r="M16" s="6">
        <f>+Tabla_549552!C12</f>
        <v>5240.24</v>
      </c>
      <c r="N16" s="11" t="s">
        <v>228</v>
      </c>
      <c r="O16" s="8">
        <f>+Tabla_549552!D12</f>
        <v>5216.3999999999996</v>
      </c>
      <c r="P16" s="4" t="s">
        <v>228</v>
      </c>
      <c r="Q16" s="4">
        <v>10</v>
      </c>
      <c r="R16" s="4">
        <v>10</v>
      </c>
      <c r="S16" s="4">
        <v>10</v>
      </c>
      <c r="T16" s="4">
        <v>10</v>
      </c>
      <c r="U16" s="4">
        <v>10</v>
      </c>
      <c r="V16" s="4">
        <v>10</v>
      </c>
      <c r="W16" s="4">
        <v>10</v>
      </c>
      <c r="X16" s="4">
        <v>10</v>
      </c>
      <c r="Y16" s="4">
        <v>10</v>
      </c>
      <c r="Z16" s="4">
        <v>10</v>
      </c>
      <c r="AA16" s="4">
        <v>10</v>
      </c>
      <c r="AB16" s="4">
        <v>10</v>
      </c>
      <c r="AC16" s="4">
        <v>10</v>
      </c>
      <c r="AD16" s="11" t="s">
        <v>219</v>
      </c>
      <c r="AE16" s="13">
        <v>43498</v>
      </c>
      <c r="AF16" s="13">
        <v>43467</v>
      </c>
      <c r="AG16" s="4" t="s">
        <v>237</v>
      </c>
    </row>
    <row r="17" spans="1:33" x14ac:dyDescent="0.25">
      <c r="A17" s="3">
        <v>2018</v>
      </c>
      <c r="B17" s="16">
        <v>43221</v>
      </c>
      <c r="C17" s="16">
        <v>43251</v>
      </c>
      <c r="D17" t="s">
        <v>83</v>
      </c>
      <c r="E17" s="4">
        <v>7</v>
      </c>
      <c r="F17" t="s">
        <v>277</v>
      </c>
      <c r="G17" t="s">
        <v>277</v>
      </c>
      <c r="H17" t="s">
        <v>223</v>
      </c>
      <c r="I17" t="s">
        <v>254</v>
      </c>
      <c r="J17" t="s">
        <v>255</v>
      </c>
      <c r="K17" t="s">
        <v>256</v>
      </c>
      <c r="L17" t="s">
        <v>94</v>
      </c>
      <c r="M17" s="6">
        <f>+Tabla_549552!C13</f>
        <v>5071.2</v>
      </c>
      <c r="N17" s="3" t="s">
        <v>228</v>
      </c>
      <c r="O17" s="8">
        <f>+Tabla_549552!D13</f>
        <v>5065.6000000000004</v>
      </c>
      <c r="P17" s="4" t="s">
        <v>228</v>
      </c>
      <c r="Q17" s="4">
        <v>11</v>
      </c>
      <c r="R17" s="4">
        <v>11</v>
      </c>
      <c r="S17" s="4">
        <v>11</v>
      </c>
      <c r="T17" s="4">
        <v>11</v>
      </c>
      <c r="U17" s="4">
        <v>11</v>
      </c>
      <c r="V17" s="4">
        <v>11</v>
      </c>
      <c r="W17" s="4">
        <v>11</v>
      </c>
      <c r="X17" s="4">
        <v>11</v>
      </c>
      <c r="Y17" s="4">
        <v>11</v>
      </c>
      <c r="Z17" s="4">
        <v>11</v>
      </c>
      <c r="AA17" s="4">
        <v>11</v>
      </c>
      <c r="AB17" s="4">
        <v>11</v>
      </c>
      <c r="AC17" s="4">
        <v>11</v>
      </c>
      <c r="AD17" t="s">
        <v>219</v>
      </c>
      <c r="AE17" s="13">
        <v>43498</v>
      </c>
      <c r="AF17" s="13">
        <v>43467</v>
      </c>
      <c r="AG17" s="4" t="s">
        <v>237</v>
      </c>
    </row>
    <row r="18" spans="1:33" s="3" customFormat="1" x14ac:dyDescent="0.25">
      <c r="A18" s="3">
        <v>2018</v>
      </c>
      <c r="B18" s="16">
        <v>43221</v>
      </c>
      <c r="C18" s="16">
        <v>43251</v>
      </c>
      <c r="D18" s="3" t="s">
        <v>83</v>
      </c>
      <c r="E18" s="4">
        <v>7</v>
      </c>
      <c r="F18" s="3" t="s">
        <v>226</v>
      </c>
      <c r="G18" s="3" t="s">
        <v>226</v>
      </c>
      <c r="H18" s="3" t="s">
        <v>223</v>
      </c>
      <c r="I18" s="3" t="s">
        <v>257</v>
      </c>
      <c r="J18" s="3" t="s">
        <v>258</v>
      </c>
      <c r="K18" s="3" t="s">
        <v>256</v>
      </c>
      <c r="L18" s="3" t="s">
        <v>94</v>
      </c>
      <c r="M18" s="6">
        <f>+Tabla_549552!C14</f>
        <v>5409.28</v>
      </c>
      <c r="N18" s="3" t="s">
        <v>228</v>
      </c>
      <c r="O18" s="8">
        <f>+Tabla_549552!D14</f>
        <v>5405.4</v>
      </c>
      <c r="P18" s="4" t="s">
        <v>228</v>
      </c>
      <c r="Q18" s="4">
        <v>12</v>
      </c>
      <c r="R18" s="4">
        <v>12</v>
      </c>
      <c r="S18" s="4">
        <v>12</v>
      </c>
      <c r="T18" s="4">
        <v>12</v>
      </c>
      <c r="U18" s="4">
        <v>12</v>
      </c>
      <c r="V18" s="4">
        <v>12</v>
      </c>
      <c r="W18" s="4">
        <v>12</v>
      </c>
      <c r="X18" s="4">
        <v>12</v>
      </c>
      <c r="Y18" s="4">
        <v>12</v>
      </c>
      <c r="Z18" s="4">
        <v>12</v>
      </c>
      <c r="AA18" s="4">
        <v>12</v>
      </c>
      <c r="AB18" s="4">
        <v>12</v>
      </c>
      <c r="AC18" s="4">
        <v>12</v>
      </c>
      <c r="AD18" s="3" t="s">
        <v>219</v>
      </c>
      <c r="AE18" s="13">
        <v>43498</v>
      </c>
      <c r="AF18" s="13">
        <v>43467</v>
      </c>
      <c r="AG18" s="4" t="s">
        <v>237</v>
      </c>
    </row>
    <row r="19" spans="1:33" s="3" customFormat="1" x14ac:dyDescent="0.25">
      <c r="A19" s="3">
        <v>2018</v>
      </c>
      <c r="B19" s="16">
        <v>43221</v>
      </c>
      <c r="C19" s="16">
        <v>43251</v>
      </c>
      <c r="D19" s="3" t="s">
        <v>83</v>
      </c>
      <c r="E19" s="4">
        <v>7</v>
      </c>
      <c r="F19" s="3" t="s">
        <v>226</v>
      </c>
      <c r="G19" s="3" t="s">
        <v>226</v>
      </c>
      <c r="H19" s="3" t="s">
        <v>223</v>
      </c>
      <c r="I19" s="3" t="s">
        <v>259</v>
      </c>
      <c r="J19" s="3" t="s">
        <v>240</v>
      </c>
      <c r="K19" s="3" t="s">
        <v>260</v>
      </c>
      <c r="L19" s="3" t="s">
        <v>94</v>
      </c>
      <c r="M19" s="6">
        <f>+Tabla_549552!C15</f>
        <v>5240.24</v>
      </c>
      <c r="N19" s="3" t="s">
        <v>228</v>
      </c>
      <c r="O19" s="8">
        <f>+Tabla_549552!D15</f>
        <v>5161.6000000000004</v>
      </c>
      <c r="P19" s="4" t="s">
        <v>228</v>
      </c>
      <c r="Q19" s="4">
        <v>13</v>
      </c>
      <c r="R19" s="4">
        <v>13</v>
      </c>
      <c r="S19" s="4">
        <v>13</v>
      </c>
      <c r="T19" s="4">
        <v>13</v>
      </c>
      <c r="U19" s="4">
        <v>13</v>
      </c>
      <c r="V19" s="4">
        <v>13</v>
      </c>
      <c r="W19" s="4">
        <v>13</v>
      </c>
      <c r="X19" s="4">
        <v>13</v>
      </c>
      <c r="Y19" s="4">
        <v>13</v>
      </c>
      <c r="Z19" s="4">
        <v>13</v>
      </c>
      <c r="AA19" s="4">
        <v>13</v>
      </c>
      <c r="AB19" s="4">
        <v>13</v>
      </c>
      <c r="AC19" s="4">
        <v>13</v>
      </c>
      <c r="AD19" s="3" t="s">
        <v>219</v>
      </c>
      <c r="AE19" s="13">
        <v>43498</v>
      </c>
      <c r="AF19" s="13">
        <v>43467</v>
      </c>
      <c r="AG19" s="4" t="s">
        <v>237</v>
      </c>
    </row>
    <row r="20" spans="1:33" s="3" customFormat="1" x14ac:dyDescent="0.25">
      <c r="A20" s="3">
        <v>2018</v>
      </c>
      <c r="B20" s="16">
        <v>43221</v>
      </c>
      <c r="C20" s="16">
        <v>43251</v>
      </c>
      <c r="D20" s="3" t="s">
        <v>83</v>
      </c>
      <c r="E20" s="4">
        <v>7</v>
      </c>
      <c r="F20" s="3" t="s">
        <v>226</v>
      </c>
      <c r="G20" s="3" t="s">
        <v>226</v>
      </c>
      <c r="H20" s="3" t="s">
        <v>223</v>
      </c>
      <c r="I20" s="3" t="s">
        <v>272</v>
      </c>
      <c r="J20" s="3" t="s">
        <v>273</v>
      </c>
      <c r="K20" s="3" t="s">
        <v>271</v>
      </c>
      <c r="L20" s="3" t="s">
        <v>94</v>
      </c>
      <c r="M20" s="6">
        <f>+Tabla_549552!C16</f>
        <v>6748.5</v>
      </c>
      <c r="N20" s="3" t="s">
        <v>228</v>
      </c>
      <c r="O20" s="8">
        <f>+Tabla_549552!D16</f>
        <v>6488</v>
      </c>
      <c r="P20" s="4" t="s">
        <v>228</v>
      </c>
      <c r="Q20" s="4">
        <v>14</v>
      </c>
      <c r="R20" s="4">
        <v>14</v>
      </c>
      <c r="S20" s="4">
        <v>14</v>
      </c>
      <c r="T20" s="4">
        <v>14</v>
      </c>
      <c r="U20" s="4">
        <v>14</v>
      </c>
      <c r="V20" s="4">
        <v>14</v>
      </c>
      <c r="W20" s="4">
        <v>14</v>
      </c>
      <c r="X20" s="4">
        <v>14</v>
      </c>
      <c r="Y20" s="4">
        <v>14</v>
      </c>
      <c r="Z20" s="4">
        <v>14</v>
      </c>
      <c r="AA20" s="4">
        <v>14</v>
      </c>
      <c r="AB20" s="4">
        <v>14</v>
      </c>
      <c r="AC20" s="4">
        <v>14</v>
      </c>
      <c r="AD20" s="3" t="s">
        <v>219</v>
      </c>
      <c r="AE20" s="13">
        <v>43498</v>
      </c>
      <c r="AF20" s="13">
        <v>43467</v>
      </c>
      <c r="AG20" s="4" t="s">
        <v>237</v>
      </c>
    </row>
    <row r="21" spans="1:33" ht="14.25" customHeight="1" x14ac:dyDescent="0.25">
      <c r="A21" s="3">
        <v>2018</v>
      </c>
      <c r="B21" s="16">
        <v>43221</v>
      </c>
      <c r="C21" s="16">
        <v>43251</v>
      </c>
      <c r="D21" t="s">
        <v>83</v>
      </c>
      <c r="E21" s="4">
        <v>8</v>
      </c>
      <c r="F21" t="s">
        <v>227</v>
      </c>
      <c r="G21" t="s">
        <v>227</v>
      </c>
      <c r="H21" t="s">
        <v>219</v>
      </c>
      <c r="I21" t="s">
        <v>262</v>
      </c>
      <c r="J21" t="s">
        <v>256</v>
      </c>
      <c r="K21" t="s">
        <v>263</v>
      </c>
      <c r="L21" t="s">
        <v>93</v>
      </c>
      <c r="M21" s="6">
        <f>+Tabla_549552!C17</f>
        <v>1157</v>
      </c>
      <c r="N21" s="3" t="s">
        <v>228</v>
      </c>
      <c r="O21" s="8">
        <f>+Tabla_549552!D17</f>
        <v>1266.4000000000001</v>
      </c>
      <c r="P21" s="4" t="s">
        <v>228</v>
      </c>
      <c r="Q21" s="4">
        <v>15</v>
      </c>
      <c r="R21" s="4">
        <v>15</v>
      </c>
      <c r="S21" s="4">
        <v>15</v>
      </c>
      <c r="T21" s="4">
        <v>15</v>
      </c>
      <c r="U21" s="4">
        <v>15</v>
      </c>
      <c r="V21" s="4">
        <v>15</v>
      </c>
      <c r="W21" s="4">
        <v>15</v>
      </c>
      <c r="X21" s="4">
        <v>15</v>
      </c>
      <c r="Y21" s="4">
        <v>15</v>
      </c>
      <c r="Z21" s="4">
        <v>15</v>
      </c>
      <c r="AA21" s="4">
        <v>15</v>
      </c>
      <c r="AB21" s="4">
        <v>15</v>
      </c>
      <c r="AC21" s="4">
        <v>15</v>
      </c>
      <c r="AD21" t="s">
        <v>219</v>
      </c>
      <c r="AE21" s="13">
        <v>43498</v>
      </c>
      <c r="AF21" s="13">
        <v>43467</v>
      </c>
      <c r="AG21" s="4" t="s">
        <v>237</v>
      </c>
    </row>
    <row r="22" spans="1:33" x14ac:dyDescent="0.25">
      <c r="A22">
        <v>2018</v>
      </c>
      <c r="B22" s="16">
        <v>43221</v>
      </c>
      <c r="C22" s="16">
        <v>43251</v>
      </c>
      <c r="D22" t="s">
        <v>83</v>
      </c>
      <c r="E22" s="4">
        <v>7</v>
      </c>
      <c r="F22" t="s">
        <v>226</v>
      </c>
      <c r="G22" t="s">
        <v>226</v>
      </c>
      <c r="H22" t="s">
        <v>223</v>
      </c>
      <c r="I22" t="s">
        <v>266</v>
      </c>
      <c r="J22" t="s">
        <v>264</v>
      </c>
      <c r="K22" t="s">
        <v>265</v>
      </c>
      <c r="L22" t="s">
        <v>94</v>
      </c>
      <c r="M22" s="6">
        <f>+Tabla_549552!C18</f>
        <v>5747.36</v>
      </c>
      <c r="N22" t="s">
        <v>228</v>
      </c>
      <c r="O22" s="8">
        <f>+Tabla_549552!D18</f>
        <v>5662.6</v>
      </c>
      <c r="P22" s="4" t="s">
        <v>228</v>
      </c>
      <c r="Q22" s="4">
        <v>17</v>
      </c>
      <c r="R22" s="4">
        <v>17</v>
      </c>
      <c r="S22" s="4">
        <v>17</v>
      </c>
      <c r="T22" s="4">
        <v>17</v>
      </c>
      <c r="U22" s="4">
        <v>17</v>
      </c>
      <c r="V22" s="4">
        <v>17</v>
      </c>
      <c r="W22" s="4">
        <v>17</v>
      </c>
      <c r="X22" s="4">
        <v>17</v>
      </c>
      <c r="Y22" s="4">
        <v>17</v>
      </c>
      <c r="Z22" s="4">
        <v>17</v>
      </c>
      <c r="AA22" s="4">
        <v>17</v>
      </c>
      <c r="AB22" s="4">
        <v>17</v>
      </c>
      <c r="AC22" s="4">
        <v>17</v>
      </c>
      <c r="AD22" t="s">
        <v>219</v>
      </c>
      <c r="AE22" s="13">
        <v>43498</v>
      </c>
      <c r="AF22" s="13">
        <v>43467</v>
      </c>
      <c r="AG22" s="4" t="s">
        <v>237</v>
      </c>
    </row>
    <row r="23" spans="1:33" x14ac:dyDescent="0.25">
      <c r="L23" s="6"/>
      <c r="O23" s="7"/>
    </row>
    <row r="24" spans="1:33" x14ac:dyDescent="0.25">
      <c r="O24" s="7"/>
    </row>
    <row r="29" spans="1:33" x14ac:dyDescent="0.25">
      <c r="C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33" x14ac:dyDescent="0.25">
      <c r="C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 K23:K25 L26:L28 L31:L203">
      <formula1>Hidden_211</formula1>
    </dataValidation>
    <dataValidation type="list" allowBlank="1" showErrorMessage="1" sqref="D8:D28 D31:D20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G32" sqref="G3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 s="3" t="s">
        <v>229</v>
      </c>
    </row>
    <row r="5" spans="1:6" x14ac:dyDescent="0.25">
      <c r="A5" s="3">
        <v>2</v>
      </c>
      <c r="B5" s="3" t="s">
        <v>229</v>
      </c>
      <c r="C5" s="3">
        <v>0</v>
      </c>
      <c r="D5" s="3">
        <v>0</v>
      </c>
      <c r="E5" s="3" t="s">
        <v>228</v>
      </c>
      <c r="F5" s="3" t="s">
        <v>229</v>
      </c>
    </row>
    <row r="6" spans="1:6" s="14" customFormat="1" x14ac:dyDescent="0.25">
      <c r="A6" s="14">
        <v>3</v>
      </c>
      <c r="B6" s="12" t="s">
        <v>229</v>
      </c>
      <c r="C6" s="14">
        <v>0</v>
      </c>
      <c r="D6" s="14">
        <v>0</v>
      </c>
      <c r="E6" s="12" t="s">
        <v>228</v>
      </c>
      <c r="F6" s="12" t="s">
        <v>229</v>
      </c>
    </row>
    <row r="7" spans="1:6" x14ac:dyDescent="0.25">
      <c r="A7" s="3">
        <v>4</v>
      </c>
      <c r="B7" s="3" t="s">
        <v>229</v>
      </c>
      <c r="C7" s="3">
        <v>0</v>
      </c>
      <c r="D7" s="3">
        <v>0</v>
      </c>
      <c r="E7" s="3" t="s">
        <v>228</v>
      </c>
      <c r="F7" s="3" t="s">
        <v>229</v>
      </c>
    </row>
    <row r="8" spans="1:6" x14ac:dyDescent="0.25">
      <c r="A8" s="3">
        <v>5</v>
      </c>
      <c r="B8" s="3" t="s">
        <v>229</v>
      </c>
      <c r="C8" s="3">
        <v>0</v>
      </c>
      <c r="D8" s="3">
        <v>0</v>
      </c>
      <c r="E8" s="3" t="s">
        <v>228</v>
      </c>
      <c r="F8" s="3" t="s">
        <v>229</v>
      </c>
    </row>
    <row r="9" spans="1:6" x14ac:dyDescent="0.25">
      <c r="A9" s="3">
        <v>7</v>
      </c>
      <c r="B9" s="3" t="s">
        <v>229</v>
      </c>
      <c r="C9" s="3">
        <v>0</v>
      </c>
      <c r="D9" s="3">
        <v>0</v>
      </c>
      <c r="E9" s="3" t="s">
        <v>228</v>
      </c>
      <c r="F9" s="3" t="s">
        <v>229</v>
      </c>
    </row>
    <row r="10" spans="1:6" x14ac:dyDescent="0.25">
      <c r="A10" s="3">
        <v>8</v>
      </c>
      <c r="B10" s="3" t="s">
        <v>229</v>
      </c>
      <c r="C10" s="3">
        <v>0</v>
      </c>
      <c r="D10" s="3">
        <v>0</v>
      </c>
      <c r="E10" s="3" t="s">
        <v>228</v>
      </c>
      <c r="F10" s="3" t="s">
        <v>229</v>
      </c>
    </row>
    <row r="11" spans="1:6" x14ac:dyDescent="0.25">
      <c r="A11" s="3">
        <v>9</v>
      </c>
      <c r="B11" s="3" t="s">
        <v>229</v>
      </c>
      <c r="C11" s="3">
        <v>0</v>
      </c>
      <c r="D11" s="3">
        <v>0</v>
      </c>
      <c r="E11" s="3" t="s">
        <v>228</v>
      </c>
      <c r="F11" s="3" t="s">
        <v>229</v>
      </c>
    </row>
    <row r="12" spans="1:6" s="11" customFormat="1" x14ac:dyDescent="0.25">
      <c r="A12" s="11">
        <v>10</v>
      </c>
      <c r="B12" s="11" t="s">
        <v>229</v>
      </c>
      <c r="C12" s="11">
        <v>0</v>
      </c>
      <c r="D12" s="11">
        <v>0</v>
      </c>
      <c r="E12" s="11" t="s">
        <v>228</v>
      </c>
      <c r="F12" s="11" t="s">
        <v>229</v>
      </c>
    </row>
    <row r="13" spans="1:6" x14ac:dyDescent="0.25">
      <c r="A13" s="3">
        <v>11</v>
      </c>
      <c r="B13" s="3" t="s">
        <v>229</v>
      </c>
      <c r="C13" s="3">
        <v>0</v>
      </c>
      <c r="D13" s="3">
        <v>0</v>
      </c>
      <c r="E13" s="3" t="s">
        <v>228</v>
      </c>
      <c r="F13" s="3" t="s">
        <v>229</v>
      </c>
    </row>
    <row r="14" spans="1:6" x14ac:dyDescent="0.25">
      <c r="A14" s="3">
        <v>12</v>
      </c>
      <c r="B14" s="3" t="s">
        <v>229</v>
      </c>
      <c r="C14" s="3">
        <v>0</v>
      </c>
      <c r="D14" s="3">
        <v>0</v>
      </c>
      <c r="E14" s="3" t="s">
        <v>228</v>
      </c>
      <c r="F14" s="3" t="s">
        <v>229</v>
      </c>
    </row>
    <row r="15" spans="1:6" x14ac:dyDescent="0.25">
      <c r="A15" s="3">
        <v>13</v>
      </c>
      <c r="B15" s="3" t="s">
        <v>229</v>
      </c>
      <c r="C15" s="3">
        <v>0</v>
      </c>
      <c r="D15" s="3">
        <v>0</v>
      </c>
      <c r="E15" s="3" t="s">
        <v>228</v>
      </c>
      <c r="F15" s="3" t="s">
        <v>229</v>
      </c>
    </row>
    <row r="16" spans="1:6" x14ac:dyDescent="0.25">
      <c r="A16" s="3">
        <v>14</v>
      </c>
      <c r="B16" s="3" t="s">
        <v>229</v>
      </c>
      <c r="C16" s="3">
        <v>0</v>
      </c>
      <c r="D16" s="3">
        <v>0</v>
      </c>
      <c r="E16" s="3" t="s">
        <v>228</v>
      </c>
      <c r="F16" s="3" t="s">
        <v>229</v>
      </c>
    </row>
    <row r="17" spans="1:6" x14ac:dyDescent="0.25">
      <c r="A17" s="3">
        <v>15</v>
      </c>
      <c r="B17" s="3" t="s">
        <v>229</v>
      </c>
      <c r="C17" s="3">
        <v>0</v>
      </c>
      <c r="D17" s="3">
        <v>0</v>
      </c>
      <c r="E17" s="3" t="s">
        <v>228</v>
      </c>
      <c r="F17" s="3" t="s">
        <v>229</v>
      </c>
    </row>
    <row r="18" spans="1:6" s="14" customFormat="1" x14ac:dyDescent="0.25">
      <c r="A18" s="14">
        <v>16</v>
      </c>
      <c r="B18" s="14" t="s">
        <v>229</v>
      </c>
      <c r="C18" s="14">
        <v>0</v>
      </c>
      <c r="D18" s="14">
        <v>0</v>
      </c>
      <c r="E18" s="14" t="s">
        <v>228</v>
      </c>
      <c r="F18" s="14" t="s">
        <v>229</v>
      </c>
    </row>
    <row r="19" spans="1:6" x14ac:dyDescent="0.25">
      <c r="A19">
        <v>17</v>
      </c>
      <c r="B19" t="s">
        <v>229</v>
      </c>
      <c r="C19">
        <v>0</v>
      </c>
      <c r="D19">
        <v>0</v>
      </c>
      <c r="E19" t="s">
        <v>228</v>
      </c>
      <c r="F19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235</v>
      </c>
      <c r="F4" t="s">
        <v>229</v>
      </c>
    </row>
    <row r="5" spans="1:6" x14ac:dyDescent="0.25">
      <c r="A5" s="3">
        <v>2</v>
      </c>
      <c r="B5" s="3" t="s">
        <v>234</v>
      </c>
      <c r="C5" s="3">
        <v>0</v>
      </c>
      <c r="D5" s="3">
        <v>0</v>
      </c>
      <c r="E5" s="3" t="s">
        <v>235</v>
      </c>
      <c r="F5" s="3" t="s">
        <v>229</v>
      </c>
    </row>
    <row r="6" spans="1:6" s="14" customFormat="1" x14ac:dyDescent="0.25">
      <c r="A6" s="14">
        <v>3</v>
      </c>
      <c r="B6" s="12" t="s">
        <v>234</v>
      </c>
      <c r="C6" s="14">
        <v>0</v>
      </c>
      <c r="D6" s="14">
        <v>0</v>
      </c>
      <c r="E6" s="12" t="s">
        <v>235</v>
      </c>
      <c r="F6" s="12" t="s">
        <v>229</v>
      </c>
    </row>
    <row r="7" spans="1:6" x14ac:dyDescent="0.25">
      <c r="A7" s="3">
        <v>4</v>
      </c>
      <c r="B7" s="3" t="s">
        <v>234</v>
      </c>
      <c r="C7" s="3">
        <v>0</v>
      </c>
      <c r="D7" s="3">
        <v>0</v>
      </c>
      <c r="E7" s="3" t="s">
        <v>235</v>
      </c>
      <c r="F7" s="3" t="s">
        <v>229</v>
      </c>
    </row>
    <row r="8" spans="1:6" x14ac:dyDescent="0.25">
      <c r="A8" s="3">
        <v>5</v>
      </c>
      <c r="B8" s="3" t="s">
        <v>234</v>
      </c>
      <c r="C8" s="3">
        <v>0</v>
      </c>
      <c r="D8" s="3">
        <v>0</v>
      </c>
      <c r="E8" s="3" t="s">
        <v>235</v>
      </c>
      <c r="F8" s="3" t="s">
        <v>229</v>
      </c>
    </row>
    <row r="9" spans="1:6" x14ac:dyDescent="0.25">
      <c r="A9" s="3">
        <v>7</v>
      </c>
      <c r="B9" s="3" t="s">
        <v>234</v>
      </c>
      <c r="C9" s="3">
        <v>0</v>
      </c>
      <c r="D9" s="3">
        <v>0</v>
      </c>
      <c r="E9" s="3" t="s">
        <v>235</v>
      </c>
      <c r="F9" s="3" t="s">
        <v>229</v>
      </c>
    </row>
    <row r="10" spans="1:6" s="14" customFormat="1" x14ac:dyDescent="0.25">
      <c r="A10" s="14">
        <v>6</v>
      </c>
      <c r="B10" s="14" t="s">
        <v>234</v>
      </c>
      <c r="C10" s="14">
        <v>0</v>
      </c>
      <c r="D10" s="14">
        <v>0</v>
      </c>
      <c r="E10" s="14" t="s">
        <v>235</v>
      </c>
      <c r="F10" s="14" t="s">
        <v>229</v>
      </c>
    </row>
    <row r="11" spans="1:6" x14ac:dyDescent="0.25">
      <c r="A11" s="3">
        <v>8</v>
      </c>
      <c r="B11" s="3" t="s">
        <v>234</v>
      </c>
      <c r="C11" s="3">
        <v>0</v>
      </c>
      <c r="D11" s="3">
        <v>0</v>
      </c>
      <c r="E11" s="3" t="s">
        <v>235</v>
      </c>
      <c r="F11" s="3" t="s">
        <v>229</v>
      </c>
    </row>
    <row r="12" spans="1:6" x14ac:dyDescent="0.25">
      <c r="A12" s="3">
        <v>9</v>
      </c>
      <c r="B12" s="3" t="s">
        <v>234</v>
      </c>
      <c r="C12" s="3">
        <v>0</v>
      </c>
      <c r="D12" s="3">
        <v>0</v>
      </c>
      <c r="E12" s="3" t="s">
        <v>235</v>
      </c>
      <c r="F12" s="3" t="s">
        <v>229</v>
      </c>
    </row>
    <row r="13" spans="1:6" s="11" customFormat="1" x14ac:dyDescent="0.25">
      <c r="A13" s="11">
        <v>10</v>
      </c>
      <c r="B13" s="11" t="s">
        <v>234</v>
      </c>
      <c r="C13" s="11">
        <v>0</v>
      </c>
      <c r="D13" s="11">
        <v>0</v>
      </c>
      <c r="E13" s="11" t="s">
        <v>235</v>
      </c>
      <c r="F13" s="11" t="s">
        <v>229</v>
      </c>
    </row>
    <row r="14" spans="1:6" x14ac:dyDescent="0.25">
      <c r="A14" s="3">
        <v>11</v>
      </c>
      <c r="B14" s="3" t="s">
        <v>234</v>
      </c>
      <c r="C14" s="3">
        <v>0</v>
      </c>
      <c r="D14" s="3">
        <v>0</v>
      </c>
      <c r="E14" s="3" t="s">
        <v>235</v>
      </c>
      <c r="F14" s="3" t="s">
        <v>229</v>
      </c>
    </row>
    <row r="15" spans="1:6" x14ac:dyDescent="0.25">
      <c r="A15" s="3">
        <v>12</v>
      </c>
      <c r="B15" s="3" t="s">
        <v>234</v>
      </c>
      <c r="C15" s="3">
        <v>0</v>
      </c>
      <c r="D15" s="3">
        <v>0</v>
      </c>
      <c r="E15" s="3" t="s">
        <v>235</v>
      </c>
      <c r="F15" s="3" t="s">
        <v>229</v>
      </c>
    </row>
    <row r="16" spans="1:6" x14ac:dyDescent="0.25">
      <c r="A16" s="3">
        <v>13</v>
      </c>
      <c r="B16" s="3" t="s">
        <v>234</v>
      </c>
      <c r="C16" s="3">
        <v>0</v>
      </c>
      <c r="D16" s="3">
        <v>0</v>
      </c>
      <c r="E16" s="3" t="s">
        <v>235</v>
      </c>
      <c r="F16" s="3" t="s">
        <v>229</v>
      </c>
    </row>
    <row r="17" spans="1:6" x14ac:dyDescent="0.25">
      <c r="A17" s="3">
        <v>14</v>
      </c>
      <c r="B17" s="3" t="s">
        <v>234</v>
      </c>
      <c r="C17" s="3">
        <v>0</v>
      </c>
      <c r="D17" s="3">
        <v>0</v>
      </c>
      <c r="E17" s="3" t="s">
        <v>235</v>
      </c>
      <c r="F17" s="3" t="s">
        <v>229</v>
      </c>
    </row>
    <row r="18" spans="1:6" x14ac:dyDescent="0.25">
      <c r="A18" s="3">
        <v>15</v>
      </c>
      <c r="B18" s="3" t="s">
        <v>234</v>
      </c>
      <c r="C18" s="3">
        <v>0</v>
      </c>
      <c r="D18" s="3">
        <v>0</v>
      </c>
      <c r="E18" s="3" t="s">
        <v>235</v>
      </c>
      <c r="F18" s="3" t="s">
        <v>229</v>
      </c>
    </row>
    <row r="19" spans="1:6" s="14" customFormat="1" x14ac:dyDescent="0.25">
      <c r="A19" s="14">
        <v>16</v>
      </c>
      <c r="B19" s="14" t="s">
        <v>234</v>
      </c>
      <c r="C19" s="14">
        <v>0</v>
      </c>
      <c r="D19" s="14">
        <v>0</v>
      </c>
      <c r="E19" s="14" t="s">
        <v>235</v>
      </c>
      <c r="F19" s="14" t="s">
        <v>229</v>
      </c>
    </row>
    <row r="20" spans="1:6" x14ac:dyDescent="0.25">
      <c r="A20">
        <v>17</v>
      </c>
      <c r="B20" t="s">
        <v>234</v>
      </c>
      <c r="C20">
        <v>0</v>
      </c>
      <c r="D20">
        <v>0</v>
      </c>
      <c r="E20" t="s">
        <v>235</v>
      </c>
      <c r="F20" t="s">
        <v>229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L39" sqref="L3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 t="s">
        <v>229</v>
      </c>
    </row>
    <row r="5" spans="1:6" x14ac:dyDescent="0.25">
      <c r="A5" s="3">
        <v>2</v>
      </c>
      <c r="B5" s="3" t="s">
        <v>229</v>
      </c>
      <c r="C5" s="3">
        <v>0</v>
      </c>
      <c r="D5" s="3">
        <v>0</v>
      </c>
      <c r="E5" s="3" t="s">
        <v>228</v>
      </c>
      <c r="F5" s="3" t="s">
        <v>229</v>
      </c>
    </row>
    <row r="6" spans="1:6" s="14" customFormat="1" x14ac:dyDescent="0.25">
      <c r="A6" s="14">
        <v>3</v>
      </c>
      <c r="B6" s="12" t="s">
        <v>229</v>
      </c>
      <c r="C6" s="14">
        <v>0</v>
      </c>
      <c r="D6" s="14">
        <v>0</v>
      </c>
      <c r="E6" s="12" t="s">
        <v>228</v>
      </c>
      <c r="F6" s="12" t="s">
        <v>229</v>
      </c>
    </row>
    <row r="7" spans="1:6" x14ac:dyDescent="0.25">
      <c r="A7" s="3">
        <v>4</v>
      </c>
      <c r="B7" s="3" t="s">
        <v>229</v>
      </c>
      <c r="C7" s="3">
        <v>0</v>
      </c>
      <c r="D7" s="3">
        <v>0</v>
      </c>
      <c r="E7" s="3" t="s">
        <v>228</v>
      </c>
      <c r="F7" s="3" t="s">
        <v>229</v>
      </c>
    </row>
    <row r="8" spans="1:6" x14ac:dyDescent="0.25">
      <c r="A8" s="3">
        <v>5</v>
      </c>
      <c r="B8" s="3" t="s">
        <v>229</v>
      </c>
      <c r="C8" s="3">
        <v>0</v>
      </c>
      <c r="D8" s="3">
        <v>0</v>
      </c>
      <c r="E8" s="3" t="s">
        <v>228</v>
      </c>
      <c r="F8" s="3" t="s">
        <v>229</v>
      </c>
    </row>
    <row r="9" spans="1:6" x14ac:dyDescent="0.25">
      <c r="A9" s="3">
        <v>7</v>
      </c>
      <c r="B9" s="3" t="s">
        <v>229</v>
      </c>
      <c r="C9" s="3">
        <v>0</v>
      </c>
      <c r="D9" s="3">
        <v>0</v>
      </c>
      <c r="E9" s="3" t="s">
        <v>228</v>
      </c>
      <c r="F9" s="3" t="s">
        <v>229</v>
      </c>
    </row>
    <row r="10" spans="1:6" x14ac:dyDescent="0.25">
      <c r="A10" s="3">
        <v>8</v>
      </c>
      <c r="B10" s="3" t="s">
        <v>229</v>
      </c>
      <c r="C10" s="3">
        <v>0</v>
      </c>
      <c r="D10" s="3">
        <v>0</v>
      </c>
      <c r="E10" s="3" t="s">
        <v>228</v>
      </c>
      <c r="F10" s="3" t="s">
        <v>229</v>
      </c>
    </row>
    <row r="11" spans="1:6" x14ac:dyDescent="0.25">
      <c r="A11" s="3">
        <v>9</v>
      </c>
      <c r="B11" s="3" t="s">
        <v>229</v>
      </c>
      <c r="C11" s="3">
        <v>0</v>
      </c>
      <c r="D11" s="3">
        <v>0</v>
      </c>
      <c r="E11" s="3" t="s">
        <v>228</v>
      </c>
      <c r="F11" s="3" t="s">
        <v>229</v>
      </c>
    </row>
    <row r="12" spans="1:6" s="11" customFormat="1" x14ac:dyDescent="0.25">
      <c r="A12" s="11">
        <v>10</v>
      </c>
      <c r="B12" s="11" t="s">
        <v>229</v>
      </c>
      <c r="C12" s="11">
        <v>0</v>
      </c>
      <c r="D12" s="11">
        <v>0</v>
      </c>
      <c r="E12" s="11" t="s">
        <v>228</v>
      </c>
      <c r="F12" s="11" t="s">
        <v>229</v>
      </c>
    </row>
    <row r="13" spans="1:6" x14ac:dyDescent="0.25">
      <c r="A13" s="3">
        <v>11</v>
      </c>
      <c r="B13" s="3" t="s">
        <v>229</v>
      </c>
      <c r="C13" s="3">
        <v>0</v>
      </c>
      <c r="D13" s="3">
        <v>0</v>
      </c>
      <c r="E13" s="3" t="s">
        <v>228</v>
      </c>
      <c r="F13" s="3" t="s">
        <v>229</v>
      </c>
    </row>
    <row r="14" spans="1:6" x14ac:dyDescent="0.25">
      <c r="A14" s="3">
        <v>12</v>
      </c>
      <c r="B14" s="3" t="s">
        <v>229</v>
      </c>
      <c r="C14" s="3">
        <v>0</v>
      </c>
      <c r="D14" s="3">
        <v>0</v>
      </c>
      <c r="E14" s="3" t="s">
        <v>228</v>
      </c>
      <c r="F14" s="3" t="s">
        <v>229</v>
      </c>
    </row>
    <row r="15" spans="1:6" x14ac:dyDescent="0.25">
      <c r="A15" s="3">
        <v>13</v>
      </c>
      <c r="B15" s="3" t="s">
        <v>229</v>
      </c>
      <c r="C15" s="3">
        <v>0</v>
      </c>
      <c r="D15" s="3">
        <v>0</v>
      </c>
      <c r="E15" s="3" t="s">
        <v>228</v>
      </c>
      <c r="F15" s="3" t="s">
        <v>229</v>
      </c>
    </row>
    <row r="16" spans="1:6" x14ac:dyDescent="0.25">
      <c r="A16" s="3">
        <v>14</v>
      </c>
      <c r="B16" s="3" t="s">
        <v>229</v>
      </c>
      <c r="C16" s="3">
        <v>0</v>
      </c>
      <c r="D16" s="3">
        <v>0</v>
      </c>
      <c r="E16" s="3" t="s">
        <v>228</v>
      </c>
      <c r="F16" s="3" t="s">
        <v>229</v>
      </c>
    </row>
    <row r="17" spans="1:6" x14ac:dyDescent="0.25">
      <c r="A17" s="3">
        <v>15</v>
      </c>
      <c r="B17" s="3" t="s">
        <v>229</v>
      </c>
      <c r="C17" s="3">
        <v>0</v>
      </c>
      <c r="D17" s="3">
        <v>0</v>
      </c>
      <c r="E17" s="3" t="s">
        <v>228</v>
      </c>
      <c r="F17" s="3" t="s">
        <v>229</v>
      </c>
    </row>
    <row r="18" spans="1:6" s="14" customFormat="1" x14ac:dyDescent="0.25">
      <c r="A18" s="14">
        <v>16</v>
      </c>
      <c r="B18" s="14" t="s">
        <v>229</v>
      </c>
      <c r="C18" s="14">
        <v>0</v>
      </c>
      <c r="D18" s="14">
        <v>0</v>
      </c>
      <c r="E18" s="14" t="s">
        <v>228</v>
      </c>
      <c r="F18" s="14" t="s">
        <v>229</v>
      </c>
    </row>
    <row r="19" spans="1:6" x14ac:dyDescent="0.25">
      <c r="A19">
        <v>17</v>
      </c>
      <c r="B19" t="s">
        <v>229</v>
      </c>
      <c r="C19">
        <v>0</v>
      </c>
      <c r="D19">
        <v>0</v>
      </c>
      <c r="E19" t="s">
        <v>228</v>
      </c>
      <c r="F19" t="s">
        <v>229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9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style="18" bestFit="1" customWidth="1"/>
    <col min="4" max="4" width="30.5703125" style="18" customWidth="1"/>
    <col min="5" max="5" width="35.85546875" customWidth="1"/>
    <col min="6" max="6" width="31.5703125" customWidth="1"/>
  </cols>
  <sheetData>
    <row r="1" spans="1:6" hidden="1" x14ac:dyDescent="0.25">
      <c r="B1" t="s">
        <v>7</v>
      </c>
      <c r="C1" s="18" t="s">
        <v>11</v>
      </c>
      <c r="D1" s="18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18" t="s">
        <v>181</v>
      </c>
      <c r="D2" s="18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9" t="s">
        <v>186</v>
      </c>
      <c r="D3" s="19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229</v>
      </c>
      <c r="C4" s="8">
        <v>0</v>
      </c>
      <c r="D4" s="8">
        <f>+C4</f>
        <v>0</v>
      </c>
      <c r="E4" t="s">
        <v>228</v>
      </c>
      <c r="F4" s="9" t="s">
        <v>229</v>
      </c>
    </row>
    <row r="5" spans="1:6" x14ac:dyDescent="0.25">
      <c r="A5">
        <v>2</v>
      </c>
      <c r="B5" t="s">
        <v>278</v>
      </c>
      <c r="C5" s="8">
        <f>355.74+711.48</f>
        <v>1067.22</v>
      </c>
      <c r="D5" s="8">
        <f t="shared" ref="D5:D19" si="0">+C5</f>
        <v>1067.22</v>
      </c>
      <c r="E5" t="s">
        <v>228</v>
      </c>
      <c r="F5" s="3" t="s">
        <v>261</v>
      </c>
    </row>
    <row r="6" spans="1:6" s="14" customFormat="1" x14ac:dyDescent="0.25">
      <c r="A6" s="14">
        <v>3</v>
      </c>
      <c r="B6" s="14" t="s">
        <v>278</v>
      </c>
      <c r="C6" s="8">
        <f>250+250</f>
        <v>500</v>
      </c>
      <c r="D6" s="8">
        <f t="shared" si="0"/>
        <v>500</v>
      </c>
      <c r="E6" s="14" t="s">
        <v>228</v>
      </c>
      <c r="F6" s="12" t="s">
        <v>261</v>
      </c>
    </row>
    <row r="7" spans="1:6" x14ac:dyDescent="0.25">
      <c r="A7" s="3">
        <v>4</v>
      </c>
      <c r="B7" s="3" t="s">
        <v>229</v>
      </c>
      <c r="C7" s="8">
        <v>0</v>
      </c>
      <c r="D7" s="8">
        <f t="shared" si="0"/>
        <v>0</v>
      </c>
      <c r="E7" s="3" t="s">
        <v>228</v>
      </c>
      <c r="F7" s="3" t="s">
        <v>229</v>
      </c>
    </row>
    <row r="8" spans="1:6" x14ac:dyDescent="0.25">
      <c r="A8" s="3">
        <v>5</v>
      </c>
      <c r="B8" s="3" t="s">
        <v>229</v>
      </c>
      <c r="C8" s="8">
        <v>0</v>
      </c>
      <c r="D8" s="8">
        <f t="shared" si="0"/>
        <v>0</v>
      </c>
      <c r="E8" s="3" t="s">
        <v>228</v>
      </c>
      <c r="F8" s="3" t="s">
        <v>229</v>
      </c>
    </row>
    <row r="9" spans="1:6" x14ac:dyDescent="0.25">
      <c r="A9" s="3">
        <v>7</v>
      </c>
      <c r="B9" s="3" t="s">
        <v>278</v>
      </c>
      <c r="C9" s="8">
        <f>412.42+412.42</f>
        <v>824.84</v>
      </c>
      <c r="D9" s="8">
        <f t="shared" si="0"/>
        <v>824.84</v>
      </c>
      <c r="E9" s="3" t="s">
        <v>228</v>
      </c>
      <c r="F9" s="3" t="s">
        <v>261</v>
      </c>
    </row>
    <row r="10" spans="1:6" x14ac:dyDescent="0.25">
      <c r="A10">
        <v>8</v>
      </c>
      <c r="B10" t="s">
        <v>278</v>
      </c>
      <c r="C10" s="8">
        <v>412.42</v>
      </c>
      <c r="D10" s="8">
        <f t="shared" si="0"/>
        <v>412.42</v>
      </c>
      <c r="E10" t="s">
        <v>228</v>
      </c>
      <c r="F10" s="3" t="s">
        <v>261</v>
      </c>
    </row>
    <row r="11" spans="1:6" x14ac:dyDescent="0.25">
      <c r="A11" s="3">
        <v>9</v>
      </c>
      <c r="B11" s="3" t="s">
        <v>278</v>
      </c>
      <c r="C11" s="8">
        <f>338.08+338.08</f>
        <v>676.16</v>
      </c>
      <c r="D11" s="8">
        <f t="shared" si="0"/>
        <v>676.16</v>
      </c>
      <c r="E11" s="3" t="s">
        <v>228</v>
      </c>
      <c r="F11" s="3" t="s">
        <v>261</v>
      </c>
    </row>
    <row r="12" spans="1:6" s="11" customFormat="1" x14ac:dyDescent="0.25">
      <c r="A12" s="11">
        <v>10</v>
      </c>
      <c r="B12" s="11" t="s">
        <v>278</v>
      </c>
      <c r="C12" s="8">
        <v>169.04</v>
      </c>
      <c r="D12" s="8">
        <f t="shared" si="0"/>
        <v>169.04</v>
      </c>
      <c r="E12" s="11" t="s">
        <v>228</v>
      </c>
      <c r="F12" s="11" t="s">
        <v>261</v>
      </c>
    </row>
    <row r="13" spans="1:6" x14ac:dyDescent="0.25">
      <c r="A13">
        <v>11</v>
      </c>
      <c r="B13" s="3" t="s">
        <v>229</v>
      </c>
      <c r="C13" s="8">
        <v>0</v>
      </c>
      <c r="D13" s="8">
        <f t="shared" si="0"/>
        <v>0</v>
      </c>
      <c r="E13" s="3" t="s">
        <v>228</v>
      </c>
      <c r="F13" s="3" t="s">
        <v>229</v>
      </c>
    </row>
    <row r="14" spans="1:6" x14ac:dyDescent="0.25">
      <c r="A14" s="3">
        <v>12</v>
      </c>
      <c r="B14" s="3" t="s">
        <v>278</v>
      </c>
      <c r="C14" s="8">
        <v>676.16</v>
      </c>
      <c r="D14" s="8">
        <f t="shared" si="0"/>
        <v>676.16</v>
      </c>
      <c r="E14" s="3" t="s">
        <v>228</v>
      </c>
      <c r="F14" s="3" t="s">
        <v>261</v>
      </c>
    </row>
    <row r="15" spans="1:6" x14ac:dyDescent="0.25">
      <c r="A15" s="3">
        <v>13</v>
      </c>
      <c r="B15" s="3" t="s">
        <v>278</v>
      </c>
      <c r="C15" s="8">
        <f>169.04+338.08</f>
        <v>507.12</v>
      </c>
      <c r="D15" s="8">
        <f t="shared" si="0"/>
        <v>507.12</v>
      </c>
      <c r="E15" s="3" t="s">
        <v>228</v>
      </c>
      <c r="F15" s="3" t="s">
        <v>261</v>
      </c>
    </row>
    <row r="16" spans="1:6" x14ac:dyDescent="0.25">
      <c r="A16" s="3">
        <v>14</v>
      </c>
      <c r="B16" s="3" t="s">
        <v>229</v>
      </c>
      <c r="C16" s="8">
        <v>0</v>
      </c>
      <c r="D16" s="8">
        <f t="shared" si="0"/>
        <v>0</v>
      </c>
      <c r="E16" s="3" t="s">
        <v>228</v>
      </c>
      <c r="F16" s="3" t="s">
        <v>229</v>
      </c>
    </row>
    <row r="17" spans="1:6" x14ac:dyDescent="0.25">
      <c r="A17">
        <v>15</v>
      </c>
      <c r="B17" t="s">
        <v>229</v>
      </c>
      <c r="C17" s="8">
        <v>0</v>
      </c>
      <c r="D17" s="8">
        <f t="shared" si="0"/>
        <v>0</v>
      </c>
      <c r="E17" t="s">
        <v>228</v>
      </c>
      <c r="F17" t="s">
        <v>229</v>
      </c>
    </row>
    <row r="18" spans="1:6" s="14" customFormat="1" x14ac:dyDescent="0.25">
      <c r="A18" s="14">
        <v>16</v>
      </c>
      <c r="B18" s="14" t="s">
        <v>229</v>
      </c>
      <c r="C18" s="8">
        <v>0</v>
      </c>
      <c r="D18" s="8">
        <f t="shared" si="0"/>
        <v>0</v>
      </c>
      <c r="E18" s="14" t="s">
        <v>228</v>
      </c>
      <c r="F18" s="14" t="s">
        <v>229</v>
      </c>
    </row>
    <row r="19" spans="1:6" x14ac:dyDescent="0.25">
      <c r="A19">
        <v>17</v>
      </c>
      <c r="B19" t="s">
        <v>278</v>
      </c>
      <c r="C19" s="8">
        <f>338.08+169.04+169.04</f>
        <v>676.16</v>
      </c>
      <c r="D19" s="8">
        <f t="shared" si="0"/>
        <v>676.16</v>
      </c>
      <c r="E19" t="s">
        <v>228</v>
      </c>
      <c r="F19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228</v>
      </c>
      <c r="F4" t="s">
        <v>229</v>
      </c>
    </row>
    <row r="5" spans="1:6" x14ac:dyDescent="0.25">
      <c r="A5" s="3">
        <v>2</v>
      </c>
      <c r="B5" s="3" t="s">
        <v>236</v>
      </c>
      <c r="C5" s="3">
        <v>0</v>
      </c>
      <c r="D5" s="3">
        <v>0</v>
      </c>
      <c r="E5" s="3" t="s">
        <v>228</v>
      </c>
      <c r="F5" s="3" t="s">
        <v>229</v>
      </c>
    </row>
    <row r="6" spans="1:6" s="14" customFormat="1" x14ac:dyDescent="0.25">
      <c r="A6" s="14">
        <v>3</v>
      </c>
      <c r="B6" s="12" t="s">
        <v>236</v>
      </c>
      <c r="C6" s="14">
        <v>0</v>
      </c>
      <c r="D6" s="14">
        <v>0</v>
      </c>
      <c r="E6" s="12" t="s">
        <v>228</v>
      </c>
      <c r="F6" s="12" t="s">
        <v>229</v>
      </c>
    </row>
    <row r="7" spans="1:6" x14ac:dyDescent="0.25">
      <c r="A7" s="3">
        <v>4</v>
      </c>
      <c r="B7" s="3" t="s">
        <v>236</v>
      </c>
      <c r="C7" s="3">
        <v>0</v>
      </c>
      <c r="D7" s="3">
        <v>0</v>
      </c>
      <c r="E7" s="3" t="s">
        <v>228</v>
      </c>
      <c r="F7" s="3" t="s">
        <v>229</v>
      </c>
    </row>
    <row r="8" spans="1:6" x14ac:dyDescent="0.25">
      <c r="A8" s="3">
        <v>5</v>
      </c>
      <c r="B8" s="3" t="s">
        <v>236</v>
      </c>
      <c r="C8" s="3">
        <v>0</v>
      </c>
      <c r="D8" s="3">
        <v>0</v>
      </c>
      <c r="E8" s="3" t="s">
        <v>228</v>
      </c>
      <c r="F8" s="3" t="s">
        <v>229</v>
      </c>
    </row>
    <row r="9" spans="1:6" x14ac:dyDescent="0.25">
      <c r="A9" s="3">
        <v>7</v>
      </c>
      <c r="B9" s="3" t="s">
        <v>236</v>
      </c>
      <c r="C9" s="3">
        <v>0</v>
      </c>
      <c r="D9" s="3">
        <v>0</v>
      </c>
      <c r="E9" s="3" t="s">
        <v>228</v>
      </c>
      <c r="F9" s="3" t="s">
        <v>229</v>
      </c>
    </row>
    <row r="10" spans="1:6" x14ac:dyDescent="0.25">
      <c r="A10" s="3">
        <v>8</v>
      </c>
      <c r="B10" s="3" t="s">
        <v>236</v>
      </c>
      <c r="C10" s="3">
        <v>0</v>
      </c>
      <c r="D10" s="3">
        <v>0</v>
      </c>
      <c r="E10" s="3" t="s">
        <v>228</v>
      </c>
      <c r="F10" s="3" t="s">
        <v>229</v>
      </c>
    </row>
    <row r="11" spans="1:6" x14ac:dyDescent="0.25">
      <c r="A11" s="3">
        <v>9</v>
      </c>
      <c r="B11" s="3" t="s">
        <v>236</v>
      </c>
      <c r="C11" s="3">
        <v>0</v>
      </c>
      <c r="D11" s="3">
        <v>0</v>
      </c>
      <c r="E11" s="3" t="s">
        <v>228</v>
      </c>
      <c r="F11" s="3" t="s">
        <v>229</v>
      </c>
    </row>
    <row r="12" spans="1:6" s="11" customFormat="1" x14ac:dyDescent="0.25">
      <c r="A12" s="11">
        <v>10</v>
      </c>
      <c r="B12" s="11" t="s">
        <v>236</v>
      </c>
      <c r="C12" s="11">
        <v>0</v>
      </c>
      <c r="D12" s="11">
        <v>0</v>
      </c>
      <c r="E12" s="11" t="s">
        <v>228</v>
      </c>
      <c r="F12" s="11" t="s">
        <v>229</v>
      </c>
    </row>
    <row r="13" spans="1:6" x14ac:dyDescent="0.25">
      <c r="A13" s="3">
        <v>11</v>
      </c>
      <c r="B13" s="3" t="s">
        <v>236</v>
      </c>
      <c r="C13" s="3">
        <v>0</v>
      </c>
      <c r="D13" s="3">
        <v>0</v>
      </c>
      <c r="E13" s="3" t="s">
        <v>228</v>
      </c>
      <c r="F13" s="3" t="s">
        <v>229</v>
      </c>
    </row>
    <row r="14" spans="1:6" x14ac:dyDescent="0.25">
      <c r="A14" s="3">
        <v>12</v>
      </c>
      <c r="B14" s="3" t="s">
        <v>236</v>
      </c>
      <c r="C14" s="3">
        <v>0</v>
      </c>
      <c r="D14" s="3">
        <v>0</v>
      </c>
      <c r="E14" s="3" t="s">
        <v>228</v>
      </c>
      <c r="F14" s="3" t="s">
        <v>229</v>
      </c>
    </row>
    <row r="15" spans="1:6" x14ac:dyDescent="0.25">
      <c r="A15" s="3">
        <v>13</v>
      </c>
      <c r="B15" s="3" t="s">
        <v>236</v>
      </c>
      <c r="C15" s="3">
        <v>0</v>
      </c>
      <c r="D15" s="3">
        <v>0</v>
      </c>
      <c r="E15" s="3" t="s">
        <v>228</v>
      </c>
      <c r="F15" s="3" t="s">
        <v>229</v>
      </c>
    </row>
    <row r="16" spans="1:6" x14ac:dyDescent="0.25">
      <c r="A16" s="3">
        <v>14</v>
      </c>
      <c r="B16" s="3" t="s">
        <v>236</v>
      </c>
      <c r="C16" s="3">
        <v>0</v>
      </c>
      <c r="D16" s="3">
        <v>0</v>
      </c>
      <c r="E16" s="3" t="s">
        <v>228</v>
      </c>
      <c r="F16" s="3" t="s">
        <v>229</v>
      </c>
    </row>
    <row r="17" spans="1:6" x14ac:dyDescent="0.25">
      <c r="A17" s="3">
        <v>15</v>
      </c>
      <c r="B17" s="3" t="s">
        <v>236</v>
      </c>
      <c r="C17" s="3">
        <v>0</v>
      </c>
      <c r="D17" s="3">
        <v>0</v>
      </c>
      <c r="E17" s="3" t="s">
        <v>228</v>
      </c>
      <c r="F17" s="3" t="s">
        <v>229</v>
      </c>
    </row>
    <row r="18" spans="1:6" s="14" customFormat="1" x14ac:dyDescent="0.25">
      <c r="A18" s="14">
        <v>16</v>
      </c>
      <c r="B18" s="14" t="s">
        <v>236</v>
      </c>
      <c r="C18" s="14">
        <v>0</v>
      </c>
      <c r="D18" s="14">
        <v>0</v>
      </c>
      <c r="E18" s="14" t="s">
        <v>228</v>
      </c>
      <c r="F18" s="14" t="s">
        <v>229</v>
      </c>
    </row>
    <row r="19" spans="1:6" x14ac:dyDescent="0.25">
      <c r="A19">
        <v>17</v>
      </c>
      <c r="B19" t="s">
        <v>236</v>
      </c>
      <c r="C19">
        <v>0</v>
      </c>
      <c r="D19">
        <v>0</v>
      </c>
      <c r="E19" t="s">
        <v>228</v>
      </c>
      <c r="F19" t="s">
        <v>229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 t="s">
        <v>229</v>
      </c>
    </row>
    <row r="5" spans="1:6" x14ac:dyDescent="0.25">
      <c r="A5" s="3">
        <v>2</v>
      </c>
      <c r="B5" s="3" t="s">
        <v>229</v>
      </c>
      <c r="C5" s="3">
        <v>0</v>
      </c>
      <c r="D5" s="3">
        <v>0</v>
      </c>
      <c r="E5" s="3" t="s">
        <v>228</v>
      </c>
      <c r="F5" s="3" t="s">
        <v>229</v>
      </c>
    </row>
    <row r="6" spans="1:6" s="14" customFormat="1" x14ac:dyDescent="0.25">
      <c r="A6" s="14">
        <v>3</v>
      </c>
      <c r="B6" s="12" t="s">
        <v>229</v>
      </c>
      <c r="C6" s="14">
        <v>0</v>
      </c>
      <c r="D6" s="14">
        <v>0</v>
      </c>
      <c r="E6" s="12" t="s">
        <v>228</v>
      </c>
      <c r="F6" s="12" t="s">
        <v>229</v>
      </c>
    </row>
    <row r="7" spans="1:6" x14ac:dyDescent="0.25">
      <c r="A7" s="3">
        <v>4</v>
      </c>
      <c r="B7" s="3" t="s">
        <v>229</v>
      </c>
      <c r="C7" s="3">
        <v>0</v>
      </c>
      <c r="D7" s="3">
        <v>0</v>
      </c>
      <c r="E7" s="3" t="s">
        <v>228</v>
      </c>
      <c r="F7" s="3" t="s">
        <v>229</v>
      </c>
    </row>
    <row r="8" spans="1:6" x14ac:dyDescent="0.25">
      <c r="A8" s="3">
        <v>5</v>
      </c>
      <c r="B8" s="3" t="s">
        <v>229</v>
      </c>
      <c r="C8" s="3">
        <v>0</v>
      </c>
      <c r="D8" s="3">
        <v>0</v>
      </c>
      <c r="E8" s="3" t="s">
        <v>228</v>
      </c>
      <c r="F8" s="3" t="s">
        <v>229</v>
      </c>
    </row>
    <row r="9" spans="1:6" x14ac:dyDescent="0.25">
      <c r="A9" s="3">
        <v>7</v>
      </c>
      <c r="B9" s="3" t="s">
        <v>229</v>
      </c>
      <c r="C9" s="3">
        <v>0</v>
      </c>
      <c r="D9" s="3">
        <v>0</v>
      </c>
      <c r="E9" s="3" t="s">
        <v>228</v>
      </c>
      <c r="F9" s="3" t="s">
        <v>229</v>
      </c>
    </row>
    <row r="10" spans="1:6" x14ac:dyDescent="0.25">
      <c r="A10" s="3">
        <v>8</v>
      </c>
      <c r="B10" s="3" t="s">
        <v>229</v>
      </c>
      <c r="C10" s="3">
        <v>0</v>
      </c>
      <c r="D10" s="3">
        <v>0</v>
      </c>
      <c r="E10" s="3" t="s">
        <v>228</v>
      </c>
      <c r="F10" s="3" t="s">
        <v>229</v>
      </c>
    </row>
    <row r="11" spans="1:6" x14ac:dyDescent="0.25">
      <c r="A11" s="3">
        <v>9</v>
      </c>
      <c r="B11" s="3" t="s">
        <v>229</v>
      </c>
      <c r="C11" s="3">
        <v>0</v>
      </c>
      <c r="D11" s="3">
        <v>0</v>
      </c>
      <c r="E11" s="3" t="s">
        <v>228</v>
      </c>
      <c r="F11" s="3" t="s">
        <v>229</v>
      </c>
    </row>
    <row r="12" spans="1:6" s="11" customFormat="1" x14ac:dyDescent="0.25">
      <c r="A12" s="11">
        <v>10</v>
      </c>
      <c r="B12" s="11" t="s">
        <v>229</v>
      </c>
      <c r="C12" s="11">
        <v>0</v>
      </c>
      <c r="D12" s="11">
        <v>0</v>
      </c>
      <c r="E12" s="11" t="s">
        <v>228</v>
      </c>
      <c r="F12" s="11" t="s">
        <v>229</v>
      </c>
    </row>
    <row r="13" spans="1:6" x14ac:dyDescent="0.25">
      <c r="A13" s="3">
        <v>11</v>
      </c>
      <c r="B13" s="3" t="s">
        <v>229</v>
      </c>
      <c r="C13" s="3">
        <v>0</v>
      </c>
      <c r="D13" s="3">
        <v>0</v>
      </c>
      <c r="E13" s="3" t="s">
        <v>228</v>
      </c>
      <c r="F13" s="3" t="s">
        <v>229</v>
      </c>
    </row>
    <row r="14" spans="1:6" x14ac:dyDescent="0.25">
      <c r="A14" s="3">
        <v>12</v>
      </c>
      <c r="B14" s="3" t="s">
        <v>229</v>
      </c>
      <c r="C14" s="3">
        <v>0</v>
      </c>
      <c r="D14" s="3">
        <v>0</v>
      </c>
      <c r="E14" s="3" t="s">
        <v>228</v>
      </c>
      <c r="F14" s="3" t="s">
        <v>229</v>
      </c>
    </row>
    <row r="15" spans="1:6" x14ac:dyDescent="0.25">
      <c r="A15" s="3">
        <v>13</v>
      </c>
      <c r="B15" s="3" t="s">
        <v>229</v>
      </c>
      <c r="C15" s="3">
        <v>0</v>
      </c>
      <c r="D15" s="3">
        <v>0</v>
      </c>
      <c r="E15" s="3" t="s">
        <v>228</v>
      </c>
      <c r="F15" s="3" t="s">
        <v>229</v>
      </c>
    </row>
    <row r="16" spans="1:6" x14ac:dyDescent="0.25">
      <c r="A16" s="3">
        <v>14</v>
      </c>
      <c r="B16" s="3" t="s">
        <v>229</v>
      </c>
      <c r="C16" s="3">
        <v>0</v>
      </c>
      <c r="D16" s="3">
        <v>0</v>
      </c>
      <c r="E16" s="3" t="s">
        <v>228</v>
      </c>
      <c r="F16" s="3" t="s">
        <v>229</v>
      </c>
    </row>
    <row r="17" spans="1:6" x14ac:dyDescent="0.25">
      <c r="A17" s="3">
        <v>15</v>
      </c>
      <c r="B17" s="3" t="s">
        <v>229</v>
      </c>
      <c r="C17" s="3">
        <v>0</v>
      </c>
      <c r="D17" s="3">
        <v>0</v>
      </c>
      <c r="E17" s="3" t="s">
        <v>228</v>
      </c>
      <c r="F17" s="3" t="s">
        <v>229</v>
      </c>
    </row>
    <row r="18" spans="1:6" s="14" customFormat="1" x14ac:dyDescent="0.25">
      <c r="A18" s="14">
        <v>16</v>
      </c>
      <c r="B18" s="14" t="s">
        <v>229</v>
      </c>
      <c r="C18" s="14">
        <v>0</v>
      </c>
      <c r="D18" s="14">
        <v>0</v>
      </c>
      <c r="E18" s="14" t="s">
        <v>228</v>
      </c>
      <c r="F18" s="14" t="s">
        <v>229</v>
      </c>
    </row>
    <row r="19" spans="1:6" x14ac:dyDescent="0.25">
      <c r="A19">
        <v>17</v>
      </c>
      <c r="B19" t="s">
        <v>229</v>
      </c>
      <c r="C19">
        <v>0</v>
      </c>
      <c r="D19">
        <v>0</v>
      </c>
      <c r="E19" t="s">
        <v>228</v>
      </c>
      <c r="F19" t="s">
        <v>229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32.570312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229</v>
      </c>
      <c r="C4" t="s">
        <v>229</v>
      </c>
    </row>
    <row r="5" spans="1:3" x14ac:dyDescent="0.25">
      <c r="A5" s="3">
        <v>2</v>
      </c>
      <c r="B5" s="3" t="s">
        <v>229</v>
      </c>
      <c r="C5" s="3" t="s">
        <v>229</v>
      </c>
    </row>
    <row r="6" spans="1:3" s="14" customFormat="1" x14ac:dyDescent="0.25">
      <c r="A6" s="14">
        <v>3</v>
      </c>
      <c r="B6" s="12" t="s">
        <v>229</v>
      </c>
      <c r="C6" s="12" t="s">
        <v>229</v>
      </c>
    </row>
    <row r="7" spans="1:3" x14ac:dyDescent="0.25">
      <c r="A7" s="3">
        <v>4</v>
      </c>
      <c r="B7" s="3" t="s">
        <v>229</v>
      </c>
      <c r="C7" s="3" t="s">
        <v>229</v>
      </c>
    </row>
    <row r="8" spans="1:3" x14ac:dyDescent="0.25">
      <c r="A8" s="3">
        <v>5</v>
      </c>
      <c r="B8" s="3" t="s">
        <v>229</v>
      </c>
      <c r="C8" s="3" t="s">
        <v>229</v>
      </c>
    </row>
    <row r="9" spans="1:3" x14ac:dyDescent="0.25">
      <c r="A9" s="3">
        <v>7</v>
      </c>
      <c r="B9" s="3" t="s">
        <v>229</v>
      </c>
      <c r="C9" s="3" t="s">
        <v>229</v>
      </c>
    </row>
    <row r="10" spans="1:3" x14ac:dyDescent="0.25">
      <c r="A10" s="3">
        <v>8</v>
      </c>
      <c r="B10" s="3" t="s">
        <v>229</v>
      </c>
      <c r="C10" s="3" t="s">
        <v>229</v>
      </c>
    </row>
    <row r="11" spans="1:3" x14ac:dyDescent="0.25">
      <c r="A11" s="3">
        <v>9</v>
      </c>
      <c r="B11" s="3" t="s">
        <v>229</v>
      </c>
      <c r="C11" s="3" t="s">
        <v>229</v>
      </c>
    </row>
    <row r="12" spans="1:3" s="11" customFormat="1" x14ac:dyDescent="0.25">
      <c r="A12" s="11">
        <v>10</v>
      </c>
      <c r="B12" s="11" t="s">
        <v>229</v>
      </c>
      <c r="C12" s="11" t="s">
        <v>229</v>
      </c>
    </row>
    <row r="13" spans="1:3" x14ac:dyDescent="0.25">
      <c r="A13" s="3">
        <v>11</v>
      </c>
      <c r="B13" s="3" t="s">
        <v>229</v>
      </c>
      <c r="C13" s="3" t="s">
        <v>229</v>
      </c>
    </row>
    <row r="14" spans="1:3" x14ac:dyDescent="0.25">
      <c r="A14" s="3">
        <v>12</v>
      </c>
      <c r="B14" s="3" t="s">
        <v>229</v>
      </c>
      <c r="C14" s="3" t="s">
        <v>229</v>
      </c>
    </row>
    <row r="15" spans="1:3" x14ac:dyDescent="0.25">
      <c r="A15" s="3">
        <v>13</v>
      </c>
      <c r="B15" s="3" t="s">
        <v>229</v>
      </c>
      <c r="C15" s="3" t="s">
        <v>229</v>
      </c>
    </row>
    <row r="16" spans="1:3" x14ac:dyDescent="0.25">
      <c r="A16" s="3">
        <v>14</v>
      </c>
      <c r="B16" s="3" t="s">
        <v>229</v>
      </c>
      <c r="C16" s="3" t="s">
        <v>229</v>
      </c>
    </row>
    <row r="17" spans="1:3" x14ac:dyDescent="0.25">
      <c r="A17" s="3">
        <v>15</v>
      </c>
      <c r="B17" s="3" t="s">
        <v>229</v>
      </c>
      <c r="C17" s="3" t="s">
        <v>229</v>
      </c>
    </row>
    <row r="18" spans="1:3" s="14" customFormat="1" x14ac:dyDescent="0.25">
      <c r="A18" s="14">
        <v>16</v>
      </c>
      <c r="B18" s="14" t="s">
        <v>229</v>
      </c>
      <c r="C18" s="14" t="s">
        <v>229</v>
      </c>
    </row>
    <row r="19" spans="1:3" x14ac:dyDescent="0.25">
      <c r="A19">
        <v>17</v>
      </c>
      <c r="B19" t="s">
        <v>229</v>
      </c>
      <c r="C19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229</v>
      </c>
      <c r="C4" s="3" t="s">
        <v>229</v>
      </c>
      <c r="D4" s="3">
        <v>0</v>
      </c>
      <c r="E4" s="3">
        <v>0</v>
      </c>
      <c r="F4" s="3" t="s">
        <v>229</v>
      </c>
    </row>
    <row r="5" spans="1:6" x14ac:dyDescent="0.25">
      <c r="A5">
        <v>2</v>
      </c>
      <c r="B5" s="3" t="s">
        <v>229</v>
      </c>
      <c r="C5" s="3" t="s">
        <v>229</v>
      </c>
      <c r="D5" s="3">
        <v>0</v>
      </c>
      <c r="E5" s="3">
        <v>0</v>
      </c>
      <c r="F5" s="3" t="s">
        <v>229</v>
      </c>
    </row>
    <row r="6" spans="1:6" s="14" customFormat="1" x14ac:dyDescent="0.25">
      <c r="A6" s="14">
        <v>3</v>
      </c>
      <c r="B6" s="12" t="s">
        <v>229</v>
      </c>
      <c r="C6" s="12" t="s">
        <v>229</v>
      </c>
      <c r="D6" s="14">
        <v>0</v>
      </c>
      <c r="E6" s="14">
        <v>0</v>
      </c>
      <c r="F6" s="12" t="s">
        <v>229</v>
      </c>
    </row>
    <row r="7" spans="1:6" x14ac:dyDescent="0.25">
      <c r="A7" s="3">
        <v>4</v>
      </c>
      <c r="B7" s="3" t="s">
        <v>229</v>
      </c>
      <c r="C7" s="3" t="s">
        <v>229</v>
      </c>
      <c r="D7" s="3">
        <v>0</v>
      </c>
      <c r="E7" s="3">
        <v>0</v>
      </c>
      <c r="F7" s="3" t="s">
        <v>229</v>
      </c>
    </row>
    <row r="8" spans="1:6" x14ac:dyDescent="0.25">
      <c r="A8" s="3">
        <v>5</v>
      </c>
      <c r="B8" s="3" t="s">
        <v>229</v>
      </c>
      <c r="C8" s="3" t="s">
        <v>229</v>
      </c>
      <c r="D8" s="3">
        <v>0</v>
      </c>
      <c r="E8" s="3">
        <v>0</v>
      </c>
      <c r="F8" s="3" t="s">
        <v>229</v>
      </c>
    </row>
    <row r="9" spans="1:6" x14ac:dyDescent="0.25">
      <c r="A9" s="3">
        <v>7</v>
      </c>
      <c r="B9" s="3" t="s">
        <v>229</v>
      </c>
      <c r="C9" s="3" t="s">
        <v>229</v>
      </c>
      <c r="D9" s="3">
        <v>0</v>
      </c>
      <c r="E9" s="3">
        <v>0</v>
      </c>
      <c r="F9" s="3" t="s">
        <v>229</v>
      </c>
    </row>
    <row r="10" spans="1:6" x14ac:dyDescent="0.25">
      <c r="A10" s="3">
        <v>8</v>
      </c>
      <c r="B10" s="3" t="s">
        <v>229</v>
      </c>
      <c r="C10" s="3" t="s">
        <v>229</v>
      </c>
      <c r="D10" s="3">
        <v>0</v>
      </c>
      <c r="E10" s="3">
        <v>0</v>
      </c>
      <c r="F10" s="3" t="s">
        <v>229</v>
      </c>
    </row>
    <row r="11" spans="1:6" x14ac:dyDescent="0.25">
      <c r="A11" s="3">
        <v>9</v>
      </c>
      <c r="B11" s="3" t="s">
        <v>229</v>
      </c>
      <c r="C11" s="3" t="s">
        <v>229</v>
      </c>
      <c r="D11" s="3">
        <v>0</v>
      </c>
      <c r="E11" s="3">
        <v>0</v>
      </c>
      <c r="F11" s="3" t="s">
        <v>229</v>
      </c>
    </row>
    <row r="12" spans="1:6" s="11" customFormat="1" x14ac:dyDescent="0.25">
      <c r="A12" s="11">
        <v>10</v>
      </c>
      <c r="B12" s="11" t="s">
        <v>229</v>
      </c>
      <c r="C12" s="11" t="s">
        <v>229</v>
      </c>
      <c r="D12" s="11">
        <v>0</v>
      </c>
      <c r="E12" s="11">
        <v>0</v>
      </c>
      <c r="F12" s="11" t="s">
        <v>229</v>
      </c>
    </row>
    <row r="13" spans="1:6" x14ac:dyDescent="0.25">
      <c r="A13" s="3">
        <v>11</v>
      </c>
      <c r="B13" s="3" t="s">
        <v>229</v>
      </c>
      <c r="C13" s="3" t="s">
        <v>229</v>
      </c>
      <c r="D13" s="3">
        <v>0</v>
      </c>
      <c r="E13" s="3">
        <v>0</v>
      </c>
      <c r="F13" s="3" t="s">
        <v>229</v>
      </c>
    </row>
    <row r="14" spans="1:6" x14ac:dyDescent="0.25">
      <c r="A14" s="3">
        <v>12</v>
      </c>
      <c r="B14" s="3" t="s">
        <v>229</v>
      </c>
      <c r="C14" s="3" t="s">
        <v>229</v>
      </c>
      <c r="D14" s="3">
        <v>0</v>
      </c>
      <c r="E14" s="3">
        <v>0</v>
      </c>
      <c r="F14" s="3" t="s">
        <v>229</v>
      </c>
    </row>
    <row r="15" spans="1:6" x14ac:dyDescent="0.25">
      <c r="A15" s="3">
        <v>13</v>
      </c>
      <c r="B15" s="3" t="s">
        <v>229</v>
      </c>
      <c r="C15" s="3" t="s">
        <v>229</v>
      </c>
      <c r="D15" s="3">
        <v>0</v>
      </c>
      <c r="E15" s="3">
        <v>0</v>
      </c>
      <c r="F15" s="3" t="s">
        <v>229</v>
      </c>
    </row>
    <row r="16" spans="1:6" x14ac:dyDescent="0.25">
      <c r="A16" s="3">
        <v>14</v>
      </c>
      <c r="B16" s="3" t="s">
        <v>229</v>
      </c>
      <c r="C16" s="3" t="s">
        <v>229</v>
      </c>
      <c r="D16" s="3">
        <v>0</v>
      </c>
      <c r="E16" s="3">
        <v>0</v>
      </c>
      <c r="F16" s="3" t="s">
        <v>229</v>
      </c>
    </row>
    <row r="17" spans="1:6" x14ac:dyDescent="0.25">
      <c r="A17" s="3">
        <v>15</v>
      </c>
      <c r="B17" s="3" t="s">
        <v>229</v>
      </c>
      <c r="C17" s="3" t="s">
        <v>229</v>
      </c>
      <c r="D17" s="3">
        <v>0</v>
      </c>
      <c r="E17" s="3">
        <v>0</v>
      </c>
      <c r="F17" s="3" t="s">
        <v>229</v>
      </c>
    </row>
    <row r="18" spans="1:6" s="14" customFormat="1" x14ac:dyDescent="0.25">
      <c r="A18" s="14">
        <v>16</v>
      </c>
      <c r="B18" s="14" t="s">
        <v>229</v>
      </c>
      <c r="C18" s="14" t="s">
        <v>229</v>
      </c>
      <c r="D18" s="14">
        <v>0</v>
      </c>
      <c r="E18" s="14">
        <v>0</v>
      </c>
      <c r="F18" s="14" t="s">
        <v>229</v>
      </c>
    </row>
    <row r="19" spans="1:6" x14ac:dyDescent="0.25">
      <c r="A19">
        <v>17</v>
      </c>
      <c r="B19" t="s">
        <v>229</v>
      </c>
      <c r="C19" t="s">
        <v>229</v>
      </c>
      <c r="D19">
        <v>0</v>
      </c>
      <c r="E19">
        <v>0</v>
      </c>
      <c r="F19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229</v>
      </c>
      <c r="C4" t="s">
        <v>229</v>
      </c>
    </row>
    <row r="5" spans="1:3" x14ac:dyDescent="0.25">
      <c r="A5" s="3">
        <v>2</v>
      </c>
      <c r="B5" s="3" t="s">
        <v>229</v>
      </c>
      <c r="C5" s="3" t="s">
        <v>229</v>
      </c>
    </row>
    <row r="6" spans="1:3" s="14" customFormat="1" x14ac:dyDescent="0.25">
      <c r="A6" s="14">
        <v>3</v>
      </c>
      <c r="B6" s="12" t="s">
        <v>229</v>
      </c>
      <c r="C6" s="12" t="s">
        <v>229</v>
      </c>
    </row>
    <row r="7" spans="1:3" x14ac:dyDescent="0.25">
      <c r="A7" s="3">
        <v>4</v>
      </c>
      <c r="B7" s="3" t="s">
        <v>229</v>
      </c>
      <c r="C7" s="3" t="s">
        <v>229</v>
      </c>
    </row>
    <row r="8" spans="1:3" x14ac:dyDescent="0.25">
      <c r="A8" s="3">
        <v>5</v>
      </c>
      <c r="B8" s="3" t="s">
        <v>229</v>
      </c>
      <c r="C8" s="3" t="s">
        <v>229</v>
      </c>
    </row>
    <row r="9" spans="1:3" x14ac:dyDescent="0.25">
      <c r="A9" s="3">
        <v>7</v>
      </c>
      <c r="B9" s="3" t="s">
        <v>229</v>
      </c>
      <c r="C9" s="3" t="s">
        <v>229</v>
      </c>
    </row>
    <row r="10" spans="1:3" x14ac:dyDescent="0.25">
      <c r="A10" s="3">
        <v>8</v>
      </c>
      <c r="B10" s="3" t="s">
        <v>229</v>
      </c>
      <c r="C10" s="3" t="s">
        <v>229</v>
      </c>
    </row>
    <row r="11" spans="1:3" x14ac:dyDescent="0.25">
      <c r="A11" s="3">
        <v>9</v>
      </c>
      <c r="B11" s="3" t="s">
        <v>229</v>
      </c>
      <c r="C11" s="3" t="s">
        <v>229</v>
      </c>
    </row>
    <row r="12" spans="1:3" s="11" customFormat="1" x14ac:dyDescent="0.25">
      <c r="A12" s="11">
        <v>10</v>
      </c>
      <c r="B12" s="11" t="s">
        <v>229</v>
      </c>
      <c r="C12" s="11" t="s">
        <v>229</v>
      </c>
    </row>
    <row r="13" spans="1:3" x14ac:dyDescent="0.25">
      <c r="A13" s="3">
        <v>11</v>
      </c>
      <c r="B13" s="3" t="s">
        <v>229</v>
      </c>
      <c r="C13" s="3" t="s">
        <v>229</v>
      </c>
    </row>
    <row r="14" spans="1:3" x14ac:dyDescent="0.25">
      <c r="A14" s="3">
        <v>12</v>
      </c>
      <c r="B14" s="3" t="s">
        <v>229</v>
      </c>
      <c r="C14" s="3" t="s">
        <v>229</v>
      </c>
    </row>
    <row r="15" spans="1:3" x14ac:dyDescent="0.25">
      <c r="A15" s="3">
        <v>13</v>
      </c>
      <c r="B15" s="3" t="s">
        <v>229</v>
      </c>
      <c r="C15" s="3" t="s">
        <v>229</v>
      </c>
    </row>
    <row r="16" spans="1:3" x14ac:dyDescent="0.25">
      <c r="A16" s="3">
        <v>14</v>
      </c>
      <c r="B16" s="3" t="s">
        <v>229</v>
      </c>
      <c r="C16" s="3" t="s">
        <v>229</v>
      </c>
    </row>
    <row r="17" spans="1:3" x14ac:dyDescent="0.25">
      <c r="A17" s="3">
        <v>15</v>
      </c>
      <c r="B17" s="3" t="s">
        <v>229</v>
      </c>
      <c r="C17" s="3" t="s">
        <v>229</v>
      </c>
    </row>
    <row r="18" spans="1:3" s="14" customFormat="1" x14ac:dyDescent="0.25">
      <c r="A18" s="14">
        <v>16</v>
      </c>
      <c r="B18" s="14" t="s">
        <v>229</v>
      </c>
      <c r="C18" s="14" t="s">
        <v>229</v>
      </c>
    </row>
    <row r="19" spans="1:3" x14ac:dyDescent="0.25">
      <c r="A19">
        <v>17</v>
      </c>
      <c r="B19" t="s">
        <v>229</v>
      </c>
      <c r="C19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3"/>
  <sheetViews>
    <sheetView topLeftCell="A3" workbookViewId="0">
      <selection activeCell="G4" sqref="G4:G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t="s">
        <v>232</v>
      </c>
      <c r="C4" s="8">
        <f>7553.1+7553.1</f>
        <v>15106.2</v>
      </c>
      <c r="D4" s="8">
        <f>6487+6523.6</f>
        <v>13010.6</v>
      </c>
      <c r="E4" t="s">
        <v>228</v>
      </c>
      <c r="F4" t="s">
        <v>230</v>
      </c>
      <c r="G4" s="10" t="s">
        <v>270</v>
      </c>
    </row>
    <row r="5" spans="1:7" x14ac:dyDescent="0.25">
      <c r="A5">
        <v>2</v>
      </c>
      <c r="B5" t="s">
        <v>232</v>
      </c>
      <c r="C5" s="8">
        <f>6047.58+5691.84</f>
        <v>11739.42</v>
      </c>
      <c r="D5" s="8">
        <f>5061.2+5339.6</f>
        <v>10400.799999999999</v>
      </c>
      <c r="E5" t="s">
        <v>228</v>
      </c>
      <c r="F5" t="s">
        <v>230</v>
      </c>
      <c r="G5" s="10" t="s">
        <v>238</v>
      </c>
    </row>
    <row r="6" spans="1:7" s="14" customFormat="1" x14ac:dyDescent="0.25">
      <c r="A6" s="14">
        <v>3</v>
      </c>
      <c r="B6" s="14" t="s">
        <v>232</v>
      </c>
      <c r="C6" s="8">
        <f>2912.2+2912.2</f>
        <v>5824.4</v>
      </c>
      <c r="D6" s="8">
        <f>2844.8+2861.4</f>
        <v>5706.2000000000007</v>
      </c>
      <c r="E6" s="14" t="s">
        <v>228</v>
      </c>
      <c r="F6" s="14" t="s">
        <v>230</v>
      </c>
      <c r="G6" s="14" t="s">
        <v>279</v>
      </c>
    </row>
    <row r="7" spans="1:7" x14ac:dyDescent="0.25">
      <c r="A7">
        <v>4</v>
      </c>
      <c r="B7" t="s">
        <v>232</v>
      </c>
      <c r="C7" s="8">
        <f>3090.3+3090.3</f>
        <v>6180.6</v>
      </c>
      <c r="D7" s="8">
        <f>2983.2+3020.2</f>
        <v>6003.4</v>
      </c>
      <c r="E7" t="s">
        <v>228</v>
      </c>
      <c r="F7" t="s">
        <v>230</v>
      </c>
      <c r="G7" s="10" t="s">
        <v>241</v>
      </c>
    </row>
    <row r="8" spans="1:7" x14ac:dyDescent="0.25">
      <c r="A8">
        <v>5</v>
      </c>
      <c r="B8" t="s">
        <v>232</v>
      </c>
      <c r="C8" s="6">
        <f>3090.3+3090.3</f>
        <v>6180.6</v>
      </c>
      <c r="D8" s="8">
        <f>3020+2983.2</f>
        <v>6003.2</v>
      </c>
      <c r="E8" t="s">
        <v>228</v>
      </c>
      <c r="F8" t="s">
        <v>230</v>
      </c>
      <c r="G8" s="10" t="s">
        <v>244</v>
      </c>
    </row>
    <row r="9" spans="1:7" x14ac:dyDescent="0.25">
      <c r="A9">
        <v>7</v>
      </c>
      <c r="B9" t="s">
        <v>232</v>
      </c>
      <c r="C9" s="6">
        <f>3505.57+3505.57</f>
        <v>7011.14</v>
      </c>
      <c r="D9" s="8">
        <f>3353.2+3368.6</f>
        <v>6721.7999999999993</v>
      </c>
      <c r="E9" t="s">
        <v>228</v>
      </c>
      <c r="F9" t="s">
        <v>230</v>
      </c>
      <c r="G9" s="10" t="s">
        <v>247</v>
      </c>
    </row>
    <row r="10" spans="1:7" x14ac:dyDescent="0.25">
      <c r="A10">
        <v>8</v>
      </c>
      <c r="B10" t="s">
        <v>232</v>
      </c>
      <c r="C10" s="6">
        <f>3505.57+3093.15</f>
        <v>6598.72</v>
      </c>
      <c r="D10" s="8">
        <f>3022.8+3353.4</f>
        <v>6376.2000000000007</v>
      </c>
      <c r="E10" t="s">
        <v>228</v>
      </c>
      <c r="F10" t="s">
        <v>230</v>
      </c>
      <c r="G10" s="10" t="s">
        <v>250</v>
      </c>
    </row>
    <row r="11" spans="1:7" x14ac:dyDescent="0.25">
      <c r="A11">
        <v>9</v>
      </c>
      <c r="B11" t="s">
        <v>232</v>
      </c>
      <c r="C11" s="6">
        <f>2873.68+3549.84</f>
        <v>6423.52</v>
      </c>
      <c r="D11" s="8">
        <f>3503.2+2810.4</f>
        <v>6313.6</v>
      </c>
      <c r="E11" t="s">
        <v>228</v>
      </c>
      <c r="F11" t="s">
        <v>230</v>
      </c>
      <c r="G11" s="10" t="s">
        <v>253</v>
      </c>
    </row>
    <row r="12" spans="1:7" s="11" customFormat="1" x14ac:dyDescent="0.25">
      <c r="A12" s="11">
        <v>10</v>
      </c>
      <c r="B12" s="11" t="s">
        <v>232</v>
      </c>
      <c r="C12" s="6">
        <f>2535.6+2704.64</f>
        <v>5240.24</v>
      </c>
      <c r="D12" s="8">
        <f>2692.4+2524</f>
        <v>5216.3999999999996</v>
      </c>
      <c r="E12" s="11" t="s">
        <v>228</v>
      </c>
      <c r="F12" s="11" t="s">
        <v>230</v>
      </c>
      <c r="G12" s="11" t="s">
        <v>274</v>
      </c>
    </row>
    <row r="13" spans="1:7" x14ac:dyDescent="0.25">
      <c r="A13">
        <v>11</v>
      </c>
      <c r="B13" t="s">
        <v>232</v>
      </c>
      <c r="C13" s="6">
        <f>2535.6+2535.6</f>
        <v>5071.2</v>
      </c>
      <c r="D13" s="8">
        <f>2541.6+2524</f>
        <v>5065.6000000000004</v>
      </c>
      <c r="E13" t="s">
        <v>228</v>
      </c>
      <c r="F13" t="s">
        <v>230</v>
      </c>
      <c r="G13" s="10" t="s">
        <v>254</v>
      </c>
    </row>
    <row r="14" spans="1:7" x14ac:dyDescent="0.25">
      <c r="A14">
        <v>12</v>
      </c>
      <c r="B14" t="s">
        <v>232</v>
      </c>
      <c r="C14" s="6">
        <f>2535.6+2873.68</f>
        <v>5409.28</v>
      </c>
      <c r="D14" s="8">
        <f>2863.6+2541.8</f>
        <v>5405.4</v>
      </c>
      <c r="E14" t="s">
        <v>228</v>
      </c>
      <c r="F14" t="s">
        <v>230</v>
      </c>
      <c r="G14" s="10" t="s">
        <v>257</v>
      </c>
    </row>
    <row r="15" spans="1:7" x14ac:dyDescent="0.25">
      <c r="A15">
        <v>13</v>
      </c>
      <c r="B15" t="s">
        <v>232</v>
      </c>
      <c r="C15" s="6">
        <f>2366.56+2873.68</f>
        <v>5240.24</v>
      </c>
      <c r="D15" s="8">
        <f>2334.4+2827.2</f>
        <v>5161.6000000000004</v>
      </c>
      <c r="E15" t="s">
        <v>228</v>
      </c>
      <c r="F15" t="s">
        <v>230</v>
      </c>
      <c r="G15" s="10" t="s">
        <v>259</v>
      </c>
    </row>
    <row r="16" spans="1:7" x14ac:dyDescent="0.25">
      <c r="A16">
        <v>14</v>
      </c>
      <c r="B16" t="s">
        <v>232</v>
      </c>
      <c r="C16" s="6">
        <f>3374.25+3374.25</f>
        <v>6748.5</v>
      </c>
      <c r="D16" s="8">
        <f>3236.4+3251.6</f>
        <v>6488</v>
      </c>
      <c r="E16" t="s">
        <v>228</v>
      </c>
      <c r="F16" t="s">
        <v>230</v>
      </c>
      <c r="G16" s="10" t="s">
        <v>272</v>
      </c>
    </row>
    <row r="17" spans="1:7" x14ac:dyDescent="0.25">
      <c r="A17">
        <v>15</v>
      </c>
      <c r="B17" t="s">
        <v>232</v>
      </c>
      <c r="C17" s="6">
        <f>623+534</f>
        <v>1157</v>
      </c>
      <c r="D17" s="8">
        <f>682+584.4</f>
        <v>1266.4000000000001</v>
      </c>
      <c r="E17" t="s">
        <v>228</v>
      </c>
      <c r="F17" t="s">
        <v>230</v>
      </c>
      <c r="G17" s="10" t="s">
        <v>262</v>
      </c>
    </row>
    <row r="18" spans="1:7" x14ac:dyDescent="0.25">
      <c r="A18">
        <v>17</v>
      </c>
      <c r="B18" t="s">
        <v>232</v>
      </c>
      <c r="C18" s="8">
        <f>3042.72+2704.64</f>
        <v>5747.36</v>
      </c>
      <c r="D18" s="6">
        <f>2692.4+2970.2</f>
        <v>5662.6</v>
      </c>
      <c r="E18" t="s">
        <v>228</v>
      </c>
      <c r="F18" t="s">
        <v>230</v>
      </c>
      <c r="G18" s="10" t="s">
        <v>266</v>
      </c>
    </row>
    <row r="21" spans="1:7" x14ac:dyDescent="0.25">
      <c r="C21" s="6"/>
      <c r="D21" s="6"/>
    </row>
    <row r="23" spans="1:7" x14ac:dyDescent="0.25">
      <c r="C23" s="6"/>
      <c r="D23" s="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228</v>
      </c>
      <c r="F4" s="3" t="s">
        <v>231</v>
      </c>
    </row>
    <row r="5" spans="1:6" x14ac:dyDescent="0.25">
      <c r="A5" s="3">
        <v>2</v>
      </c>
      <c r="B5" s="3" t="s">
        <v>231</v>
      </c>
      <c r="C5" s="3">
        <v>0</v>
      </c>
      <c r="D5" s="3">
        <v>0</v>
      </c>
      <c r="E5" s="3" t="s">
        <v>228</v>
      </c>
      <c r="F5" s="3" t="s">
        <v>231</v>
      </c>
    </row>
    <row r="6" spans="1:6" s="14" customFormat="1" x14ac:dyDescent="0.25">
      <c r="A6" s="14">
        <v>3</v>
      </c>
      <c r="B6" s="12" t="s">
        <v>231</v>
      </c>
      <c r="C6" s="14">
        <v>0</v>
      </c>
      <c r="D6" s="14">
        <v>0</v>
      </c>
      <c r="E6" s="12" t="s">
        <v>228</v>
      </c>
      <c r="F6" s="12" t="s">
        <v>231</v>
      </c>
    </row>
    <row r="7" spans="1:6" x14ac:dyDescent="0.25">
      <c r="A7" s="3">
        <v>4</v>
      </c>
      <c r="B7" s="3" t="s">
        <v>231</v>
      </c>
      <c r="C7" s="3">
        <v>0</v>
      </c>
      <c r="D7" s="3">
        <v>0</v>
      </c>
      <c r="E7" s="3" t="s">
        <v>228</v>
      </c>
      <c r="F7" s="3" t="s">
        <v>231</v>
      </c>
    </row>
    <row r="8" spans="1:6" x14ac:dyDescent="0.25">
      <c r="A8" s="3">
        <v>5</v>
      </c>
      <c r="B8" s="3" t="s">
        <v>231</v>
      </c>
      <c r="C8" s="3">
        <v>0</v>
      </c>
      <c r="D8" s="3">
        <v>0</v>
      </c>
      <c r="E8" s="3" t="s">
        <v>228</v>
      </c>
      <c r="F8" s="3" t="s">
        <v>231</v>
      </c>
    </row>
    <row r="9" spans="1:6" x14ac:dyDescent="0.25">
      <c r="A9" s="3">
        <v>7</v>
      </c>
      <c r="B9" s="3" t="s">
        <v>231</v>
      </c>
      <c r="C9" s="3">
        <v>0</v>
      </c>
      <c r="D9" s="3">
        <v>0</v>
      </c>
      <c r="E9" s="3" t="s">
        <v>228</v>
      </c>
      <c r="F9" s="3" t="s">
        <v>231</v>
      </c>
    </row>
    <row r="10" spans="1:6" x14ac:dyDescent="0.25">
      <c r="A10" s="3">
        <v>8</v>
      </c>
      <c r="B10" s="3" t="s">
        <v>231</v>
      </c>
      <c r="C10" s="3">
        <v>0</v>
      </c>
      <c r="D10" s="3">
        <v>0</v>
      </c>
      <c r="E10" s="3" t="s">
        <v>228</v>
      </c>
      <c r="F10" s="3" t="s">
        <v>231</v>
      </c>
    </row>
    <row r="11" spans="1:6" x14ac:dyDescent="0.25">
      <c r="A11" s="3">
        <v>9</v>
      </c>
      <c r="B11" s="3" t="s">
        <v>231</v>
      </c>
      <c r="C11" s="3">
        <v>0</v>
      </c>
      <c r="D11" s="3">
        <v>0</v>
      </c>
      <c r="E11" s="3" t="s">
        <v>228</v>
      </c>
      <c r="F11" s="3" t="s">
        <v>231</v>
      </c>
    </row>
    <row r="12" spans="1:6" s="11" customFormat="1" x14ac:dyDescent="0.25">
      <c r="A12" s="11">
        <v>10</v>
      </c>
      <c r="B12" s="11" t="s">
        <v>231</v>
      </c>
      <c r="C12" s="11">
        <v>0</v>
      </c>
      <c r="D12" s="11">
        <v>0</v>
      </c>
      <c r="E12" s="11" t="s">
        <v>228</v>
      </c>
      <c r="F12" s="11" t="s">
        <v>231</v>
      </c>
    </row>
    <row r="13" spans="1:6" x14ac:dyDescent="0.25">
      <c r="A13" s="3">
        <v>11</v>
      </c>
      <c r="B13" s="3" t="s">
        <v>231</v>
      </c>
      <c r="C13" s="3">
        <v>0</v>
      </c>
      <c r="D13" s="3">
        <v>0</v>
      </c>
      <c r="E13" s="3" t="s">
        <v>228</v>
      </c>
      <c r="F13" s="3" t="s">
        <v>231</v>
      </c>
    </row>
    <row r="14" spans="1:6" x14ac:dyDescent="0.25">
      <c r="A14" s="3">
        <v>12</v>
      </c>
      <c r="B14" s="3" t="s">
        <v>231</v>
      </c>
      <c r="C14" s="3">
        <v>0</v>
      </c>
      <c r="D14" s="3">
        <v>0</v>
      </c>
      <c r="E14" s="3" t="s">
        <v>228</v>
      </c>
      <c r="F14" s="3" t="s">
        <v>231</v>
      </c>
    </row>
    <row r="15" spans="1:6" x14ac:dyDescent="0.25">
      <c r="A15" s="3">
        <v>13</v>
      </c>
      <c r="B15" s="3" t="s">
        <v>231</v>
      </c>
      <c r="C15" s="3">
        <v>0</v>
      </c>
      <c r="D15" s="3">
        <v>0</v>
      </c>
      <c r="E15" s="3" t="s">
        <v>228</v>
      </c>
      <c r="F15" s="3" t="s">
        <v>231</v>
      </c>
    </row>
    <row r="16" spans="1:6" x14ac:dyDescent="0.25">
      <c r="A16" s="3">
        <v>14</v>
      </c>
      <c r="B16" s="3" t="s">
        <v>231</v>
      </c>
      <c r="C16" s="3">
        <v>0</v>
      </c>
      <c r="D16" s="3">
        <v>0</v>
      </c>
      <c r="E16" s="3" t="s">
        <v>228</v>
      </c>
      <c r="F16" s="3" t="s">
        <v>231</v>
      </c>
    </row>
    <row r="17" spans="1:6" x14ac:dyDescent="0.25">
      <c r="A17" s="3">
        <v>15</v>
      </c>
      <c r="B17" s="3" t="s">
        <v>231</v>
      </c>
      <c r="C17" s="3">
        <v>0</v>
      </c>
      <c r="D17" s="3">
        <v>0</v>
      </c>
      <c r="E17" s="3" t="s">
        <v>228</v>
      </c>
      <c r="F17" s="3" t="s">
        <v>231</v>
      </c>
    </row>
    <row r="18" spans="1:6" s="14" customFormat="1" x14ac:dyDescent="0.25">
      <c r="A18" s="14">
        <v>16</v>
      </c>
      <c r="B18" s="14" t="s">
        <v>231</v>
      </c>
      <c r="C18" s="14">
        <v>0</v>
      </c>
      <c r="D18" s="14">
        <v>0</v>
      </c>
      <c r="E18" s="14" t="s">
        <v>228</v>
      </c>
      <c r="F18" s="14" t="s">
        <v>231</v>
      </c>
    </row>
    <row r="19" spans="1:6" x14ac:dyDescent="0.25">
      <c r="A19">
        <v>17</v>
      </c>
      <c r="B19" t="s">
        <v>231</v>
      </c>
      <c r="C19">
        <v>0</v>
      </c>
      <c r="D19">
        <v>0</v>
      </c>
      <c r="E19" t="s">
        <v>228</v>
      </c>
      <c r="F19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233</v>
      </c>
      <c r="F4" s="3" t="s">
        <v>229</v>
      </c>
    </row>
    <row r="5" spans="1:6" x14ac:dyDescent="0.25">
      <c r="A5" s="3">
        <v>2</v>
      </c>
      <c r="B5" s="3" t="s">
        <v>229</v>
      </c>
      <c r="C5" s="3">
        <v>0</v>
      </c>
      <c r="D5" s="3">
        <v>0</v>
      </c>
      <c r="E5" s="3" t="s">
        <v>233</v>
      </c>
      <c r="F5" s="3" t="s">
        <v>229</v>
      </c>
    </row>
    <row r="6" spans="1:6" s="14" customFormat="1" x14ac:dyDescent="0.25">
      <c r="A6" s="14">
        <v>3</v>
      </c>
      <c r="B6" s="12" t="s">
        <v>229</v>
      </c>
      <c r="C6" s="14">
        <v>0</v>
      </c>
      <c r="D6" s="14">
        <v>0</v>
      </c>
      <c r="E6" s="12" t="s">
        <v>233</v>
      </c>
      <c r="F6" s="12" t="s">
        <v>229</v>
      </c>
    </row>
    <row r="7" spans="1:6" x14ac:dyDescent="0.25">
      <c r="A7" s="3">
        <v>4</v>
      </c>
      <c r="B7" s="3" t="s">
        <v>229</v>
      </c>
      <c r="C7" s="3">
        <v>0</v>
      </c>
      <c r="D7" s="3">
        <v>0</v>
      </c>
      <c r="E7" s="3" t="s">
        <v>233</v>
      </c>
      <c r="F7" s="3" t="s">
        <v>229</v>
      </c>
    </row>
    <row r="8" spans="1:6" x14ac:dyDescent="0.25">
      <c r="A8" s="3">
        <v>5</v>
      </c>
      <c r="B8" s="3" t="s">
        <v>229</v>
      </c>
      <c r="C8" s="3">
        <v>0</v>
      </c>
      <c r="D8" s="3">
        <v>0</v>
      </c>
      <c r="E8" s="3" t="s">
        <v>233</v>
      </c>
      <c r="F8" s="3" t="s">
        <v>229</v>
      </c>
    </row>
    <row r="9" spans="1:6" x14ac:dyDescent="0.25">
      <c r="A9" s="3">
        <v>7</v>
      </c>
      <c r="B9" s="3" t="s">
        <v>229</v>
      </c>
      <c r="C9" s="3">
        <v>0</v>
      </c>
      <c r="D9" s="3">
        <v>0</v>
      </c>
      <c r="E9" s="3" t="s">
        <v>233</v>
      </c>
      <c r="F9" s="3" t="s">
        <v>229</v>
      </c>
    </row>
    <row r="10" spans="1:6" x14ac:dyDescent="0.25">
      <c r="A10" s="3">
        <v>8</v>
      </c>
      <c r="B10" s="3" t="s">
        <v>229</v>
      </c>
      <c r="C10" s="3">
        <v>0</v>
      </c>
      <c r="D10" s="3">
        <v>0</v>
      </c>
      <c r="E10" s="3" t="s">
        <v>233</v>
      </c>
      <c r="F10" s="3" t="s">
        <v>229</v>
      </c>
    </row>
    <row r="11" spans="1:6" x14ac:dyDescent="0.25">
      <c r="A11" s="3">
        <v>9</v>
      </c>
      <c r="B11" s="3" t="s">
        <v>229</v>
      </c>
      <c r="C11" s="3">
        <v>0</v>
      </c>
      <c r="D11" s="3">
        <v>0</v>
      </c>
      <c r="E11" s="3" t="s">
        <v>233</v>
      </c>
      <c r="F11" s="3" t="s">
        <v>229</v>
      </c>
    </row>
    <row r="12" spans="1:6" s="11" customFormat="1" x14ac:dyDescent="0.25">
      <c r="A12" s="11">
        <v>10</v>
      </c>
      <c r="B12" s="11" t="s">
        <v>229</v>
      </c>
      <c r="C12" s="11">
        <v>0</v>
      </c>
      <c r="D12" s="11">
        <v>0</v>
      </c>
      <c r="E12" s="11" t="s">
        <v>233</v>
      </c>
      <c r="F12" s="11" t="s">
        <v>229</v>
      </c>
    </row>
    <row r="13" spans="1:6" x14ac:dyDescent="0.25">
      <c r="A13" s="3">
        <v>11</v>
      </c>
      <c r="B13" s="3" t="s">
        <v>229</v>
      </c>
      <c r="C13" s="3">
        <v>0</v>
      </c>
      <c r="D13" s="3">
        <v>0</v>
      </c>
      <c r="E13" s="3" t="s">
        <v>233</v>
      </c>
      <c r="F13" s="3" t="s">
        <v>229</v>
      </c>
    </row>
    <row r="14" spans="1:6" x14ac:dyDescent="0.25">
      <c r="A14" s="3">
        <v>12</v>
      </c>
      <c r="B14" s="3" t="s">
        <v>229</v>
      </c>
      <c r="C14" s="3">
        <v>0</v>
      </c>
      <c r="D14" s="3">
        <v>0</v>
      </c>
      <c r="E14" s="3" t="s">
        <v>233</v>
      </c>
      <c r="F14" s="3" t="s">
        <v>229</v>
      </c>
    </row>
    <row r="15" spans="1:6" x14ac:dyDescent="0.25">
      <c r="A15" s="3">
        <v>13</v>
      </c>
      <c r="B15" s="3" t="s">
        <v>229</v>
      </c>
      <c r="C15" s="3">
        <v>0</v>
      </c>
      <c r="D15" s="3">
        <v>0</v>
      </c>
      <c r="E15" s="3" t="s">
        <v>233</v>
      </c>
      <c r="F15" s="3" t="s">
        <v>229</v>
      </c>
    </row>
    <row r="16" spans="1:6" x14ac:dyDescent="0.25">
      <c r="A16" s="3">
        <v>14</v>
      </c>
      <c r="B16" s="3" t="s">
        <v>229</v>
      </c>
      <c r="C16" s="3">
        <v>0</v>
      </c>
      <c r="D16" s="3">
        <v>0</v>
      </c>
      <c r="E16" s="3" t="s">
        <v>233</v>
      </c>
      <c r="F16" s="3" t="s">
        <v>229</v>
      </c>
    </row>
    <row r="17" spans="1:6" x14ac:dyDescent="0.25">
      <c r="A17" s="3">
        <v>15</v>
      </c>
      <c r="B17" s="3" t="s">
        <v>229</v>
      </c>
      <c r="C17" s="3">
        <v>0</v>
      </c>
      <c r="D17" s="3">
        <v>0</v>
      </c>
      <c r="E17" s="3" t="s">
        <v>233</v>
      </c>
      <c r="F17" s="3" t="s">
        <v>229</v>
      </c>
    </row>
    <row r="18" spans="1:6" s="14" customFormat="1" x14ac:dyDescent="0.25">
      <c r="A18" s="14">
        <v>16</v>
      </c>
      <c r="B18" s="14" t="s">
        <v>229</v>
      </c>
      <c r="C18" s="14">
        <v>0</v>
      </c>
      <c r="D18" s="14">
        <v>0</v>
      </c>
      <c r="E18" s="14" t="s">
        <v>233</v>
      </c>
      <c r="F18" s="14" t="s">
        <v>229</v>
      </c>
    </row>
    <row r="19" spans="1:6" x14ac:dyDescent="0.25">
      <c r="A19">
        <v>17</v>
      </c>
      <c r="B19" t="s">
        <v>229</v>
      </c>
      <c r="C19">
        <v>0</v>
      </c>
      <c r="D19">
        <v>0</v>
      </c>
      <c r="E19" t="s">
        <v>233</v>
      </c>
      <c r="F19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19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 s="3" t="s">
        <v>229</v>
      </c>
    </row>
    <row r="5" spans="1:6" x14ac:dyDescent="0.25">
      <c r="A5" s="3">
        <v>2</v>
      </c>
      <c r="B5" s="3" t="s">
        <v>229</v>
      </c>
      <c r="C5" s="3">
        <v>0</v>
      </c>
      <c r="D5" s="3">
        <v>0</v>
      </c>
      <c r="E5" s="3" t="s">
        <v>228</v>
      </c>
      <c r="F5" s="3" t="s">
        <v>229</v>
      </c>
    </row>
    <row r="6" spans="1:6" s="14" customFormat="1" x14ac:dyDescent="0.25">
      <c r="A6" s="14">
        <v>3</v>
      </c>
      <c r="B6" s="12" t="s">
        <v>229</v>
      </c>
      <c r="C6" s="14">
        <v>0</v>
      </c>
      <c r="D6" s="14">
        <v>0</v>
      </c>
      <c r="E6" s="12" t="s">
        <v>228</v>
      </c>
      <c r="F6" s="12" t="s">
        <v>229</v>
      </c>
    </row>
    <row r="7" spans="1:6" x14ac:dyDescent="0.25">
      <c r="A7" s="3">
        <v>4</v>
      </c>
      <c r="B7" s="3" t="s">
        <v>229</v>
      </c>
      <c r="C7" s="12">
        <v>0</v>
      </c>
      <c r="D7" s="12">
        <v>0</v>
      </c>
      <c r="E7" s="3" t="s">
        <v>228</v>
      </c>
      <c r="F7" s="3" t="s">
        <v>229</v>
      </c>
    </row>
    <row r="8" spans="1:6" x14ac:dyDescent="0.25">
      <c r="A8" s="3">
        <v>5</v>
      </c>
      <c r="B8" s="3" t="s">
        <v>229</v>
      </c>
      <c r="C8" s="12">
        <v>0</v>
      </c>
      <c r="D8" s="12">
        <v>0</v>
      </c>
      <c r="E8" s="3" t="s">
        <v>228</v>
      </c>
      <c r="F8" s="3" t="s">
        <v>229</v>
      </c>
    </row>
    <row r="9" spans="1:6" x14ac:dyDescent="0.25">
      <c r="A9" s="3">
        <v>7</v>
      </c>
      <c r="B9" s="3" t="s">
        <v>229</v>
      </c>
      <c r="C9" s="12">
        <v>0</v>
      </c>
      <c r="D9" s="12">
        <v>0</v>
      </c>
      <c r="E9" s="3" t="s">
        <v>228</v>
      </c>
      <c r="F9" s="3" t="s">
        <v>229</v>
      </c>
    </row>
    <row r="10" spans="1:6" x14ac:dyDescent="0.25">
      <c r="A10" s="3">
        <v>8</v>
      </c>
      <c r="B10" s="3" t="s">
        <v>229</v>
      </c>
      <c r="C10" s="12">
        <v>0</v>
      </c>
      <c r="D10" s="12">
        <v>0</v>
      </c>
      <c r="E10" s="3" t="s">
        <v>228</v>
      </c>
      <c r="F10" s="3" t="s">
        <v>229</v>
      </c>
    </row>
    <row r="11" spans="1:6" x14ac:dyDescent="0.25">
      <c r="A11" s="3">
        <v>9</v>
      </c>
      <c r="B11" s="3" t="s">
        <v>281</v>
      </c>
      <c r="C11" s="12">
        <v>676.16</v>
      </c>
      <c r="D11" s="12">
        <v>676.16</v>
      </c>
      <c r="E11" s="3" t="s">
        <v>228</v>
      </c>
      <c r="F11" s="3" t="s">
        <v>282</v>
      </c>
    </row>
    <row r="12" spans="1:6" s="11" customFormat="1" x14ac:dyDescent="0.25">
      <c r="A12" s="11">
        <v>10</v>
      </c>
      <c r="B12" s="11" t="s">
        <v>229</v>
      </c>
      <c r="C12" s="12">
        <v>0</v>
      </c>
      <c r="D12" s="12">
        <v>0</v>
      </c>
      <c r="E12" s="11" t="s">
        <v>228</v>
      </c>
      <c r="F12" s="11" t="s">
        <v>229</v>
      </c>
    </row>
    <row r="13" spans="1:6" x14ac:dyDescent="0.25">
      <c r="A13" s="3">
        <v>11</v>
      </c>
      <c r="B13" s="3" t="s">
        <v>229</v>
      </c>
      <c r="C13" s="12">
        <v>0</v>
      </c>
      <c r="D13" s="12">
        <v>0</v>
      </c>
      <c r="E13" s="3" t="s">
        <v>228</v>
      </c>
      <c r="F13" s="3" t="s">
        <v>229</v>
      </c>
    </row>
    <row r="14" spans="1:6" x14ac:dyDescent="0.25">
      <c r="A14" s="3">
        <v>12</v>
      </c>
      <c r="B14" s="3" t="s">
        <v>281</v>
      </c>
      <c r="C14" s="12">
        <v>676.16</v>
      </c>
      <c r="D14" s="12">
        <v>676.16</v>
      </c>
      <c r="E14" s="3" t="s">
        <v>228</v>
      </c>
      <c r="F14" s="3" t="s">
        <v>282</v>
      </c>
    </row>
    <row r="15" spans="1:6" x14ac:dyDescent="0.25">
      <c r="A15" s="3">
        <v>13</v>
      </c>
      <c r="B15" s="3" t="s">
        <v>229</v>
      </c>
      <c r="C15" s="12">
        <v>0</v>
      </c>
      <c r="D15" s="12">
        <v>0</v>
      </c>
      <c r="E15" s="3" t="s">
        <v>228</v>
      </c>
      <c r="F15" s="3" t="s">
        <v>229</v>
      </c>
    </row>
    <row r="16" spans="1:6" x14ac:dyDescent="0.25">
      <c r="A16" s="3">
        <v>14</v>
      </c>
      <c r="B16" s="3" t="s">
        <v>229</v>
      </c>
      <c r="C16" s="12">
        <v>0</v>
      </c>
      <c r="D16" s="12">
        <v>0</v>
      </c>
      <c r="E16" s="3" t="s">
        <v>228</v>
      </c>
      <c r="F16" s="3" t="s">
        <v>229</v>
      </c>
    </row>
    <row r="17" spans="1:6" x14ac:dyDescent="0.25">
      <c r="A17" s="3">
        <v>15</v>
      </c>
      <c r="B17" s="3" t="s">
        <v>229</v>
      </c>
      <c r="C17" s="12">
        <v>0</v>
      </c>
      <c r="D17" s="12">
        <v>0</v>
      </c>
      <c r="E17" s="3" t="s">
        <v>228</v>
      </c>
      <c r="F17" s="3" t="s">
        <v>229</v>
      </c>
    </row>
    <row r="18" spans="1:6" s="14" customFormat="1" x14ac:dyDescent="0.25">
      <c r="A18" s="14">
        <v>16</v>
      </c>
      <c r="B18" s="14" t="s">
        <v>229</v>
      </c>
      <c r="C18" s="12">
        <v>0</v>
      </c>
      <c r="D18" s="12">
        <v>0</v>
      </c>
      <c r="E18" s="14" t="s">
        <v>228</v>
      </c>
      <c r="F18" s="14" t="s">
        <v>229</v>
      </c>
    </row>
    <row r="19" spans="1:6" x14ac:dyDescent="0.25">
      <c r="A19">
        <v>17</v>
      </c>
      <c r="B19" t="s">
        <v>229</v>
      </c>
      <c r="C19" s="12">
        <v>0</v>
      </c>
      <c r="D19" s="12">
        <v>0</v>
      </c>
      <c r="E19" t="s">
        <v>228</v>
      </c>
      <c r="F19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Fca. Rivera P.</cp:lastModifiedBy>
  <dcterms:created xsi:type="dcterms:W3CDTF">2018-06-16T16:21:27Z</dcterms:created>
  <dcterms:modified xsi:type="dcterms:W3CDTF">2019-01-02T20:53:54Z</dcterms:modified>
</cp:coreProperties>
</file>