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B\EDO. FINANCIEROS\"/>
    </mc:Choice>
  </mc:AlternateContent>
  <bookViews>
    <workbookView xWindow="0" yWindow="0" windowWidth="15360" windowHeight="7800"/>
  </bookViews>
  <sheets>
    <sheet name="ANALITICO R-33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1" i="1" l="1"/>
  <c r="F81" i="1"/>
  <c r="F80" i="1"/>
  <c r="I80" i="1" s="1"/>
  <c r="I79" i="1"/>
  <c r="F79" i="1"/>
  <c r="F78" i="1"/>
  <c r="I78" i="1" s="1"/>
  <c r="F77" i="1"/>
  <c r="I77" i="1" s="1"/>
  <c r="F76" i="1"/>
  <c r="I76" i="1" s="1"/>
  <c r="F75" i="1"/>
  <c r="I75" i="1" s="1"/>
  <c r="H74" i="1"/>
  <c r="G74" i="1"/>
  <c r="E74" i="1"/>
  <c r="D74" i="1"/>
  <c r="I73" i="1"/>
  <c r="F73" i="1"/>
  <c r="F72" i="1"/>
  <c r="I72" i="1" s="1"/>
  <c r="F71" i="1"/>
  <c r="I71" i="1" s="1"/>
  <c r="I70" i="1" s="1"/>
  <c r="H70" i="1"/>
  <c r="G70" i="1"/>
  <c r="E70" i="1"/>
  <c r="D70" i="1"/>
  <c r="F69" i="1"/>
  <c r="I69" i="1" s="1"/>
  <c r="F68" i="1"/>
  <c r="I68" i="1" s="1"/>
  <c r="I67" i="1"/>
  <c r="F67" i="1"/>
  <c r="F66" i="1"/>
  <c r="I66" i="1" s="1"/>
  <c r="F65" i="1"/>
  <c r="I65" i="1" s="1"/>
  <c r="F64" i="1"/>
  <c r="I64" i="1" s="1"/>
  <c r="F63" i="1"/>
  <c r="I63" i="1" s="1"/>
  <c r="H62" i="1"/>
  <c r="G62" i="1"/>
  <c r="E62" i="1"/>
  <c r="D62" i="1"/>
  <c r="I61" i="1"/>
  <c r="F61" i="1"/>
  <c r="F60" i="1"/>
  <c r="I60" i="1" s="1"/>
  <c r="F59" i="1"/>
  <c r="I59" i="1" s="1"/>
  <c r="I58" i="1" s="1"/>
  <c r="H58" i="1"/>
  <c r="G58" i="1"/>
  <c r="E58" i="1"/>
  <c r="D58" i="1"/>
  <c r="F57" i="1"/>
  <c r="I57" i="1" s="1"/>
  <c r="F56" i="1"/>
  <c r="I56" i="1" s="1"/>
  <c r="I55" i="1"/>
  <c r="F55" i="1"/>
  <c r="F54" i="1"/>
  <c r="I54" i="1" s="1"/>
  <c r="F53" i="1"/>
  <c r="I53" i="1" s="1"/>
  <c r="F52" i="1"/>
  <c r="I52" i="1" s="1"/>
  <c r="F51" i="1"/>
  <c r="I51" i="1" s="1"/>
  <c r="F50" i="1"/>
  <c r="I50" i="1" s="1"/>
  <c r="F49" i="1"/>
  <c r="I49" i="1" s="1"/>
  <c r="H48" i="1"/>
  <c r="G48" i="1"/>
  <c r="E48" i="1"/>
  <c r="D48" i="1"/>
  <c r="F47" i="1"/>
  <c r="I47" i="1" s="1"/>
  <c r="F46" i="1"/>
  <c r="I46" i="1" s="1"/>
  <c r="F45" i="1"/>
  <c r="I45" i="1" s="1"/>
  <c r="F44" i="1"/>
  <c r="I44" i="1" s="1"/>
  <c r="F43" i="1"/>
  <c r="I43" i="1" s="1"/>
  <c r="H42" i="1"/>
  <c r="G42" i="1"/>
  <c r="G38" i="1" s="1"/>
  <c r="E42" i="1"/>
  <c r="D42" i="1"/>
  <c r="F42" i="1" s="1"/>
  <c r="F41" i="1"/>
  <c r="I41" i="1" s="1"/>
  <c r="F40" i="1"/>
  <c r="I40" i="1" s="1"/>
  <c r="I39" i="1"/>
  <c r="F39" i="1"/>
  <c r="H38" i="1"/>
  <c r="E38" i="1"/>
  <c r="D38" i="1"/>
  <c r="I37" i="1"/>
  <c r="F37" i="1"/>
  <c r="H36" i="1"/>
  <c r="G36" i="1"/>
  <c r="E36" i="1"/>
  <c r="D36" i="1"/>
  <c r="H35" i="1"/>
  <c r="G35" i="1"/>
  <c r="E35" i="1"/>
  <c r="F35" i="1" s="1"/>
  <c r="I35" i="1" s="1"/>
  <c r="D35" i="1"/>
  <c r="F34" i="1"/>
  <c r="I34" i="1" s="1"/>
  <c r="H33" i="1"/>
  <c r="G33" i="1"/>
  <c r="E33" i="1"/>
  <c r="F33" i="1" s="1"/>
  <c r="D33" i="1"/>
  <c r="H32" i="1"/>
  <c r="G32" i="1"/>
  <c r="E32" i="1"/>
  <c r="D32" i="1"/>
  <c r="H31" i="1"/>
  <c r="G31" i="1"/>
  <c r="E31" i="1"/>
  <c r="F31" i="1" s="1"/>
  <c r="D31" i="1"/>
  <c r="H30" i="1"/>
  <c r="G30" i="1"/>
  <c r="E30" i="1"/>
  <c r="D30" i="1"/>
  <c r="H29" i="1"/>
  <c r="G29" i="1"/>
  <c r="E29" i="1"/>
  <c r="D29" i="1"/>
  <c r="H28" i="1"/>
  <c r="G28" i="1"/>
  <c r="D28" i="1"/>
  <c r="H27" i="1"/>
  <c r="G27" i="1"/>
  <c r="E27" i="1"/>
  <c r="F27" i="1" s="1"/>
  <c r="I27" i="1" s="1"/>
  <c r="D27" i="1"/>
  <c r="F26" i="1"/>
  <c r="I26" i="1" s="1"/>
  <c r="H25" i="1"/>
  <c r="G25" i="1"/>
  <c r="E25" i="1"/>
  <c r="F25" i="1" s="1"/>
  <c r="D25" i="1"/>
  <c r="H24" i="1"/>
  <c r="G24" i="1"/>
  <c r="E24" i="1"/>
  <c r="D24" i="1"/>
  <c r="F23" i="1"/>
  <c r="I23" i="1" s="1"/>
  <c r="H22" i="1"/>
  <c r="G22" i="1"/>
  <c r="E22" i="1"/>
  <c r="D22" i="1"/>
  <c r="F22" i="1" s="1"/>
  <c r="I22" i="1" s="1"/>
  <c r="I21" i="1"/>
  <c r="F21" i="1"/>
  <c r="H20" i="1"/>
  <c r="G20" i="1"/>
  <c r="E20" i="1"/>
  <c r="D20" i="1"/>
  <c r="H19" i="1"/>
  <c r="G19" i="1"/>
  <c r="G18" i="1" s="1"/>
  <c r="E19" i="1"/>
  <c r="D19" i="1"/>
  <c r="H18" i="1"/>
  <c r="H17" i="1"/>
  <c r="G17" i="1"/>
  <c r="E17" i="1"/>
  <c r="F17" i="1" s="1"/>
  <c r="I17" i="1" s="1"/>
  <c r="D17" i="1"/>
  <c r="F16" i="1"/>
  <c r="I16" i="1" s="1"/>
  <c r="H15" i="1"/>
  <c r="G15" i="1"/>
  <c r="G10" i="1" s="1"/>
  <c r="E15" i="1"/>
  <c r="D15" i="1"/>
  <c r="H14" i="1"/>
  <c r="G14" i="1"/>
  <c r="E14" i="1"/>
  <c r="D14" i="1"/>
  <c r="F14" i="1" s="1"/>
  <c r="H13" i="1"/>
  <c r="G13" i="1"/>
  <c r="E13" i="1"/>
  <c r="D13" i="1"/>
  <c r="H12" i="1"/>
  <c r="G12" i="1"/>
  <c r="E12" i="1"/>
  <c r="D12" i="1"/>
  <c r="F12" i="1" s="1"/>
  <c r="H11" i="1"/>
  <c r="G11" i="1"/>
  <c r="E11" i="1"/>
  <c r="D11" i="1"/>
  <c r="H10" i="1"/>
  <c r="D10" i="1"/>
  <c r="G82" i="1" l="1"/>
  <c r="I48" i="1"/>
  <c r="H82" i="1"/>
  <c r="I12" i="1"/>
  <c r="I14" i="1"/>
  <c r="F20" i="1"/>
  <c r="I20" i="1" s="1"/>
  <c r="F24" i="1"/>
  <c r="I24" i="1" s="1"/>
  <c r="F30" i="1"/>
  <c r="I30" i="1" s="1"/>
  <c r="F32" i="1"/>
  <c r="I32" i="1" s="1"/>
  <c r="I42" i="1"/>
  <c r="E10" i="1"/>
  <c r="F13" i="1"/>
  <c r="I13" i="1" s="1"/>
  <c r="F15" i="1"/>
  <c r="I15" i="1" s="1"/>
  <c r="D18" i="1"/>
  <c r="D82" i="1" s="1"/>
  <c r="E18" i="1"/>
  <c r="I25" i="1"/>
  <c r="E28" i="1"/>
  <c r="I31" i="1"/>
  <c r="I33" i="1"/>
  <c r="F36" i="1"/>
  <c r="I36" i="1" s="1"/>
  <c r="I38" i="1"/>
  <c r="I62" i="1"/>
  <c r="I74" i="1"/>
  <c r="F11" i="1"/>
  <c r="F29" i="1"/>
  <c r="F38" i="1"/>
  <c r="F48" i="1"/>
  <c r="F58" i="1"/>
  <c r="F62" i="1"/>
  <c r="F70" i="1"/>
  <c r="F74" i="1"/>
  <c r="F19" i="1"/>
  <c r="E82" i="1" l="1"/>
  <c r="I29" i="1"/>
  <c r="I28" i="1" s="1"/>
  <c r="F28" i="1"/>
  <c r="I19" i="1"/>
  <c r="I18" i="1" s="1"/>
  <c r="F18" i="1"/>
  <c r="I11" i="1"/>
  <c r="I10" i="1" s="1"/>
  <c r="F10" i="1"/>
  <c r="F82" i="1" l="1"/>
  <c r="I82" i="1"/>
</calcChain>
</file>

<file path=xl/sharedStrings.xml><?xml version="1.0" encoding="utf-8"?>
<sst xmlns="http://schemas.openxmlformats.org/spreadsheetml/2006/main" count="88" uniqueCount="88">
  <si>
    <t>INSTITUTO ESTATAL DE EDUCACIÓN PARA ADULTOS</t>
  </si>
  <si>
    <t>ESTADO ANALÍTICO DEL EJERCICIO DEL PRESUPUESTO DE EGRESOS</t>
  </si>
  <si>
    <t>CLASIFICACIÓN POR OBJETO DEL GASTO (CAPÍTULO Y CONCEPTO)</t>
  </si>
  <si>
    <t>FUENTE DE FINANCIAMIENTO RAMO 33</t>
  </si>
  <si>
    <t>DEL 01 DE ENERO AL 30 DE JUNIO DEL 2026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</si>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</sst>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0" fillId="0" borderId="0" xfId="0" applyNumberFormat="1"/>
    <xf numFmtId="0" fontId="0" fillId="0" borderId="4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4" fontId="0" fillId="0" borderId="17" xfId="0" applyNumberFormat="1" applyBorder="1" applyAlignment="1">
      <alignment horizontal="right" vertical="center" wrapText="1"/>
    </xf>
    <xf numFmtId="4" fontId="0" fillId="0" borderId="14" xfId="0" applyNumberFormat="1" applyBorder="1" applyAlignment="1">
      <alignment horizontal="righ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83</xdr:row>
      <xdr:rowOff>66675</xdr:rowOff>
    </xdr:from>
    <xdr:to>
      <xdr:col>2</xdr:col>
      <xdr:colOff>2981326</xdr:colOff>
      <xdr:row>88</xdr:row>
      <xdr:rowOff>180975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9AFFBBD-4AEB-4290-ABF9-A782188BD5C7}"/>
            </a:ext>
          </a:extLst>
        </xdr:cNvPr>
        <xdr:cNvSpPr txBox="1">
          <a:spLocks noChangeArrowheads="1"/>
        </xdr:cNvSpPr>
      </xdr:nvSpPr>
      <xdr:spPr bwMode="auto">
        <a:xfrm>
          <a:off x="800100" y="16297275"/>
          <a:ext cx="3495676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Prof. José</a:t>
          </a:r>
          <a:r>
            <a:rPr lang="es-MX" sz="1100" b="0" i="0" baseline="0">
              <a:effectLst/>
              <a:latin typeface="+mn-lt"/>
              <a:ea typeface="+mn-ea"/>
              <a:cs typeface="+mn-cs"/>
            </a:rPr>
            <a:t> Luis Castro Castillo</a:t>
          </a:r>
          <a:endParaRPr lang="es-MX">
            <a:effectLst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+mn-lt"/>
              <a:cs typeface="Calibri"/>
            </a:rPr>
            <a:t>Director General</a:t>
          </a:r>
        </a:p>
      </xdr:txBody>
    </xdr:sp>
    <xdr:clientData/>
  </xdr:twoCellAnchor>
  <xdr:twoCellAnchor>
    <xdr:from>
      <xdr:col>6</xdr:col>
      <xdr:colOff>28575</xdr:colOff>
      <xdr:row>83</xdr:row>
      <xdr:rowOff>38100</xdr:rowOff>
    </xdr:from>
    <xdr:to>
      <xdr:col>8</xdr:col>
      <xdr:colOff>876300</xdr:colOff>
      <xdr:row>88</xdr:row>
      <xdr:rowOff>180975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DCCBCEDB-C31C-4B7B-937F-846D225B251C}"/>
            </a:ext>
          </a:extLst>
        </xdr:cNvPr>
        <xdr:cNvSpPr txBox="1">
          <a:spLocks noChangeArrowheads="1"/>
        </xdr:cNvSpPr>
      </xdr:nvSpPr>
      <xdr:spPr bwMode="auto">
        <a:xfrm>
          <a:off x="9029700" y="16268700"/>
          <a:ext cx="29432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>
            <a:defRPr sz="1000"/>
          </a:pPr>
          <a:endParaRPr lang="es-MX" sz="1100" b="0" i="0" strike="noStrike">
            <a:solidFill>
              <a:srgbClr val="000000"/>
            </a:solidFill>
            <a:latin typeface="Calibri"/>
            <a:cs typeface="Calibri"/>
          </a:endParaRP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CP.</a:t>
          </a:r>
          <a:r>
            <a:rPr lang="es-MX" sz="1100" b="0" i="0" strike="noStrike" baseline="0">
              <a:solidFill>
                <a:srgbClr val="000000"/>
              </a:solidFill>
              <a:latin typeface="Calibri"/>
              <a:cs typeface="Calibri"/>
            </a:rPr>
            <a:t> Ana María Torres Medina </a:t>
          </a:r>
        </a:p>
        <a:p>
          <a:pPr algn="ctr" rtl="1">
            <a:defRPr sz="1000"/>
          </a:pPr>
          <a:r>
            <a:rPr lang="es-MX" sz="1100" b="0" i="0" strike="noStrike">
              <a:solidFill>
                <a:srgbClr val="000000"/>
              </a:solidFill>
              <a:latin typeface="Calibri"/>
              <a:cs typeface="Calibri"/>
            </a:rPr>
            <a:t>Oficina de Presupuestos</a:t>
          </a:r>
        </a:p>
      </xdr:txBody>
    </xdr:sp>
    <xdr:clientData/>
  </xdr:twoCellAnchor>
  <xdr:twoCellAnchor>
    <xdr:from>
      <xdr:col>2</xdr:col>
      <xdr:colOff>3743325</xdr:colOff>
      <xdr:row>83</xdr:row>
      <xdr:rowOff>85725</xdr:rowOff>
    </xdr:from>
    <xdr:to>
      <xdr:col>5</xdr:col>
      <xdr:colOff>314325</xdr:colOff>
      <xdr:row>89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53B1F4B8-7E65-4BC4-AA90-92B94BA3A337}"/>
            </a:ext>
          </a:extLst>
        </xdr:cNvPr>
        <xdr:cNvSpPr txBox="1">
          <a:spLocks noChangeArrowheads="1"/>
        </xdr:cNvSpPr>
      </xdr:nvSpPr>
      <xdr:spPr bwMode="auto">
        <a:xfrm>
          <a:off x="5057775" y="16316325"/>
          <a:ext cx="32099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27432" bIns="0" anchor="b" upright="1"/>
        <a:lstStyle/>
        <a:p>
          <a:pPr algn="ctr" rtl="1"/>
          <a:r>
            <a:rPr lang="es-MX" sz="1100" b="0" i="0">
              <a:effectLst/>
              <a:latin typeface="+mn-lt"/>
              <a:ea typeface="+mn-ea"/>
              <a:cs typeface="+mn-cs"/>
            </a:rPr>
            <a:t>ISC. Damaris Lizbeth Aguilar Reyna</a:t>
          </a:r>
          <a:endParaRPr lang="es-MX" sz="1100" b="0" i="0" baseline="0">
            <a:effectLst/>
            <a:latin typeface="+mn-lt"/>
            <a:ea typeface="+mn-ea"/>
            <a:cs typeface="+mn-cs"/>
          </a:endParaRPr>
        </a:p>
        <a:p>
          <a:pPr algn="ctr" rtl="1"/>
          <a:r>
            <a:rPr lang="es-MX" sz="1100" b="0" i="0" baseline="0">
              <a:effectLst/>
              <a:latin typeface="+mn-lt"/>
              <a:ea typeface="+mn-ea"/>
              <a:cs typeface="+mn-cs"/>
            </a:rPr>
            <a:t> D</a:t>
          </a:r>
          <a:r>
            <a:rPr lang="es-MX" sz="1100" b="0" i="0">
              <a:effectLst/>
              <a:latin typeface="+mn-lt"/>
              <a:ea typeface="+mn-ea"/>
              <a:cs typeface="+mn-cs"/>
            </a:rPr>
            <a:t>epartamento de Planeación</a:t>
          </a:r>
          <a:endParaRPr lang="es-MX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S%201998-2014%20(2017)/EJERCICIO%202026/ESTADOS%20FINANCIEROS%202026/RAMO%2033/ESTADOS%20ANALITICOS%20EGRESOS%202026/EDO.%20FINAN.%20JUNIO%202026%20R-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BASE X PARTIDA"/>
      <sheetName val="BASE X PARTIDA (2)"/>
      <sheetName val="BASE X PARTIDA (3)"/>
      <sheetName val="EDO. FINAN. JUNIO"/>
      <sheetName val="EDO. FINAN. JUNIO (4000)"/>
      <sheetName val="EDO. FINAN. JUNIO (1)"/>
      <sheetName val="EDO. FINAN. JUNIO (2)"/>
      <sheetName val="ANALITICO R-33"/>
      <sheetName val="RPPM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C8">
            <v>19423042.350000001</v>
          </cell>
          <cell r="D8">
            <v>0</v>
          </cell>
          <cell r="G8">
            <v>9421014.6099999994</v>
          </cell>
          <cell r="I8">
            <v>9421014.6099999994</v>
          </cell>
        </row>
        <row r="9">
          <cell r="C9">
            <v>1693004</v>
          </cell>
          <cell r="D9">
            <v>4033.31</v>
          </cell>
          <cell r="G9">
            <v>778033.31</v>
          </cell>
          <cell r="I9">
            <v>778033.31</v>
          </cell>
        </row>
        <row r="10">
          <cell r="C10">
            <v>534685</v>
          </cell>
          <cell r="D10">
            <v>0</v>
          </cell>
          <cell r="G10">
            <v>253041.25</v>
          </cell>
          <cell r="I10">
            <v>253041.25</v>
          </cell>
        </row>
        <row r="11">
          <cell r="C11">
            <v>1143415.76</v>
          </cell>
          <cell r="D11">
            <v>304403.27</v>
          </cell>
          <cell r="G11">
            <v>568987.88</v>
          </cell>
          <cell r="I11">
            <v>568987.88</v>
          </cell>
        </row>
        <row r="12">
          <cell r="C12">
            <v>2892511.14</v>
          </cell>
          <cell r="D12">
            <v>-304403.27</v>
          </cell>
          <cell r="G12">
            <v>0</v>
          </cell>
          <cell r="I12">
            <v>0</v>
          </cell>
        </row>
        <row r="13">
          <cell r="C13">
            <v>2393899.91</v>
          </cell>
          <cell r="D13">
            <v>0</v>
          </cell>
          <cell r="G13">
            <v>1162813.6599999999</v>
          </cell>
          <cell r="I13">
            <v>1162813.6599999999</v>
          </cell>
        </row>
        <row r="14">
          <cell r="C14">
            <v>737878.44</v>
          </cell>
          <cell r="D14">
            <v>0</v>
          </cell>
          <cell r="G14">
            <v>370307.49</v>
          </cell>
          <cell r="I14">
            <v>370307.49</v>
          </cell>
        </row>
        <row r="15">
          <cell r="C15">
            <v>1200551.76</v>
          </cell>
          <cell r="D15">
            <v>0</v>
          </cell>
          <cell r="G15">
            <v>583013</v>
          </cell>
          <cell r="I15">
            <v>583013</v>
          </cell>
        </row>
        <row r="16">
          <cell r="C16">
            <v>480220.69</v>
          </cell>
          <cell r="D16">
            <v>0</v>
          </cell>
          <cell r="G16">
            <v>233207.85</v>
          </cell>
          <cell r="I16">
            <v>233207.85</v>
          </cell>
        </row>
        <row r="17">
          <cell r="C17">
            <v>717331.22</v>
          </cell>
          <cell r="D17">
            <v>0</v>
          </cell>
          <cell r="G17">
            <v>351762.58</v>
          </cell>
          <cell r="I17">
            <v>351762.58</v>
          </cell>
        </row>
        <row r="18">
          <cell r="C18">
            <v>226860.48</v>
          </cell>
          <cell r="D18">
            <v>310.64999999999998</v>
          </cell>
          <cell r="G18">
            <v>113740.89</v>
          </cell>
          <cell r="I18">
            <v>113740.89</v>
          </cell>
        </row>
        <row r="19">
          <cell r="C19">
            <v>74445</v>
          </cell>
          <cell r="D19">
            <v>0</v>
          </cell>
          <cell r="G19">
            <v>32787.18</v>
          </cell>
          <cell r="I19">
            <v>32787.18</v>
          </cell>
        </row>
        <row r="20">
          <cell r="C20">
            <v>1993860</v>
          </cell>
          <cell r="D20">
            <v>0</v>
          </cell>
          <cell r="G20">
            <v>967670</v>
          </cell>
          <cell r="I20">
            <v>967670</v>
          </cell>
        </row>
        <row r="21">
          <cell r="C21">
            <v>4388400</v>
          </cell>
          <cell r="D21">
            <v>0</v>
          </cell>
          <cell r="G21">
            <v>2124625</v>
          </cell>
          <cell r="I21">
            <v>2124625</v>
          </cell>
        </row>
        <row r="22">
          <cell r="C22">
            <v>7187084.1600000001</v>
          </cell>
          <cell r="D22">
            <v>0</v>
          </cell>
          <cell r="G22">
            <v>3515288.42</v>
          </cell>
          <cell r="I22">
            <v>3515288.42</v>
          </cell>
        </row>
        <row r="23">
          <cell r="C23">
            <v>820800</v>
          </cell>
          <cell r="D23">
            <v>0</v>
          </cell>
          <cell r="G23">
            <v>0</v>
          </cell>
          <cell r="I23">
            <v>0</v>
          </cell>
        </row>
        <row r="24">
          <cell r="C24">
            <v>211000</v>
          </cell>
          <cell r="D24">
            <v>0</v>
          </cell>
          <cell r="G24">
            <v>129000</v>
          </cell>
          <cell r="I24">
            <v>129000</v>
          </cell>
        </row>
        <row r="25">
          <cell r="C25">
            <v>220616.54</v>
          </cell>
          <cell r="D25">
            <v>0</v>
          </cell>
          <cell r="G25">
            <v>0</v>
          </cell>
          <cell r="I25">
            <v>0</v>
          </cell>
        </row>
        <row r="26">
          <cell r="C26">
            <v>2223438.71</v>
          </cell>
          <cell r="D26">
            <v>0</v>
          </cell>
          <cell r="G26">
            <v>1063326.48</v>
          </cell>
          <cell r="I26">
            <v>1063326.48</v>
          </cell>
        </row>
        <row r="27">
          <cell r="C27">
            <v>437497.08</v>
          </cell>
          <cell r="D27">
            <v>0</v>
          </cell>
          <cell r="G27">
            <v>105289.61</v>
          </cell>
          <cell r="I27">
            <v>105289.61</v>
          </cell>
        </row>
        <row r="28">
          <cell r="C28">
            <v>414553.94</v>
          </cell>
          <cell r="D28">
            <v>0</v>
          </cell>
          <cell r="G28">
            <v>0</v>
          </cell>
          <cell r="I28">
            <v>0</v>
          </cell>
        </row>
        <row r="29">
          <cell r="C29">
            <v>92473.4</v>
          </cell>
          <cell r="D29">
            <v>0</v>
          </cell>
          <cell r="G29">
            <v>47271.839999999997</v>
          </cell>
          <cell r="I29">
            <v>47271.839999999997</v>
          </cell>
        </row>
        <row r="30">
          <cell r="C30">
            <v>174451.5</v>
          </cell>
          <cell r="D30">
            <v>0</v>
          </cell>
          <cell r="G30">
            <v>0</v>
          </cell>
          <cell r="I30">
            <v>0</v>
          </cell>
        </row>
        <row r="31">
          <cell r="C31">
            <v>2753219.76</v>
          </cell>
          <cell r="D31">
            <v>0</v>
          </cell>
          <cell r="G31">
            <v>1295237.8</v>
          </cell>
          <cell r="I31">
            <v>1295237.8</v>
          </cell>
        </row>
        <row r="32">
          <cell r="C32">
            <v>38300.6</v>
          </cell>
          <cell r="D32">
            <v>0</v>
          </cell>
          <cell r="G32">
            <v>0</v>
          </cell>
          <cell r="I32">
            <v>0</v>
          </cell>
        </row>
        <row r="33">
          <cell r="C33">
            <v>438238.38</v>
          </cell>
          <cell r="D33">
            <v>0</v>
          </cell>
          <cell r="G33">
            <v>0</v>
          </cell>
          <cell r="I33">
            <v>0</v>
          </cell>
        </row>
        <row r="34">
          <cell r="C34">
            <v>10000</v>
          </cell>
          <cell r="D34">
            <v>0</v>
          </cell>
          <cell r="G34">
            <v>1800</v>
          </cell>
          <cell r="I34">
            <v>1800</v>
          </cell>
        </row>
        <row r="35">
          <cell r="C35">
            <v>20000</v>
          </cell>
          <cell r="D35">
            <v>0</v>
          </cell>
          <cell r="G35">
            <v>0</v>
          </cell>
          <cell r="I35">
            <v>0</v>
          </cell>
        </row>
        <row r="36">
          <cell r="C36">
            <v>99552.639999999999</v>
          </cell>
          <cell r="D36">
            <v>0</v>
          </cell>
          <cell r="G36">
            <v>89471.360000000001</v>
          </cell>
          <cell r="I36">
            <v>89471.360000000001</v>
          </cell>
        </row>
        <row r="37">
          <cell r="C37">
            <v>662621.38</v>
          </cell>
          <cell r="D37">
            <v>0</v>
          </cell>
          <cell r="G37">
            <v>0</v>
          </cell>
          <cell r="I37">
            <v>0</v>
          </cell>
        </row>
        <row r="38">
          <cell r="C38">
            <v>22400</v>
          </cell>
          <cell r="D38">
            <v>0</v>
          </cell>
          <cell r="G38">
            <v>0</v>
          </cell>
          <cell r="I38">
            <v>0</v>
          </cell>
        </row>
        <row r="39">
          <cell r="C39">
            <v>3424500</v>
          </cell>
          <cell r="D39">
            <v>0</v>
          </cell>
          <cell r="G39">
            <v>1663322.5</v>
          </cell>
          <cell r="I39">
            <v>1663322.5</v>
          </cell>
        </row>
        <row r="40">
          <cell r="C40">
            <v>42000</v>
          </cell>
          <cell r="D40">
            <v>0</v>
          </cell>
          <cell r="G40">
            <v>39000</v>
          </cell>
          <cell r="I40">
            <v>39000</v>
          </cell>
        </row>
        <row r="41">
          <cell r="C41">
            <v>1879380</v>
          </cell>
          <cell r="D41">
            <v>0</v>
          </cell>
          <cell r="G41">
            <v>912110</v>
          </cell>
          <cell r="I41">
            <v>912110</v>
          </cell>
        </row>
        <row r="42">
          <cell r="C42">
            <v>74600</v>
          </cell>
          <cell r="D42">
            <v>0</v>
          </cell>
          <cell r="G42">
            <v>22920</v>
          </cell>
          <cell r="I42">
            <v>22920</v>
          </cell>
        </row>
        <row r="43">
          <cell r="C43">
            <v>28353.599999999999</v>
          </cell>
          <cell r="D43">
            <v>0</v>
          </cell>
          <cell r="G43">
            <v>20792.64</v>
          </cell>
          <cell r="I43">
            <v>20792.64</v>
          </cell>
        </row>
        <row r="44">
          <cell r="C44">
            <v>115200</v>
          </cell>
          <cell r="D44">
            <v>0</v>
          </cell>
          <cell r="G44">
            <v>0</v>
          </cell>
          <cell r="I44">
            <v>0</v>
          </cell>
        </row>
        <row r="45">
          <cell r="C45">
            <v>13950</v>
          </cell>
          <cell r="D45">
            <v>0</v>
          </cell>
          <cell r="G45">
            <v>0</v>
          </cell>
          <cell r="I45">
            <v>0</v>
          </cell>
        </row>
        <row r="46">
          <cell r="C46">
            <v>16560</v>
          </cell>
          <cell r="D46">
            <v>0</v>
          </cell>
          <cell r="G46">
            <v>15065</v>
          </cell>
          <cell r="I46">
            <v>15065</v>
          </cell>
        </row>
        <row r="47">
          <cell r="C47">
            <v>81000</v>
          </cell>
          <cell r="D47">
            <v>0</v>
          </cell>
          <cell r="G47">
            <v>26983.84</v>
          </cell>
          <cell r="I47">
            <v>26983.84</v>
          </cell>
        </row>
        <row r="48">
          <cell r="C48">
            <v>62012.160000000003</v>
          </cell>
          <cell r="D48">
            <v>0</v>
          </cell>
          <cell r="G48">
            <v>49116.1</v>
          </cell>
          <cell r="I48">
            <v>49116.1</v>
          </cell>
        </row>
        <row r="49">
          <cell r="C49">
            <v>165600</v>
          </cell>
          <cell r="D49">
            <v>0</v>
          </cell>
          <cell r="G49">
            <v>0</v>
          </cell>
          <cell r="I49">
            <v>0</v>
          </cell>
        </row>
        <row r="50">
          <cell r="C50">
            <v>25000</v>
          </cell>
          <cell r="D50">
            <v>0</v>
          </cell>
          <cell r="G50">
            <v>1147.5</v>
          </cell>
          <cell r="I50">
            <v>1147.5</v>
          </cell>
        </row>
        <row r="51">
          <cell r="C51">
            <v>2432700</v>
          </cell>
          <cell r="D51">
            <v>0</v>
          </cell>
          <cell r="G51">
            <v>0</v>
          </cell>
          <cell r="I51">
            <v>0</v>
          </cell>
        </row>
        <row r="52">
          <cell r="C52">
            <v>2462800.4</v>
          </cell>
          <cell r="D52">
            <v>-4343.96</v>
          </cell>
          <cell r="G52">
            <v>456747.8</v>
          </cell>
          <cell r="I52">
            <v>456747.8</v>
          </cell>
        </row>
        <row r="54">
          <cell r="C54">
            <v>372500</v>
          </cell>
          <cell r="D54">
            <v>-30470.29</v>
          </cell>
          <cell r="G54">
            <v>72032.789999999994</v>
          </cell>
          <cell r="I54">
            <v>72032.789999999994</v>
          </cell>
        </row>
        <row r="55">
          <cell r="C55">
            <v>520000</v>
          </cell>
          <cell r="D55">
            <v>-314001.43</v>
          </cell>
          <cell r="G55">
            <v>86843.45</v>
          </cell>
          <cell r="I55">
            <v>86843.45</v>
          </cell>
        </row>
        <row r="56">
          <cell r="C56">
            <v>21000</v>
          </cell>
          <cell r="D56">
            <v>-6574.5</v>
          </cell>
          <cell r="G56">
            <v>3852.3</v>
          </cell>
          <cell r="I56">
            <v>3852.3</v>
          </cell>
        </row>
        <row r="57">
          <cell r="C57">
            <v>142500</v>
          </cell>
          <cell r="D57">
            <v>32346.34</v>
          </cell>
          <cell r="G57">
            <v>85796.37</v>
          </cell>
          <cell r="I57">
            <v>85796.37</v>
          </cell>
        </row>
        <row r="58">
          <cell r="C58">
            <v>70959</v>
          </cell>
          <cell r="D58">
            <v>-5985.85</v>
          </cell>
          <cell r="G58">
            <v>34610.5</v>
          </cell>
          <cell r="I58">
            <v>34610.5</v>
          </cell>
        </row>
        <row r="59">
          <cell r="C59">
            <v>32500</v>
          </cell>
          <cell r="D59">
            <v>11066.35</v>
          </cell>
          <cell r="G59">
            <v>20383.150000000001</v>
          </cell>
          <cell r="I59">
            <v>20383.150000000001</v>
          </cell>
        </row>
        <row r="60">
          <cell r="C60">
            <v>11300</v>
          </cell>
          <cell r="D60">
            <v>-4100</v>
          </cell>
          <cell r="G60">
            <v>0</v>
          </cell>
          <cell r="I60">
            <v>0</v>
          </cell>
        </row>
        <row r="61">
          <cell r="C61">
            <v>24500</v>
          </cell>
          <cell r="D61">
            <v>22122.67</v>
          </cell>
          <cell r="G61">
            <v>30415.41</v>
          </cell>
          <cell r="I61">
            <v>30415.41</v>
          </cell>
        </row>
        <row r="62">
          <cell r="C62">
            <v>3795460</v>
          </cell>
          <cell r="D62">
            <v>85764.95</v>
          </cell>
          <cell r="G62">
            <v>1418417.11</v>
          </cell>
          <cell r="I62">
            <v>1418417.11</v>
          </cell>
        </row>
        <row r="63">
          <cell r="C63">
            <v>2000</v>
          </cell>
          <cell r="D63">
            <v>-1000</v>
          </cell>
          <cell r="G63">
            <v>0</v>
          </cell>
          <cell r="I63">
            <v>0</v>
          </cell>
        </row>
        <row r="64">
          <cell r="C64">
            <v>5800</v>
          </cell>
          <cell r="D64">
            <v>-1684</v>
          </cell>
          <cell r="G64">
            <v>916.01</v>
          </cell>
          <cell r="I64">
            <v>916.01</v>
          </cell>
        </row>
        <row r="65">
          <cell r="C65">
            <v>2000</v>
          </cell>
          <cell r="D65">
            <v>-1000</v>
          </cell>
          <cell r="G65">
            <v>0</v>
          </cell>
          <cell r="I65">
            <v>0</v>
          </cell>
        </row>
        <row r="66">
          <cell r="C66">
            <v>3900</v>
          </cell>
          <cell r="D66">
            <v>-500</v>
          </cell>
          <cell r="G66">
            <v>1482.38</v>
          </cell>
          <cell r="I66">
            <v>1482.38</v>
          </cell>
        </row>
        <row r="67">
          <cell r="C67">
            <v>9900</v>
          </cell>
          <cell r="D67">
            <v>-3232.96</v>
          </cell>
          <cell r="G67">
            <v>212.13</v>
          </cell>
          <cell r="I67">
            <v>212.13</v>
          </cell>
        </row>
        <row r="68">
          <cell r="C68">
            <v>28500</v>
          </cell>
          <cell r="D68">
            <v>-12493.2</v>
          </cell>
          <cell r="G68">
            <v>7064.4</v>
          </cell>
          <cell r="I68">
            <v>7064.4</v>
          </cell>
        </row>
        <row r="69">
          <cell r="C69">
            <v>37500</v>
          </cell>
          <cell r="D69">
            <v>18757.97</v>
          </cell>
          <cell r="G69">
            <v>31156.94</v>
          </cell>
          <cell r="I69">
            <v>31156.94</v>
          </cell>
        </row>
        <row r="70">
          <cell r="C70">
            <v>1000</v>
          </cell>
          <cell r="D70">
            <v>-1000</v>
          </cell>
          <cell r="G70">
            <v>0</v>
          </cell>
          <cell r="I70">
            <v>0</v>
          </cell>
        </row>
        <row r="72">
          <cell r="C72">
            <v>513700</v>
          </cell>
          <cell r="D72">
            <v>-57062.3</v>
          </cell>
          <cell r="G72">
            <v>155082.01999999999</v>
          </cell>
          <cell r="I72">
            <v>155082.01999999999</v>
          </cell>
        </row>
        <row r="73">
          <cell r="C73">
            <v>210000</v>
          </cell>
          <cell r="D73">
            <v>-26255.62</v>
          </cell>
          <cell r="G73">
            <v>59202.32</v>
          </cell>
          <cell r="I73">
            <v>59202.32</v>
          </cell>
        </row>
        <row r="74">
          <cell r="C74">
            <v>236400</v>
          </cell>
          <cell r="D74">
            <v>-19000</v>
          </cell>
          <cell r="G74">
            <v>84794.91</v>
          </cell>
          <cell r="I74">
            <v>84794.91</v>
          </cell>
        </row>
        <row r="75">
          <cell r="C75">
            <v>385500</v>
          </cell>
          <cell r="D75">
            <v>-2450</v>
          </cell>
          <cell r="G75">
            <v>190198.49</v>
          </cell>
          <cell r="I75">
            <v>190198.49</v>
          </cell>
        </row>
        <row r="76">
          <cell r="C76">
            <v>7222704</v>
          </cell>
          <cell r="D76">
            <v>0</v>
          </cell>
          <cell r="G76">
            <v>3528964.64</v>
          </cell>
          <cell r="I76">
            <v>3528964.64</v>
          </cell>
        </row>
        <row r="77">
          <cell r="C77">
            <v>7348692</v>
          </cell>
          <cell r="D77">
            <v>0</v>
          </cell>
          <cell r="G77">
            <v>3061953.25</v>
          </cell>
          <cell r="I77">
            <v>3061953.25</v>
          </cell>
        </row>
        <row r="78">
          <cell r="C78">
            <v>538000</v>
          </cell>
          <cell r="D78">
            <v>3899.11</v>
          </cell>
          <cell r="G78">
            <v>276581.96999999997</v>
          </cell>
          <cell r="I78">
            <v>276581.96999999997</v>
          </cell>
        </row>
        <row r="79">
          <cell r="C79">
            <v>321600</v>
          </cell>
          <cell r="D79">
            <v>684.12</v>
          </cell>
          <cell r="G79">
            <v>322284.12</v>
          </cell>
          <cell r="I79">
            <v>322284.12</v>
          </cell>
        </row>
        <row r="80">
          <cell r="C80">
            <v>3091334</v>
          </cell>
          <cell r="D80">
            <v>24000</v>
          </cell>
          <cell r="G80">
            <v>1419467.31</v>
          </cell>
          <cell r="I80">
            <v>1419467.31</v>
          </cell>
        </row>
        <row r="81">
          <cell r="C81">
            <v>273334</v>
          </cell>
          <cell r="D81">
            <v>24750</v>
          </cell>
          <cell r="G81">
            <v>143716.69</v>
          </cell>
          <cell r="I81">
            <v>143716.69</v>
          </cell>
        </row>
        <row r="82">
          <cell r="C82">
            <v>800000</v>
          </cell>
          <cell r="D82">
            <v>0</v>
          </cell>
          <cell r="G82">
            <v>357366.67</v>
          </cell>
          <cell r="I82">
            <v>357366.67</v>
          </cell>
        </row>
        <row r="83">
          <cell r="C83">
            <v>596000</v>
          </cell>
          <cell r="D83">
            <v>113000</v>
          </cell>
          <cell r="G83">
            <v>385500</v>
          </cell>
          <cell r="I83">
            <v>385500</v>
          </cell>
        </row>
        <row r="84">
          <cell r="C84">
            <v>48600</v>
          </cell>
          <cell r="D84">
            <v>69334.05</v>
          </cell>
          <cell r="G84">
            <v>90185.65</v>
          </cell>
          <cell r="I84">
            <v>90185.65</v>
          </cell>
        </row>
        <row r="85">
          <cell r="C85">
            <v>708000</v>
          </cell>
          <cell r="D85">
            <v>-5160</v>
          </cell>
          <cell r="G85">
            <v>348038.40000000002</v>
          </cell>
          <cell r="I85">
            <v>348038.40000000002</v>
          </cell>
        </row>
        <row r="86">
          <cell r="C86">
            <v>7200</v>
          </cell>
          <cell r="D86">
            <v>296.7</v>
          </cell>
          <cell r="G86">
            <v>3793.64</v>
          </cell>
          <cell r="I86">
            <v>3793.64</v>
          </cell>
        </row>
        <row r="87">
          <cell r="C87">
            <v>315000</v>
          </cell>
          <cell r="D87">
            <v>0</v>
          </cell>
          <cell r="G87">
            <v>236985.32</v>
          </cell>
          <cell r="I87">
            <v>236985.32</v>
          </cell>
        </row>
        <row r="88">
          <cell r="C88">
            <v>2000</v>
          </cell>
          <cell r="D88">
            <v>-1000</v>
          </cell>
          <cell r="G88">
            <v>0</v>
          </cell>
          <cell r="I88">
            <v>0</v>
          </cell>
        </row>
        <row r="89">
          <cell r="C89">
            <v>55000</v>
          </cell>
          <cell r="D89">
            <v>-3585.37</v>
          </cell>
          <cell r="G89">
            <v>26365.759999999998</v>
          </cell>
          <cell r="I89">
            <v>26365.759999999998</v>
          </cell>
        </row>
        <row r="90">
          <cell r="C90">
            <v>17200</v>
          </cell>
          <cell r="D90">
            <v>-4900</v>
          </cell>
          <cell r="G90">
            <v>858</v>
          </cell>
          <cell r="I90">
            <v>858</v>
          </cell>
        </row>
        <row r="91">
          <cell r="C91">
            <v>37600</v>
          </cell>
          <cell r="D91">
            <v>2241.8000000000002</v>
          </cell>
          <cell r="G91">
            <v>24592.63</v>
          </cell>
          <cell r="I91">
            <v>24592.63</v>
          </cell>
        </row>
        <row r="92">
          <cell r="C92">
            <v>37700</v>
          </cell>
          <cell r="D92">
            <v>-1471.99</v>
          </cell>
          <cell r="G92">
            <v>12878</v>
          </cell>
          <cell r="I92">
            <v>12878</v>
          </cell>
        </row>
        <row r="93">
          <cell r="C93">
            <v>196500</v>
          </cell>
          <cell r="D93">
            <v>3986.4</v>
          </cell>
          <cell r="G93">
            <v>107986.4</v>
          </cell>
          <cell r="I93">
            <v>107986.4</v>
          </cell>
        </row>
        <row r="94">
          <cell r="C94">
            <v>768000</v>
          </cell>
          <cell r="D94">
            <v>-8728.7900000000009</v>
          </cell>
          <cell r="G94">
            <v>375370.4</v>
          </cell>
          <cell r="I94">
            <v>375370.4</v>
          </cell>
        </row>
        <row r="95">
          <cell r="C95">
            <v>4500</v>
          </cell>
          <cell r="D95">
            <v>19826.79</v>
          </cell>
          <cell r="G95">
            <v>21326.79</v>
          </cell>
          <cell r="I95">
            <v>21326.79</v>
          </cell>
        </row>
        <row r="96">
          <cell r="C96">
            <v>8250</v>
          </cell>
          <cell r="D96">
            <v>-2179.8000000000002</v>
          </cell>
          <cell r="G96">
            <v>150</v>
          </cell>
          <cell r="I96">
            <v>150</v>
          </cell>
        </row>
        <row r="97">
          <cell r="C97">
            <v>180000</v>
          </cell>
          <cell r="D97">
            <v>2730</v>
          </cell>
          <cell r="G97">
            <v>77336.63</v>
          </cell>
          <cell r="I97">
            <v>77336.63</v>
          </cell>
        </row>
        <row r="98">
          <cell r="C98">
            <v>8250</v>
          </cell>
          <cell r="D98">
            <v>-1251</v>
          </cell>
          <cell r="G98">
            <v>0</v>
          </cell>
          <cell r="I98">
            <v>0</v>
          </cell>
        </row>
        <row r="99">
          <cell r="C99">
            <v>515500</v>
          </cell>
          <cell r="D99">
            <v>29944.37</v>
          </cell>
          <cell r="G99">
            <v>172146.02</v>
          </cell>
          <cell r="I99">
            <v>172146.02</v>
          </cell>
        </row>
        <row r="100">
          <cell r="C100">
            <v>357800</v>
          </cell>
          <cell r="D100">
            <v>183550.81</v>
          </cell>
          <cell r="G100">
            <v>366327.44</v>
          </cell>
          <cell r="I100">
            <v>366327.44</v>
          </cell>
        </row>
        <row r="102">
          <cell r="C102">
            <v>2160000</v>
          </cell>
          <cell r="D102">
            <v>0</v>
          </cell>
          <cell r="G102">
            <v>389450</v>
          </cell>
          <cell r="I102">
            <v>389450</v>
          </cell>
        </row>
        <row r="103">
          <cell r="C103">
            <v>11574607</v>
          </cell>
          <cell r="D103">
            <v>0</v>
          </cell>
          <cell r="G103">
            <v>3658350</v>
          </cell>
          <cell r="I103">
            <v>3658350</v>
          </cell>
        </row>
        <row r="104">
          <cell r="C104">
            <v>1512000</v>
          </cell>
          <cell r="D104">
            <v>0</v>
          </cell>
          <cell r="G104">
            <v>134400</v>
          </cell>
          <cell r="I104">
            <v>134400</v>
          </cell>
        </row>
        <row r="105">
          <cell r="C105">
            <v>885000</v>
          </cell>
          <cell r="D105">
            <v>0</v>
          </cell>
          <cell r="G105">
            <v>447200</v>
          </cell>
          <cell r="I105">
            <v>447200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92"/>
  <sheetViews>
    <sheetView tabSelected="1" topLeftCell="D88" workbookViewId="0">
      <selection activeCell="D92" sqref="A92:XFD111"/>
    </sheetView>
  </sheetViews>
  <sheetFormatPr baseColWidth="10" defaultRowHeight="15" x14ac:dyDescent="0.25"/>
  <cols>
    <col min="2" max="2" width="8.28515625" customWidth="1"/>
    <col min="3" max="3" width="68.140625" customWidth="1"/>
    <col min="4" max="9" width="15.7109375" customWidth="1"/>
  </cols>
  <sheetData>
    <row r="1" spans="2:12" ht="15.75" thickBot="1" x14ac:dyDescent="0.3"/>
    <row r="2" spans="2:12" ht="18" customHeight="1" x14ac:dyDescent="0.25">
      <c r="B2" s="1" t="s">
        <v>0</v>
      </c>
      <c r="C2" s="2"/>
      <c r="D2" s="2"/>
      <c r="E2" s="2"/>
      <c r="F2" s="2"/>
      <c r="G2" s="2"/>
      <c r="H2" s="2"/>
      <c r="I2" s="3"/>
    </row>
    <row r="3" spans="2:12" ht="18" customHeight="1" x14ac:dyDescent="0.25">
      <c r="B3" s="4" t="s">
        <v>1</v>
      </c>
      <c r="C3" s="5"/>
      <c r="D3" s="5"/>
      <c r="E3" s="5"/>
      <c r="F3" s="5"/>
      <c r="G3" s="5"/>
      <c r="H3" s="5"/>
      <c r="I3" s="6"/>
    </row>
    <row r="4" spans="2:12" ht="18" customHeight="1" x14ac:dyDescent="0.25">
      <c r="B4" s="4" t="s">
        <v>2</v>
      </c>
      <c r="C4" s="5"/>
      <c r="D4" s="5"/>
      <c r="E4" s="5"/>
      <c r="F4" s="5"/>
      <c r="G4" s="5"/>
      <c r="H4" s="5"/>
      <c r="I4" s="6"/>
    </row>
    <row r="5" spans="2:12" ht="18" customHeight="1" x14ac:dyDescent="0.25">
      <c r="B5" s="4" t="s">
        <v>3</v>
      </c>
      <c r="C5" s="5"/>
      <c r="D5" s="5"/>
      <c r="E5" s="5"/>
      <c r="F5" s="5"/>
      <c r="G5" s="5"/>
      <c r="H5" s="5"/>
      <c r="I5" s="6"/>
    </row>
    <row r="6" spans="2:12" ht="18" customHeight="1" thickBot="1" x14ac:dyDescent="0.3">
      <c r="B6" s="7" t="s">
        <v>4</v>
      </c>
      <c r="C6" s="8"/>
      <c r="D6" s="8"/>
      <c r="E6" s="8"/>
      <c r="F6" s="8"/>
      <c r="G6" s="8"/>
      <c r="H6" s="8"/>
      <c r="I6" s="9"/>
    </row>
    <row r="7" spans="2:12" ht="15.75" thickBot="1" x14ac:dyDescent="0.3">
      <c r="B7" s="10" t="s">
        <v>5</v>
      </c>
      <c r="C7" s="11"/>
      <c r="D7" s="12" t="s">
        <v>6</v>
      </c>
      <c r="E7" s="13"/>
      <c r="F7" s="13"/>
      <c r="G7" s="13"/>
      <c r="H7" s="14"/>
      <c r="I7" s="15" t="s">
        <v>7</v>
      </c>
    </row>
    <row r="8" spans="2:12" ht="30.75" thickBot="1" x14ac:dyDescent="0.3">
      <c r="B8" s="16"/>
      <c r="C8" s="17"/>
      <c r="D8" s="18" t="s">
        <v>8</v>
      </c>
      <c r="E8" s="18" t="s">
        <v>9</v>
      </c>
      <c r="F8" s="18" t="s">
        <v>10</v>
      </c>
      <c r="G8" s="18" t="s">
        <v>11</v>
      </c>
      <c r="H8" s="18" t="s">
        <v>12</v>
      </c>
      <c r="I8" s="19"/>
    </row>
    <row r="9" spans="2:12" ht="15.75" thickBot="1" x14ac:dyDescent="0.3">
      <c r="B9" s="20"/>
      <c r="C9" s="21"/>
      <c r="D9" s="18">
        <v>1</v>
      </c>
      <c r="E9" s="18">
        <v>2</v>
      </c>
      <c r="F9" s="18" t="s">
        <v>13</v>
      </c>
      <c r="G9" s="18">
        <v>4</v>
      </c>
      <c r="H9" s="18">
        <v>5</v>
      </c>
      <c r="I9" s="18" t="s">
        <v>14</v>
      </c>
    </row>
    <row r="10" spans="2:12" ht="15" customHeight="1" x14ac:dyDescent="0.25">
      <c r="B10" s="22" t="s">
        <v>15</v>
      </c>
      <c r="C10" s="23"/>
      <c r="D10" s="24">
        <f>SUM(D11:D17)</f>
        <v>64550009.999999993</v>
      </c>
      <c r="E10" s="24">
        <f>SUM(E11:E17)</f>
        <v>0</v>
      </c>
      <c r="F10" s="24">
        <f t="shared" ref="F10:I10" si="0">SUM(F11:F17)</f>
        <v>64550010</v>
      </c>
      <c r="G10" s="24">
        <f t="shared" si="0"/>
        <v>26414895.59</v>
      </c>
      <c r="H10" s="24">
        <f t="shared" si="0"/>
        <v>26414895.59</v>
      </c>
      <c r="I10" s="24">
        <f t="shared" si="0"/>
        <v>38135114.409999996</v>
      </c>
      <c r="L10" s="25"/>
    </row>
    <row r="11" spans="2:12" ht="15" customHeight="1" x14ac:dyDescent="0.25">
      <c r="B11" s="26"/>
      <c r="C11" s="27" t="s">
        <v>16</v>
      </c>
      <c r="D11" s="28">
        <f>'[1]EDO. FINAN. JUNIO (2)'!C8</f>
        <v>19423042.350000001</v>
      </c>
      <c r="E11" s="28">
        <f>'[1]EDO. FINAN. JUNIO (2)'!D8</f>
        <v>0</v>
      </c>
      <c r="F11" s="28">
        <f>D11+E11</f>
        <v>19423042.350000001</v>
      </c>
      <c r="G11" s="28">
        <f>'[1]EDO. FINAN. JUNIO (2)'!G8</f>
        <v>9421014.6099999994</v>
      </c>
      <c r="H11" s="28">
        <f>'[1]EDO. FINAN. JUNIO (2)'!I8</f>
        <v>9421014.6099999994</v>
      </c>
      <c r="I11" s="29">
        <f>+F11-G11</f>
        <v>10002027.740000002</v>
      </c>
      <c r="L11" s="25"/>
    </row>
    <row r="12" spans="2:12" ht="15" customHeight="1" x14ac:dyDescent="0.25">
      <c r="B12" s="26"/>
      <c r="C12" s="27" t="s">
        <v>17</v>
      </c>
      <c r="D12" s="28">
        <f>'[1]EDO. FINAN. JUNIO (2)'!C9</f>
        <v>1693004</v>
      </c>
      <c r="E12" s="28">
        <f>'[1]EDO. FINAN. JUNIO (2)'!D9</f>
        <v>4033.31</v>
      </c>
      <c r="F12" s="28">
        <f t="shared" ref="F12:F27" si="1">D12+E12</f>
        <v>1697037.31</v>
      </c>
      <c r="G12" s="28">
        <f>'[1]EDO. FINAN. JUNIO (2)'!G9</f>
        <v>778033.31</v>
      </c>
      <c r="H12" s="28">
        <f>'[1]EDO. FINAN. JUNIO (2)'!I9</f>
        <v>778033.31</v>
      </c>
      <c r="I12" s="29">
        <f t="shared" ref="I12:I75" si="2">+F12-G12</f>
        <v>919004</v>
      </c>
      <c r="L12" s="25"/>
    </row>
    <row r="13" spans="2:12" ht="15" customHeight="1" x14ac:dyDescent="0.25">
      <c r="B13" s="26"/>
      <c r="C13" s="27" t="s">
        <v>18</v>
      </c>
      <c r="D13" s="28">
        <f>'[1]EDO. FINAN. JUNIO (2)'!C10+'[1]EDO. FINAN. JUNIO (2)'!C11+'[1]EDO. FINAN. JUNIO (2)'!C12</f>
        <v>4570611.9000000004</v>
      </c>
      <c r="E13" s="28">
        <f>'[1]EDO. FINAN. JUNIO (2)'!D10+'[1]EDO. FINAN. JUNIO (2)'!D11+'[1]EDO. FINAN. JUNIO (2)'!D12</f>
        <v>0</v>
      </c>
      <c r="F13" s="28">
        <f t="shared" si="1"/>
        <v>4570611.9000000004</v>
      </c>
      <c r="G13" s="28">
        <f>'[1]EDO. FINAN. JUNIO (2)'!G10+'[1]EDO. FINAN. JUNIO (2)'!G11+'[1]EDO. FINAN. JUNIO (2)'!G12</f>
        <v>822029.13</v>
      </c>
      <c r="H13" s="28">
        <f>'[1]EDO. FINAN. JUNIO (2)'!I10+'[1]EDO. FINAN. JUNIO (2)'!I11+'[1]EDO. FINAN. JUNIO (2)'!I12</f>
        <v>822029.13</v>
      </c>
      <c r="I13" s="29">
        <f t="shared" si="2"/>
        <v>3748582.7700000005</v>
      </c>
      <c r="L13" s="25"/>
    </row>
    <row r="14" spans="2:12" ht="15" customHeight="1" x14ac:dyDescent="0.25">
      <c r="B14" s="26"/>
      <c r="C14" s="27" t="s">
        <v>19</v>
      </c>
      <c r="D14" s="28">
        <f>'[1]EDO. FINAN. JUNIO (2)'!C13+'[1]EDO. FINAN. JUNIO (2)'!C14+'[1]EDO. FINAN. JUNIO (2)'!C15+'[1]EDO. FINAN. JUNIO (2)'!C16+'[1]EDO. FINAN. JUNIO (2)'!C17+'[1]EDO. FINAN. JUNIO (2)'!C18+'[1]EDO. FINAN. JUNIO (2)'!C19</f>
        <v>5831187.5000000009</v>
      </c>
      <c r="E14" s="28">
        <f>'[1]EDO. FINAN. JUNIO (2)'!D13+'[1]EDO. FINAN. JUNIO (2)'!D14+'[1]EDO. FINAN. JUNIO (2)'!D15+'[1]EDO. FINAN. JUNIO (2)'!D16+'[1]EDO. FINAN. JUNIO (2)'!D17+'[1]EDO. FINAN. JUNIO (2)'!D18+'[1]EDO. FINAN. JUNIO (2)'!D19</f>
        <v>310.64999999999998</v>
      </c>
      <c r="F14" s="28">
        <f t="shared" si="1"/>
        <v>5831498.1500000013</v>
      </c>
      <c r="G14" s="28">
        <f>'[1]EDO. FINAN. JUNIO (2)'!G13+'[1]EDO. FINAN. JUNIO (2)'!G14+'[1]EDO. FINAN. JUNIO (2)'!G15+'[1]EDO. FINAN. JUNIO (2)'!G16+'[1]EDO. FINAN. JUNIO (2)'!G17+'[1]EDO. FINAN. JUNIO (2)'!G18+'[1]EDO. FINAN. JUNIO (2)'!G19</f>
        <v>2847632.6500000004</v>
      </c>
      <c r="H14" s="28">
        <f>'[1]EDO. FINAN. JUNIO (2)'!I13+'[1]EDO. FINAN. JUNIO (2)'!I14+'[1]EDO. FINAN. JUNIO (2)'!I15+'[1]EDO. FINAN. JUNIO (2)'!I16+'[1]EDO. FINAN. JUNIO (2)'!I17+'[1]EDO. FINAN. JUNIO (2)'!I18+'[1]EDO. FINAN. JUNIO (2)'!I19</f>
        <v>2847632.6500000004</v>
      </c>
      <c r="I14" s="29">
        <f t="shared" si="2"/>
        <v>2983865.5000000009</v>
      </c>
      <c r="L14" s="25"/>
    </row>
    <row r="15" spans="2:12" ht="15" customHeight="1" x14ac:dyDescent="0.25">
      <c r="B15" s="26"/>
      <c r="C15" s="27" t="s">
        <v>20</v>
      </c>
      <c r="D15" s="28">
        <f>'[1]EDO. FINAN. JUNIO (2)'!C20+'[1]EDO. FINAN. JUNIO (2)'!C21+'[1]EDO. FINAN. JUNIO (2)'!C22+'[1]EDO. FINAN. JUNIO (2)'!C23+'[1]EDO. FINAN. JUNIO (2)'!C24+'[1]EDO. FINAN. JUNIO (2)'!C25+'[1]EDO. FINAN. JUNIO (2)'!C26+'[1]EDO. FINAN. JUNIO (2)'!C27+'[1]EDO. FINAN. JUNIO (2)'!C28+'[1]EDO. FINAN. JUNIO (2)'!C29+'[1]EDO. FINAN. JUNIO (2)'!C30+'[1]EDO. FINAN. JUNIO (2)'!C31+'[1]EDO. FINAN. JUNIO (2)'!C32+'[1]EDO. FINAN. JUNIO (2)'!C33+'[1]EDO. FINAN. JUNIO (2)'!C34+'[1]EDO. FINAN. JUNIO (2)'!C35+'[1]EDO. FINAN. JUNIO (2)'!C36+'[1]EDO. FINAN. JUNIO (2)'!C37+'[1]EDO. FINAN. JUNIO (2)'!C38+'[1]EDO. FINAN. JUNIO (2)'!C39+'[1]EDO. FINAN. JUNIO (2)'!C40+'[1]EDO. FINAN. JUNIO (2)'!C41+'[1]EDO. FINAN. JUNIO (2)'!C42+'[1]EDO. FINAN. JUNIO (2)'!C43+'[1]EDO. FINAN. JUNIO (2)'!C44+'[1]EDO. FINAN. JUNIO (2)'!C45+'[1]EDO. FINAN. JUNIO (2)'!C46+'[1]EDO. FINAN. JUNIO (2)'!C47+'[1]EDO. FINAN. JUNIO (2)'!C48+'[1]EDO. FINAN. JUNIO (2)'!C49+'[1]EDO. FINAN. JUNIO (2)'!C50+'[1]EDO. FINAN. JUNIO (2)'!C51</f>
        <v>30569363.849999998</v>
      </c>
      <c r="E15" s="28">
        <f>'[1]EDO. FINAN. JUNIO (2)'!D20+'[1]EDO. FINAN. JUNIO (2)'!D21+'[1]EDO. FINAN. JUNIO (2)'!D22+'[1]EDO. FINAN. JUNIO (2)'!D23+'[1]EDO. FINAN. JUNIO (2)'!D24+'[1]EDO. FINAN. JUNIO (2)'!D25+'[1]EDO. FINAN. JUNIO (2)'!D26+'[1]EDO. FINAN. JUNIO (2)'!D27+'[1]EDO. FINAN. JUNIO (2)'!D28+'[1]EDO. FINAN. JUNIO (2)'!D29+'[1]EDO. FINAN. JUNIO (2)'!D30+'[1]EDO. FINAN. JUNIO (2)'!D31+'[1]EDO. FINAN. JUNIO (2)'!D32+'[1]EDO. FINAN. JUNIO (2)'!D33+'[1]EDO. FINAN. JUNIO (2)'!D34+'[1]EDO. FINAN. JUNIO (2)'!D35+'[1]EDO. FINAN. JUNIO (2)'!D36+'[1]EDO. FINAN. JUNIO (2)'!D37+'[1]EDO. FINAN. JUNIO (2)'!D38+'[1]EDO. FINAN. JUNIO (2)'!D39+'[1]EDO. FINAN. JUNIO (2)'!D40+'[1]EDO. FINAN. JUNIO (2)'!D41+'[1]EDO. FINAN. JUNIO (2)'!D42+'[1]EDO. FINAN. JUNIO (2)'!D43+'[1]EDO. FINAN. JUNIO (2)'!D44+'[1]EDO. FINAN. JUNIO (2)'!D45+'[1]EDO. FINAN. JUNIO (2)'!D46+'[1]EDO. FINAN. JUNIO (2)'!D47+'[1]EDO. FINAN. JUNIO (2)'!D48+'[1]EDO. FINAN. JUNIO (2)'!D49+'[1]EDO. FINAN. JUNIO (2)'!D50+'[1]EDO. FINAN. JUNIO (2)'!D51</f>
        <v>0</v>
      </c>
      <c r="F15" s="28">
        <f t="shared" si="1"/>
        <v>30569363.849999998</v>
      </c>
      <c r="G15" s="28">
        <f>'[1]EDO. FINAN. JUNIO (2)'!G20+'[1]EDO. FINAN. JUNIO (2)'!G21+'[1]EDO. FINAN. JUNIO (2)'!G22+'[1]EDO. FINAN. JUNIO (2)'!G23+'[1]EDO. FINAN. JUNIO (2)'!G24+'[1]EDO. FINAN. JUNIO (2)'!G25+'[1]EDO. FINAN. JUNIO (2)'!G26+'[1]EDO. FINAN. JUNIO (2)'!G27+'[1]EDO. FINAN. JUNIO (2)'!G28+'[1]EDO. FINAN. JUNIO (2)'!G29+'[1]EDO. FINAN. JUNIO (2)'!G30+'[1]EDO. FINAN. JUNIO (2)'!G31+'[1]EDO. FINAN. JUNIO (2)'!G32+'[1]EDO. FINAN. JUNIO (2)'!G33+'[1]EDO. FINAN. JUNIO (2)'!G34+'[1]EDO. FINAN. JUNIO (2)'!G35+'[1]EDO. FINAN. JUNIO (2)'!G36+'[1]EDO. FINAN. JUNIO (2)'!G37+'[1]EDO. FINAN. JUNIO (2)'!G38+'[1]EDO. FINAN. JUNIO (2)'!G39+'[1]EDO. FINAN. JUNIO (2)'!G40+'[1]EDO. FINAN. JUNIO (2)'!G41+'[1]EDO. FINAN. JUNIO (2)'!G42+'[1]EDO. FINAN. JUNIO (2)'!G43+'[1]EDO. FINAN. JUNIO (2)'!G44+'[1]EDO. FINAN. JUNIO (2)'!G45+'[1]EDO. FINAN. JUNIO (2)'!G46+'[1]EDO. FINAN. JUNIO (2)'!G47+'[1]EDO. FINAN. JUNIO (2)'!G48+'[1]EDO. FINAN. JUNIO (2)'!G49+'[1]EDO. FINAN. JUNIO (2)'!G50+'[1]EDO. FINAN. JUNIO (2)'!G51</f>
        <v>12089438.09</v>
      </c>
      <c r="H15" s="28">
        <f>'[1]EDO. FINAN. JUNIO (2)'!I20+'[1]EDO. FINAN. JUNIO (2)'!I21+'[1]EDO. FINAN. JUNIO (2)'!I22+'[1]EDO. FINAN. JUNIO (2)'!I23+'[1]EDO. FINAN. JUNIO (2)'!I24+'[1]EDO. FINAN. JUNIO (2)'!I25+'[1]EDO. FINAN. JUNIO (2)'!I26+'[1]EDO. FINAN. JUNIO (2)'!I27+'[1]EDO. FINAN. JUNIO (2)'!I28+'[1]EDO. FINAN. JUNIO (2)'!I29+'[1]EDO. FINAN. JUNIO (2)'!I30+'[1]EDO. FINAN. JUNIO (2)'!I31+'[1]EDO. FINAN. JUNIO (2)'!I32+'[1]EDO. FINAN. JUNIO (2)'!I33+'[1]EDO. FINAN. JUNIO (2)'!I34+'[1]EDO. FINAN. JUNIO (2)'!I35+'[1]EDO. FINAN. JUNIO (2)'!I36+'[1]EDO. FINAN. JUNIO (2)'!I37+'[1]EDO. FINAN. JUNIO (2)'!I38+'[1]EDO. FINAN. JUNIO (2)'!I39+'[1]EDO. FINAN. JUNIO (2)'!I40+'[1]EDO. FINAN. JUNIO (2)'!I41+'[1]EDO. FINAN. JUNIO (2)'!I42+'[1]EDO. FINAN. JUNIO (2)'!I43+'[1]EDO. FINAN. JUNIO (2)'!I44+'[1]EDO. FINAN. JUNIO (2)'!I45+'[1]EDO. FINAN. JUNIO (2)'!I46+'[1]EDO. FINAN. JUNIO (2)'!I47+'[1]EDO. FINAN. JUNIO (2)'!I48+'[1]EDO. FINAN. JUNIO (2)'!I49+'[1]EDO. FINAN. JUNIO (2)'!I50+'[1]EDO. FINAN. JUNIO (2)'!I51</f>
        <v>12089438.09</v>
      </c>
      <c r="I15" s="29">
        <f t="shared" si="2"/>
        <v>18479925.759999998</v>
      </c>
      <c r="L15" s="25"/>
    </row>
    <row r="16" spans="2:12" ht="15" customHeight="1" x14ac:dyDescent="0.25">
      <c r="B16" s="26"/>
      <c r="C16" s="27" t="s">
        <v>21</v>
      </c>
      <c r="D16" s="28">
        <v>0</v>
      </c>
      <c r="E16" s="28">
        <v>0</v>
      </c>
      <c r="F16" s="28">
        <f>D16+E16</f>
        <v>0</v>
      </c>
      <c r="G16" s="28">
        <v>0</v>
      </c>
      <c r="H16" s="28">
        <v>0</v>
      </c>
      <c r="I16" s="29">
        <f t="shared" si="2"/>
        <v>0</v>
      </c>
      <c r="L16" s="25"/>
    </row>
    <row r="17" spans="2:9" ht="15" customHeight="1" x14ac:dyDescent="0.25">
      <c r="B17" s="26"/>
      <c r="C17" s="27" t="s">
        <v>22</v>
      </c>
      <c r="D17" s="28">
        <f>'[1]EDO. FINAN. JUNIO (2)'!C52</f>
        <v>2462800.4</v>
      </c>
      <c r="E17" s="28">
        <f>'[1]EDO. FINAN. JUNIO (2)'!D52</f>
        <v>-4343.96</v>
      </c>
      <c r="F17" s="28">
        <f t="shared" si="1"/>
        <v>2458456.44</v>
      </c>
      <c r="G17" s="28">
        <f>'[1]EDO. FINAN. JUNIO (2)'!G52</f>
        <v>456747.8</v>
      </c>
      <c r="H17" s="28">
        <f>'[1]EDO. FINAN. JUNIO (2)'!I52</f>
        <v>456747.8</v>
      </c>
      <c r="I17" s="29">
        <f t="shared" si="2"/>
        <v>2001708.64</v>
      </c>
    </row>
    <row r="18" spans="2:9" ht="15" customHeight="1" x14ac:dyDescent="0.25">
      <c r="B18" s="30" t="s">
        <v>23</v>
      </c>
      <c r="C18" s="31"/>
      <c r="D18" s="24">
        <f>SUM(D19:D27)</f>
        <v>5081319</v>
      </c>
      <c r="E18" s="24">
        <f t="shared" ref="E18:I18" si="3">SUM(E19:E27)</f>
        <v>-211983.9499999999</v>
      </c>
      <c r="F18" s="24">
        <f t="shared" si="3"/>
        <v>4869335.05</v>
      </c>
      <c r="G18" s="24">
        <f t="shared" si="3"/>
        <v>1793182.9400000002</v>
      </c>
      <c r="H18" s="24">
        <f t="shared" si="3"/>
        <v>1793182.9400000002</v>
      </c>
      <c r="I18" s="24">
        <f t="shared" si="3"/>
        <v>3076152.1100000003</v>
      </c>
    </row>
    <row r="19" spans="2:9" ht="15" customHeight="1" x14ac:dyDescent="0.25">
      <c r="B19" s="26"/>
      <c r="C19" s="27" t="s">
        <v>24</v>
      </c>
      <c r="D19" s="28">
        <f>'[1]EDO. FINAN. JUNIO (2)'!C54+'[1]EDO. FINAN. JUNIO (2)'!C55+'[1]EDO. FINAN. JUNIO (2)'!C56+'[1]EDO. FINAN. JUNIO (2)'!C57</f>
        <v>1056000</v>
      </c>
      <c r="E19" s="28">
        <f>'[1]EDO. FINAN. JUNIO (2)'!D54+'[1]EDO. FINAN. JUNIO (2)'!D55+'[1]EDO. FINAN. JUNIO (2)'!D56+'[1]EDO. FINAN. JUNIO (2)'!D57</f>
        <v>-318699.87999999995</v>
      </c>
      <c r="F19" s="28">
        <f>D19+E19</f>
        <v>737300.12000000011</v>
      </c>
      <c r="G19" s="28">
        <f>'[1]EDO. FINAN. JUNIO (2)'!G54+'[1]EDO. FINAN. JUNIO (2)'!G55+'[1]EDO. FINAN. JUNIO (2)'!G56+'[1]EDO. FINAN. JUNIO (2)'!G57</f>
        <v>248524.90999999997</v>
      </c>
      <c r="H19" s="28">
        <f>'[1]EDO. FINAN. JUNIO (2)'!I54+'[1]EDO. FINAN. JUNIO (2)'!I55+'[1]EDO. FINAN. JUNIO (2)'!I56+'[1]EDO. FINAN. JUNIO (2)'!I57</f>
        <v>248524.90999999997</v>
      </c>
      <c r="I19" s="29">
        <f t="shared" si="2"/>
        <v>488775.21000000014</v>
      </c>
    </row>
    <row r="20" spans="2:9" ht="15" customHeight="1" x14ac:dyDescent="0.25">
      <c r="B20" s="26"/>
      <c r="C20" s="27" t="s">
        <v>25</v>
      </c>
      <c r="D20" s="28">
        <f>'[1]EDO. FINAN. JUNIO (2)'!C58</f>
        <v>70959</v>
      </c>
      <c r="E20" s="28">
        <f>'[1]EDO. FINAN. JUNIO (2)'!D58</f>
        <v>-5985.85</v>
      </c>
      <c r="F20" s="28">
        <f t="shared" si="1"/>
        <v>64973.15</v>
      </c>
      <c r="G20" s="28">
        <f>'[1]EDO. FINAN. JUNIO (2)'!G58</f>
        <v>34610.5</v>
      </c>
      <c r="H20" s="28">
        <f>'[1]EDO. FINAN. JUNIO (2)'!I58</f>
        <v>34610.5</v>
      </c>
      <c r="I20" s="29">
        <f t="shared" si="2"/>
        <v>30362.65</v>
      </c>
    </row>
    <row r="21" spans="2:9" ht="15" customHeight="1" x14ac:dyDescent="0.25">
      <c r="B21" s="26"/>
      <c r="C21" s="27" t="s">
        <v>26</v>
      </c>
      <c r="D21" s="28">
        <v>0</v>
      </c>
      <c r="E21" s="28">
        <v>0</v>
      </c>
      <c r="F21" s="28">
        <f t="shared" si="1"/>
        <v>0</v>
      </c>
      <c r="G21" s="28">
        <v>0</v>
      </c>
      <c r="H21" s="28">
        <v>0</v>
      </c>
      <c r="I21" s="29">
        <f t="shared" si="2"/>
        <v>0</v>
      </c>
    </row>
    <row r="22" spans="2:9" ht="15" customHeight="1" x14ac:dyDescent="0.25">
      <c r="B22" s="26"/>
      <c r="C22" s="27" t="s">
        <v>27</v>
      </c>
      <c r="D22" s="28">
        <f>'[1]EDO. FINAN. JUNIO (2)'!C59+'[1]EDO. FINAN. JUNIO (2)'!C60+'[1]EDO. FINAN. JUNIO (2)'!C61</f>
        <v>68300</v>
      </c>
      <c r="E22" s="28">
        <f>'[1]EDO. FINAN. JUNIO (2)'!D59+'[1]EDO. FINAN. JUNIO (2)'!D60+'[1]EDO. FINAN. JUNIO (2)'!D61</f>
        <v>29089.019999999997</v>
      </c>
      <c r="F22" s="28">
        <f t="shared" si="1"/>
        <v>97389.01999999999</v>
      </c>
      <c r="G22" s="28">
        <f>'[1]EDO. FINAN. JUNIO (2)'!G59+'[1]EDO. FINAN. JUNIO (2)'!G60+'[1]EDO. FINAN. JUNIO (2)'!G61</f>
        <v>50798.559999999998</v>
      </c>
      <c r="H22" s="28">
        <f>'[1]EDO. FINAN. JUNIO (2)'!I59+'[1]EDO. FINAN. JUNIO (2)'!I60+'[1]EDO. FINAN. JUNIO (2)'!I61</f>
        <v>50798.559999999998</v>
      </c>
      <c r="I22" s="29">
        <f t="shared" si="2"/>
        <v>46590.459999999992</v>
      </c>
    </row>
    <row r="23" spans="2:9" ht="15" customHeight="1" x14ac:dyDescent="0.25">
      <c r="B23" s="26"/>
      <c r="C23" s="27" t="s">
        <v>28</v>
      </c>
      <c r="D23" s="28">
        <v>0</v>
      </c>
      <c r="E23" s="28">
        <v>0</v>
      </c>
      <c r="F23" s="28">
        <f t="shared" si="1"/>
        <v>0</v>
      </c>
      <c r="G23" s="28">
        <v>0</v>
      </c>
      <c r="H23" s="28">
        <v>0</v>
      </c>
      <c r="I23" s="29">
        <f t="shared" si="2"/>
        <v>0</v>
      </c>
    </row>
    <row r="24" spans="2:9" ht="15" customHeight="1" x14ac:dyDescent="0.25">
      <c r="B24" s="26"/>
      <c r="C24" s="27" t="s">
        <v>29</v>
      </c>
      <c r="D24" s="28">
        <f>'[1]EDO. FINAN. JUNIO (2)'!C62</f>
        <v>3795460</v>
      </c>
      <c r="E24" s="28">
        <f>'[1]EDO. FINAN. JUNIO (2)'!D62</f>
        <v>85764.95</v>
      </c>
      <c r="F24" s="28">
        <f t="shared" si="1"/>
        <v>3881224.95</v>
      </c>
      <c r="G24" s="28">
        <f>'[1]EDO. FINAN. JUNIO (2)'!G62</f>
        <v>1418417.11</v>
      </c>
      <c r="H24" s="28">
        <f>'[1]EDO. FINAN. JUNIO (2)'!I62</f>
        <v>1418417.11</v>
      </c>
      <c r="I24" s="29">
        <f t="shared" si="2"/>
        <v>2462807.84</v>
      </c>
    </row>
    <row r="25" spans="2:9" ht="15" customHeight="1" x14ac:dyDescent="0.25">
      <c r="B25" s="26"/>
      <c r="C25" s="27" t="s">
        <v>30</v>
      </c>
      <c r="D25" s="28">
        <f>'[1]EDO. FINAN. JUNIO (2)'!C63+'[1]EDO. FINAN. JUNIO (2)'!C64</f>
        <v>7800</v>
      </c>
      <c r="E25" s="28">
        <f>'[1]EDO. FINAN. JUNIO (2)'!D63+'[1]EDO. FINAN. JUNIO (2)'!D64</f>
        <v>-2684</v>
      </c>
      <c r="F25" s="28">
        <f t="shared" si="1"/>
        <v>5116</v>
      </c>
      <c r="G25" s="28">
        <f>'[1]EDO. FINAN. JUNIO (2)'!G63+'[1]EDO. FINAN. JUNIO (2)'!G64</f>
        <v>916.01</v>
      </c>
      <c r="H25" s="28">
        <f>'[1]EDO. FINAN. JUNIO (2)'!I63+'[1]EDO. FINAN. JUNIO (2)'!I64</f>
        <v>916.01</v>
      </c>
      <c r="I25" s="29">
        <f t="shared" si="2"/>
        <v>4199.99</v>
      </c>
    </row>
    <row r="26" spans="2:9" ht="15" customHeight="1" x14ac:dyDescent="0.25">
      <c r="B26" s="26"/>
      <c r="C26" s="27" t="s">
        <v>31</v>
      </c>
      <c r="D26" s="28">
        <v>0</v>
      </c>
      <c r="E26" s="28">
        <v>0</v>
      </c>
      <c r="F26" s="28">
        <f t="shared" si="1"/>
        <v>0</v>
      </c>
      <c r="G26" s="28">
        <v>0</v>
      </c>
      <c r="H26" s="28">
        <v>0</v>
      </c>
      <c r="I26" s="29">
        <f t="shared" si="2"/>
        <v>0</v>
      </c>
    </row>
    <row r="27" spans="2:9" ht="15" customHeight="1" x14ac:dyDescent="0.25">
      <c r="B27" s="26"/>
      <c r="C27" s="27" t="s">
        <v>32</v>
      </c>
      <c r="D27" s="28">
        <f>'[1]EDO. FINAN. JUNIO (2)'!C65+'[1]EDO. FINAN. JUNIO (2)'!C66+'[1]EDO. FINAN. JUNIO (2)'!C67+'[1]EDO. FINAN. JUNIO (2)'!C68+'[1]EDO. FINAN. JUNIO (2)'!C69+'[1]EDO. FINAN. JUNIO (2)'!C70</f>
        <v>82800</v>
      </c>
      <c r="E27" s="28">
        <f>'[1]EDO. FINAN. JUNIO (2)'!D65+'[1]EDO. FINAN. JUNIO (2)'!D66+'[1]EDO. FINAN. JUNIO (2)'!D67+'[1]EDO. FINAN. JUNIO (2)'!D68+'[1]EDO. FINAN. JUNIO (2)'!D69+'[1]EDO. FINAN. JUNIO (2)'!D70</f>
        <v>531.81000000000131</v>
      </c>
      <c r="F27" s="28">
        <f t="shared" si="1"/>
        <v>83331.81</v>
      </c>
      <c r="G27" s="28">
        <f>'[1]EDO. FINAN. JUNIO (2)'!G65+'[1]EDO. FINAN. JUNIO (2)'!G66+'[1]EDO. FINAN. JUNIO (2)'!G67+'[1]EDO. FINAN. JUNIO (2)'!G68+'[1]EDO. FINAN. JUNIO (2)'!G69+'[1]EDO. FINAN. JUNIO (2)'!G70</f>
        <v>39915.85</v>
      </c>
      <c r="H27" s="28">
        <f>'[1]EDO. FINAN. JUNIO (2)'!I65+'[1]EDO. FINAN. JUNIO (2)'!I66+'[1]EDO. FINAN. JUNIO (2)'!I67+'[1]EDO. FINAN. JUNIO (2)'!I68+'[1]EDO. FINAN. JUNIO (2)'!I69+'[1]EDO. FINAN. JUNIO (2)'!I70</f>
        <v>39915.85</v>
      </c>
      <c r="I27" s="29">
        <f t="shared" si="2"/>
        <v>43415.96</v>
      </c>
    </row>
    <row r="28" spans="2:9" ht="15" customHeight="1" x14ac:dyDescent="0.25">
      <c r="B28" s="30" t="s">
        <v>33</v>
      </c>
      <c r="C28" s="31"/>
      <c r="D28" s="24">
        <f>SUM(D29:D37)</f>
        <v>24804364</v>
      </c>
      <c r="E28" s="24">
        <f t="shared" ref="E28:I28" si="4">SUM(E29:E37)</f>
        <v>345199.28</v>
      </c>
      <c r="F28" s="24">
        <f t="shared" si="4"/>
        <v>25149563.279999997</v>
      </c>
      <c r="G28" s="24">
        <f t="shared" si="4"/>
        <v>11849453.470000003</v>
      </c>
      <c r="H28" s="24">
        <f t="shared" si="4"/>
        <v>11849453.470000003</v>
      </c>
      <c r="I28" s="24">
        <f t="shared" si="4"/>
        <v>13300109.809999999</v>
      </c>
    </row>
    <row r="29" spans="2:9" ht="15" customHeight="1" x14ac:dyDescent="0.25">
      <c r="B29" s="26"/>
      <c r="C29" s="27" t="s">
        <v>34</v>
      </c>
      <c r="D29" s="28">
        <f>'[1]EDO. FINAN. JUNIO (2)'!C72+'[1]EDO. FINAN. JUNIO (2)'!C73+'[1]EDO. FINAN. JUNIO (2)'!C74+'[1]EDO. FINAN. JUNIO (2)'!C75</f>
        <v>1345600</v>
      </c>
      <c r="E29" s="28">
        <f>'[1]EDO. FINAN. JUNIO (2)'!D72+'[1]EDO. FINAN. JUNIO (2)'!D73+'[1]EDO. FINAN. JUNIO (2)'!D74+'[1]EDO. FINAN. JUNIO (2)'!D75</f>
        <v>-104767.92</v>
      </c>
      <c r="F29" s="28">
        <f t="shared" ref="F29:F81" si="5">D29+E29</f>
        <v>1240832.08</v>
      </c>
      <c r="G29" s="28">
        <f>'[1]EDO. FINAN. JUNIO (2)'!G72+'[1]EDO. FINAN. JUNIO (2)'!G73+'[1]EDO. FINAN. JUNIO (2)'!G74+'[1]EDO. FINAN. JUNIO (2)'!G75</f>
        <v>489277.74</v>
      </c>
      <c r="H29" s="28">
        <f>'[1]EDO. FINAN. JUNIO (2)'!I72+'[1]EDO. FINAN. JUNIO (2)'!I73+'[1]EDO. FINAN. JUNIO (2)'!I74+'[1]EDO. FINAN. JUNIO (2)'!I75</f>
        <v>489277.74</v>
      </c>
      <c r="I29" s="29">
        <f t="shared" si="2"/>
        <v>751554.34000000008</v>
      </c>
    </row>
    <row r="30" spans="2:9" ht="15" customHeight="1" x14ac:dyDescent="0.25">
      <c r="B30" s="26"/>
      <c r="C30" s="27" t="s">
        <v>35</v>
      </c>
      <c r="D30" s="28">
        <f>'[1]EDO. FINAN. JUNIO (2)'!C76+'[1]EDO. FINAN. JUNIO (2)'!C77+'[1]EDO. FINAN. JUNIO (2)'!C78+'[1]EDO. FINAN. JUNIO (2)'!C79</f>
        <v>15430996</v>
      </c>
      <c r="E30" s="28">
        <f>'[1]EDO. FINAN. JUNIO (2)'!D76+'[1]EDO. FINAN. JUNIO (2)'!D77+'[1]EDO. FINAN. JUNIO (2)'!D78+'[1]EDO. FINAN. JUNIO (2)'!D79</f>
        <v>4583.2300000000005</v>
      </c>
      <c r="F30" s="28">
        <f t="shared" si="5"/>
        <v>15435579.23</v>
      </c>
      <c r="G30" s="28">
        <f>'[1]EDO. FINAN. JUNIO (2)'!G76+'[1]EDO. FINAN. JUNIO (2)'!G77+'[1]EDO. FINAN. JUNIO (2)'!G78+'[1]EDO. FINAN. JUNIO (2)'!G79</f>
        <v>7189783.9800000004</v>
      </c>
      <c r="H30" s="28">
        <f>'[1]EDO. FINAN. JUNIO (2)'!I76+'[1]EDO. FINAN. JUNIO (2)'!I77+'[1]EDO. FINAN. JUNIO (2)'!I78+'[1]EDO. FINAN. JUNIO (2)'!I79</f>
        <v>7189783.9800000004</v>
      </c>
      <c r="I30" s="29">
        <f t="shared" si="2"/>
        <v>8245795.25</v>
      </c>
    </row>
    <row r="31" spans="2:9" ht="15" customHeight="1" x14ac:dyDescent="0.25">
      <c r="B31" s="26"/>
      <c r="C31" s="27" t="s">
        <v>36</v>
      </c>
      <c r="D31" s="28">
        <f>'[1]EDO. FINAN. JUNIO (2)'!C80+'[1]EDO. FINAN. JUNIO (2)'!C81+'[1]EDO. FINAN. JUNIO (2)'!C82+'[1]EDO. FINAN. JUNIO (2)'!C83+'[1]EDO. FINAN. JUNIO (2)'!C84+'[1]EDO. FINAN. JUNIO (2)'!C85</f>
        <v>5517268</v>
      </c>
      <c r="E31" s="28">
        <f>'[1]EDO. FINAN. JUNIO (2)'!D80+'[1]EDO. FINAN. JUNIO (2)'!D81+'[1]EDO. FINAN. JUNIO (2)'!D82+'[1]EDO. FINAN. JUNIO (2)'!D83+'[1]EDO. FINAN. JUNIO (2)'!D84+'[1]EDO. FINAN. JUNIO (2)'!D85</f>
        <v>225924.05</v>
      </c>
      <c r="F31" s="28">
        <f t="shared" si="5"/>
        <v>5743192.0499999998</v>
      </c>
      <c r="G31" s="28">
        <f>'[1]EDO. FINAN. JUNIO (2)'!G80+'[1]EDO. FINAN. JUNIO (2)'!G81+'[1]EDO. FINAN. JUNIO (2)'!G82+'[1]EDO. FINAN. JUNIO (2)'!G83+'[1]EDO. FINAN. JUNIO (2)'!G84+'[1]EDO. FINAN. JUNIO (2)'!G85</f>
        <v>2744274.7199999997</v>
      </c>
      <c r="H31" s="28">
        <f>'[1]EDO. FINAN. JUNIO (2)'!I80+'[1]EDO. FINAN. JUNIO (2)'!I81+'[1]EDO. FINAN. JUNIO (2)'!I82+'[1]EDO. FINAN. JUNIO (2)'!I83+'[1]EDO. FINAN. JUNIO (2)'!I84+'[1]EDO. FINAN. JUNIO (2)'!I85</f>
        <v>2744274.7199999997</v>
      </c>
      <c r="I31" s="29">
        <f t="shared" si="2"/>
        <v>2998917.33</v>
      </c>
    </row>
    <row r="32" spans="2:9" ht="15" customHeight="1" x14ac:dyDescent="0.25">
      <c r="B32" s="26"/>
      <c r="C32" s="27" t="s">
        <v>37</v>
      </c>
      <c r="D32" s="28">
        <f>'[1]EDO. FINAN. JUNIO (2)'!C86+'[1]EDO. FINAN. JUNIO (2)'!C87+'[1]EDO. FINAN. JUNIO (2)'!C88+'[1]EDO. FINAN. JUNIO (2)'!C89</f>
        <v>379200</v>
      </c>
      <c r="E32" s="28">
        <f>'[1]EDO. FINAN. JUNIO (2)'!D86+'[1]EDO. FINAN. JUNIO (2)'!D87+'[1]EDO. FINAN. JUNIO (2)'!D88+'[1]EDO. FINAN. JUNIO (2)'!D89</f>
        <v>-4288.67</v>
      </c>
      <c r="F32" s="28">
        <f t="shared" si="5"/>
        <v>374911.33</v>
      </c>
      <c r="G32" s="28">
        <f>'[1]EDO. FINAN. JUNIO (2)'!G86+'[1]EDO. FINAN. JUNIO (2)'!G87+'[1]EDO. FINAN. JUNIO (2)'!G88+'[1]EDO. FINAN. JUNIO (2)'!G89</f>
        <v>267144.72000000003</v>
      </c>
      <c r="H32" s="28">
        <f>'[1]EDO. FINAN. JUNIO (2)'!I86+'[1]EDO. FINAN. JUNIO (2)'!I87+'[1]EDO. FINAN. JUNIO (2)'!I88+'[1]EDO. FINAN. JUNIO (2)'!I89</f>
        <v>267144.72000000003</v>
      </c>
      <c r="I32" s="29">
        <f t="shared" si="2"/>
        <v>107766.60999999999</v>
      </c>
    </row>
    <row r="33" spans="2:9" ht="15" customHeight="1" x14ac:dyDescent="0.25">
      <c r="B33" s="26"/>
      <c r="C33" s="27" t="s">
        <v>38</v>
      </c>
      <c r="D33" s="28">
        <f>'[1]EDO. FINAN. JUNIO (2)'!C90+'[1]EDO. FINAN. JUNIO (2)'!C91+'[1]EDO. FINAN. JUNIO (2)'!C92+'[1]EDO. FINAN. JUNIO (2)'!C93+'[1]EDO. FINAN. JUNIO (2)'!C94+'[1]EDO. FINAN. JUNIO (2)'!C95</f>
        <v>1061500</v>
      </c>
      <c r="E33" s="28">
        <f>'[1]EDO. FINAN. JUNIO (2)'!D90+'[1]EDO. FINAN. JUNIO (2)'!D91+'[1]EDO. FINAN. JUNIO (2)'!D92+'[1]EDO. FINAN. JUNIO (2)'!D93+'[1]EDO. FINAN. JUNIO (2)'!D94+'[1]EDO. FINAN. JUNIO (2)'!D95</f>
        <v>10954.210000000001</v>
      </c>
      <c r="F33" s="28">
        <f t="shared" si="5"/>
        <v>1072454.21</v>
      </c>
      <c r="G33" s="28">
        <f>'[1]EDO. FINAN. JUNIO (2)'!G90+'[1]EDO. FINAN. JUNIO (2)'!G91+'[1]EDO. FINAN. JUNIO (2)'!G92+'[1]EDO. FINAN. JUNIO (2)'!G93+'[1]EDO. FINAN. JUNIO (2)'!G94+'[1]EDO. FINAN. JUNIO (2)'!G95</f>
        <v>543012.22000000009</v>
      </c>
      <c r="H33" s="28">
        <f>'[1]EDO. FINAN. JUNIO (2)'!I90+'[1]EDO. FINAN. JUNIO (2)'!I91+'[1]EDO. FINAN. JUNIO (2)'!I92+'[1]EDO. FINAN. JUNIO (2)'!I93+'[1]EDO. FINAN. JUNIO (2)'!I94+'[1]EDO. FINAN. JUNIO (2)'!I95</f>
        <v>543012.22000000009</v>
      </c>
      <c r="I33" s="29">
        <f t="shared" si="2"/>
        <v>529441.98999999987</v>
      </c>
    </row>
    <row r="34" spans="2:9" ht="15" customHeight="1" x14ac:dyDescent="0.25">
      <c r="B34" s="26"/>
      <c r="C34" s="27" t="s">
        <v>39</v>
      </c>
      <c r="D34" s="28">
        <v>0</v>
      </c>
      <c r="E34" s="28">
        <v>0</v>
      </c>
      <c r="F34" s="28">
        <f t="shared" si="5"/>
        <v>0</v>
      </c>
      <c r="G34" s="28">
        <v>0</v>
      </c>
      <c r="H34" s="28">
        <v>0</v>
      </c>
      <c r="I34" s="29">
        <f t="shared" si="2"/>
        <v>0</v>
      </c>
    </row>
    <row r="35" spans="2:9" ht="15" customHeight="1" x14ac:dyDescent="0.25">
      <c r="B35" s="26"/>
      <c r="C35" s="27" t="s">
        <v>40</v>
      </c>
      <c r="D35" s="28">
        <f>'[1]EDO. FINAN. JUNIO (2)'!C96+'[1]EDO. FINAN. JUNIO (2)'!C97+'[1]EDO. FINAN. JUNIO (2)'!C98+'[1]EDO. FINAN. JUNIO (2)'!C99</f>
        <v>712000</v>
      </c>
      <c r="E35" s="28">
        <f>'[1]EDO. FINAN. JUNIO (2)'!D96+'[1]EDO. FINAN. JUNIO (2)'!D97+'[1]EDO. FINAN. JUNIO (2)'!D98+'[1]EDO. FINAN. JUNIO (2)'!D99</f>
        <v>29243.57</v>
      </c>
      <c r="F35" s="28">
        <f t="shared" si="5"/>
        <v>741243.57</v>
      </c>
      <c r="G35" s="28">
        <f>'[1]EDO. FINAN. JUNIO (2)'!G96+'[1]EDO. FINAN. JUNIO (2)'!G97+'[1]EDO. FINAN. JUNIO (2)'!G98+'[1]EDO. FINAN. JUNIO (2)'!G99</f>
        <v>249632.65</v>
      </c>
      <c r="H35" s="28">
        <f>'[1]EDO. FINAN. JUNIO (2)'!I96+'[1]EDO. FINAN. JUNIO (2)'!I97+'[1]EDO. FINAN. JUNIO (2)'!I98+'[1]EDO. FINAN. JUNIO (2)'!I99</f>
        <v>249632.65</v>
      </c>
      <c r="I35" s="29">
        <f t="shared" si="2"/>
        <v>491610.91999999993</v>
      </c>
    </row>
    <row r="36" spans="2:9" ht="15" customHeight="1" x14ac:dyDescent="0.25">
      <c r="B36" s="26"/>
      <c r="C36" s="27" t="s">
        <v>41</v>
      </c>
      <c r="D36" s="28">
        <f>'[1]EDO. FINAN. JUNIO (2)'!C100</f>
        <v>357800</v>
      </c>
      <c r="E36" s="28">
        <f>'[1]EDO. FINAN. JUNIO (2)'!D100</f>
        <v>183550.81</v>
      </c>
      <c r="F36" s="28">
        <f t="shared" si="5"/>
        <v>541350.81000000006</v>
      </c>
      <c r="G36" s="28">
        <f>'[1]EDO. FINAN. JUNIO (2)'!G100</f>
        <v>366327.44</v>
      </c>
      <c r="H36" s="28">
        <f>'[1]EDO. FINAN. JUNIO (2)'!I100</f>
        <v>366327.44</v>
      </c>
      <c r="I36" s="29">
        <f t="shared" si="2"/>
        <v>175023.37000000005</v>
      </c>
    </row>
    <row r="37" spans="2:9" ht="15" customHeight="1" x14ac:dyDescent="0.25">
      <c r="B37" s="26"/>
      <c r="C37" s="27" t="s">
        <v>42</v>
      </c>
      <c r="D37" s="28">
        <v>0</v>
      </c>
      <c r="E37" s="28">
        <v>0</v>
      </c>
      <c r="F37" s="28">
        <f t="shared" si="5"/>
        <v>0</v>
      </c>
      <c r="G37" s="28">
        <v>0</v>
      </c>
      <c r="H37" s="28">
        <v>0</v>
      </c>
      <c r="I37" s="29">
        <f t="shared" si="2"/>
        <v>0</v>
      </c>
    </row>
    <row r="38" spans="2:9" ht="15" customHeight="1" x14ac:dyDescent="0.25">
      <c r="B38" s="30" t="s">
        <v>43</v>
      </c>
      <c r="C38" s="31"/>
      <c r="D38" s="24">
        <f>SUM(D39:D47)</f>
        <v>16131607</v>
      </c>
      <c r="E38" s="24">
        <f t="shared" ref="E38:I38" si="6">SUM(E39:E47)</f>
        <v>0</v>
      </c>
      <c r="F38" s="24">
        <f t="shared" si="6"/>
        <v>16131607</v>
      </c>
      <c r="G38" s="24">
        <f t="shared" si="6"/>
        <v>4629400</v>
      </c>
      <c r="H38" s="24">
        <f>SUM(H39:H47)</f>
        <v>4629400</v>
      </c>
      <c r="I38" s="24">
        <f t="shared" si="6"/>
        <v>11502207</v>
      </c>
    </row>
    <row r="39" spans="2:9" ht="15" customHeight="1" x14ac:dyDescent="0.25">
      <c r="B39" s="26"/>
      <c r="C39" s="27" t="s">
        <v>44</v>
      </c>
      <c r="D39" s="28">
        <v>0</v>
      </c>
      <c r="E39" s="28">
        <v>0</v>
      </c>
      <c r="F39" s="28">
        <f t="shared" si="5"/>
        <v>0</v>
      </c>
      <c r="G39" s="28">
        <v>0</v>
      </c>
      <c r="H39" s="28">
        <v>0</v>
      </c>
      <c r="I39" s="29">
        <f t="shared" si="2"/>
        <v>0</v>
      </c>
    </row>
    <row r="40" spans="2:9" ht="15" customHeight="1" x14ac:dyDescent="0.25">
      <c r="B40" s="26"/>
      <c r="C40" s="27" t="s">
        <v>45</v>
      </c>
      <c r="D40" s="28">
        <v>0</v>
      </c>
      <c r="E40" s="28">
        <v>0</v>
      </c>
      <c r="F40" s="28">
        <f t="shared" si="5"/>
        <v>0</v>
      </c>
      <c r="G40" s="28">
        <v>0</v>
      </c>
      <c r="H40" s="28">
        <v>0</v>
      </c>
      <c r="I40" s="29">
        <f t="shared" si="2"/>
        <v>0</v>
      </c>
    </row>
    <row r="41" spans="2:9" ht="15" customHeight="1" x14ac:dyDescent="0.25">
      <c r="B41" s="26"/>
      <c r="C41" s="27" t="s">
        <v>46</v>
      </c>
      <c r="D41" s="28">
        <v>0</v>
      </c>
      <c r="E41" s="28">
        <v>0</v>
      </c>
      <c r="F41" s="28">
        <f t="shared" si="5"/>
        <v>0</v>
      </c>
      <c r="G41" s="28">
        <v>0</v>
      </c>
      <c r="H41" s="28">
        <v>0</v>
      </c>
      <c r="I41" s="29">
        <f t="shared" si="2"/>
        <v>0</v>
      </c>
    </row>
    <row r="42" spans="2:9" ht="15" customHeight="1" x14ac:dyDescent="0.25">
      <c r="B42" s="26"/>
      <c r="C42" s="27" t="s">
        <v>47</v>
      </c>
      <c r="D42" s="28">
        <f>'[1]EDO. FINAN. JUNIO (2)'!C102+'[1]EDO. FINAN. JUNIO (2)'!C103+'[1]EDO. FINAN. JUNIO (2)'!C104+'[1]EDO. FINAN. JUNIO (2)'!C105</f>
        <v>16131607</v>
      </c>
      <c r="E42" s="28">
        <f>'[1]EDO. FINAN. JUNIO (2)'!D102+'[1]EDO. FINAN. JUNIO (2)'!D103+'[1]EDO. FINAN. JUNIO (2)'!D104+'[1]EDO. FINAN. JUNIO (2)'!D105</f>
        <v>0</v>
      </c>
      <c r="F42" s="28">
        <f t="shared" si="5"/>
        <v>16131607</v>
      </c>
      <c r="G42" s="28">
        <f>'[1]EDO. FINAN. JUNIO (2)'!G102+'[1]EDO. FINAN. JUNIO (2)'!G103+'[1]EDO. FINAN. JUNIO (2)'!G104+'[1]EDO. FINAN. JUNIO (2)'!G105</f>
        <v>4629400</v>
      </c>
      <c r="H42" s="28">
        <f>'[1]EDO. FINAN. JUNIO (2)'!I102+'[1]EDO. FINAN. JUNIO (2)'!I103+'[1]EDO. FINAN. JUNIO (2)'!I104+'[1]EDO. FINAN. JUNIO (2)'!I105</f>
        <v>4629400</v>
      </c>
      <c r="I42" s="29">
        <f t="shared" si="2"/>
        <v>11502207</v>
      </c>
    </row>
    <row r="43" spans="2:9" ht="15" customHeight="1" x14ac:dyDescent="0.25">
      <c r="B43" s="26"/>
      <c r="C43" s="27" t="s">
        <v>48</v>
      </c>
      <c r="D43" s="28">
        <v>0</v>
      </c>
      <c r="E43" s="28">
        <v>0</v>
      </c>
      <c r="F43" s="28">
        <f t="shared" si="5"/>
        <v>0</v>
      </c>
      <c r="G43" s="28">
        <v>0</v>
      </c>
      <c r="H43" s="28">
        <v>0</v>
      </c>
      <c r="I43" s="29">
        <f t="shared" si="2"/>
        <v>0</v>
      </c>
    </row>
    <row r="44" spans="2:9" ht="15" customHeight="1" x14ac:dyDescent="0.25">
      <c r="B44" s="26"/>
      <c r="C44" s="27" t="s">
        <v>49</v>
      </c>
      <c r="D44" s="28">
        <v>0</v>
      </c>
      <c r="E44" s="28">
        <v>0</v>
      </c>
      <c r="F44" s="28">
        <f t="shared" si="5"/>
        <v>0</v>
      </c>
      <c r="G44" s="28">
        <v>0</v>
      </c>
      <c r="H44" s="28">
        <v>0</v>
      </c>
      <c r="I44" s="29">
        <f t="shared" si="2"/>
        <v>0</v>
      </c>
    </row>
    <row r="45" spans="2:9" ht="15" customHeight="1" x14ac:dyDescent="0.25">
      <c r="B45" s="26"/>
      <c r="C45" s="27" t="s">
        <v>50</v>
      </c>
      <c r="D45" s="28">
        <v>0</v>
      </c>
      <c r="E45" s="28">
        <v>0</v>
      </c>
      <c r="F45" s="28">
        <f t="shared" si="5"/>
        <v>0</v>
      </c>
      <c r="G45" s="28">
        <v>0</v>
      </c>
      <c r="H45" s="28">
        <v>0</v>
      </c>
      <c r="I45" s="29">
        <f t="shared" si="2"/>
        <v>0</v>
      </c>
    </row>
    <row r="46" spans="2:9" ht="15" customHeight="1" x14ac:dyDescent="0.25">
      <c r="B46" s="26"/>
      <c r="C46" s="27" t="s">
        <v>51</v>
      </c>
      <c r="D46" s="28">
        <v>0</v>
      </c>
      <c r="E46" s="28">
        <v>0</v>
      </c>
      <c r="F46" s="28">
        <f t="shared" si="5"/>
        <v>0</v>
      </c>
      <c r="G46" s="28">
        <v>0</v>
      </c>
      <c r="H46" s="28">
        <v>0</v>
      </c>
      <c r="I46" s="29">
        <f t="shared" si="2"/>
        <v>0</v>
      </c>
    </row>
    <row r="47" spans="2:9" ht="15" customHeight="1" x14ac:dyDescent="0.25">
      <c r="B47" s="26"/>
      <c r="C47" s="27" t="s">
        <v>52</v>
      </c>
      <c r="D47" s="28">
        <v>0</v>
      </c>
      <c r="E47" s="28">
        <v>0</v>
      </c>
      <c r="F47" s="28">
        <f t="shared" si="5"/>
        <v>0</v>
      </c>
      <c r="G47" s="28">
        <v>0</v>
      </c>
      <c r="H47" s="28">
        <v>0</v>
      </c>
      <c r="I47" s="29">
        <f t="shared" si="2"/>
        <v>0</v>
      </c>
    </row>
    <row r="48" spans="2:9" ht="15" customHeight="1" x14ac:dyDescent="0.25">
      <c r="B48" s="30" t="s">
        <v>53</v>
      </c>
      <c r="C48" s="31"/>
      <c r="D48" s="24">
        <f>SUM(D49:D57)</f>
        <v>0</v>
      </c>
      <c r="E48" s="24">
        <f t="shared" ref="E48:I48" si="7">SUM(E49:E57)</f>
        <v>0</v>
      </c>
      <c r="F48" s="24">
        <f t="shared" si="7"/>
        <v>0</v>
      </c>
      <c r="G48" s="24">
        <f t="shared" si="7"/>
        <v>0</v>
      </c>
      <c r="H48" s="24">
        <f t="shared" si="7"/>
        <v>0</v>
      </c>
      <c r="I48" s="24">
        <f t="shared" si="7"/>
        <v>0</v>
      </c>
    </row>
    <row r="49" spans="2:9" ht="15" customHeight="1" x14ac:dyDescent="0.25">
      <c r="B49" s="26"/>
      <c r="C49" s="27" t="s">
        <v>54</v>
      </c>
      <c r="D49" s="28">
        <v>0</v>
      </c>
      <c r="E49" s="28">
        <v>0</v>
      </c>
      <c r="F49" s="28">
        <f t="shared" si="5"/>
        <v>0</v>
      </c>
      <c r="G49" s="28">
        <v>0</v>
      </c>
      <c r="H49" s="28">
        <v>0</v>
      </c>
      <c r="I49" s="29">
        <f t="shared" si="2"/>
        <v>0</v>
      </c>
    </row>
    <row r="50" spans="2:9" ht="15" customHeight="1" x14ac:dyDescent="0.25">
      <c r="B50" s="26"/>
      <c r="C50" s="27" t="s">
        <v>55</v>
      </c>
      <c r="D50" s="28">
        <v>0</v>
      </c>
      <c r="E50" s="28">
        <v>0</v>
      </c>
      <c r="F50" s="28">
        <f t="shared" si="5"/>
        <v>0</v>
      </c>
      <c r="G50" s="28">
        <v>0</v>
      </c>
      <c r="H50" s="28">
        <v>0</v>
      </c>
      <c r="I50" s="29">
        <f t="shared" si="2"/>
        <v>0</v>
      </c>
    </row>
    <row r="51" spans="2:9" ht="15" customHeight="1" x14ac:dyDescent="0.25">
      <c r="B51" s="26"/>
      <c r="C51" s="27" t="s">
        <v>56</v>
      </c>
      <c r="D51" s="28">
        <v>0</v>
      </c>
      <c r="E51" s="28">
        <v>0</v>
      </c>
      <c r="F51" s="28">
        <f t="shared" si="5"/>
        <v>0</v>
      </c>
      <c r="G51" s="28">
        <v>0</v>
      </c>
      <c r="H51" s="28">
        <v>0</v>
      </c>
      <c r="I51" s="29">
        <f t="shared" si="2"/>
        <v>0</v>
      </c>
    </row>
    <row r="52" spans="2:9" ht="15" customHeight="1" x14ac:dyDescent="0.25">
      <c r="B52" s="26"/>
      <c r="C52" s="27" t="s">
        <v>57</v>
      </c>
      <c r="D52" s="28">
        <v>0</v>
      </c>
      <c r="E52" s="28">
        <v>0</v>
      </c>
      <c r="F52" s="28">
        <f t="shared" si="5"/>
        <v>0</v>
      </c>
      <c r="G52" s="28">
        <v>0</v>
      </c>
      <c r="H52" s="28">
        <v>0</v>
      </c>
      <c r="I52" s="29">
        <f t="shared" si="2"/>
        <v>0</v>
      </c>
    </row>
    <row r="53" spans="2:9" ht="15" customHeight="1" x14ac:dyDescent="0.25">
      <c r="B53" s="26"/>
      <c r="C53" s="27" t="s">
        <v>58</v>
      </c>
      <c r="D53" s="28">
        <v>0</v>
      </c>
      <c r="E53" s="28">
        <v>0</v>
      </c>
      <c r="F53" s="28">
        <f t="shared" si="5"/>
        <v>0</v>
      </c>
      <c r="G53" s="28">
        <v>0</v>
      </c>
      <c r="H53" s="28">
        <v>0</v>
      </c>
      <c r="I53" s="29">
        <f t="shared" si="2"/>
        <v>0</v>
      </c>
    </row>
    <row r="54" spans="2:9" ht="15" customHeight="1" x14ac:dyDescent="0.25">
      <c r="B54" s="26"/>
      <c r="C54" s="27" t="s">
        <v>59</v>
      </c>
      <c r="D54" s="28">
        <v>0</v>
      </c>
      <c r="E54" s="28">
        <v>0</v>
      </c>
      <c r="F54" s="28">
        <f t="shared" si="5"/>
        <v>0</v>
      </c>
      <c r="G54" s="28">
        <v>0</v>
      </c>
      <c r="H54" s="28">
        <v>0</v>
      </c>
      <c r="I54" s="29">
        <f t="shared" si="2"/>
        <v>0</v>
      </c>
    </row>
    <row r="55" spans="2:9" ht="15" customHeight="1" x14ac:dyDescent="0.25">
      <c r="B55" s="26"/>
      <c r="C55" s="27" t="s">
        <v>60</v>
      </c>
      <c r="D55" s="28">
        <v>0</v>
      </c>
      <c r="E55" s="28">
        <v>0</v>
      </c>
      <c r="F55" s="28">
        <f t="shared" si="5"/>
        <v>0</v>
      </c>
      <c r="G55" s="28">
        <v>0</v>
      </c>
      <c r="H55" s="28">
        <v>0</v>
      </c>
      <c r="I55" s="29">
        <f t="shared" si="2"/>
        <v>0</v>
      </c>
    </row>
    <row r="56" spans="2:9" ht="15" customHeight="1" x14ac:dyDescent="0.25">
      <c r="B56" s="26"/>
      <c r="C56" s="27" t="s">
        <v>61</v>
      </c>
      <c r="D56" s="28">
        <v>0</v>
      </c>
      <c r="E56" s="28">
        <v>0</v>
      </c>
      <c r="F56" s="28">
        <f t="shared" si="5"/>
        <v>0</v>
      </c>
      <c r="G56" s="28">
        <v>0</v>
      </c>
      <c r="H56" s="28">
        <v>0</v>
      </c>
      <c r="I56" s="29">
        <f t="shared" si="2"/>
        <v>0</v>
      </c>
    </row>
    <row r="57" spans="2:9" ht="15" customHeight="1" x14ac:dyDescent="0.25">
      <c r="B57" s="26"/>
      <c r="C57" s="27" t="s">
        <v>62</v>
      </c>
      <c r="D57" s="28">
        <v>0</v>
      </c>
      <c r="E57" s="28">
        <v>0</v>
      </c>
      <c r="F57" s="28">
        <f t="shared" si="5"/>
        <v>0</v>
      </c>
      <c r="G57" s="28">
        <v>0</v>
      </c>
      <c r="H57" s="28">
        <v>0</v>
      </c>
      <c r="I57" s="29">
        <f t="shared" si="2"/>
        <v>0</v>
      </c>
    </row>
    <row r="58" spans="2:9" ht="15" customHeight="1" x14ac:dyDescent="0.25">
      <c r="B58" s="30" t="s">
        <v>63</v>
      </c>
      <c r="C58" s="31"/>
      <c r="D58" s="24">
        <f>SUM(D59:D61)</f>
        <v>0</v>
      </c>
      <c r="E58" s="24">
        <f t="shared" ref="E58:I58" si="8">SUM(E59:E61)</f>
        <v>0</v>
      </c>
      <c r="F58" s="24">
        <f t="shared" si="8"/>
        <v>0</v>
      </c>
      <c r="G58" s="24">
        <f t="shared" si="8"/>
        <v>0</v>
      </c>
      <c r="H58" s="24">
        <f t="shared" si="8"/>
        <v>0</v>
      </c>
      <c r="I58" s="24">
        <f t="shared" si="8"/>
        <v>0</v>
      </c>
    </row>
    <row r="59" spans="2:9" ht="15" customHeight="1" x14ac:dyDescent="0.25">
      <c r="B59" s="26"/>
      <c r="C59" s="27" t="s">
        <v>64</v>
      </c>
      <c r="D59" s="28">
        <v>0</v>
      </c>
      <c r="E59" s="28">
        <v>0</v>
      </c>
      <c r="F59" s="28">
        <f t="shared" si="5"/>
        <v>0</v>
      </c>
      <c r="G59" s="28">
        <v>0</v>
      </c>
      <c r="H59" s="28">
        <v>0</v>
      </c>
      <c r="I59" s="29">
        <f t="shared" si="2"/>
        <v>0</v>
      </c>
    </row>
    <row r="60" spans="2:9" ht="15" customHeight="1" x14ac:dyDescent="0.25">
      <c r="B60" s="26"/>
      <c r="C60" s="27" t="s">
        <v>65</v>
      </c>
      <c r="D60" s="28">
        <v>0</v>
      </c>
      <c r="E60" s="28">
        <v>0</v>
      </c>
      <c r="F60" s="28">
        <f t="shared" si="5"/>
        <v>0</v>
      </c>
      <c r="G60" s="28">
        <v>0</v>
      </c>
      <c r="H60" s="28">
        <v>0</v>
      </c>
      <c r="I60" s="29">
        <f t="shared" si="2"/>
        <v>0</v>
      </c>
    </row>
    <row r="61" spans="2:9" ht="15" customHeight="1" x14ac:dyDescent="0.25">
      <c r="B61" s="26"/>
      <c r="C61" s="27" t="s">
        <v>66</v>
      </c>
      <c r="D61" s="28">
        <v>0</v>
      </c>
      <c r="E61" s="28">
        <v>0</v>
      </c>
      <c r="F61" s="28">
        <f t="shared" si="5"/>
        <v>0</v>
      </c>
      <c r="G61" s="28">
        <v>0</v>
      </c>
      <c r="H61" s="28">
        <v>0</v>
      </c>
      <c r="I61" s="29">
        <f t="shared" si="2"/>
        <v>0</v>
      </c>
    </row>
    <row r="62" spans="2:9" ht="15" customHeight="1" x14ac:dyDescent="0.25">
      <c r="B62" s="30" t="s">
        <v>67</v>
      </c>
      <c r="C62" s="31"/>
      <c r="D62" s="24">
        <f>SUM(D63:D69)</f>
        <v>0</v>
      </c>
      <c r="E62" s="24">
        <f t="shared" ref="E62:I62" si="9">SUM(E63:E69)</f>
        <v>0</v>
      </c>
      <c r="F62" s="24">
        <f t="shared" si="9"/>
        <v>0</v>
      </c>
      <c r="G62" s="24">
        <f t="shared" si="9"/>
        <v>0</v>
      </c>
      <c r="H62" s="24">
        <f t="shared" si="9"/>
        <v>0</v>
      </c>
      <c r="I62" s="24">
        <f t="shared" si="9"/>
        <v>0</v>
      </c>
    </row>
    <row r="63" spans="2:9" ht="15" customHeight="1" x14ac:dyDescent="0.25">
      <c r="B63" s="26"/>
      <c r="C63" s="27" t="s">
        <v>68</v>
      </c>
      <c r="D63" s="28">
        <v>0</v>
      </c>
      <c r="E63" s="28">
        <v>0</v>
      </c>
      <c r="F63" s="28">
        <f t="shared" si="5"/>
        <v>0</v>
      </c>
      <c r="G63" s="28">
        <v>0</v>
      </c>
      <c r="H63" s="28">
        <v>0</v>
      </c>
      <c r="I63" s="29">
        <f t="shared" si="2"/>
        <v>0</v>
      </c>
    </row>
    <row r="64" spans="2:9" ht="15" customHeight="1" x14ac:dyDescent="0.25">
      <c r="B64" s="26"/>
      <c r="C64" s="27" t="s">
        <v>69</v>
      </c>
      <c r="D64" s="28">
        <v>0</v>
      </c>
      <c r="E64" s="28">
        <v>0</v>
      </c>
      <c r="F64" s="28">
        <f t="shared" si="5"/>
        <v>0</v>
      </c>
      <c r="G64" s="28">
        <v>0</v>
      </c>
      <c r="H64" s="28">
        <v>0</v>
      </c>
      <c r="I64" s="29">
        <f t="shared" si="2"/>
        <v>0</v>
      </c>
    </row>
    <row r="65" spans="2:9" ht="15" customHeight="1" x14ac:dyDescent="0.25">
      <c r="B65" s="26"/>
      <c r="C65" s="27" t="s">
        <v>70</v>
      </c>
      <c r="D65" s="28">
        <v>0</v>
      </c>
      <c r="E65" s="28">
        <v>0</v>
      </c>
      <c r="F65" s="28">
        <f t="shared" si="5"/>
        <v>0</v>
      </c>
      <c r="G65" s="28">
        <v>0</v>
      </c>
      <c r="H65" s="28">
        <v>0</v>
      </c>
      <c r="I65" s="29">
        <f t="shared" si="2"/>
        <v>0</v>
      </c>
    </row>
    <row r="66" spans="2:9" ht="15" customHeight="1" x14ac:dyDescent="0.25">
      <c r="B66" s="26"/>
      <c r="C66" s="27" t="s">
        <v>71</v>
      </c>
      <c r="D66" s="28">
        <v>0</v>
      </c>
      <c r="E66" s="28">
        <v>0</v>
      </c>
      <c r="F66" s="28">
        <f t="shared" si="5"/>
        <v>0</v>
      </c>
      <c r="G66" s="28">
        <v>0</v>
      </c>
      <c r="H66" s="28">
        <v>0</v>
      </c>
      <c r="I66" s="29">
        <f t="shared" si="2"/>
        <v>0</v>
      </c>
    </row>
    <row r="67" spans="2:9" ht="15" customHeight="1" x14ac:dyDescent="0.25">
      <c r="B67" s="26"/>
      <c r="C67" s="27" t="s">
        <v>72</v>
      </c>
      <c r="D67" s="28">
        <v>0</v>
      </c>
      <c r="E67" s="28">
        <v>0</v>
      </c>
      <c r="F67" s="28">
        <f t="shared" si="5"/>
        <v>0</v>
      </c>
      <c r="G67" s="28">
        <v>0</v>
      </c>
      <c r="H67" s="28">
        <v>0</v>
      </c>
      <c r="I67" s="29">
        <f t="shared" si="2"/>
        <v>0</v>
      </c>
    </row>
    <row r="68" spans="2:9" ht="15" customHeight="1" x14ac:dyDescent="0.25">
      <c r="B68" s="26"/>
      <c r="C68" s="27" t="s">
        <v>73</v>
      </c>
      <c r="D68" s="28">
        <v>0</v>
      </c>
      <c r="E68" s="28">
        <v>0</v>
      </c>
      <c r="F68" s="28">
        <f t="shared" si="5"/>
        <v>0</v>
      </c>
      <c r="G68" s="28">
        <v>0</v>
      </c>
      <c r="H68" s="28">
        <v>0</v>
      </c>
      <c r="I68" s="29">
        <f t="shared" si="2"/>
        <v>0</v>
      </c>
    </row>
    <row r="69" spans="2:9" ht="15" customHeight="1" x14ac:dyDescent="0.25">
      <c r="B69" s="26"/>
      <c r="C69" s="27" t="s">
        <v>74</v>
      </c>
      <c r="D69" s="28">
        <v>0</v>
      </c>
      <c r="E69" s="28">
        <v>0</v>
      </c>
      <c r="F69" s="28">
        <f t="shared" si="5"/>
        <v>0</v>
      </c>
      <c r="G69" s="28">
        <v>0</v>
      </c>
      <c r="H69" s="28">
        <v>0</v>
      </c>
      <c r="I69" s="29">
        <f t="shared" si="2"/>
        <v>0</v>
      </c>
    </row>
    <row r="70" spans="2:9" ht="15" customHeight="1" x14ac:dyDescent="0.25">
      <c r="B70" s="30" t="s">
        <v>75</v>
      </c>
      <c r="C70" s="31"/>
      <c r="D70" s="24">
        <f>SUM(D71:D73)</f>
        <v>0</v>
      </c>
      <c r="E70" s="24">
        <f t="shared" ref="E70:I70" si="10">SUM(E71:E73)</f>
        <v>0</v>
      </c>
      <c r="F70" s="24">
        <f t="shared" si="10"/>
        <v>0</v>
      </c>
      <c r="G70" s="24">
        <f t="shared" si="10"/>
        <v>0</v>
      </c>
      <c r="H70" s="24">
        <f t="shared" si="10"/>
        <v>0</v>
      </c>
      <c r="I70" s="24">
        <f t="shared" si="10"/>
        <v>0</v>
      </c>
    </row>
    <row r="71" spans="2:9" ht="15" customHeight="1" x14ac:dyDescent="0.25">
      <c r="B71" s="26"/>
      <c r="C71" s="27" t="s">
        <v>76</v>
      </c>
      <c r="D71" s="28">
        <v>0</v>
      </c>
      <c r="E71" s="28">
        <v>0</v>
      </c>
      <c r="F71" s="28">
        <f t="shared" si="5"/>
        <v>0</v>
      </c>
      <c r="G71" s="28">
        <v>0</v>
      </c>
      <c r="H71" s="28">
        <v>0</v>
      </c>
      <c r="I71" s="29">
        <f t="shared" si="2"/>
        <v>0</v>
      </c>
    </row>
    <row r="72" spans="2:9" ht="15" customHeight="1" x14ac:dyDescent="0.25">
      <c r="B72" s="26"/>
      <c r="C72" s="27" t="s">
        <v>77</v>
      </c>
      <c r="D72" s="28">
        <v>0</v>
      </c>
      <c r="E72" s="28">
        <v>0</v>
      </c>
      <c r="F72" s="28">
        <f t="shared" si="5"/>
        <v>0</v>
      </c>
      <c r="G72" s="28">
        <v>0</v>
      </c>
      <c r="H72" s="28">
        <v>0</v>
      </c>
      <c r="I72" s="29">
        <f t="shared" si="2"/>
        <v>0</v>
      </c>
    </row>
    <row r="73" spans="2:9" ht="15" customHeight="1" x14ac:dyDescent="0.25">
      <c r="B73" s="26"/>
      <c r="C73" s="27" t="s">
        <v>78</v>
      </c>
      <c r="D73" s="28">
        <v>0</v>
      </c>
      <c r="E73" s="28">
        <v>0</v>
      </c>
      <c r="F73" s="28">
        <f t="shared" si="5"/>
        <v>0</v>
      </c>
      <c r="G73" s="28">
        <v>0</v>
      </c>
      <c r="H73" s="28">
        <v>0</v>
      </c>
      <c r="I73" s="29">
        <f t="shared" si="2"/>
        <v>0</v>
      </c>
    </row>
    <row r="74" spans="2:9" ht="15" customHeight="1" x14ac:dyDescent="0.25">
      <c r="B74" s="30" t="s">
        <v>79</v>
      </c>
      <c r="C74" s="31"/>
      <c r="D74" s="24">
        <f>SUM(D75:D81)</f>
        <v>0</v>
      </c>
      <c r="E74" s="24">
        <f t="shared" ref="E74:I74" si="11">SUM(E75:E81)</f>
        <v>0</v>
      </c>
      <c r="F74" s="24">
        <f t="shared" si="11"/>
        <v>0</v>
      </c>
      <c r="G74" s="24">
        <f t="shared" si="11"/>
        <v>0</v>
      </c>
      <c r="H74" s="24">
        <f t="shared" si="11"/>
        <v>0</v>
      </c>
      <c r="I74" s="24">
        <f t="shared" si="11"/>
        <v>0</v>
      </c>
    </row>
    <row r="75" spans="2:9" ht="15" customHeight="1" x14ac:dyDescent="0.25">
      <c r="B75" s="26"/>
      <c r="C75" s="27" t="s">
        <v>80</v>
      </c>
      <c r="D75" s="28">
        <v>0</v>
      </c>
      <c r="E75" s="28">
        <v>0</v>
      </c>
      <c r="F75" s="28">
        <f t="shared" si="5"/>
        <v>0</v>
      </c>
      <c r="G75" s="28">
        <v>0</v>
      </c>
      <c r="H75" s="28">
        <v>0</v>
      </c>
      <c r="I75" s="29">
        <f t="shared" si="2"/>
        <v>0</v>
      </c>
    </row>
    <row r="76" spans="2:9" ht="15" customHeight="1" x14ac:dyDescent="0.25">
      <c r="B76" s="26"/>
      <c r="C76" s="27" t="s">
        <v>81</v>
      </c>
      <c r="D76" s="28">
        <v>0</v>
      </c>
      <c r="E76" s="28">
        <v>0</v>
      </c>
      <c r="F76" s="28">
        <f t="shared" si="5"/>
        <v>0</v>
      </c>
      <c r="G76" s="28">
        <v>0</v>
      </c>
      <c r="H76" s="28">
        <v>0</v>
      </c>
      <c r="I76" s="29">
        <f t="shared" ref="I76:I81" si="12">+F76-G76</f>
        <v>0</v>
      </c>
    </row>
    <row r="77" spans="2:9" ht="15" customHeight="1" x14ac:dyDescent="0.25">
      <c r="B77" s="26"/>
      <c r="C77" s="27" t="s">
        <v>82</v>
      </c>
      <c r="D77" s="28">
        <v>0</v>
      </c>
      <c r="E77" s="28">
        <v>0</v>
      </c>
      <c r="F77" s="28">
        <f t="shared" si="5"/>
        <v>0</v>
      </c>
      <c r="G77" s="28">
        <v>0</v>
      </c>
      <c r="H77" s="28">
        <v>0</v>
      </c>
      <c r="I77" s="29">
        <f t="shared" si="12"/>
        <v>0</v>
      </c>
    </row>
    <row r="78" spans="2:9" ht="15" customHeight="1" x14ac:dyDescent="0.25">
      <c r="B78" s="26"/>
      <c r="C78" s="27" t="s">
        <v>83</v>
      </c>
      <c r="D78" s="28">
        <v>0</v>
      </c>
      <c r="E78" s="28">
        <v>0</v>
      </c>
      <c r="F78" s="28">
        <f t="shared" si="5"/>
        <v>0</v>
      </c>
      <c r="G78" s="28">
        <v>0</v>
      </c>
      <c r="H78" s="28">
        <v>0</v>
      </c>
      <c r="I78" s="29">
        <f t="shared" si="12"/>
        <v>0</v>
      </c>
    </row>
    <row r="79" spans="2:9" ht="15" customHeight="1" x14ac:dyDescent="0.25">
      <c r="B79" s="26"/>
      <c r="C79" s="27" t="s">
        <v>84</v>
      </c>
      <c r="D79" s="28">
        <v>0</v>
      </c>
      <c r="E79" s="28">
        <v>0</v>
      </c>
      <c r="F79" s="28">
        <f t="shared" si="5"/>
        <v>0</v>
      </c>
      <c r="G79" s="28">
        <v>0</v>
      </c>
      <c r="H79" s="28">
        <v>0</v>
      </c>
      <c r="I79" s="29">
        <f t="shared" si="12"/>
        <v>0</v>
      </c>
    </row>
    <row r="80" spans="2:9" ht="15" customHeight="1" x14ac:dyDescent="0.25">
      <c r="B80" s="26"/>
      <c r="C80" s="27" t="s">
        <v>85</v>
      </c>
      <c r="D80" s="28">
        <v>0</v>
      </c>
      <c r="E80" s="28">
        <v>0</v>
      </c>
      <c r="F80" s="28">
        <f t="shared" si="5"/>
        <v>0</v>
      </c>
      <c r="G80" s="28">
        <v>0</v>
      </c>
      <c r="H80" s="28">
        <v>0</v>
      </c>
      <c r="I80" s="29">
        <f t="shared" si="12"/>
        <v>0</v>
      </c>
    </row>
    <row r="81" spans="2:9" ht="15" customHeight="1" thickBot="1" x14ac:dyDescent="0.3">
      <c r="B81" s="26"/>
      <c r="C81" s="27" t="s">
        <v>86</v>
      </c>
      <c r="D81" s="28">
        <v>0</v>
      </c>
      <c r="E81" s="28">
        <v>0</v>
      </c>
      <c r="F81" s="28">
        <f t="shared" si="5"/>
        <v>0</v>
      </c>
      <c r="G81" s="28">
        <v>0</v>
      </c>
      <c r="H81" s="28">
        <v>0</v>
      </c>
      <c r="I81" s="29">
        <f t="shared" si="12"/>
        <v>0</v>
      </c>
    </row>
    <row r="82" spans="2:9" ht="15" customHeight="1" thickBot="1" x14ac:dyDescent="0.3">
      <c r="B82" s="32"/>
      <c r="C82" s="33" t="s">
        <v>87</v>
      </c>
      <c r="D82" s="34">
        <f>SUM(D10+D18+D28+D38+D48+D58+D62+D70+D74)</f>
        <v>110567300</v>
      </c>
      <c r="E82" s="34">
        <f t="shared" ref="E82:I82" si="13">SUM(E10+E18+E28+E38+E48+E58+E62+E70+E74)</f>
        <v>133215.33000000013</v>
      </c>
      <c r="F82" s="34">
        <f t="shared" si="13"/>
        <v>110700515.33</v>
      </c>
      <c r="G82" s="34">
        <f t="shared" si="13"/>
        <v>44686932</v>
      </c>
      <c r="H82" s="34">
        <f t="shared" si="13"/>
        <v>44686932</v>
      </c>
      <c r="I82" s="34">
        <f t="shared" si="13"/>
        <v>66013583.329999998</v>
      </c>
    </row>
    <row r="92" spans="2:9" x14ac:dyDescent="0.25">
      <c r="E92" s="35"/>
      <c r="F92" s="35"/>
    </row>
  </sheetData>
  <mergeCells count="17">
    <mergeCell ref="B62:C62"/>
    <mergeCell ref="B70:C70"/>
    <mergeCell ref="B74:C74"/>
    <mergeCell ref="B10:C10"/>
    <mergeCell ref="B18:C18"/>
    <mergeCell ref="B28:C28"/>
    <mergeCell ref="B38:C38"/>
    <mergeCell ref="B48:C48"/>
    <mergeCell ref="B58:C58"/>
    <mergeCell ref="B2:I2"/>
    <mergeCell ref="B3:I3"/>
    <mergeCell ref="B4:I4"/>
    <mergeCell ref="B5:I5"/>
    <mergeCell ref="B6:I6"/>
    <mergeCell ref="B7:C9"/>
    <mergeCell ref="D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ANALITICO R-33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2026-07-06T14:14:14Z</dcterms:created>
  <dcterms:modified xsi:type="dcterms:W3CDTF">2026-07-06T14:14:49Z</dcterms:modified>
</cp:coreProperties>
</file>