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CONTABLE\"/>
    </mc:Choice>
  </mc:AlternateContent>
  <bookViews>
    <workbookView xWindow="0" yWindow="0" windowWidth="15360" windowHeight="7800"/>
  </bookViews>
  <sheets>
    <sheet name="5.Analitico Activo" sheetId="1" r:id="rId1"/>
  </sheets>
  <externalReferences>
    <externalReference r:id="rId2"/>
  </externalReferences>
  <definedNames>
    <definedName name="_2">#REF!</definedName>
    <definedName name="a">#REF!</definedName>
    <definedName name="ACV">#REF!</definedName>
    <definedName name="_xlnm.Print_Area" localSheetId="0">'5.Analitico Activo'!$A$1:$H$100</definedName>
    <definedName name="asaaaasasa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d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">#REF!</definedName>
    <definedName name="KOOO">#REF!</definedName>
    <definedName name="lg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_xlnm.Print_Titles" localSheetId="0">'5.Analitico Activo'!$6:$6</definedName>
    <definedName name="W">#REF!</definedName>
    <definedName name="XC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1" i="1" l="1"/>
  <c r="H80" i="1"/>
  <c r="H79" i="1"/>
  <c r="H78" i="1"/>
  <c r="H77" i="1"/>
  <c r="H76" i="1"/>
  <c r="H75" i="1"/>
  <c r="G74" i="1"/>
  <c r="G73" i="1" s="1"/>
  <c r="H73" i="1" s="1"/>
  <c r="F73" i="1"/>
  <c r="E73" i="1"/>
  <c r="H72" i="1"/>
  <c r="G71" i="1"/>
  <c r="H71" i="1" s="1"/>
  <c r="G70" i="1"/>
  <c r="H70" i="1" s="1"/>
  <c r="G69" i="1"/>
  <c r="H69" i="1" s="1"/>
  <c r="G68" i="1"/>
  <c r="H68" i="1" s="1"/>
  <c r="H67" i="1"/>
  <c r="H66" i="1"/>
  <c r="F65" i="1"/>
  <c r="H64" i="1"/>
  <c r="H63" i="1"/>
  <c r="H62" i="1"/>
  <c r="G61" i="1"/>
  <c r="H61" i="1" s="1"/>
  <c r="F60" i="1"/>
  <c r="E60" i="1"/>
  <c r="G60" i="1" s="1"/>
  <c r="H59" i="1"/>
  <c r="H58" i="1"/>
  <c r="G58" i="1"/>
  <c r="G57" i="1"/>
  <c r="H57" i="1" s="1"/>
  <c r="H56" i="1"/>
  <c r="G56" i="1"/>
  <c r="G55" i="1"/>
  <c r="H55" i="1" s="1"/>
  <c r="H54" i="1"/>
  <c r="G54" i="1"/>
  <c r="G53" i="1"/>
  <c r="G52" i="1" s="1"/>
  <c r="H52" i="1" s="1"/>
  <c r="F52" i="1"/>
  <c r="E52" i="1"/>
  <c r="E37" i="1" s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6" i="1"/>
  <c r="H35" i="1"/>
  <c r="H34" i="1"/>
  <c r="H33" i="1"/>
  <c r="F32" i="1"/>
  <c r="G32" i="1" s="1"/>
  <c r="H32" i="1" s="1"/>
  <c r="G31" i="1"/>
  <c r="H31" i="1" s="1"/>
  <c r="H30" i="1"/>
  <c r="H29" i="1"/>
  <c r="H28" i="1"/>
  <c r="H27" i="1"/>
  <c r="H26" i="1"/>
  <c r="H25" i="1"/>
  <c r="H24" i="1"/>
  <c r="H23" i="1"/>
  <c r="H22" i="1"/>
  <c r="H21" i="1"/>
  <c r="H20" i="1"/>
  <c r="E19" i="1"/>
  <c r="G19" i="1" s="1"/>
  <c r="G18" i="1"/>
  <c r="H18" i="1" s="1"/>
  <c r="G17" i="1"/>
  <c r="H17" i="1" s="1"/>
  <c r="F16" i="1"/>
  <c r="E16" i="1"/>
  <c r="G15" i="1"/>
  <c r="H15" i="1" s="1"/>
  <c r="G14" i="1"/>
  <c r="H14" i="1" s="1"/>
  <c r="G13" i="1"/>
  <c r="H13" i="1" s="1"/>
  <c r="G12" i="1"/>
  <c r="H12" i="1" s="1"/>
  <c r="F11" i="1"/>
  <c r="G11" i="1" s="1"/>
  <c r="G10" i="1"/>
  <c r="H10" i="1" s="1"/>
  <c r="E9" i="1"/>
  <c r="E8" i="1" s="1"/>
  <c r="H74" i="1" l="1"/>
  <c r="F37" i="1"/>
  <c r="H53" i="1"/>
  <c r="G65" i="1"/>
  <c r="E7" i="1"/>
  <c r="H19" i="1"/>
  <c r="H16" i="1" s="1"/>
  <c r="G16" i="1"/>
  <c r="H60" i="1"/>
  <c r="G37" i="1"/>
  <c r="H11" i="1"/>
  <c r="H9" i="1" s="1"/>
  <c r="H8" i="1" s="1"/>
  <c r="G9" i="1"/>
  <c r="H65" i="1"/>
  <c r="F9" i="1"/>
  <c r="F8" i="1" s="1"/>
  <c r="F7" i="1" s="1"/>
  <c r="H37" i="1" l="1"/>
  <c r="G8" i="1"/>
  <c r="G7" i="1" s="1"/>
  <c r="H7" i="1" l="1"/>
</calcChain>
</file>

<file path=xl/sharedStrings.xml><?xml version="1.0" encoding="utf-8"?>
<sst xmlns="http://schemas.openxmlformats.org/spreadsheetml/2006/main" count="167" uniqueCount="167">
  <si>
    <t>INSTITUTO ESTATAL DE EDUCACION PARA ADULTOS</t>
  </si>
  <si>
    <t>REPORTE ANALITICO DEL ACTIVO</t>
  </si>
  <si>
    <t>DEL 01 DE ENERO AL 30 DE JUNIO 2026</t>
  </si>
  <si>
    <t>(cifras en pesos)</t>
  </si>
  <si>
    <t>Saldo de Activo Neto</t>
  </si>
  <si>
    <t>Saldo Inicial</t>
  </si>
  <si>
    <t>Cargos del Periodo</t>
  </si>
  <si>
    <t>Abonos del Periodo</t>
  </si>
  <si>
    <t>Saldo Final</t>
  </si>
  <si>
    <t>Variacion del Periodo</t>
  </si>
  <si>
    <t>1</t>
  </si>
  <si>
    <t>ACTIVO</t>
  </si>
  <si>
    <t>1.1</t>
  </si>
  <si>
    <t>ACTIVO CIRCULANTE</t>
  </si>
  <si>
    <t>1.1.1</t>
  </si>
  <si>
    <t>Efectivo y Equivalentes</t>
  </si>
  <si>
    <t>1.1.1.1</t>
  </si>
  <si>
    <t>Efectivo</t>
  </si>
  <si>
    <t>1.1.1.2</t>
  </si>
  <si>
    <t>Bancos/Tesorería</t>
  </si>
  <si>
    <t>1.1.1.3</t>
  </si>
  <si>
    <t>Bancos/Dependencias y Otros</t>
  </si>
  <si>
    <t>1.1.1.4</t>
  </si>
  <si>
    <t>Inversiones Temporales (Hasta 3 meses)</t>
  </si>
  <si>
    <t>1.1.1.5</t>
  </si>
  <si>
    <t>Fondos con Afectación Específica</t>
  </si>
  <si>
    <t>1.1.1.6</t>
  </si>
  <si>
    <t>Depósitos de Fondos de Terceros en Garantía  y/o Administración</t>
  </si>
  <si>
    <t>1.1.2</t>
  </si>
  <si>
    <t>Derechos a Recibir Efectivo o Equivalentes</t>
  </si>
  <si>
    <t>1.1.2.1</t>
  </si>
  <si>
    <t>Inversiones Financieras de Corto Plazo</t>
  </si>
  <si>
    <t>1.1.2.2</t>
  </si>
  <si>
    <t>Cuentas por Cobrar a Corto Plazo</t>
  </si>
  <si>
    <t>1.1.2.3</t>
  </si>
  <si>
    <t>Deudores Diversos por Cobrar a Corto Plazo</t>
  </si>
  <si>
    <t>1.1.2.4</t>
  </si>
  <si>
    <t>Ingresos por Recuperar a Corto Plazo</t>
  </si>
  <si>
    <t>1.1.2.5</t>
  </si>
  <si>
    <t>Deudores por Anticipos de la Tesorería a Corto Plazo</t>
  </si>
  <si>
    <t>1.1.2.6</t>
  </si>
  <si>
    <t>Préstamos Otorgados a Corto Plazo</t>
  </si>
  <si>
    <t>1.1.2.9</t>
  </si>
  <si>
    <t>Otros Derechos a Recibir Efectivo o Equivalentes a Corto Plazo</t>
  </si>
  <si>
    <t>1.1.3</t>
  </si>
  <si>
    <t>Derechos a Recibir Bienes o Servicios</t>
  </si>
  <si>
    <t>1.1.3.4</t>
  </si>
  <si>
    <t>Anticipo a Contratistas por Obras Públicas a Corto Plazo</t>
  </si>
  <si>
    <t>1.1.4</t>
  </si>
  <si>
    <t>Inventarios</t>
  </si>
  <si>
    <t>1.1.4.2</t>
  </si>
  <si>
    <t>Inventario de Mercancías Terminadas</t>
  </si>
  <si>
    <t>1.1.4.3</t>
  </si>
  <si>
    <t>Inventario de Mercancías en Proceso de Elaboración</t>
  </si>
  <si>
    <t>1.1.4.4</t>
  </si>
  <si>
    <t>Inventario de Materias Primas, Materiales y Suministros para Producción</t>
  </si>
  <si>
    <t>1.1.4.5</t>
  </si>
  <si>
    <t>Bienes en Tránsito</t>
  </si>
  <si>
    <t>1.1.5</t>
  </si>
  <si>
    <t>Almacenes</t>
  </si>
  <si>
    <t xml:space="preserve"> </t>
  </si>
  <si>
    <t>1.1.5.1</t>
  </si>
  <si>
    <t>Almacén de Materiales y Suministros de Consumo</t>
  </si>
  <si>
    <t>1.1.6</t>
  </si>
  <si>
    <t>Estimación por Pérdida o Deterioro de Activos Circulantes</t>
  </si>
  <si>
    <t>1.1.6.1</t>
  </si>
  <si>
    <t>Estimaciones para Cuentas Incobrables por Derechos a Recibir Efectivo o Equivalentes</t>
  </si>
  <si>
    <t>1.1.6.2</t>
  </si>
  <si>
    <t>Estimación por Deterioro de Inventarios</t>
  </si>
  <si>
    <t>1.1.9</t>
  </si>
  <si>
    <t>Otros Activos Circulantes</t>
  </si>
  <si>
    <t>1.2</t>
  </si>
  <si>
    <t>ACTIVO NO CIRCULANTE</t>
  </si>
  <si>
    <t>1.2.1</t>
  </si>
  <si>
    <t>Inversiones Financieras a Largo Plazo</t>
  </si>
  <si>
    <t>1.2.1.1</t>
  </si>
  <si>
    <t>Inversiones a Largo Plazo</t>
  </si>
  <si>
    <t>1.2.1.2</t>
  </si>
  <si>
    <t>Títulos y Valores a Largo Plazo</t>
  </si>
  <si>
    <t>1.2.1.3</t>
  </si>
  <si>
    <t>Fideicomisos, Mandatos y Contratos Análogos</t>
  </si>
  <si>
    <t>1.2.1.4</t>
  </si>
  <si>
    <t>Participaciones y Aportaciones de Capital</t>
  </si>
  <si>
    <t>1.2.2</t>
  </si>
  <si>
    <t>Derechos a Recibir Efectivo o Equivalentes a Largo Plazo</t>
  </si>
  <si>
    <t>1.2.2.1</t>
  </si>
  <si>
    <t>Documentos por Cobrar a Largo Plazo</t>
  </si>
  <si>
    <t>1.2.2.2</t>
  </si>
  <si>
    <t>Deudores Diversos a Largo Plazo</t>
  </si>
  <si>
    <t>1.2.2.3</t>
  </si>
  <si>
    <t>Ingresos  por Recuperar a Largo Plazo</t>
  </si>
  <si>
    <t>1.2.2.4</t>
  </si>
  <si>
    <t>Préstamos Otorgados a Largo Plazo</t>
  </si>
  <si>
    <t>1.2.3</t>
  </si>
  <si>
    <t>Bienes Inmuebles, Infraestructura y Construcciones en Proceso</t>
  </si>
  <si>
    <t>1.2.3.4</t>
  </si>
  <si>
    <t>Infraestructura</t>
  </si>
  <si>
    <t>1.2.3.5</t>
  </si>
  <si>
    <t>Construcciones en Proceso en Bienes de Dominio Público</t>
  </si>
  <si>
    <t>1.2.3.6</t>
  </si>
  <si>
    <t>Construcciones en Proceso en Bienes Propios</t>
  </si>
  <si>
    <t>1.2.4</t>
  </si>
  <si>
    <t>Bienes Muebles</t>
  </si>
  <si>
    <t>1.2.4.1</t>
  </si>
  <si>
    <t>Mobiliario y Equipo de Administración</t>
  </si>
  <si>
    <t>1.2.4.2</t>
  </si>
  <si>
    <t>Mobiliario y Equipo Educacional y Recreativo</t>
  </si>
  <si>
    <t>1.2.4.3</t>
  </si>
  <si>
    <t>Equipo e Instrumental Médico y de Laboratorio</t>
  </si>
  <si>
    <t>1.2.4.4</t>
  </si>
  <si>
    <t>Equipo de Transporte</t>
  </si>
  <si>
    <t>1.2.4.6</t>
  </si>
  <si>
    <t>Maquinaria, Otros Equipos y Herramientas</t>
  </si>
  <si>
    <t>1.2.4.7</t>
  </si>
  <si>
    <t>Colecciones, Obras de Arte y Objetos Valiosos</t>
  </si>
  <si>
    <t>1.2.4.8</t>
  </si>
  <si>
    <t>Activos Biológicos</t>
  </si>
  <si>
    <t>1.2.5</t>
  </si>
  <si>
    <t>Activos Intangibles</t>
  </si>
  <si>
    <t>1.2.5.1</t>
  </si>
  <si>
    <t>Software</t>
  </si>
  <si>
    <t>1.2.5.2</t>
  </si>
  <si>
    <t>Patentes, Marcas y Derechos</t>
  </si>
  <si>
    <t>1.2.5.3</t>
  </si>
  <si>
    <t>Concesiones y Franquicias</t>
  </si>
  <si>
    <t>1.2.5.4</t>
  </si>
  <si>
    <t>Licencias</t>
  </si>
  <si>
    <t>1.2.6</t>
  </si>
  <si>
    <t>Depreciación, Deterioro y Amortización Acumulada de Bienes e Intangibles</t>
  </si>
  <si>
    <t>1.2.6.1</t>
  </si>
  <si>
    <t>Depreciación Acum.de Bienes Inmuebles</t>
  </si>
  <si>
    <t>1.2.6.2</t>
  </si>
  <si>
    <t>Depreciación Acumulada de Infraestructura</t>
  </si>
  <si>
    <t>1.2.6.3</t>
  </si>
  <si>
    <t>Depreciación Acum.de Bienes Muebles</t>
  </si>
  <si>
    <t>1.2.6.4</t>
  </si>
  <si>
    <t>Deterioro Acum.de Activos Biológicos</t>
  </si>
  <si>
    <t>1.2.6.5</t>
  </si>
  <si>
    <t>Amortización Acum.de Activos Intangibles</t>
  </si>
  <si>
    <t>1.2.7</t>
  </si>
  <si>
    <t>Activos Diferidos</t>
  </si>
  <si>
    <t>1.2.7.2</t>
  </si>
  <si>
    <t>Derechos Sobre Bienes en Régimen de Arrendamiento Financiero</t>
  </si>
  <si>
    <t>1.2.7.3</t>
  </si>
  <si>
    <t>Gastos Pagados por Adelantado a Largo Plazo</t>
  </si>
  <si>
    <t>1.2.7.3.1</t>
  </si>
  <si>
    <t>Seguros Pagados Ancicipados por Amortizar</t>
  </si>
  <si>
    <t>1.2.7.4</t>
  </si>
  <si>
    <t>Anticipos a Largo Plazo</t>
  </si>
  <si>
    <t>1.2.8</t>
  </si>
  <si>
    <t>Estimación por Pérdida o Deterioro de Activos no Circulantes</t>
  </si>
  <si>
    <t>1.2.8.1</t>
  </si>
  <si>
    <t>Estimaciones por Pérdida  de Cuentas Incobrables de Documentos por Cobrar a Largo Plazo</t>
  </si>
  <si>
    <t>1.2.8.2</t>
  </si>
  <si>
    <t>Estimaciones  por Pérdida de Cuentas Incobrables de Deudores Diversos por Cobrar a Largo Plazo</t>
  </si>
  <si>
    <t>1.2.8.3</t>
  </si>
  <si>
    <t>Estimaciones por Pérdida de Cuentas Incobrables de Ingresos por Recuperar a Largo Plazo</t>
  </si>
  <si>
    <t>1.2.8.4</t>
  </si>
  <si>
    <t>Estimaciones por Pérdida de Cuentas Incobrables de Préstamos Otorgados a Largo Plazo</t>
  </si>
  <si>
    <t>1.2.9</t>
  </si>
  <si>
    <t>Otros Activos no Circulantes</t>
  </si>
  <si>
    <t xml:space="preserve">          PROF. Jose Luis Castro Castillo</t>
  </si>
  <si>
    <t>LIC. Omar Gaudencio Milan Sanchez</t>
  </si>
  <si>
    <t>L.A. Lourdes Elidiana Ramos Rodriguez</t>
  </si>
  <si>
    <t xml:space="preserve">                Director General</t>
  </si>
  <si>
    <t>Departamento de Admón y Finanzas</t>
  </si>
  <si>
    <t>Oficina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</si>
</sst>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3" fontId="0" fillId="0" borderId="0" xfId="1" applyFont="1"/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0" fontId="0" fillId="0" borderId="4" xfId="0" applyBorder="1"/>
    <xf numFmtId="4" fontId="0" fillId="0" borderId="7" xfId="0" applyNumberFormat="1" applyBorder="1"/>
    <xf numFmtId="4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8" xfId="0" applyBorder="1"/>
    <xf numFmtId="4" fontId="0" fillId="0" borderId="7" xfId="0" applyNumberForma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</cellXfs>
  <cellStyles count="3">
    <cellStyle name="Millares" xfId="1" builtinId="3"/>
    <cellStyle name="Normal" xfId="0" builtinId="0"/>
    <cellStyle name="Normal 10_Indicador SUVI AGOSTO 2010 rev VO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TRANSPARENCIA%20PAGINA%20ESTATAL%202026/BALANCES%202026/06%20JUNIO%202026%20SIG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lance Fin "/>
      <sheetName val="1.1 Balance Fin "/>
      <sheetName val="2.Estado de Actividades TODO "/>
      <sheetName val="2.1 Estado de Actividades TODO"/>
      <sheetName val="2.Estado de Actividades R-33"/>
      <sheetName val="2.2 Estado de Actividades R-33"/>
      <sheetName val="2.Estado de Actividades R-11"/>
      <sheetName val="2.3 Estado de Actividades R-11"/>
      <sheetName val="2.Estado de Actividades AEs25"/>
      <sheetName val="2.4 Estado de Actividades AEs25"/>
      <sheetName val="3.Edo de Variaciones"/>
      <sheetName val="4. Origen y Aplicación"/>
      <sheetName val="5.Flujos de efectivo "/>
      <sheetName val="5.1 Flujos de efectivo"/>
      <sheetName val="5.Analitico Activo"/>
      <sheetName val="5.1 Analitico Activo"/>
      <sheetName val="2.Estado de Actividades AEs 19"/>
      <sheetName val="6. Analitico Deuda"/>
      <sheetName val="9.Cuenta economica "/>
      <sheetName val="Endeudamiento Neto"/>
      <sheetName val="Inf. Pasivos Contingentes"/>
      <sheetName val="Intereses de la Deuda"/>
      <sheetName val="Postura Fiscal"/>
      <sheetName val="Rel Cuentas Bancarias"/>
      <sheetName val="Esquemas Bursátiles"/>
      <sheetName val="Sit Fin LDF"/>
      <sheetName val="Deuda Pub LDF"/>
      <sheetName val="Oblig Fin LDF"/>
      <sheetName val="Est. Actuariales LDF"/>
      <sheetName val="GUIA CUMPLIMIENTO"/>
      <sheetName val="JUNIO"/>
      <sheetName val="ANA BANCOS "/>
      <sheetName val="0162"/>
      <sheetName val="6921"/>
      <sheetName val="6599"/>
      <sheetName val="1117"/>
      <sheetName val="5187"/>
      <sheetName val="5282"/>
      <sheetName val="6391"/>
      <sheetName val="2179"/>
      <sheetName val="7089"/>
      <sheetName val="1929"/>
      <sheetName val="0856"/>
      <sheetName val="ANA-FONDOS AFECTS ESPEC"/>
      <sheetName val="ANA-INVERSIONES"/>
      <sheetName val="1929 INV"/>
      <sheetName val="0856 INV"/>
      <sheetName val="ANA-DEUDORES"/>
      <sheetName val="INT-DEUDORES"/>
      <sheetName val="ANA-BIENES MUEBLES"/>
      <sheetName val="ANA-SP PORPAGAR"/>
      <sheetName val="ANA-PROVEEDORES"/>
      <sheetName val="INTEGRACION PROVEED"/>
      <sheetName val="ANA-RET Y CONTRIB "/>
      <sheetName val="INTEGRA RET Y CONTRIB "/>
      <sheetName val="ANA-OTRAS CTAS"/>
      <sheetName val="INTEGRAC-OTRAS CTAS"/>
      <sheetName val="ANA-BIENES COMODATO"/>
      <sheetName val="ANA-RESULTADO DE EJERC ANT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tabSelected="1" topLeftCell="C31" workbookViewId="0">
      <selection activeCell="J31" sqref="J1:J1048576"/>
    </sheetView>
  </sheetViews>
  <sheetFormatPr baseColWidth="10" defaultColWidth="11.42578125" defaultRowHeight="15" x14ac:dyDescent="0.25"/>
  <cols>
    <col min="1" max="1" width="6.85546875" customWidth="1"/>
    <col min="2" max="2" width="32.28515625" customWidth="1"/>
    <col min="3" max="3" width="4.28515625" customWidth="1"/>
    <col min="4" max="4" width="13.7109375" customWidth="1"/>
    <col min="5" max="6" width="15.28515625" bestFit="1" customWidth="1"/>
    <col min="7" max="7" width="14.85546875" customWidth="1"/>
    <col min="8" max="8" width="14.7109375" customWidth="1"/>
    <col min="9" max="9" width="13.7109375" bestFit="1" customWidth="1"/>
  </cols>
  <sheetData>
    <row r="1" spans="1:8" x14ac:dyDescent="0.25">
      <c r="B1" s="1" t="s">
        <v>0</v>
      </c>
      <c r="C1" s="1"/>
      <c r="D1" s="1"/>
      <c r="E1" s="1"/>
      <c r="F1" s="1"/>
      <c r="G1" s="1"/>
      <c r="H1" s="1"/>
    </row>
    <row r="2" spans="1:8" x14ac:dyDescent="0.25">
      <c r="B2" s="2" t="s">
        <v>1</v>
      </c>
      <c r="C2" s="2"/>
      <c r="D2" s="2"/>
      <c r="E2" s="2"/>
      <c r="F2" s="2"/>
      <c r="G2" s="2"/>
      <c r="H2" s="2"/>
    </row>
    <row r="3" spans="1:8" x14ac:dyDescent="0.25">
      <c r="B3" s="1" t="s">
        <v>2</v>
      </c>
      <c r="C3" s="1"/>
      <c r="D3" s="1"/>
      <c r="E3" s="1"/>
      <c r="F3" s="1"/>
      <c r="G3" s="1"/>
      <c r="H3" s="1"/>
    </row>
    <row r="4" spans="1:8" x14ac:dyDescent="0.25">
      <c r="B4" s="1" t="s">
        <v>3</v>
      </c>
      <c r="C4" s="1"/>
      <c r="D4" s="1"/>
      <c r="E4" s="1"/>
      <c r="F4" s="1"/>
      <c r="G4" s="1"/>
      <c r="H4" s="1"/>
    </row>
    <row r="5" spans="1:8" x14ac:dyDescent="0.25">
      <c r="D5" s="3"/>
      <c r="E5" s="3"/>
    </row>
    <row r="6" spans="1:8" ht="30" x14ac:dyDescent="0.25">
      <c r="A6" s="4" t="s">
        <v>4</v>
      </c>
      <c r="B6" s="5"/>
      <c r="C6" s="6"/>
      <c r="D6" s="7" t="s">
        <v>5</v>
      </c>
      <c r="E6" s="8" t="s">
        <v>6</v>
      </c>
      <c r="F6" s="8" t="s">
        <v>7</v>
      </c>
      <c r="G6" s="8" t="s">
        <v>8</v>
      </c>
      <c r="H6" s="8" t="s">
        <v>9</v>
      </c>
    </row>
    <row r="7" spans="1:8" ht="14.25" customHeight="1" x14ac:dyDescent="0.25">
      <c r="A7" s="9" t="s">
        <v>10</v>
      </c>
      <c r="B7" s="10" t="s">
        <v>11</v>
      </c>
      <c r="C7" s="11"/>
      <c r="D7" s="12">
        <v>5882677.5900001936</v>
      </c>
      <c r="E7" s="12">
        <f>+E8+E37</f>
        <v>3171643294.3400002</v>
      </c>
      <c r="F7" s="12">
        <f>+F8+F37</f>
        <v>3153201106.8300004</v>
      </c>
      <c r="G7" s="12">
        <f>+G8+G37</f>
        <v>24324865.100000087</v>
      </c>
      <c r="H7" s="12">
        <f>+G7-D7</f>
        <v>18442187.509999894</v>
      </c>
    </row>
    <row r="8" spans="1:8" ht="14.25" customHeight="1" x14ac:dyDescent="0.25">
      <c r="A8" s="10" t="s">
        <v>12</v>
      </c>
      <c r="B8" s="10" t="s">
        <v>13</v>
      </c>
      <c r="C8" s="11"/>
      <c r="D8" s="12">
        <v>4607655.070000194</v>
      </c>
      <c r="E8" s="12">
        <f>+E9+E16+E31</f>
        <v>3171643294.3400002</v>
      </c>
      <c r="F8" s="12">
        <f>+F9+F16+F31</f>
        <v>3153194716.1700006</v>
      </c>
      <c r="G8" s="12">
        <f>+G9+G16+G31</f>
        <v>23056233.240000088</v>
      </c>
      <c r="H8" s="12">
        <f>+H9+H16+H31</f>
        <v>18448578.169999894</v>
      </c>
    </row>
    <row r="9" spans="1:8" ht="14.25" customHeight="1" x14ac:dyDescent="0.25">
      <c r="A9" s="10" t="s">
        <v>14</v>
      </c>
      <c r="B9" s="10" t="s">
        <v>15</v>
      </c>
      <c r="C9" s="11"/>
      <c r="D9" s="12">
        <v>4603703.0400001928</v>
      </c>
      <c r="E9" s="12">
        <f>+E10+E11+E13+E14+E15</f>
        <v>3146061068.71</v>
      </c>
      <c r="F9" s="12">
        <f>+F10+F11+F13+F14+F15</f>
        <v>3128382779.6000004</v>
      </c>
      <c r="G9" s="12">
        <f>+G10+G11+G13+G14+G15</f>
        <v>22281992.150000088</v>
      </c>
      <c r="H9" s="12">
        <f>+H10+H11+H13+H14</f>
        <v>17678289.109999895</v>
      </c>
    </row>
    <row r="10" spans="1:8" ht="14.25" customHeight="1" x14ac:dyDescent="0.25">
      <c r="A10" s="10" t="s">
        <v>16</v>
      </c>
      <c r="B10" s="10" t="s">
        <v>17</v>
      </c>
      <c r="C10" s="11"/>
      <c r="D10" s="12">
        <v>0</v>
      </c>
      <c r="E10" s="12">
        <v>94000</v>
      </c>
      <c r="F10" s="12">
        <v>0</v>
      </c>
      <c r="G10" s="12">
        <f>+D10+E10-F10</f>
        <v>94000</v>
      </c>
      <c r="H10" s="12">
        <f t="shared" ref="H10:H74" si="0">+G10-D10</f>
        <v>94000</v>
      </c>
    </row>
    <row r="11" spans="1:8" ht="14.25" customHeight="1" x14ac:dyDescent="0.25">
      <c r="A11" s="10" t="s">
        <v>18</v>
      </c>
      <c r="B11" s="10" t="s">
        <v>19</v>
      </c>
      <c r="C11" s="11"/>
      <c r="D11" s="12">
        <v>103703.04000020027</v>
      </c>
      <c r="E11" s="12">
        <v>1616922850.8299999</v>
      </c>
      <c r="F11" s="12">
        <f>1616833561.72+5000</f>
        <v>1616838561.72</v>
      </c>
      <c r="G11" s="12">
        <f>+D11+E11-F11</f>
        <v>187992.15000009537</v>
      </c>
      <c r="H11" s="12">
        <f t="shared" si="0"/>
        <v>84289.109999895096</v>
      </c>
    </row>
    <row r="12" spans="1:8" ht="14.25" customHeight="1" x14ac:dyDescent="0.25">
      <c r="A12" s="10" t="s">
        <v>20</v>
      </c>
      <c r="B12" s="10" t="s">
        <v>21</v>
      </c>
      <c r="C12" s="11"/>
      <c r="D12" s="12">
        <v>0</v>
      </c>
      <c r="E12" s="12">
        <v>0</v>
      </c>
      <c r="F12" s="12">
        <v>0</v>
      </c>
      <c r="G12" s="12">
        <f t="shared" ref="G12:G18" si="1">+D12+E12-F12</f>
        <v>0</v>
      </c>
      <c r="H12" s="12">
        <f t="shared" si="0"/>
        <v>0</v>
      </c>
    </row>
    <row r="13" spans="1:8" ht="14.25" customHeight="1" x14ac:dyDescent="0.25">
      <c r="A13" s="10" t="s">
        <v>22</v>
      </c>
      <c r="B13" s="10" t="s">
        <v>23</v>
      </c>
      <c r="C13" s="11"/>
      <c r="D13" s="12">
        <v>4500000</v>
      </c>
      <c r="E13" s="12">
        <v>1529017000</v>
      </c>
      <c r="F13" s="12">
        <v>1511517000</v>
      </c>
      <c r="G13" s="12">
        <f t="shared" si="1"/>
        <v>22000000</v>
      </c>
      <c r="H13" s="12">
        <f t="shared" si="0"/>
        <v>17500000</v>
      </c>
    </row>
    <row r="14" spans="1:8" ht="14.25" customHeight="1" x14ac:dyDescent="0.25">
      <c r="A14" s="10" t="s">
        <v>24</v>
      </c>
      <c r="B14" s="10" t="s">
        <v>25</v>
      </c>
      <c r="C14" s="11"/>
      <c r="D14" s="12">
        <v>-7.1631802711635828E-9</v>
      </c>
      <c r="E14" s="12">
        <v>27217.88</v>
      </c>
      <c r="F14" s="12">
        <v>27217.88</v>
      </c>
      <c r="G14" s="12">
        <f t="shared" si="1"/>
        <v>-7.1631802711635828E-9</v>
      </c>
      <c r="H14" s="12">
        <f t="shared" si="0"/>
        <v>0</v>
      </c>
    </row>
    <row r="15" spans="1:8" ht="30" x14ac:dyDescent="0.25">
      <c r="A15" s="14" t="s">
        <v>26</v>
      </c>
      <c r="B15" s="15" t="s">
        <v>27</v>
      </c>
      <c r="C15" s="16"/>
      <c r="D15" s="12">
        <v>0</v>
      </c>
      <c r="E15" s="12">
        <v>0</v>
      </c>
      <c r="F15" s="12">
        <v>0</v>
      </c>
      <c r="G15" s="12">
        <f t="shared" si="1"/>
        <v>0</v>
      </c>
      <c r="H15" s="12">
        <f t="shared" si="0"/>
        <v>0</v>
      </c>
    </row>
    <row r="16" spans="1:8" ht="14.25" customHeight="1" x14ac:dyDescent="0.25">
      <c r="A16" s="10" t="s">
        <v>28</v>
      </c>
      <c r="B16" s="10" t="s">
        <v>29</v>
      </c>
      <c r="C16" s="11"/>
      <c r="D16" s="12">
        <v>3952.0300000011921</v>
      </c>
      <c r="E16" s="12">
        <f>+E19+E18</f>
        <v>25319557.98</v>
      </c>
      <c r="F16" s="12">
        <f>+F19+F18</f>
        <v>24549268.920000002</v>
      </c>
      <c r="G16" s="12">
        <f>+G19+G18</f>
        <v>774241.08999999985</v>
      </c>
      <c r="H16" s="12">
        <f>+H19</f>
        <v>770289.05999999866</v>
      </c>
    </row>
    <row r="17" spans="1:8" ht="14.25" customHeight="1" x14ac:dyDescent="0.25">
      <c r="A17" s="10" t="s">
        <v>30</v>
      </c>
      <c r="B17" s="10" t="s">
        <v>31</v>
      </c>
      <c r="C17" s="11"/>
      <c r="D17" s="12">
        <v>0</v>
      </c>
      <c r="E17" s="12"/>
      <c r="F17" s="12"/>
      <c r="G17" s="12">
        <f t="shared" si="1"/>
        <v>0</v>
      </c>
      <c r="H17" s="12">
        <f t="shared" si="0"/>
        <v>0</v>
      </c>
    </row>
    <row r="18" spans="1:8" ht="14.25" customHeight="1" x14ac:dyDescent="0.25">
      <c r="A18" s="10" t="s">
        <v>32</v>
      </c>
      <c r="B18" s="10" t="s">
        <v>33</v>
      </c>
      <c r="C18" s="11"/>
      <c r="D18" s="12">
        <v>0</v>
      </c>
      <c r="E18" s="12">
        <v>0</v>
      </c>
      <c r="F18" s="12">
        <v>0</v>
      </c>
      <c r="G18" s="12">
        <f t="shared" si="1"/>
        <v>0</v>
      </c>
      <c r="H18" s="12">
        <f t="shared" si="0"/>
        <v>0</v>
      </c>
    </row>
    <row r="19" spans="1:8" ht="14.25" customHeight="1" x14ac:dyDescent="0.25">
      <c r="A19" s="10" t="s">
        <v>34</v>
      </c>
      <c r="B19" s="10" t="s">
        <v>35</v>
      </c>
      <c r="C19" s="11"/>
      <c r="D19" s="12">
        <v>3952.0300000011921</v>
      </c>
      <c r="E19" s="12">
        <f>25314557.98+5000</f>
        <v>25319557.98</v>
      </c>
      <c r="F19" s="12">
        <v>24549268.920000002</v>
      </c>
      <c r="G19" s="12">
        <f>D19+E19-F19</f>
        <v>774241.08999999985</v>
      </c>
      <c r="H19" s="12">
        <f t="shared" si="0"/>
        <v>770289.05999999866</v>
      </c>
    </row>
    <row r="20" spans="1:8" ht="14.25" customHeight="1" x14ac:dyDescent="0.25">
      <c r="A20" s="10" t="s">
        <v>36</v>
      </c>
      <c r="B20" s="10" t="s">
        <v>37</v>
      </c>
      <c r="C20" s="11"/>
      <c r="D20" s="12"/>
      <c r="E20" s="12"/>
      <c r="F20" s="12"/>
      <c r="G20" s="12"/>
      <c r="H20" s="12">
        <f t="shared" si="0"/>
        <v>0</v>
      </c>
    </row>
    <row r="21" spans="1:8" ht="14.25" customHeight="1" x14ac:dyDescent="0.25">
      <c r="A21" s="10" t="s">
        <v>38</v>
      </c>
      <c r="B21" s="10" t="s">
        <v>39</v>
      </c>
      <c r="C21" s="11"/>
      <c r="D21" s="12"/>
      <c r="E21" s="12"/>
      <c r="F21" s="12"/>
      <c r="G21" s="12"/>
      <c r="H21" s="12">
        <f t="shared" si="0"/>
        <v>0</v>
      </c>
    </row>
    <row r="22" spans="1:8" ht="14.25" customHeight="1" x14ac:dyDescent="0.25">
      <c r="A22" s="10" t="s">
        <v>40</v>
      </c>
      <c r="B22" s="10" t="s">
        <v>41</v>
      </c>
      <c r="C22" s="11"/>
      <c r="D22" s="12"/>
      <c r="E22" s="12"/>
      <c r="F22" s="12"/>
      <c r="G22" s="12"/>
      <c r="H22" s="12">
        <f t="shared" si="0"/>
        <v>0</v>
      </c>
    </row>
    <row r="23" spans="1:8" ht="30" x14ac:dyDescent="0.25">
      <c r="A23" s="14" t="s">
        <v>42</v>
      </c>
      <c r="B23" s="15" t="s">
        <v>43</v>
      </c>
      <c r="C23" s="16"/>
      <c r="D23" s="12"/>
      <c r="E23" s="12"/>
      <c r="F23" s="12"/>
      <c r="G23" s="12"/>
      <c r="H23" s="12">
        <f t="shared" si="0"/>
        <v>0</v>
      </c>
    </row>
    <row r="24" spans="1:8" ht="14.25" customHeight="1" x14ac:dyDescent="0.25">
      <c r="A24" s="10" t="s">
        <v>44</v>
      </c>
      <c r="B24" s="10" t="s">
        <v>45</v>
      </c>
      <c r="C24" s="11"/>
      <c r="D24" s="12">
        <v>0</v>
      </c>
      <c r="E24" s="12">
        <v>0</v>
      </c>
      <c r="F24" s="12">
        <v>0</v>
      </c>
      <c r="G24" s="12">
        <v>0</v>
      </c>
      <c r="H24" s="12">
        <f t="shared" si="0"/>
        <v>0</v>
      </c>
    </row>
    <row r="25" spans="1:8" ht="14.25" customHeight="1" x14ac:dyDescent="0.25">
      <c r="A25" s="10" t="s">
        <v>46</v>
      </c>
      <c r="B25" s="10" t="s">
        <v>47</v>
      </c>
      <c r="C25" s="11"/>
      <c r="D25" s="12"/>
      <c r="E25" s="12"/>
      <c r="F25" s="12"/>
      <c r="G25" s="12"/>
      <c r="H25" s="12">
        <f t="shared" si="0"/>
        <v>0</v>
      </c>
    </row>
    <row r="26" spans="1:8" ht="14.25" customHeight="1" x14ac:dyDescent="0.25">
      <c r="A26" s="10" t="s">
        <v>48</v>
      </c>
      <c r="B26" s="10" t="s">
        <v>49</v>
      </c>
      <c r="C26" s="11"/>
      <c r="D26" s="12">
        <v>0</v>
      </c>
      <c r="E26" s="12">
        <v>0</v>
      </c>
      <c r="F26" s="12">
        <v>0</v>
      </c>
      <c r="G26" s="12">
        <v>0</v>
      </c>
      <c r="H26" s="12">
        <f t="shared" si="0"/>
        <v>0</v>
      </c>
    </row>
    <row r="27" spans="1:8" ht="14.25" customHeight="1" x14ac:dyDescent="0.25">
      <c r="A27" s="10" t="s">
        <v>50</v>
      </c>
      <c r="B27" s="10" t="s">
        <v>51</v>
      </c>
      <c r="C27" s="11"/>
      <c r="D27" s="12"/>
      <c r="E27" s="12"/>
      <c r="F27" s="12"/>
      <c r="G27" s="12"/>
      <c r="H27" s="12">
        <f t="shared" si="0"/>
        <v>0</v>
      </c>
    </row>
    <row r="28" spans="1:8" ht="14.25" customHeight="1" x14ac:dyDescent="0.25">
      <c r="A28" s="10" t="s">
        <v>52</v>
      </c>
      <c r="B28" s="10" t="s">
        <v>53</v>
      </c>
      <c r="C28" s="11"/>
      <c r="D28" s="12"/>
      <c r="E28" s="12"/>
      <c r="F28" s="12"/>
      <c r="G28" s="12"/>
      <c r="H28" s="12">
        <f t="shared" si="0"/>
        <v>0</v>
      </c>
    </row>
    <row r="29" spans="1:8" ht="14.25" customHeight="1" x14ac:dyDescent="0.25">
      <c r="A29" s="14" t="s">
        <v>54</v>
      </c>
      <c r="B29" s="15" t="s">
        <v>55</v>
      </c>
      <c r="C29" s="16"/>
      <c r="D29" s="12"/>
      <c r="E29" s="12"/>
      <c r="F29" s="12"/>
      <c r="G29" s="12"/>
      <c r="H29" s="12">
        <f t="shared" si="0"/>
        <v>0</v>
      </c>
    </row>
    <row r="30" spans="1:8" ht="14.25" customHeight="1" x14ac:dyDescent="0.25">
      <c r="A30" s="10" t="s">
        <v>56</v>
      </c>
      <c r="B30" t="s">
        <v>57</v>
      </c>
      <c r="D30" s="12"/>
      <c r="E30" s="12"/>
      <c r="F30" s="12"/>
      <c r="G30" s="12"/>
      <c r="H30" s="12">
        <f t="shared" si="0"/>
        <v>0</v>
      </c>
    </row>
    <row r="31" spans="1:8" ht="14.25" customHeight="1" x14ac:dyDescent="0.25">
      <c r="A31" s="10" t="s">
        <v>58</v>
      </c>
      <c r="B31" s="10" t="s">
        <v>59</v>
      </c>
      <c r="C31" s="11"/>
      <c r="D31" s="12">
        <v>0</v>
      </c>
      <c r="E31" s="12">
        <v>262667.65000000002</v>
      </c>
      <c r="F31" s="12">
        <v>262667.65000000002</v>
      </c>
      <c r="G31" s="12">
        <f>D31+E31-F31</f>
        <v>0</v>
      </c>
      <c r="H31" s="12">
        <f t="shared" si="0"/>
        <v>0</v>
      </c>
    </row>
    <row r="32" spans="1:8" ht="14.25" customHeight="1" x14ac:dyDescent="0.25">
      <c r="A32" s="10" t="s">
        <v>61</v>
      </c>
      <c r="B32" s="10" t="s">
        <v>62</v>
      </c>
      <c r="C32" s="11"/>
      <c r="D32" s="12">
        <v>0</v>
      </c>
      <c r="E32" s="12"/>
      <c r="F32" s="12">
        <f>+E32</f>
        <v>0</v>
      </c>
      <c r="G32" s="12">
        <f>+D32+E32-F32</f>
        <v>0</v>
      </c>
      <c r="H32" s="12">
        <f t="shared" si="0"/>
        <v>0</v>
      </c>
    </row>
    <row r="33" spans="1:9" ht="30" x14ac:dyDescent="0.25">
      <c r="A33" s="14" t="s">
        <v>63</v>
      </c>
      <c r="B33" s="15" t="s">
        <v>64</v>
      </c>
      <c r="C33" s="16"/>
      <c r="D33" s="12">
        <v>0</v>
      </c>
      <c r="E33" s="12">
        <v>0</v>
      </c>
      <c r="F33" s="12">
        <v>0</v>
      </c>
      <c r="G33" s="12">
        <v>0</v>
      </c>
      <c r="H33" s="12">
        <f t="shared" si="0"/>
        <v>0</v>
      </c>
    </row>
    <row r="34" spans="1:9" ht="14.25" customHeight="1" x14ac:dyDescent="0.25">
      <c r="A34" s="14" t="s">
        <v>65</v>
      </c>
      <c r="B34" s="15" t="s">
        <v>66</v>
      </c>
      <c r="C34" s="16"/>
      <c r="D34" s="12"/>
      <c r="E34" s="12"/>
      <c r="F34" s="12"/>
      <c r="G34" s="12"/>
      <c r="H34" s="12">
        <f t="shared" si="0"/>
        <v>0</v>
      </c>
    </row>
    <row r="35" spans="1:9" ht="14.25" customHeight="1" x14ac:dyDescent="0.25">
      <c r="A35" s="10" t="s">
        <v>67</v>
      </c>
      <c r="B35" s="10" t="s">
        <v>68</v>
      </c>
      <c r="C35" s="11"/>
      <c r="D35" s="12"/>
      <c r="E35" s="12"/>
      <c r="F35" s="12"/>
      <c r="G35" s="12"/>
      <c r="H35" s="12">
        <f t="shared" si="0"/>
        <v>0</v>
      </c>
    </row>
    <row r="36" spans="1:9" ht="14.25" customHeight="1" x14ac:dyDescent="0.25">
      <c r="A36" s="10" t="s">
        <v>69</v>
      </c>
      <c r="B36" s="10" t="s">
        <v>70</v>
      </c>
      <c r="C36" s="11"/>
      <c r="D36" s="12">
        <v>0</v>
      </c>
      <c r="E36" s="12">
        <v>0</v>
      </c>
      <c r="F36" s="12">
        <v>0</v>
      </c>
      <c r="G36" s="12">
        <v>0</v>
      </c>
      <c r="H36" s="12">
        <f t="shared" si="0"/>
        <v>0</v>
      </c>
    </row>
    <row r="37" spans="1:9" ht="14.25" customHeight="1" x14ac:dyDescent="0.25">
      <c r="A37" s="10" t="s">
        <v>71</v>
      </c>
      <c r="B37" s="10" t="s">
        <v>72</v>
      </c>
      <c r="C37" s="11"/>
      <c r="D37" s="12">
        <v>1275022.5199999996</v>
      </c>
      <c r="E37" s="12">
        <f>+E38+E43+E48+E52+E60-E65+E71</f>
        <v>0</v>
      </c>
      <c r="F37" s="12">
        <f>+F38+F43+F48+F52+F60+F65+F71</f>
        <v>6390.66</v>
      </c>
      <c r="G37" s="12">
        <f>+G38+G43+G48+G52+G60+G65+G73+G71</f>
        <v>1268631.8599999994</v>
      </c>
      <c r="H37" s="12">
        <f>+H38+H43+H48+H52+H60-H65-H71</f>
        <v>6390.660000000149</v>
      </c>
    </row>
    <row r="38" spans="1:9" ht="14.25" customHeight="1" x14ac:dyDescent="0.25">
      <c r="A38" s="10" t="s">
        <v>73</v>
      </c>
      <c r="B38" s="10" t="s">
        <v>74</v>
      </c>
      <c r="C38" s="11"/>
      <c r="D38" s="12">
        <v>0</v>
      </c>
      <c r="E38" s="12">
        <v>0</v>
      </c>
      <c r="F38" s="12">
        <v>0</v>
      </c>
      <c r="G38" s="12">
        <v>0</v>
      </c>
      <c r="H38" s="12">
        <f t="shared" si="0"/>
        <v>0</v>
      </c>
    </row>
    <row r="39" spans="1:9" ht="14.25" customHeight="1" x14ac:dyDescent="0.25">
      <c r="A39" s="10" t="s">
        <v>75</v>
      </c>
      <c r="B39" s="10" t="s">
        <v>76</v>
      </c>
      <c r="C39" s="11"/>
      <c r="D39" s="12"/>
      <c r="E39" s="12"/>
      <c r="F39" s="12"/>
      <c r="G39" s="12"/>
      <c r="H39" s="12">
        <f t="shared" si="0"/>
        <v>0</v>
      </c>
      <c r="I39" t="s">
        <v>60</v>
      </c>
    </row>
    <row r="40" spans="1:9" ht="14.25" customHeight="1" x14ac:dyDescent="0.25">
      <c r="A40" s="10" t="s">
        <v>77</v>
      </c>
      <c r="B40" s="10" t="s">
        <v>78</v>
      </c>
      <c r="C40" s="11"/>
      <c r="D40" s="12"/>
      <c r="E40" s="12"/>
      <c r="F40" s="12"/>
      <c r="G40" s="12"/>
      <c r="H40" s="12">
        <f t="shared" si="0"/>
        <v>0</v>
      </c>
    </row>
    <row r="41" spans="1:9" ht="14.25" customHeight="1" x14ac:dyDescent="0.25">
      <c r="A41" s="10" t="s">
        <v>79</v>
      </c>
      <c r="B41" s="10" t="s">
        <v>80</v>
      </c>
      <c r="C41" s="11"/>
      <c r="D41" s="12"/>
      <c r="E41" s="12"/>
      <c r="F41" s="12"/>
      <c r="G41" s="12"/>
      <c r="H41" s="12">
        <f t="shared" si="0"/>
        <v>0</v>
      </c>
    </row>
    <row r="42" spans="1:9" ht="14.25" customHeight="1" x14ac:dyDescent="0.25">
      <c r="A42" s="10" t="s">
        <v>81</v>
      </c>
      <c r="B42" s="10" t="s">
        <v>82</v>
      </c>
      <c r="C42" s="11"/>
      <c r="D42" s="12"/>
      <c r="E42" s="12"/>
      <c r="F42" s="12"/>
      <c r="G42" s="12"/>
      <c r="H42" s="12">
        <f t="shared" si="0"/>
        <v>0</v>
      </c>
    </row>
    <row r="43" spans="1:9" ht="30" x14ac:dyDescent="0.25">
      <c r="A43" s="14" t="s">
        <v>83</v>
      </c>
      <c r="B43" s="15" t="s">
        <v>84</v>
      </c>
      <c r="C43" s="16"/>
      <c r="D43" s="12">
        <v>0</v>
      </c>
      <c r="E43" s="12">
        <v>0</v>
      </c>
      <c r="F43" s="12">
        <v>0</v>
      </c>
      <c r="G43" s="12">
        <v>0</v>
      </c>
      <c r="H43" s="12">
        <f t="shared" si="0"/>
        <v>0</v>
      </c>
    </row>
    <row r="44" spans="1:9" ht="14.25" customHeight="1" x14ac:dyDescent="0.25">
      <c r="A44" s="10" t="s">
        <v>85</v>
      </c>
      <c r="B44" s="10" t="s">
        <v>86</v>
      </c>
      <c r="C44" s="11"/>
      <c r="D44" s="12"/>
      <c r="E44" s="12"/>
      <c r="F44" s="12"/>
      <c r="G44" s="12"/>
      <c r="H44" s="12">
        <f t="shared" si="0"/>
        <v>0</v>
      </c>
    </row>
    <row r="45" spans="1:9" ht="14.25" customHeight="1" x14ac:dyDescent="0.25">
      <c r="A45" s="10" t="s">
        <v>87</v>
      </c>
      <c r="B45" s="9" t="s">
        <v>88</v>
      </c>
      <c r="C45" s="17"/>
      <c r="D45" s="12"/>
      <c r="E45" s="12"/>
      <c r="F45" s="12"/>
      <c r="G45" s="12"/>
      <c r="H45" s="12">
        <f t="shared" si="0"/>
        <v>0</v>
      </c>
    </row>
    <row r="46" spans="1:9" ht="14.25" customHeight="1" x14ac:dyDescent="0.25">
      <c r="A46" s="10" t="s">
        <v>89</v>
      </c>
      <c r="B46" s="10" t="s">
        <v>90</v>
      </c>
      <c r="C46" s="11"/>
      <c r="D46" s="12"/>
      <c r="E46" s="12"/>
      <c r="F46" s="12"/>
      <c r="G46" s="12"/>
      <c r="H46" s="12">
        <f t="shared" si="0"/>
        <v>0</v>
      </c>
    </row>
    <row r="47" spans="1:9" ht="14.25" customHeight="1" x14ac:dyDescent="0.25">
      <c r="A47" s="10" t="s">
        <v>91</v>
      </c>
      <c r="B47" s="10" t="s">
        <v>92</v>
      </c>
      <c r="C47" s="11"/>
      <c r="D47" s="12"/>
      <c r="E47" s="12"/>
      <c r="F47" s="12"/>
      <c r="G47" s="12"/>
      <c r="H47" s="12">
        <f t="shared" si="0"/>
        <v>0</v>
      </c>
    </row>
    <row r="48" spans="1:9" ht="30" x14ac:dyDescent="0.25">
      <c r="A48" s="14" t="s">
        <v>93</v>
      </c>
      <c r="B48" s="15" t="s">
        <v>94</v>
      </c>
      <c r="C48" s="16"/>
      <c r="D48" s="12">
        <v>0</v>
      </c>
      <c r="E48" s="12">
        <v>0</v>
      </c>
      <c r="F48" s="12">
        <v>0</v>
      </c>
      <c r="G48" s="12">
        <v>0</v>
      </c>
      <c r="H48" s="12">
        <f t="shared" si="0"/>
        <v>0</v>
      </c>
    </row>
    <row r="49" spans="1:8" ht="14.25" customHeight="1" x14ac:dyDescent="0.25">
      <c r="A49" s="10" t="s">
        <v>95</v>
      </c>
      <c r="B49" s="10" t="s">
        <v>96</v>
      </c>
      <c r="C49" s="11"/>
      <c r="D49" s="12"/>
      <c r="E49" s="12"/>
      <c r="F49" s="12"/>
      <c r="G49" s="12"/>
      <c r="H49" s="12">
        <f t="shared" si="0"/>
        <v>0</v>
      </c>
    </row>
    <row r="50" spans="1:8" ht="14.25" customHeight="1" x14ac:dyDescent="0.25">
      <c r="A50" s="14" t="s">
        <v>97</v>
      </c>
      <c r="B50" s="15" t="s">
        <v>98</v>
      </c>
      <c r="C50" s="16"/>
      <c r="D50" s="12"/>
      <c r="E50" s="12"/>
      <c r="F50" s="12"/>
      <c r="G50" s="12"/>
      <c r="H50" s="12">
        <f t="shared" si="0"/>
        <v>0</v>
      </c>
    </row>
    <row r="51" spans="1:8" ht="14.25" customHeight="1" x14ac:dyDescent="0.25">
      <c r="A51" s="10" t="s">
        <v>99</v>
      </c>
      <c r="B51" s="10" t="s">
        <v>100</v>
      </c>
      <c r="C51" s="11"/>
      <c r="D51" s="12"/>
      <c r="E51" s="12"/>
      <c r="F51" s="12"/>
      <c r="G51" s="12"/>
      <c r="H51" s="12">
        <f t="shared" si="0"/>
        <v>0</v>
      </c>
    </row>
    <row r="52" spans="1:8" ht="14.25" customHeight="1" x14ac:dyDescent="0.25">
      <c r="A52" s="10" t="s">
        <v>101</v>
      </c>
      <c r="B52" s="10" t="s">
        <v>102</v>
      </c>
      <c r="C52" s="11"/>
      <c r="D52" s="12">
        <v>10785869.809999999</v>
      </c>
      <c r="E52" s="12">
        <f>+E53</f>
        <v>0</v>
      </c>
      <c r="F52" s="12">
        <f>+F53+F56+F57</f>
        <v>0</v>
      </c>
      <c r="G52" s="12">
        <f>+G53+G56+G57+G54+G58+G55</f>
        <v>10785869.809999999</v>
      </c>
      <c r="H52" s="12">
        <f t="shared" si="0"/>
        <v>0</v>
      </c>
    </row>
    <row r="53" spans="1:8" ht="14.25" customHeight="1" x14ac:dyDescent="0.25">
      <c r="A53" s="10" t="s">
        <v>103</v>
      </c>
      <c r="B53" s="10" t="s">
        <v>104</v>
      </c>
      <c r="C53" s="11"/>
      <c r="D53" s="12">
        <v>847447.42999999993</v>
      </c>
      <c r="E53" s="12">
        <v>0</v>
      </c>
      <c r="F53" s="12">
        <v>0</v>
      </c>
      <c r="G53" s="12">
        <f t="shared" ref="G53:G58" si="2">+D53+E53-F53</f>
        <v>847447.42999999993</v>
      </c>
      <c r="H53" s="12">
        <f t="shared" si="0"/>
        <v>0</v>
      </c>
    </row>
    <row r="54" spans="1:8" ht="14.25" customHeight="1" x14ac:dyDescent="0.25">
      <c r="A54" s="10" t="s">
        <v>105</v>
      </c>
      <c r="B54" s="10" t="s">
        <v>106</v>
      </c>
      <c r="C54" s="11"/>
      <c r="D54" s="12">
        <v>3635081.59</v>
      </c>
      <c r="E54" s="12">
        <v>0</v>
      </c>
      <c r="F54" s="12">
        <v>0</v>
      </c>
      <c r="G54" s="12">
        <f t="shared" si="2"/>
        <v>3635081.59</v>
      </c>
      <c r="H54" s="12">
        <f t="shared" si="0"/>
        <v>0</v>
      </c>
    </row>
    <row r="55" spans="1:8" ht="14.25" customHeight="1" x14ac:dyDescent="0.25">
      <c r="A55" s="10" t="s">
        <v>107</v>
      </c>
      <c r="B55" s="10" t="s">
        <v>108</v>
      </c>
      <c r="C55" s="11"/>
      <c r="D55" s="12">
        <v>1</v>
      </c>
      <c r="E55" s="12">
        <v>0</v>
      </c>
      <c r="F55" s="12">
        <v>0</v>
      </c>
      <c r="G55" s="12">
        <f t="shared" si="2"/>
        <v>1</v>
      </c>
      <c r="H55" s="12">
        <f t="shared" si="0"/>
        <v>0</v>
      </c>
    </row>
    <row r="56" spans="1:8" ht="14.25" customHeight="1" x14ac:dyDescent="0.25">
      <c r="A56" s="10" t="s">
        <v>109</v>
      </c>
      <c r="B56" s="10" t="s">
        <v>110</v>
      </c>
      <c r="C56" s="11"/>
      <c r="D56" s="12">
        <v>4672254.92</v>
      </c>
      <c r="E56" s="12">
        <v>0</v>
      </c>
      <c r="F56" s="12">
        <v>0</v>
      </c>
      <c r="G56" s="12">
        <f t="shared" si="2"/>
        <v>4672254.92</v>
      </c>
      <c r="H56" s="12">
        <f t="shared" si="0"/>
        <v>0</v>
      </c>
    </row>
    <row r="57" spans="1:8" ht="14.25" customHeight="1" x14ac:dyDescent="0.25">
      <c r="A57" s="10" t="s">
        <v>111</v>
      </c>
      <c r="B57" s="10" t="s">
        <v>112</v>
      </c>
      <c r="C57" s="11"/>
      <c r="D57" s="12">
        <v>11314.66</v>
      </c>
      <c r="E57" s="12">
        <v>0</v>
      </c>
      <c r="F57" s="12">
        <v>0</v>
      </c>
      <c r="G57" s="12">
        <f t="shared" si="2"/>
        <v>11314.66</v>
      </c>
      <c r="H57" s="12">
        <f t="shared" si="0"/>
        <v>0</v>
      </c>
    </row>
    <row r="58" spans="1:8" ht="14.25" customHeight="1" x14ac:dyDescent="0.25">
      <c r="A58" s="10" t="s">
        <v>113</v>
      </c>
      <c r="B58" s="10" t="s">
        <v>114</v>
      </c>
      <c r="C58" s="11"/>
      <c r="D58" s="12">
        <v>1619770.21</v>
      </c>
      <c r="E58" s="12">
        <v>0</v>
      </c>
      <c r="F58" s="12">
        <v>0</v>
      </c>
      <c r="G58" s="12">
        <f t="shared" si="2"/>
        <v>1619770.21</v>
      </c>
      <c r="H58" s="12">
        <f t="shared" si="0"/>
        <v>0</v>
      </c>
    </row>
    <row r="59" spans="1:8" ht="14.25" customHeight="1" x14ac:dyDescent="0.25">
      <c r="A59" s="10" t="s">
        <v>115</v>
      </c>
      <c r="B59" s="10" t="s">
        <v>116</v>
      </c>
      <c r="C59" s="11"/>
      <c r="D59" s="12">
        <v>0</v>
      </c>
      <c r="E59" s="12">
        <v>0</v>
      </c>
      <c r="F59" s="12">
        <v>0</v>
      </c>
      <c r="G59" s="12">
        <v>0</v>
      </c>
      <c r="H59" s="12">
        <f t="shared" si="0"/>
        <v>0</v>
      </c>
    </row>
    <row r="60" spans="1:8" ht="14.25" customHeight="1" x14ac:dyDescent="0.25">
      <c r="A60" s="10" t="s">
        <v>117</v>
      </c>
      <c r="B60" s="10" t="s">
        <v>118</v>
      </c>
      <c r="C60" s="11"/>
      <c r="D60" s="12">
        <v>1271649.71</v>
      </c>
      <c r="E60" s="12">
        <f>+E61</f>
        <v>0</v>
      </c>
      <c r="F60" s="12">
        <f>+F61</f>
        <v>0</v>
      </c>
      <c r="G60" s="12">
        <f>+D60+E60-F60</f>
        <v>1271649.71</v>
      </c>
      <c r="H60" s="12">
        <f t="shared" si="0"/>
        <v>0</v>
      </c>
    </row>
    <row r="61" spans="1:8" ht="14.25" customHeight="1" x14ac:dyDescent="0.25">
      <c r="A61" s="10" t="s">
        <v>119</v>
      </c>
      <c r="B61" s="10" t="s">
        <v>120</v>
      </c>
      <c r="C61" s="11"/>
      <c r="D61" s="12">
        <v>1271649.71</v>
      </c>
      <c r="E61" s="12">
        <v>0</v>
      </c>
      <c r="F61" s="12">
        <v>0</v>
      </c>
      <c r="G61" s="12">
        <f>+D61+E61-F61</f>
        <v>1271649.71</v>
      </c>
      <c r="H61" s="12">
        <f t="shared" si="0"/>
        <v>0</v>
      </c>
    </row>
    <row r="62" spans="1:8" ht="14.25" customHeight="1" x14ac:dyDescent="0.25">
      <c r="A62" s="10" t="s">
        <v>121</v>
      </c>
      <c r="B62" s="10" t="s">
        <v>122</v>
      </c>
      <c r="C62" s="11"/>
      <c r="D62" s="12"/>
      <c r="E62" s="12"/>
      <c r="F62" s="12"/>
      <c r="G62" s="12"/>
      <c r="H62" s="12">
        <f t="shared" si="0"/>
        <v>0</v>
      </c>
    </row>
    <row r="63" spans="1:8" ht="14.25" customHeight="1" x14ac:dyDescent="0.25">
      <c r="A63" s="10" t="s">
        <v>123</v>
      </c>
      <c r="B63" s="10" t="s">
        <v>124</v>
      </c>
      <c r="C63" s="11"/>
      <c r="D63" s="12"/>
      <c r="E63" s="12"/>
      <c r="F63" s="12"/>
      <c r="G63" s="12"/>
      <c r="H63" s="12">
        <f t="shared" si="0"/>
        <v>0</v>
      </c>
    </row>
    <row r="64" spans="1:8" ht="14.25" customHeight="1" x14ac:dyDescent="0.25">
      <c r="A64" s="10" t="s">
        <v>125</v>
      </c>
      <c r="B64" s="10" t="s">
        <v>126</v>
      </c>
      <c r="C64" s="11"/>
      <c r="D64" s="12"/>
      <c r="E64" s="12"/>
      <c r="F64" s="12"/>
      <c r="G64" s="12"/>
      <c r="H64" s="12">
        <f t="shared" si="0"/>
        <v>0</v>
      </c>
    </row>
    <row r="65" spans="1:8" ht="45" x14ac:dyDescent="0.25">
      <c r="A65" s="14" t="s">
        <v>127</v>
      </c>
      <c r="B65" s="15" t="s">
        <v>128</v>
      </c>
      <c r="C65" s="16"/>
      <c r="D65" s="12">
        <v>-10782497</v>
      </c>
      <c r="E65" s="12">
        <v>0</v>
      </c>
      <c r="F65" s="12">
        <f>+F68</f>
        <v>6390.66</v>
      </c>
      <c r="G65" s="12">
        <f>+G68</f>
        <v>-10788887.66</v>
      </c>
      <c r="H65" s="12">
        <f t="shared" si="0"/>
        <v>-6390.660000000149</v>
      </c>
    </row>
    <row r="66" spans="1:8" ht="14.25" customHeight="1" x14ac:dyDescent="0.25">
      <c r="A66" s="10" t="s">
        <v>129</v>
      </c>
      <c r="B66" s="10" t="s">
        <v>130</v>
      </c>
      <c r="C66" s="11"/>
      <c r="D66" s="12"/>
      <c r="E66" s="12"/>
      <c r="F66" s="12"/>
      <c r="G66" s="12"/>
      <c r="H66" s="12">
        <f t="shared" si="0"/>
        <v>0</v>
      </c>
    </row>
    <row r="67" spans="1:8" ht="14.25" customHeight="1" x14ac:dyDescent="0.25">
      <c r="A67" s="10" t="s">
        <v>131</v>
      </c>
      <c r="B67" s="10" t="s">
        <v>132</v>
      </c>
      <c r="C67" s="11"/>
      <c r="D67" s="12"/>
      <c r="E67" s="12"/>
      <c r="F67" s="12"/>
      <c r="G67" s="12"/>
      <c r="H67" s="12">
        <f t="shared" si="0"/>
        <v>0</v>
      </c>
    </row>
    <row r="68" spans="1:8" ht="14.25" customHeight="1" x14ac:dyDescent="0.25">
      <c r="A68" s="10" t="s">
        <v>133</v>
      </c>
      <c r="B68" s="10" t="s">
        <v>134</v>
      </c>
      <c r="C68" s="11"/>
      <c r="D68" s="12">
        <v>-10782497</v>
      </c>
      <c r="E68" s="12">
        <v>0</v>
      </c>
      <c r="F68" s="13">
        <v>6390.66</v>
      </c>
      <c r="G68" s="12">
        <f>+D68+E68-F68</f>
        <v>-10788887.66</v>
      </c>
      <c r="H68" s="12">
        <f t="shared" si="0"/>
        <v>-6390.660000000149</v>
      </c>
    </row>
    <row r="69" spans="1:8" ht="14.25" customHeight="1" x14ac:dyDescent="0.25">
      <c r="A69" s="10" t="s">
        <v>135</v>
      </c>
      <c r="B69" s="10" t="s">
        <v>136</v>
      </c>
      <c r="C69" s="11"/>
      <c r="D69" s="12">
        <v>0</v>
      </c>
      <c r="E69" s="12"/>
      <c r="F69" s="12"/>
      <c r="G69" s="12">
        <f>+D69+E69+F69</f>
        <v>0</v>
      </c>
      <c r="H69" s="12">
        <f t="shared" si="0"/>
        <v>0</v>
      </c>
    </row>
    <row r="70" spans="1:8" ht="14.25" customHeight="1" x14ac:dyDescent="0.25">
      <c r="A70" s="10" t="s">
        <v>137</v>
      </c>
      <c r="B70" s="10" t="s">
        <v>138</v>
      </c>
      <c r="C70" s="11"/>
      <c r="D70" s="12">
        <v>0</v>
      </c>
      <c r="E70" s="12"/>
      <c r="F70" s="12"/>
      <c r="G70" s="12">
        <f>+D70+E70+F70</f>
        <v>0</v>
      </c>
      <c r="H70" s="12">
        <f t="shared" si="0"/>
        <v>0</v>
      </c>
    </row>
    <row r="71" spans="1:8" ht="14.25" customHeight="1" x14ac:dyDescent="0.25">
      <c r="A71" s="10" t="s">
        <v>139</v>
      </c>
      <c r="B71" s="10" t="s">
        <v>140</v>
      </c>
      <c r="C71" s="11"/>
      <c r="D71" s="12">
        <v>0</v>
      </c>
      <c r="E71" s="12">
        <v>0</v>
      </c>
      <c r="F71" s="18">
        <v>0</v>
      </c>
      <c r="G71" s="12">
        <f>+E71-F71</f>
        <v>0</v>
      </c>
      <c r="H71" s="12">
        <f t="shared" si="0"/>
        <v>0</v>
      </c>
    </row>
    <row r="72" spans="1:8" ht="34.5" customHeight="1" x14ac:dyDescent="0.25">
      <c r="A72" s="10" t="s">
        <v>141</v>
      </c>
      <c r="B72" s="15" t="s">
        <v>142</v>
      </c>
      <c r="C72" s="11"/>
      <c r="D72" s="12"/>
      <c r="E72" s="12"/>
      <c r="F72" s="12"/>
      <c r="G72" s="12"/>
      <c r="H72" s="12">
        <f t="shared" si="0"/>
        <v>0</v>
      </c>
    </row>
    <row r="73" spans="1:8" ht="14.25" customHeight="1" x14ac:dyDescent="0.25">
      <c r="A73" s="10" t="s">
        <v>143</v>
      </c>
      <c r="B73" s="10" t="s">
        <v>144</v>
      </c>
      <c r="C73" s="11"/>
      <c r="D73" s="12">
        <v>0</v>
      </c>
      <c r="E73" s="12">
        <f>+E74</f>
        <v>0</v>
      </c>
      <c r="F73" s="12">
        <f>+F74</f>
        <v>0</v>
      </c>
      <c r="G73" s="12">
        <f>+G74</f>
        <v>0</v>
      </c>
      <c r="H73" s="12">
        <f t="shared" si="0"/>
        <v>0</v>
      </c>
    </row>
    <row r="74" spans="1:8" ht="14.25" customHeight="1" x14ac:dyDescent="0.25">
      <c r="A74" s="10" t="s">
        <v>145</v>
      </c>
      <c r="B74" s="10" t="s">
        <v>146</v>
      </c>
      <c r="C74" s="11"/>
      <c r="D74" s="12">
        <v>0</v>
      </c>
      <c r="E74" s="12">
        <v>0</v>
      </c>
      <c r="F74" s="12">
        <v>0</v>
      </c>
      <c r="G74" s="12">
        <f>D74+E74-F74</f>
        <v>0</v>
      </c>
      <c r="H74" s="12">
        <f t="shared" si="0"/>
        <v>0</v>
      </c>
    </row>
    <row r="75" spans="1:8" ht="14.25" customHeight="1" x14ac:dyDescent="0.25">
      <c r="A75" s="10" t="s">
        <v>147</v>
      </c>
      <c r="B75" s="10" t="s">
        <v>148</v>
      </c>
      <c r="C75" s="11"/>
      <c r="D75" s="12"/>
      <c r="E75" s="12"/>
      <c r="F75" s="12"/>
      <c r="G75" s="12"/>
      <c r="H75" s="12">
        <f t="shared" ref="H75:H81" si="3">+G75-D75</f>
        <v>0</v>
      </c>
    </row>
    <row r="76" spans="1:8" ht="36.75" customHeight="1" x14ac:dyDescent="0.25">
      <c r="A76" s="10" t="s">
        <v>149</v>
      </c>
      <c r="B76" s="15" t="s">
        <v>150</v>
      </c>
      <c r="C76" s="11"/>
      <c r="D76" s="12">
        <v>0</v>
      </c>
      <c r="E76" s="12">
        <v>0</v>
      </c>
      <c r="F76" s="12">
        <v>0</v>
      </c>
      <c r="G76" s="12">
        <v>0</v>
      </c>
      <c r="H76" s="12">
        <f t="shared" si="3"/>
        <v>0</v>
      </c>
    </row>
    <row r="77" spans="1:8" ht="60" x14ac:dyDescent="0.25">
      <c r="A77" s="14" t="s">
        <v>151</v>
      </c>
      <c r="B77" s="15" t="s">
        <v>152</v>
      </c>
      <c r="C77" s="16"/>
      <c r="D77" s="12"/>
      <c r="E77" s="12"/>
      <c r="F77" s="12"/>
      <c r="G77" s="12"/>
      <c r="H77" s="12">
        <f t="shared" si="3"/>
        <v>0</v>
      </c>
    </row>
    <row r="78" spans="1:8" ht="45" x14ac:dyDescent="0.25">
      <c r="A78" s="14" t="s">
        <v>153</v>
      </c>
      <c r="B78" s="15" t="s">
        <v>154</v>
      </c>
      <c r="C78" s="16"/>
      <c r="D78" s="12"/>
      <c r="E78" s="12"/>
      <c r="F78" s="12"/>
      <c r="G78" s="12"/>
      <c r="H78" s="12">
        <f t="shared" si="3"/>
        <v>0</v>
      </c>
    </row>
    <row r="79" spans="1:8" ht="45" x14ac:dyDescent="0.25">
      <c r="A79" s="14" t="s">
        <v>155</v>
      </c>
      <c r="B79" s="15" t="s">
        <v>156</v>
      </c>
      <c r="C79" s="16"/>
      <c r="D79" s="12"/>
      <c r="E79" s="12"/>
      <c r="F79" s="12"/>
      <c r="G79" s="12"/>
      <c r="H79" s="12">
        <f t="shared" si="3"/>
        <v>0</v>
      </c>
    </row>
    <row r="80" spans="1:8" ht="45" x14ac:dyDescent="0.25">
      <c r="A80" s="14" t="s">
        <v>157</v>
      </c>
      <c r="B80" s="15" t="s">
        <v>158</v>
      </c>
      <c r="C80" s="16"/>
      <c r="D80" s="12"/>
      <c r="E80" s="12"/>
      <c r="F80" s="12"/>
      <c r="G80" s="12"/>
      <c r="H80" s="12">
        <f t="shared" si="3"/>
        <v>0</v>
      </c>
    </row>
    <row r="81" spans="1:8" ht="14.25" customHeight="1" x14ac:dyDescent="0.25">
      <c r="A81" s="10" t="s">
        <v>159</v>
      </c>
      <c r="B81" s="10" t="s">
        <v>160</v>
      </c>
      <c r="C81" s="11"/>
      <c r="D81" s="12">
        <v>0</v>
      </c>
      <c r="E81" s="12">
        <v>0</v>
      </c>
      <c r="F81" s="12">
        <v>0</v>
      </c>
      <c r="G81" s="12">
        <v>0</v>
      </c>
      <c r="H81" s="12">
        <f t="shared" si="3"/>
        <v>0</v>
      </c>
    </row>
    <row r="85" spans="1:8" x14ac:dyDescent="0.25">
      <c r="A85" s="1" t="s">
        <v>161</v>
      </c>
      <c r="B85" s="1"/>
      <c r="C85" s="1" t="s">
        <v>162</v>
      </c>
      <c r="D85" s="1"/>
      <c r="E85" s="1"/>
      <c r="F85" s="1" t="s">
        <v>163</v>
      </c>
      <c r="G85" s="1"/>
      <c r="H85" s="1"/>
    </row>
    <row r="86" spans="1:8" x14ac:dyDescent="0.25">
      <c r="A86" s="1" t="s">
        <v>164</v>
      </c>
      <c r="B86" s="1"/>
      <c r="C86" s="19" t="s">
        <v>165</v>
      </c>
      <c r="D86" s="19"/>
      <c r="E86" s="19"/>
      <c r="F86" s="1" t="s">
        <v>166</v>
      </c>
      <c r="G86" s="1"/>
      <c r="H86" s="1"/>
    </row>
    <row r="99" spans="2:7" ht="15" customHeight="1" x14ac:dyDescent="0.25">
      <c r="B99" s="20"/>
      <c r="C99" s="21"/>
      <c r="D99" s="21"/>
      <c r="E99" s="21"/>
      <c r="F99" s="22"/>
      <c r="G99" s="22"/>
    </row>
    <row r="100" spans="2:7" ht="15" customHeight="1" x14ac:dyDescent="0.25">
      <c r="B100" s="19"/>
      <c r="C100" s="21"/>
      <c r="D100" s="21"/>
      <c r="E100" s="21"/>
      <c r="F100" s="23"/>
      <c r="G100" s="22"/>
    </row>
  </sheetData>
  <mergeCells count="10">
    <mergeCell ref="A86:B86"/>
    <mergeCell ref="F86:H86"/>
    <mergeCell ref="B1:H1"/>
    <mergeCell ref="B2:H2"/>
    <mergeCell ref="B3:H3"/>
    <mergeCell ref="B4:H4"/>
    <mergeCell ref="A6:B6"/>
    <mergeCell ref="A85:B85"/>
    <mergeCell ref="C85:E85"/>
    <mergeCell ref="F85:H85"/>
  </mergeCells>
  <pageMargins left="0.46" right="0.15748031496062992" top="0.43307086614173229" bottom="0.27559055118110237" header="0.15748031496062992" footer="0.11811023622047245"/>
  <pageSetup scale="8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5.Analitico Activo</vt:lpstr>
      <vt:lpstr>'5.Analitico Activo'!Área_de_impresión</vt:lpstr>
      <vt:lpstr>'5.Analitico Activo'!Títulos_a_imprimir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2026-07-06T19:55:31Z</dcterms:created>
  <dcterms:modified xsi:type="dcterms:W3CDTF">2026-07-06T19:55:58Z</dcterms:modified>
</cp:coreProperties>
</file>