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4\JUNIO 2026\FRAC 4-A\"/>
    </mc:Choice>
  </mc:AlternateContent>
  <bookViews>
    <workbookView xWindow="0" yWindow="0" windowWidth="24000" windowHeight="9135"/>
  </bookViews>
  <sheets>
    <sheet name="INGRESOS JUN" sheetId="1" r:id="rId1"/>
  </sheets>
  <definedNames>
    <definedName name="_xlnm.Print_Area" localSheetId="0">'INGRESOS JUN'!$B$1:$I$68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9" i="1" l="1"/>
  <c r="I67" i="1" l="1"/>
  <c r="I65" i="1"/>
  <c r="I68" i="1" s="1"/>
  <c r="I64" i="1"/>
  <c r="G64" i="1"/>
  <c r="H63" i="1"/>
  <c r="F63" i="1"/>
  <c r="E63" i="1"/>
  <c r="F49" i="1"/>
  <c r="E49" i="1"/>
  <c r="H48" i="1"/>
  <c r="F48" i="1"/>
  <c r="E48" i="1"/>
  <c r="H47" i="1"/>
  <c r="F47" i="1"/>
  <c r="E47" i="1"/>
  <c r="H46" i="1"/>
  <c r="F46" i="1"/>
  <c r="E46" i="1"/>
  <c r="H45" i="1"/>
  <c r="F45" i="1"/>
  <c r="E45" i="1"/>
  <c r="H44" i="1"/>
  <c r="F44" i="1"/>
  <c r="E44" i="1"/>
  <c r="H43" i="1"/>
  <c r="F43" i="1"/>
  <c r="E43" i="1"/>
  <c r="H42" i="1"/>
  <c r="F42" i="1"/>
  <c r="E42" i="1"/>
  <c r="H41" i="1"/>
  <c r="F41" i="1"/>
  <c r="E41" i="1"/>
  <c r="H40" i="1"/>
  <c r="F40" i="1"/>
  <c r="E40" i="1"/>
  <c r="H39" i="1"/>
  <c r="F39" i="1"/>
  <c r="E39" i="1"/>
  <c r="H38" i="1"/>
  <c r="F38" i="1"/>
  <c r="E38" i="1"/>
  <c r="H37" i="1"/>
  <c r="F37" i="1"/>
  <c r="E37" i="1"/>
  <c r="H36" i="1"/>
  <c r="E36" i="1" s="1"/>
  <c r="F35" i="1"/>
  <c r="H35" i="1" s="1"/>
  <c r="E35" i="1" s="1"/>
  <c r="F34" i="1"/>
  <c r="H34" i="1" s="1"/>
  <c r="E34" i="1" s="1"/>
  <c r="F33" i="1"/>
  <c r="H33" i="1" s="1"/>
  <c r="E33" i="1" s="1"/>
  <c r="H32" i="1"/>
  <c r="E32" i="1"/>
  <c r="H31" i="1"/>
  <c r="E31" i="1" s="1"/>
  <c r="H30" i="1"/>
  <c r="E30" i="1"/>
  <c r="H29" i="1"/>
  <c r="F29" i="1"/>
  <c r="E29" i="1"/>
  <c r="H28" i="1"/>
  <c r="E28" i="1" s="1"/>
  <c r="F27" i="1"/>
  <c r="H27" i="1" s="1"/>
  <c r="E27" i="1" s="1"/>
  <c r="F26" i="1"/>
  <c r="H26" i="1" s="1"/>
  <c r="E26" i="1" s="1"/>
  <c r="H25" i="1"/>
  <c r="E25" i="1"/>
  <c r="H24" i="1"/>
  <c r="E24" i="1" s="1"/>
  <c r="H23" i="1"/>
  <c r="E23" i="1"/>
  <c r="H22" i="1"/>
  <c r="F22" i="1"/>
  <c r="E22" i="1"/>
  <c r="H21" i="1"/>
  <c r="E21" i="1" s="1"/>
  <c r="H20" i="1"/>
  <c r="E20" i="1"/>
  <c r="H19" i="1"/>
  <c r="F19" i="1"/>
  <c r="E19" i="1"/>
  <c r="H18" i="1"/>
  <c r="F18" i="1"/>
  <c r="E18" i="1"/>
  <c r="H17" i="1"/>
  <c r="E17" i="1" s="1"/>
  <c r="H16" i="1"/>
  <c r="E16" i="1"/>
  <c r="H15" i="1"/>
  <c r="E15" i="1" s="1"/>
  <c r="F14" i="1"/>
  <c r="H14" i="1" s="1"/>
  <c r="E14" i="1" s="1"/>
  <c r="H13" i="1"/>
  <c r="E13" i="1"/>
  <c r="H12" i="1"/>
  <c r="E12" i="1" s="1"/>
  <c r="F11" i="1"/>
  <c r="H11" i="1" s="1"/>
  <c r="E11" i="1" s="1"/>
  <c r="H10" i="1"/>
  <c r="E10" i="1"/>
  <c r="H9" i="1"/>
  <c r="F9" i="1"/>
  <c r="E9" i="1"/>
  <c r="H8" i="1"/>
  <c r="F8" i="1"/>
  <c r="E8" i="1"/>
  <c r="H7" i="1"/>
  <c r="F7" i="1"/>
  <c r="E7" i="1"/>
  <c r="H6" i="1"/>
  <c r="E6" i="1" s="1"/>
  <c r="F5" i="1"/>
  <c r="H5" i="1" s="1"/>
  <c r="E5" i="1" s="1"/>
  <c r="F4" i="1"/>
  <c r="F64" i="1" s="1"/>
  <c r="H4" i="1" l="1"/>
  <c r="H64" i="1" l="1"/>
  <c r="E4" i="1"/>
  <c r="E64" i="1" s="1"/>
</calcChain>
</file>

<file path=xl/sharedStrings.xml><?xml version="1.0" encoding="utf-8"?>
<sst xmlns="http://schemas.openxmlformats.org/spreadsheetml/2006/main" count="76" uniqueCount="50">
  <si>
    <t>DESGLOSE DE IVA MENSUAL CORRESPONDIENTE AL MES DE JUNIO 2026</t>
  </si>
  <si>
    <t>No. DE FACTURA</t>
  </si>
  <si>
    <t>CONTRIBUYENTE</t>
  </si>
  <si>
    <t>FECHA DE INGRESOS</t>
  </si>
  <si>
    <t>INGRESOS SIN IVA</t>
  </si>
  <si>
    <t>INGRESOS CON IVA</t>
  </si>
  <si>
    <t>IVA</t>
  </si>
  <si>
    <t>TOTAL DE INGRESOS CON IVA</t>
  </si>
  <si>
    <t>DEPOSITO EN BANCOS</t>
  </si>
  <si>
    <t>NOTAS</t>
  </si>
  <si>
    <t>PUBLICO EN GENERAL</t>
  </si>
  <si>
    <t>GOBIERNO DEL ESTADO DE SAN LUIS POTOSI</t>
  </si>
  <si>
    <t>LAGUNA AGRICOLA MECANICA</t>
  </si>
  <si>
    <t>COMBUSTIBLES Y LUBRICANTES EL PUENTE</t>
  </si>
  <si>
    <t xml:space="preserve"> </t>
  </si>
  <si>
    <t>INGENIO SAN MIGUEL DEL NARANJO</t>
  </si>
  <si>
    <t>HIELO ALDAMA</t>
  </si>
  <si>
    <t>TRANSPAIS UNICO</t>
  </si>
  <si>
    <t>D MARCO TORTILLERIAS</t>
  </si>
  <si>
    <t>PRODUCTOS CORONA EN EL NARANJO</t>
  </si>
  <si>
    <t>ELVIA GONZALEZ ZÚÑIGA</t>
  </si>
  <si>
    <t>DORA ILDA PAZ TORRES</t>
  </si>
  <si>
    <t>GRUPO HOTELERO 3 GENERACIONES</t>
  </si>
  <si>
    <t>MARIO LUIS LARA ZARATE</t>
  </si>
  <si>
    <t>SERVICIOS DE SALUD DE SAN LUIS POTOSÍ</t>
  </si>
  <si>
    <t>INTERESES GANADOS CUENTA 3061</t>
  </si>
  <si>
    <t>BNET 1566584470 Ref 0070725277</t>
  </si>
  <si>
    <t>BNET 1501487932 Ref 0075452355</t>
  </si>
  <si>
    <t>SPEI BANCOPEL Ref.0195159625</t>
  </si>
  <si>
    <t>BNET 1511289305 Ref 0078843114</t>
  </si>
  <si>
    <t>SPEI BANORTE Ref 0120591221</t>
  </si>
  <si>
    <t>BNET 2930529141 Ref 0006799866</t>
  </si>
  <si>
    <t>SPEI AZTECA Ref 0150677944</t>
  </si>
  <si>
    <t>BNET 1588719566 Ref 0047624355</t>
  </si>
  <si>
    <t>BNET 1509005884 Ref 0090149021</t>
  </si>
  <si>
    <t>DEP CHEQUE OTRO BANCO</t>
  </si>
  <si>
    <t>BNET 1577079306 Ref. 0068781384</t>
  </si>
  <si>
    <t>SPEI BAJIO Ref 0107408161030</t>
  </si>
  <si>
    <t>SPEI BAJIO Ref 0107425071030</t>
  </si>
  <si>
    <t>SPEI BAJIO Ref 0107447099030</t>
  </si>
  <si>
    <t>SPEI AZTECA Ref 0141136854</t>
  </si>
  <si>
    <t>BNET 1487011105 Ref.0065564794</t>
  </si>
  <si>
    <t>SPEI AZTECA Ref 0173199247 127</t>
  </si>
  <si>
    <t>SPEI AZTECA Ref 0173248842 127</t>
  </si>
  <si>
    <t>INTERESES GANADOS CUENTA 6144</t>
  </si>
  <si>
    <t>CTA. 6144</t>
  </si>
  <si>
    <t>TOTAL DE INGRESOS CONCILIADOS EN ESTA CUENTA 3061</t>
  </si>
  <si>
    <t>TOTAL DE INGRESOS CONCILIADOS EN ESTA CUENTA 7419</t>
  </si>
  <si>
    <t>TOTAL DE INGRESOS CONCILIADOS EN ESTA CUENTA 6144</t>
  </si>
  <si>
    <t>TOTAL CONCILIADO EN LAS TRES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</si>
</sst>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8"/>
      <color theme="1"/>
      <name val="Tahoma"/>
      <family val="2"/>
    </font>
    <font>
      <sz val="11"/>
      <color theme="1"/>
      <name val="Tahoma"/>
      <family val="2"/>
    </font>
    <font>
      <sz val="9"/>
      <color theme="1"/>
      <name val="Arial"/>
      <family val="2"/>
    </font>
    <font>
      <sz val="14"/>
      <color theme="1"/>
      <name val="Tahoma"/>
      <family val="2"/>
    </font>
    <font>
      <b/>
      <sz val="14"/>
      <color theme="1"/>
      <name val="Tahoma"/>
      <family val="2"/>
    </font>
    <font>
      <sz val="12"/>
      <color theme="1"/>
      <name val="Tahoma"/>
      <family val="2"/>
    </font>
    <font>
      <sz val="13"/>
      <color theme="1"/>
      <name val="Tahoma"/>
      <family val="2"/>
    </font>
    <font>
      <b/>
      <sz val="16"/>
      <color theme="1"/>
      <name val="Tahoma"/>
      <family val="2"/>
    </font>
    <font>
      <sz val="8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BEFF7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medium">
        <color indexed="64"/>
      </left>
      <right style="medium">
        <color theme="0" tint="-0.249977111117893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theme="0" tint="-0.249977111117893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164" fontId="2" fillId="0" borderId="0" xfId="1" applyFont="1"/>
    <xf numFmtId="14" fontId="2" fillId="0" borderId="0" xfId="0" applyNumberFormat="1" applyFont="1"/>
    <xf numFmtId="0" fontId="3" fillId="0" borderId="0" xfId="0" applyFont="1" applyAlignment="1">
      <alignment horizontal="center" vertical="center"/>
    </xf>
    <xf numFmtId="164" fontId="5" fillId="0" borderId="0" xfId="1" applyFont="1" applyFill="1" applyAlignment="1">
      <alignment horizontal="center"/>
    </xf>
    <xf numFmtId="164" fontId="5" fillId="2" borderId="1" xfId="1" applyFont="1" applyFill="1" applyBorder="1" applyAlignment="1">
      <alignment horizontal="center" vertical="center" wrapText="1"/>
    </xf>
    <xf numFmtId="164" fontId="4" fillId="2" borderId="2" xfId="1" applyFont="1" applyFill="1" applyBorder="1" applyAlignment="1">
      <alignment horizontal="center" vertical="center"/>
    </xf>
    <xf numFmtId="14" fontId="4" fillId="2" borderId="3" xfId="1" applyNumberFormat="1" applyFont="1" applyFill="1" applyBorder="1" applyAlignment="1">
      <alignment horizontal="center" vertical="justify"/>
    </xf>
    <xf numFmtId="164" fontId="4" fillId="2" borderId="2" xfId="1" applyFont="1" applyFill="1" applyBorder="1" applyAlignment="1">
      <alignment horizontal="center" vertical="justify"/>
    </xf>
    <xf numFmtId="164" fontId="4" fillId="2" borderId="3" xfId="1" applyFont="1" applyFill="1" applyBorder="1" applyAlignment="1">
      <alignment horizontal="center" vertical="justify"/>
    </xf>
    <xf numFmtId="0" fontId="2" fillId="3" borderId="0" xfId="0" applyFont="1" applyFill="1" applyAlignment="1">
      <alignment vertical="center"/>
    </xf>
    <xf numFmtId="0" fontId="6" fillId="0" borderId="4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14" fontId="6" fillId="0" borderId="5" xfId="0" applyNumberFormat="1" applyFont="1" applyBorder="1" applyAlignment="1">
      <alignment horizontal="center"/>
    </xf>
    <xf numFmtId="164" fontId="6" fillId="0" borderId="5" xfId="1" applyFont="1" applyFill="1" applyBorder="1" applyAlignment="1"/>
    <xf numFmtId="164" fontId="6" fillId="0" borderId="6" xfId="1" applyFont="1" applyFill="1" applyBorder="1" applyAlignment="1">
      <alignment vertical="center"/>
    </xf>
    <xf numFmtId="164" fontId="8" fillId="0" borderId="7" xfId="1" applyFont="1" applyFill="1" applyBorder="1" applyAlignment="1">
      <alignment horizontal="right" vertical="center"/>
    </xf>
    <xf numFmtId="12" fontId="9" fillId="4" borderId="0" xfId="0" applyNumberFormat="1" applyFont="1" applyFill="1" applyAlignment="1">
      <alignment horizontal="left" vertical="center"/>
    </xf>
    <xf numFmtId="164" fontId="10" fillId="0" borderId="0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64" fontId="8" fillId="0" borderId="11" xfId="1" applyFont="1" applyFill="1" applyBorder="1" applyAlignment="1">
      <alignment horizontal="right" vertical="center"/>
    </xf>
    <xf numFmtId="164" fontId="9" fillId="4" borderId="0" xfId="1" applyFont="1" applyFill="1" applyBorder="1" applyAlignment="1">
      <alignment wrapText="1"/>
    </xf>
    <xf numFmtId="0" fontId="6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2" fillId="3" borderId="0" xfId="0" applyFont="1" applyFill="1"/>
    <xf numFmtId="0" fontId="6" fillId="0" borderId="13" xfId="0" applyFont="1" applyBorder="1" applyAlignment="1">
      <alignment horizontal="center" vertical="center"/>
    </xf>
    <xf numFmtId="12" fontId="9" fillId="4" borderId="0" xfId="0" applyNumberFormat="1" applyFont="1" applyFill="1" applyAlignment="1">
      <alignment horizontal="left"/>
    </xf>
    <xf numFmtId="0" fontId="7" fillId="0" borderId="14" xfId="0" applyFont="1" applyBorder="1" applyAlignment="1">
      <alignment horizontal="left" vertical="center" wrapText="1"/>
    </xf>
    <xf numFmtId="14" fontId="6" fillId="0" borderId="14" xfId="0" applyNumberFormat="1" applyFont="1" applyBorder="1" applyAlignment="1">
      <alignment horizontal="center" vertical="center"/>
    </xf>
    <xf numFmtId="12" fontId="8" fillId="4" borderId="0" xfId="0" applyNumberFormat="1" applyFont="1" applyFill="1" applyAlignment="1">
      <alignment horizontal="left" wrapText="1"/>
    </xf>
    <xf numFmtId="12" fontId="9" fillId="4" borderId="0" xfId="0" applyNumberFormat="1" applyFont="1" applyFill="1" applyAlignment="1">
      <alignment horizontal="left" wrapText="1"/>
    </xf>
    <xf numFmtId="164" fontId="6" fillId="0" borderId="6" xfId="1" applyFont="1" applyFill="1" applyBorder="1" applyAlignment="1">
      <alignment horizontal="center" vertical="center"/>
    </xf>
    <xf numFmtId="0" fontId="2" fillId="3" borderId="0" xfId="0" applyFont="1" applyFill="1" applyAlignment="1">
      <alignment wrapText="1"/>
    </xf>
    <xf numFmtId="12" fontId="8" fillId="4" borderId="0" xfId="0" applyNumberFormat="1" applyFont="1" applyFill="1" applyAlignment="1">
      <alignment wrapText="1"/>
    </xf>
    <xf numFmtId="0" fontId="6" fillId="5" borderId="10" xfId="0" applyFont="1" applyFill="1" applyBorder="1" applyAlignment="1">
      <alignment horizontal="center" vertical="center"/>
    </xf>
    <xf numFmtId="14" fontId="6" fillId="5" borderId="6" xfId="0" applyNumberFormat="1" applyFont="1" applyFill="1" applyBorder="1" applyAlignment="1">
      <alignment horizontal="center" vertical="center"/>
    </xf>
    <xf numFmtId="164" fontId="6" fillId="5" borderId="6" xfId="1" applyFont="1" applyFill="1" applyBorder="1" applyAlignment="1">
      <alignment vertical="center"/>
    </xf>
    <xf numFmtId="164" fontId="8" fillId="5" borderId="11" xfId="1" applyFont="1" applyFill="1" applyBorder="1" applyAlignment="1">
      <alignment horizontal="right" vertical="center"/>
    </xf>
    <xf numFmtId="164" fontId="10" fillId="4" borderId="0" xfId="1" applyFont="1" applyFill="1" applyBorder="1" applyAlignment="1">
      <alignment wrapText="1"/>
    </xf>
    <xf numFmtId="14" fontId="6" fillId="0" borderId="15" xfId="0" applyNumberFormat="1" applyFont="1" applyBorder="1" applyAlignment="1">
      <alignment horizontal="center" vertical="center"/>
    </xf>
    <xf numFmtId="164" fontId="11" fillId="0" borderId="11" xfId="1" applyFont="1" applyFill="1" applyBorder="1" applyAlignment="1">
      <alignment horizontal="right" vertical="center"/>
    </xf>
    <xf numFmtId="164" fontId="8" fillId="4" borderId="0" xfId="1" applyFont="1" applyFill="1" applyBorder="1"/>
    <xf numFmtId="164" fontId="10" fillId="0" borderId="0" xfId="1" applyFont="1" applyFill="1" applyBorder="1"/>
    <xf numFmtId="0" fontId="6" fillId="0" borderId="16" xfId="0" applyFont="1" applyBorder="1" applyAlignment="1">
      <alignment horizontal="center" vertical="center"/>
    </xf>
    <xf numFmtId="14" fontId="6" fillId="0" borderId="17" xfId="0" applyNumberFormat="1" applyFont="1" applyBorder="1" applyAlignment="1">
      <alignment horizontal="center" vertical="center"/>
    </xf>
    <xf numFmtId="164" fontId="6" fillId="0" borderId="17" xfId="1" applyFont="1" applyFill="1" applyBorder="1" applyAlignment="1">
      <alignment vertical="center"/>
    </xf>
    <xf numFmtId="164" fontId="11" fillId="0" borderId="18" xfId="1" applyFont="1" applyFill="1" applyBorder="1" applyAlignment="1">
      <alignment horizontal="right" vertical="center"/>
    </xf>
    <xf numFmtId="0" fontId="7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 wrapText="1"/>
    </xf>
    <xf numFmtId="14" fontId="6" fillId="5" borderId="22" xfId="0" applyNumberFormat="1" applyFont="1" applyFill="1" applyBorder="1" applyAlignment="1">
      <alignment horizontal="center" vertical="center"/>
    </xf>
    <xf numFmtId="164" fontId="6" fillId="0" borderId="22" xfId="1" applyFont="1" applyFill="1" applyBorder="1" applyAlignment="1">
      <alignment vertical="center"/>
    </xf>
    <xf numFmtId="164" fontId="11" fillId="6" borderId="23" xfId="1" applyFont="1" applyFill="1" applyBorder="1" applyAlignment="1">
      <alignment horizontal="right" vertical="center"/>
    </xf>
    <xf numFmtId="12" fontId="8" fillId="6" borderId="0" xfId="1" applyNumberFormat="1" applyFont="1" applyFill="1" applyBorder="1"/>
    <xf numFmtId="14" fontId="2" fillId="0" borderId="0" xfId="0" applyNumberFormat="1" applyFont="1" applyAlignment="1">
      <alignment horizontal="center"/>
    </xf>
    <xf numFmtId="164" fontId="9" fillId="7" borderId="24" xfId="1" applyFont="1" applyFill="1" applyBorder="1"/>
    <xf numFmtId="164" fontId="4" fillId="0" borderId="0" xfId="1" applyFont="1" applyFill="1" applyBorder="1"/>
    <xf numFmtId="44" fontId="12" fillId="7" borderId="2" xfId="2" applyFont="1" applyFill="1" applyBorder="1" applyAlignment="1">
      <alignment vertical="center"/>
    </xf>
    <xf numFmtId="44" fontId="12" fillId="7" borderId="9" xfId="2" applyFont="1" applyFill="1" applyBorder="1" applyAlignment="1">
      <alignment vertical="center"/>
    </xf>
    <xf numFmtId="44" fontId="12" fillId="8" borderId="27" xfId="2" applyFont="1" applyFill="1" applyBorder="1" applyAlignment="1">
      <alignment horizontal="center" vertical="center"/>
    </xf>
    <xf numFmtId="164" fontId="2" fillId="0" borderId="0" xfId="1" applyFont="1" applyFill="1"/>
    <xf numFmtId="164" fontId="13" fillId="0" borderId="0" xfId="1" applyFont="1"/>
    <xf numFmtId="0" fontId="3" fillId="0" borderId="0" xfId="0" applyFont="1" applyAlignment="1">
      <alignment horizontal="center" vertical="center"/>
    </xf>
    <xf numFmtId="164" fontId="5" fillId="0" borderId="0" xfId="1" applyFont="1" applyFill="1" applyAlignment="1">
      <alignment horizontal="center"/>
    </xf>
    <xf numFmtId="0" fontId="4" fillId="4" borderId="1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4" fillId="4" borderId="25" xfId="0" applyFont="1" applyFill="1" applyBorder="1" applyAlignment="1">
      <alignment horizontal="right" vertical="center" wrapText="1"/>
    </xf>
    <xf numFmtId="0" fontId="4" fillId="4" borderId="26" xfId="0" applyFont="1" applyFill="1" applyBorder="1" applyAlignment="1">
      <alignment horizontal="right" vertical="center" wrapText="1"/>
    </xf>
    <xf numFmtId="164" fontId="2" fillId="7" borderId="25" xfId="1" applyFont="1" applyFill="1" applyBorder="1" applyAlignment="1">
      <alignment horizontal="right" vertical="center"/>
    </xf>
    <xf numFmtId="164" fontId="2" fillId="7" borderId="26" xfId="1" applyFont="1" applyFill="1" applyBorder="1" applyAlignment="1">
      <alignment horizontal="right" vertical="center"/>
    </xf>
    <xf numFmtId="164" fontId="2" fillId="7" borderId="27" xfId="1" applyFont="1" applyFill="1" applyBorder="1" applyAlignment="1">
      <alignment horizontal="right" vertical="center"/>
    </xf>
    <xf numFmtId="164" fontId="4" fillId="2" borderId="1" xfId="1" applyFont="1" applyFill="1" applyBorder="1" applyAlignment="1">
      <alignment horizontal="left" vertical="justify"/>
    </xf>
    <xf numFmtId="12" fontId="8" fillId="4" borderId="8" xfId="0" applyNumberFormat="1" applyFont="1" applyFill="1" applyBorder="1" applyAlignment="1">
      <alignment wrapText="1"/>
    </xf>
    <xf numFmtId="14" fontId="4" fillId="5" borderId="0" xfId="1" applyNumberFormat="1" applyFont="1" applyFill="1" applyBorder="1" applyAlignment="1">
      <alignment horizontal="center" vertical="center"/>
    </xf>
    <xf numFmtId="49" fontId="4" fillId="5" borderId="0" xfId="1" applyNumberFormat="1" applyFont="1" applyFill="1" applyBorder="1" applyAlignment="1">
      <alignment horizontal="center" wrapText="1"/>
    </xf>
    <xf numFmtId="164" fontId="4" fillId="5" borderId="0" xfId="1" applyFont="1" applyFill="1" applyBorder="1" applyAlignment="1">
      <alignment horizontal="center" wrapText="1"/>
    </xf>
    <xf numFmtId="0" fontId="4" fillId="5" borderId="0" xfId="0" applyFont="1" applyFill="1" applyBorder="1" applyAlignment="1">
      <alignment wrapText="1"/>
    </xf>
    <xf numFmtId="14" fontId="8" fillId="0" borderId="0" xfId="1" applyNumberFormat="1" applyFont="1" applyFill="1" applyBorder="1" applyAlignment="1">
      <alignment vertical="center"/>
    </xf>
    <xf numFmtId="4" fontId="10" fillId="0" borderId="0" xfId="0" applyNumberFormat="1" applyFont="1" applyBorder="1" applyAlignment="1">
      <alignment horizontal="center" vertical="center"/>
    </xf>
    <xf numFmtId="14" fontId="8" fillId="0" borderId="0" xfId="1" applyNumberFormat="1" applyFont="1" applyFill="1" applyBorder="1"/>
    <xf numFmtId="4" fontId="10" fillId="0" borderId="0" xfId="0" applyNumberFormat="1" applyFont="1" applyBorder="1" applyAlignment="1">
      <alignment horizontal="center"/>
    </xf>
    <xf numFmtId="164" fontId="8" fillId="0" borderId="0" xfId="1" applyFont="1" applyFill="1" applyBorder="1" applyAlignment="1">
      <alignment horizontal="center"/>
    </xf>
    <xf numFmtId="164" fontId="8" fillId="0" borderId="0" xfId="1" applyFont="1" applyFill="1" applyBorder="1"/>
    <xf numFmtId="164" fontId="9" fillId="5" borderId="0" xfId="1" applyFont="1" applyFill="1" applyBorder="1" applyAlignment="1">
      <alignment vertical="center"/>
    </xf>
    <xf numFmtId="164" fontId="9" fillId="5" borderId="0" xfId="1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tabSelected="1" topLeftCell="D1" zoomScale="80" zoomScaleNormal="80" workbookViewId="0">
      <pane ySplit="3" topLeftCell="A10" activePane="bottomLeft" state="frozen"/>
      <selection activeCell="A2" sqref="A2"/>
      <selection pane="bottomLeft" activeCell="D3" sqref="D3"/>
    </sheetView>
  </sheetViews>
  <sheetFormatPr baseColWidth="10" defaultRowHeight="15" x14ac:dyDescent="0.25"/>
  <cols>
    <col min="1" max="1" width="3.85546875" style="1" customWidth="1"/>
    <col min="2" max="2" width="11.28515625" style="1" customWidth="1"/>
    <col min="3" max="3" width="42.85546875" style="1" customWidth="1"/>
    <col min="4" max="4" width="13" style="59" bestFit="1" customWidth="1"/>
    <col min="5" max="5" width="24.85546875" style="3" customWidth="1"/>
    <col min="6" max="6" width="22.85546875" style="3" customWidth="1"/>
    <col min="7" max="7" width="20.140625" style="3" customWidth="1"/>
    <col min="8" max="8" width="22" style="65" customWidth="1"/>
    <col min="9" max="9" width="24.140625" style="3" customWidth="1"/>
    <col min="10" max="10" width="10.28515625" style="3" customWidth="1"/>
    <col min="11" max="11" width="28.42578125" style="3" customWidth="1"/>
    <col min="12" max="12" width="22.85546875" style="4" customWidth="1"/>
    <col min="13" max="13" width="27.42578125" style="66" customWidth="1"/>
    <col min="14" max="14" width="22.5703125" style="1" customWidth="1"/>
    <col min="16" max="16384" width="11.42578125" style="1"/>
  </cols>
  <sheetData>
    <row r="1" spans="1:15" ht="17.25" customHeight="1" x14ac:dyDescent="0.25">
      <c r="D1" s="67" t="s">
        <v>0</v>
      </c>
      <c r="E1" s="67"/>
      <c r="F1" s="67"/>
      <c r="G1" s="67"/>
      <c r="H1" s="67"/>
      <c r="I1" s="67"/>
      <c r="J1" s="2"/>
      <c r="M1" s="68"/>
      <c r="N1" s="68"/>
    </row>
    <row r="2" spans="1:15" ht="14.25" customHeight="1" thickBot="1" x14ac:dyDescent="0.3">
      <c r="D2" s="5"/>
      <c r="E2" s="5"/>
      <c r="F2" s="5"/>
      <c r="G2" s="5"/>
      <c r="H2" s="5"/>
      <c r="I2" s="5"/>
      <c r="J2" s="2"/>
      <c r="M2" s="6"/>
      <c r="N2" s="6"/>
    </row>
    <row r="3" spans="1:15" ht="48" customHeight="1" thickBot="1" x14ac:dyDescent="0.3">
      <c r="B3" s="7" t="s">
        <v>1</v>
      </c>
      <c r="C3" s="8" t="s">
        <v>2</v>
      </c>
      <c r="D3" s="9" t="s">
        <v>3</v>
      </c>
      <c r="E3" s="10" t="s">
        <v>4</v>
      </c>
      <c r="F3" s="11" t="s">
        <v>5</v>
      </c>
      <c r="G3" s="8" t="s">
        <v>6</v>
      </c>
      <c r="H3" s="11" t="s">
        <v>7</v>
      </c>
      <c r="I3" s="10" t="s">
        <v>8</v>
      </c>
      <c r="J3" s="76" t="s">
        <v>9</v>
      </c>
      <c r="K3" s="78"/>
      <c r="L3" s="79"/>
      <c r="M3" s="80"/>
      <c r="N3" s="81"/>
    </row>
    <row r="4" spans="1:15" s="22" customFormat="1" ht="19.5" customHeight="1" thickBot="1" x14ac:dyDescent="0.25">
      <c r="A4" s="12"/>
      <c r="B4" s="13">
        <v>1544</v>
      </c>
      <c r="C4" s="14" t="s">
        <v>10</v>
      </c>
      <c r="D4" s="15">
        <v>46174</v>
      </c>
      <c r="E4" s="16">
        <f>SUM(I4-H4)</f>
        <v>17757.932499999999</v>
      </c>
      <c r="F4" s="17">
        <f t="shared" ref="F4:F63" si="0">G4/0.16</f>
        <v>25116.4375</v>
      </c>
      <c r="G4" s="16">
        <v>4018.63</v>
      </c>
      <c r="H4" s="16">
        <f t="shared" ref="H4:H13" si="1">F4+G4</f>
        <v>29135.067500000001</v>
      </c>
      <c r="I4" s="18">
        <v>46893</v>
      </c>
      <c r="J4" s="19"/>
      <c r="K4" s="82"/>
      <c r="L4" s="83"/>
      <c r="M4" s="20"/>
      <c r="N4" s="20"/>
      <c r="O4" s="21"/>
    </row>
    <row r="5" spans="1:15" ht="18" x14ac:dyDescent="0.25">
      <c r="A5" s="22"/>
      <c r="B5" s="23">
        <v>1546</v>
      </c>
      <c r="C5" s="14" t="s">
        <v>10</v>
      </c>
      <c r="D5" s="24">
        <v>46175</v>
      </c>
      <c r="E5" s="17">
        <f>SUM(I5-H5)</f>
        <v>24158.89</v>
      </c>
      <c r="F5" s="17">
        <f t="shared" si="0"/>
        <v>10164.75</v>
      </c>
      <c r="G5" s="17">
        <v>1626.36</v>
      </c>
      <c r="H5" s="17">
        <f t="shared" si="1"/>
        <v>11791.11</v>
      </c>
      <c r="I5" s="25">
        <v>35950</v>
      </c>
      <c r="J5" s="26"/>
      <c r="K5" s="82"/>
      <c r="L5" s="83"/>
      <c r="M5" s="20"/>
      <c r="N5" s="20"/>
    </row>
    <row r="6" spans="1:15" ht="18" x14ac:dyDescent="0.25">
      <c r="A6" s="22"/>
      <c r="B6" s="27">
        <v>1545</v>
      </c>
      <c r="C6" s="28" t="s">
        <v>11</v>
      </c>
      <c r="D6" s="24">
        <v>46176</v>
      </c>
      <c r="E6" s="17">
        <f t="shared" ref="E6:E49" si="2">SUM(I6-H6)</f>
        <v>0</v>
      </c>
      <c r="F6" s="17">
        <v>1237.93</v>
      </c>
      <c r="G6" s="17">
        <v>198.07</v>
      </c>
      <c r="H6" s="17">
        <f t="shared" si="1"/>
        <v>1436</v>
      </c>
      <c r="I6" s="25">
        <v>1436</v>
      </c>
      <c r="J6" s="26"/>
      <c r="K6" s="82"/>
      <c r="L6" s="83"/>
      <c r="M6" s="20"/>
      <c r="N6" s="20"/>
    </row>
    <row r="7" spans="1:15" ht="18" x14ac:dyDescent="0.25">
      <c r="A7" s="29"/>
      <c r="B7" s="30">
        <v>1457</v>
      </c>
      <c r="C7" s="28" t="s">
        <v>10</v>
      </c>
      <c r="D7" s="24">
        <v>46176</v>
      </c>
      <c r="E7" s="17">
        <f t="shared" si="2"/>
        <v>26652.174999999999</v>
      </c>
      <c r="F7" s="17">
        <f t="shared" si="0"/>
        <v>6473.125</v>
      </c>
      <c r="G7" s="17">
        <v>1035.7</v>
      </c>
      <c r="H7" s="17">
        <f t="shared" si="1"/>
        <v>7508.8249999999998</v>
      </c>
      <c r="I7" s="25">
        <v>34161</v>
      </c>
      <c r="J7" s="31"/>
      <c r="K7" s="82"/>
      <c r="L7" s="83"/>
      <c r="M7" s="20"/>
      <c r="N7" s="20"/>
    </row>
    <row r="8" spans="1:15" ht="18" x14ac:dyDescent="0.25">
      <c r="A8" s="29"/>
      <c r="B8" s="30">
        <v>1548</v>
      </c>
      <c r="C8" s="32" t="s">
        <v>10</v>
      </c>
      <c r="D8" s="33">
        <v>46177</v>
      </c>
      <c r="E8" s="17">
        <f t="shared" si="2"/>
        <v>14454.9025</v>
      </c>
      <c r="F8" s="17">
        <f t="shared" si="0"/>
        <v>4306.6875</v>
      </c>
      <c r="G8" s="17">
        <v>689.07</v>
      </c>
      <c r="H8" s="17">
        <f t="shared" si="1"/>
        <v>4995.7574999999997</v>
      </c>
      <c r="I8" s="25">
        <v>19450.66</v>
      </c>
      <c r="J8" s="31"/>
      <c r="K8" s="82"/>
      <c r="L8" s="83"/>
      <c r="M8" s="20"/>
      <c r="N8" s="20"/>
    </row>
    <row r="9" spans="1:15" ht="18" x14ac:dyDescent="0.25">
      <c r="A9" s="29"/>
      <c r="B9" s="30">
        <v>1549</v>
      </c>
      <c r="C9" s="28" t="s">
        <v>10</v>
      </c>
      <c r="D9" s="33">
        <v>46178</v>
      </c>
      <c r="E9" s="17">
        <f t="shared" si="2"/>
        <v>31280.1</v>
      </c>
      <c r="F9" s="17">
        <f t="shared" si="0"/>
        <v>7127.5</v>
      </c>
      <c r="G9" s="17">
        <v>1140.4000000000001</v>
      </c>
      <c r="H9" s="17">
        <f t="shared" si="1"/>
        <v>8267.9</v>
      </c>
      <c r="I9" s="25">
        <v>39548</v>
      </c>
      <c r="J9" s="31"/>
      <c r="K9" s="82"/>
      <c r="L9" s="83"/>
      <c r="M9" s="20"/>
      <c r="N9" s="20"/>
    </row>
    <row r="10" spans="1:15" ht="18" x14ac:dyDescent="0.25">
      <c r="A10" s="29"/>
      <c r="B10" s="30">
        <v>1550</v>
      </c>
      <c r="C10" s="28" t="s">
        <v>12</v>
      </c>
      <c r="D10" s="33">
        <v>46181</v>
      </c>
      <c r="E10" s="17">
        <f t="shared" si="2"/>
        <v>0</v>
      </c>
      <c r="F10" s="17">
        <v>243.1</v>
      </c>
      <c r="G10" s="17">
        <v>38.9</v>
      </c>
      <c r="H10" s="17">
        <f t="shared" si="1"/>
        <v>282</v>
      </c>
      <c r="I10" s="25">
        <v>282</v>
      </c>
      <c r="J10" s="31"/>
      <c r="K10" s="82"/>
      <c r="L10" s="83"/>
      <c r="M10" s="20"/>
      <c r="N10" s="20"/>
    </row>
    <row r="11" spans="1:15" ht="18" x14ac:dyDescent="0.25">
      <c r="A11" s="29"/>
      <c r="B11" s="30">
        <v>1551</v>
      </c>
      <c r="C11" s="28" t="s">
        <v>10</v>
      </c>
      <c r="D11" s="33">
        <v>46181</v>
      </c>
      <c r="E11" s="17">
        <f t="shared" si="2"/>
        <v>15176.775</v>
      </c>
      <c r="F11" s="17">
        <f t="shared" si="0"/>
        <v>2113.125</v>
      </c>
      <c r="G11" s="17">
        <v>338.1</v>
      </c>
      <c r="H11" s="17">
        <f t="shared" si="1"/>
        <v>2451.2249999999999</v>
      </c>
      <c r="I11" s="25">
        <v>17628</v>
      </c>
      <c r="J11" s="31"/>
      <c r="K11" s="82"/>
      <c r="L11" s="83"/>
      <c r="M11" s="20"/>
      <c r="N11" s="20"/>
    </row>
    <row r="12" spans="1:15" ht="18" x14ac:dyDescent="0.25">
      <c r="A12" s="29"/>
      <c r="B12" s="30">
        <v>1552</v>
      </c>
      <c r="C12" s="28" t="s">
        <v>13</v>
      </c>
      <c r="D12" s="33">
        <v>46182</v>
      </c>
      <c r="E12" s="17">
        <f t="shared" si="2"/>
        <v>0</v>
      </c>
      <c r="F12" s="17">
        <v>349.14</v>
      </c>
      <c r="G12" s="17">
        <v>55.86</v>
      </c>
      <c r="H12" s="17">
        <f t="shared" si="1"/>
        <v>405</v>
      </c>
      <c r="I12" s="25">
        <v>405</v>
      </c>
      <c r="J12" s="31"/>
      <c r="K12" s="82"/>
      <c r="L12" s="83"/>
      <c r="M12" s="20"/>
      <c r="N12" s="20"/>
    </row>
    <row r="13" spans="1:15" ht="18" x14ac:dyDescent="0.25">
      <c r="A13" s="29" t="s">
        <v>14</v>
      </c>
      <c r="B13" s="30">
        <v>1553</v>
      </c>
      <c r="C13" s="28" t="s">
        <v>13</v>
      </c>
      <c r="D13" s="33">
        <v>46182</v>
      </c>
      <c r="E13" s="17">
        <f t="shared" si="2"/>
        <v>0</v>
      </c>
      <c r="F13" s="17">
        <v>1630.17</v>
      </c>
      <c r="G13" s="17">
        <v>260.83</v>
      </c>
      <c r="H13" s="17">
        <f t="shared" si="1"/>
        <v>1891</v>
      </c>
      <c r="I13" s="25">
        <v>1891</v>
      </c>
      <c r="J13" s="31"/>
      <c r="K13" s="82"/>
      <c r="L13" s="83"/>
      <c r="M13" s="20"/>
      <c r="N13" s="20"/>
    </row>
    <row r="14" spans="1:15" ht="18" x14ac:dyDescent="0.25">
      <c r="A14" s="29"/>
      <c r="B14" s="23">
        <v>1554</v>
      </c>
      <c r="C14" s="32" t="s">
        <v>10</v>
      </c>
      <c r="D14" s="24">
        <v>46182</v>
      </c>
      <c r="E14" s="17">
        <f t="shared" si="2"/>
        <v>45738.455000000002</v>
      </c>
      <c r="F14" s="17">
        <f t="shared" si="0"/>
        <v>13165.125</v>
      </c>
      <c r="G14" s="17">
        <v>2106.42</v>
      </c>
      <c r="H14" s="17">
        <f>F14+G14</f>
        <v>15271.545</v>
      </c>
      <c r="I14" s="25">
        <v>61010</v>
      </c>
      <c r="J14" s="34"/>
      <c r="K14" s="82"/>
      <c r="L14" s="83"/>
      <c r="M14" s="20"/>
      <c r="N14" s="20"/>
    </row>
    <row r="15" spans="1:15" ht="18" x14ac:dyDescent="0.25">
      <c r="A15" s="29"/>
      <c r="B15" s="30">
        <v>1555</v>
      </c>
      <c r="C15" s="32" t="s">
        <v>15</v>
      </c>
      <c r="D15" s="33">
        <v>46183</v>
      </c>
      <c r="E15" s="17">
        <f t="shared" si="2"/>
        <v>0</v>
      </c>
      <c r="F15" s="17">
        <v>613.79</v>
      </c>
      <c r="G15" s="17">
        <v>98.21</v>
      </c>
      <c r="H15" s="17">
        <f t="shared" ref="H15:H20" si="3">F15+G15</f>
        <v>712</v>
      </c>
      <c r="I15" s="25">
        <v>712</v>
      </c>
      <c r="J15" s="31"/>
      <c r="K15" s="82"/>
      <c r="L15" s="83"/>
      <c r="M15" s="20"/>
      <c r="N15" s="20"/>
    </row>
    <row r="16" spans="1:15" ht="18" x14ac:dyDescent="0.25">
      <c r="A16" s="29"/>
      <c r="B16" s="27">
        <v>1556</v>
      </c>
      <c r="C16" s="32" t="s">
        <v>16</v>
      </c>
      <c r="D16" s="24">
        <v>46183</v>
      </c>
      <c r="E16" s="17">
        <f t="shared" si="2"/>
        <v>0</v>
      </c>
      <c r="F16" s="17">
        <v>135.34</v>
      </c>
      <c r="G16" s="17">
        <v>21.66</v>
      </c>
      <c r="H16" s="17">
        <f t="shared" si="3"/>
        <v>157</v>
      </c>
      <c r="I16" s="25">
        <v>157</v>
      </c>
      <c r="J16" s="31"/>
      <c r="K16" s="82"/>
      <c r="L16" s="83"/>
      <c r="M16" s="20"/>
      <c r="N16" s="20"/>
    </row>
    <row r="17" spans="1:14" ht="18" x14ac:dyDescent="0.25">
      <c r="A17" s="29"/>
      <c r="B17" s="27">
        <v>1557</v>
      </c>
      <c r="C17" s="32" t="s">
        <v>16</v>
      </c>
      <c r="D17" s="24">
        <v>46183</v>
      </c>
      <c r="E17" s="17">
        <f t="shared" si="2"/>
        <v>0</v>
      </c>
      <c r="F17" s="17">
        <v>124.13</v>
      </c>
      <c r="G17" s="17">
        <v>19.87</v>
      </c>
      <c r="H17" s="17">
        <f t="shared" si="3"/>
        <v>144</v>
      </c>
      <c r="I17" s="25">
        <v>144</v>
      </c>
      <c r="J17" s="31"/>
      <c r="K17" s="82"/>
      <c r="L17" s="83"/>
      <c r="M17" s="20"/>
      <c r="N17" s="20"/>
    </row>
    <row r="18" spans="1:14" ht="18" x14ac:dyDescent="0.25">
      <c r="A18" s="29"/>
      <c r="B18" s="27">
        <v>1558</v>
      </c>
      <c r="C18" s="32" t="s">
        <v>10</v>
      </c>
      <c r="D18" s="24">
        <v>46183</v>
      </c>
      <c r="E18" s="17">
        <f t="shared" si="2"/>
        <v>33570.162499999999</v>
      </c>
      <c r="F18" s="17">
        <f t="shared" si="0"/>
        <v>9244.6875</v>
      </c>
      <c r="G18" s="17">
        <v>1479.15</v>
      </c>
      <c r="H18" s="17">
        <f t="shared" si="3"/>
        <v>10723.8375</v>
      </c>
      <c r="I18" s="25">
        <v>44294</v>
      </c>
      <c r="J18" s="31"/>
      <c r="K18" s="82"/>
      <c r="L18" s="83"/>
      <c r="M18" s="20"/>
      <c r="N18" s="20"/>
    </row>
    <row r="19" spans="1:14" ht="18" x14ac:dyDescent="0.25">
      <c r="A19" s="29"/>
      <c r="B19" s="27">
        <v>1559</v>
      </c>
      <c r="C19" s="32" t="s">
        <v>10</v>
      </c>
      <c r="D19" s="24">
        <v>46184</v>
      </c>
      <c r="E19" s="17">
        <f t="shared" si="2"/>
        <v>20211.172500000001</v>
      </c>
      <c r="F19" s="17">
        <f t="shared" si="0"/>
        <v>1777.4374999999998</v>
      </c>
      <c r="G19" s="17">
        <v>284.39</v>
      </c>
      <c r="H19" s="17">
        <f t="shared" si="3"/>
        <v>2061.8274999999999</v>
      </c>
      <c r="I19" s="25">
        <v>22273</v>
      </c>
      <c r="J19" s="31"/>
      <c r="K19" s="82"/>
      <c r="L19" s="83"/>
      <c r="M19" s="20"/>
      <c r="N19" s="20"/>
    </row>
    <row r="20" spans="1:14" ht="18" x14ac:dyDescent="0.25">
      <c r="A20" s="29"/>
      <c r="B20" s="27">
        <v>1560</v>
      </c>
      <c r="C20" s="32" t="s">
        <v>17</v>
      </c>
      <c r="D20" s="24">
        <v>46185</v>
      </c>
      <c r="E20" s="17">
        <f t="shared" si="2"/>
        <v>0</v>
      </c>
      <c r="F20" s="17">
        <v>743.1</v>
      </c>
      <c r="G20" s="17">
        <v>118.9</v>
      </c>
      <c r="H20" s="17">
        <f t="shared" si="3"/>
        <v>862</v>
      </c>
      <c r="I20" s="25">
        <v>862</v>
      </c>
      <c r="J20" s="31"/>
      <c r="K20" s="82"/>
      <c r="L20" s="83"/>
      <c r="M20" s="20"/>
      <c r="N20" s="20"/>
    </row>
    <row r="21" spans="1:14" ht="18" x14ac:dyDescent="0.25">
      <c r="A21" s="22"/>
      <c r="B21" s="23">
        <v>1561</v>
      </c>
      <c r="C21" s="32" t="s">
        <v>18</v>
      </c>
      <c r="D21" s="24">
        <v>46185</v>
      </c>
      <c r="E21" s="17">
        <f t="shared" si="2"/>
        <v>0</v>
      </c>
      <c r="F21" s="17">
        <v>5712.93</v>
      </c>
      <c r="G21" s="17">
        <v>914.07</v>
      </c>
      <c r="H21" s="17">
        <f>F21+G21</f>
        <v>6627</v>
      </c>
      <c r="I21" s="25">
        <v>6627</v>
      </c>
      <c r="J21" s="35"/>
      <c r="K21" s="82"/>
      <c r="L21" s="83"/>
      <c r="M21" s="20"/>
      <c r="N21" s="20"/>
    </row>
    <row r="22" spans="1:14" ht="18" x14ac:dyDescent="0.25">
      <c r="A22" s="22"/>
      <c r="B22" s="23">
        <v>1575</v>
      </c>
      <c r="C22" s="32" t="s">
        <v>10</v>
      </c>
      <c r="D22" s="24">
        <v>46185</v>
      </c>
      <c r="E22" s="17">
        <f t="shared" si="2"/>
        <v>32211.02</v>
      </c>
      <c r="F22" s="17">
        <f t="shared" si="0"/>
        <v>8415.5</v>
      </c>
      <c r="G22" s="17">
        <v>1346.48</v>
      </c>
      <c r="H22" s="17">
        <f>F22+G22</f>
        <v>9761.98</v>
      </c>
      <c r="I22" s="25">
        <v>41973</v>
      </c>
      <c r="J22" s="35"/>
      <c r="K22" s="82"/>
      <c r="L22" s="83"/>
      <c r="M22" s="20"/>
      <c r="N22" s="20"/>
    </row>
    <row r="23" spans="1:14" ht="18" x14ac:dyDescent="0.25">
      <c r="A23" s="22"/>
      <c r="B23" s="23">
        <v>1563</v>
      </c>
      <c r="C23" s="32" t="s">
        <v>19</v>
      </c>
      <c r="D23" s="24">
        <v>46188</v>
      </c>
      <c r="E23" s="17">
        <f t="shared" si="2"/>
        <v>0</v>
      </c>
      <c r="F23" s="17">
        <v>124.14</v>
      </c>
      <c r="G23" s="17">
        <v>19.86</v>
      </c>
      <c r="H23" s="17">
        <f t="shared" ref="H23" si="4">F23+G23</f>
        <v>144</v>
      </c>
      <c r="I23" s="25">
        <v>144</v>
      </c>
      <c r="J23" s="35"/>
      <c r="K23" s="82"/>
      <c r="L23" s="83"/>
      <c r="M23" s="20"/>
      <c r="N23" s="20"/>
    </row>
    <row r="24" spans="1:14" ht="18" x14ac:dyDescent="0.25">
      <c r="A24" s="22"/>
      <c r="B24" s="23">
        <v>1564</v>
      </c>
      <c r="C24" s="32" t="s">
        <v>19</v>
      </c>
      <c r="D24" s="24">
        <v>46188</v>
      </c>
      <c r="E24" s="17">
        <f t="shared" si="2"/>
        <v>0</v>
      </c>
      <c r="F24" s="17">
        <v>262.93</v>
      </c>
      <c r="G24" s="17">
        <v>42.07</v>
      </c>
      <c r="H24" s="36">
        <f>F24+G24</f>
        <v>305</v>
      </c>
      <c r="I24" s="25">
        <v>305</v>
      </c>
      <c r="J24" s="35"/>
      <c r="K24" s="82"/>
      <c r="L24" s="83"/>
      <c r="M24" s="20"/>
      <c r="N24" s="20"/>
    </row>
    <row r="25" spans="1:14" ht="18" x14ac:dyDescent="0.25">
      <c r="A25" s="22"/>
      <c r="B25" s="23">
        <v>1565</v>
      </c>
      <c r="C25" s="32" t="s">
        <v>19</v>
      </c>
      <c r="D25" s="24">
        <v>46188</v>
      </c>
      <c r="E25" s="17">
        <f t="shared" si="2"/>
        <v>0</v>
      </c>
      <c r="F25" s="17">
        <v>263.79000000000002</v>
      </c>
      <c r="G25" s="17">
        <v>42.21</v>
      </c>
      <c r="H25" s="17">
        <f>F25+G25</f>
        <v>306</v>
      </c>
      <c r="I25" s="25">
        <v>306</v>
      </c>
      <c r="J25" s="35"/>
      <c r="K25" s="82"/>
      <c r="L25" s="83"/>
      <c r="M25" s="20"/>
      <c r="N25" s="20"/>
    </row>
    <row r="26" spans="1:14" ht="18" x14ac:dyDescent="0.25">
      <c r="A26" s="22"/>
      <c r="B26" s="23">
        <v>1566</v>
      </c>
      <c r="C26" s="32" t="s">
        <v>10</v>
      </c>
      <c r="D26" s="24">
        <v>46188</v>
      </c>
      <c r="E26" s="17">
        <f t="shared" si="2"/>
        <v>29712.44</v>
      </c>
      <c r="F26" s="17">
        <f t="shared" si="0"/>
        <v>15366</v>
      </c>
      <c r="G26" s="17">
        <v>2458.56</v>
      </c>
      <c r="H26" s="36">
        <f>F26+G26</f>
        <v>17824.560000000001</v>
      </c>
      <c r="I26" s="25">
        <v>47537</v>
      </c>
      <c r="J26" s="34"/>
      <c r="K26" s="82"/>
      <c r="L26" s="83"/>
      <c r="M26" s="20"/>
      <c r="N26" s="20"/>
    </row>
    <row r="27" spans="1:14" ht="18" x14ac:dyDescent="0.25">
      <c r="A27" s="29"/>
      <c r="B27" s="30">
        <v>1567</v>
      </c>
      <c r="C27" s="32" t="s">
        <v>10</v>
      </c>
      <c r="D27" s="24">
        <v>46189</v>
      </c>
      <c r="E27" s="17">
        <f t="shared" si="2"/>
        <v>25385.662499999999</v>
      </c>
      <c r="F27" s="17">
        <f t="shared" si="0"/>
        <v>3007.1875</v>
      </c>
      <c r="G27" s="17">
        <v>481.15</v>
      </c>
      <c r="H27" s="17">
        <f t="shared" ref="H27:H63" si="5">F27+G27</f>
        <v>3488.3375000000001</v>
      </c>
      <c r="I27" s="25">
        <v>28874</v>
      </c>
      <c r="J27" s="31"/>
      <c r="K27" s="82"/>
      <c r="L27" s="83"/>
      <c r="M27" s="20"/>
      <c r="N27" s="20"/>
    </row>
    <row r="28" spans="1:14" ht="18" x14ac:dyDescent="0.25">
      <c r="A28" s="29"/>
      <c r="B28" s="23">
        <v>1568</v>
      </c>
      <c r="C28" s="32" t="s">
        <v>20</v>
      </c>
      <c r="D28" s="24">
        <v>46190</v>
      </c>
      <c r="E28" s="17">
        <f t="shared" si="2"/>
        <v>0</v>
      </c>
      <c r="F28" s="17">
        <v>1019.84</v>
      </c>
      <c r="G28" s="17">
        <v>163.16</v>
      </c>
      <c r="H28" s="17">
        <f t="shared" si="5"/>
        <v>1183</v>
      </c>
      <c r="I28" s="25">
        <v>1183</v>
      </c>
      <c r="J28" s="31"/>
      <c r="K28" s="82"/>
      <c r="L28" s="83"/>
      <c r="M28" s="20"/>
      <c r="N28" s="20"/>
    </row>
    <row r="29" spans="1:14" ht="18" x14ac:dyDescent="0.25">
      <c r="A29" s="37"/>
      <c r="B29" s="30">
        <v>1569</v>
      </c>
      <c r="C29" s="32" t="s">
        <v>10</v>
      </c>
      <c r="D29" s="24">
        <v>46190</v>
      </c>
      <c r="E29" s="17">
        <f t="shared" si="2"/>
        <v>20354.37</v>
      </c>
      <c r="F29" s="17">
        <f t="shared" si="0"/>
        <v>4236.75</v>
      </c>
      <c r="G29" s="17">
        <v>677.88</v>
      </c>
      <c r="H29" s="17">
        <f t="shared" si="5"/>
        <v>4914.63</v>
      </c>
      <c r="I29" s="25">
        <v>25269</v>
      </c>
      <c r="J29" s="31"/>
      <c r="K29" s="82"/>
      <c r="L29" s="83"/>
      <c r="M29" s="20"/>
      <c r="N29" s="20"/>
    </row>
    <row r="30" spans="1:14" ht="18" x14ac:dyDescent="0.25">
      <c r="A30" s="29"/>
      <c r="B30" s="30">
        <v>1570</v>
      </c>
      <c r="C30" s="32" t="s">
        <v>21</v>
      </c>
      <c r="D30" s="33">
        <v>46191</v>
      </c>
      <c r="E30" s="17">
        <f t="shared" si="2"/>
        <v>0</v>
      </c>
      <c r="F30" s="17">
        <v>135.34</v>
      </c>
      <c r="G30" s="17">
        <v>21.66</v>
      </c>
      <c r="H30" s="17">
        <f t="shared" si="5"/>
        <v>157</v>
      </c>
      <c r="I30" s="25">
        <v>157</v>
      </c>
      <c r="J30" s="31"/>
      <c r="K30" s="82"/>
      <c r="L30" s="83"/>
      <c r="M30" s="20"/>
      <c r="N30" s="20"/>
    </row>
    <row r="31" spans="1:14" ht="18" x14ac:dyDescent="0.25">
      <c r="A31" s="29"/>
      <c r="B31" s="30">
        <v>1571</v>
      </c>
      <c r="C31" s="32" t="s">
        <v>22</v>
      </c>
      <c r="D31" s="33">
        <v>46191</v>
      </c>
      <c r="E31" s="17">
        <f t="shared" si="2"/>
        <v>0</v>
      </c>
      <c r="F31" s="17">
        <v>4169.82</v>
      </c>
      <c r="G31" s="17">
        <v>667.18</v>
      </c>
      <c r="H31" s="17">
        <f t="shared" si="5"/>
        <v>4837</v>
      </c>
      <c r="I31" s="25">
        <v>4837</v>
      </c>
      <c r="J31" s="35"/>
      <c r="K31" s="82"/>
      <c r="L31" s="83"/>
      <c r="M31" s="20"/>
      <c r="N31" s="20"/>
    </row>
    <row r="32" spans="1:14" ht="18" x14ac:dyDescent="0.25">
      <c r="A32" s="29"/>
      <c r="B32" s="30">
        <v>1572</v>
      </c>
      <c r="C32" s="32" t="s">
        <v>22</v>
      </c>
      <c r="D32" s="33">
        <v>46191</v>
      </c>
      <c r="E32" s="17">
        <f t="shared" si="2"/>
        <v>0</v>
      </c>
      <c r="F32" s="17">
        <v>135.34</v>
      </c>
      <c r="G32" s="17">
        <v>21.66</v>
      </c>
      <c r="H32" s="17">
        <f t="shared" si="5"/>
        <v>157</v>
      </c>
      <c r="I32" s="25">
        <v>157</v>
      </c>
      <c r="J32" s="35"/>
      <c r="K32" s="82"/>
      <c r="L32" s="83"/>
      <c r="M32" s="20"/>
      <c r="N32" s="20"/>
    </row>
    <row r="33" spans="1:14" ht="18" x14ac:dyDescent="0.25">
      <c r="A33" s="29"/>
      <c r="B33" s="27">
        <v>1573</v>
      </c>
      <c r="C33" s="32" t="s">
        <v>10</v>
      </c>
      <c r="D33" s="24">
        <v>46191</v>
      </c>
      <c r="E33" s="17">
        <f t="shared" si="2"/>
        <v>31449.502500000002</v>
      </c>
      <c r="F33" s="17">
        <f t="shared" si="0"/>
        <v>9258.1875</v>
      </c>
      <c r="G33" s="17">
        <v>1481.31</v>
      </c>
      <c r="H33" s="17">
        <f t="shared" si="5"/>
        <v>10739.497499999999</v>
      </c>
      <c r="I33" s="25">
        <v>42189</v>
      </c>
      <c r="J33" s="35"/>
      <c r="K33" s="82"/>
      <c r="L33" s="83"/>
      <c r="M33" s="20"/>
      <c r="N33" s="20"/>
    </row>
    <row r="34" spans="1:14" ht="18" x14ac:dyDescent="0.25">
      <c r="A34" s="29"/>
      <c r="B34" s="27">
        <v>1574</v>
      </c>
      <c r="C34" s="32" t="s">
        <v>10</v>
      </c>
      <c r="D34" s="24">
        <v>46192</v>
      </c>
      <c r="E34" s="17">
        <f t="shared" si="2"/>
        <v>15300.575000000001</v>
      </c>
      <c r="F34" s="17">
        <f t="shared" si="0"/>
        <v>8483.125</v>
      </c>
      <c r="G34" s="17">
        <v>1357.3</v>
      </c>
      <c r="H34" s="36">
        <f>F34+G34</f>
        <v>9840.4249999999993</v>
      </c>
      <c r="I34" s="25">
        <v>25141</v>
      </c>
      <c r="J34" s="35"/>
      <c r="K34" s="82"/>
      <c r="L34" s="83"/>
      <c r="M34" s="20"/>
      <c r="N34" s="20"/>
    </row>
    <row r="35" spans="1:14" ht="17.25" customHeight="1" x14ac:dyDescent="0.25">
      <c r="A35" s="22"/>
      <c r="B35" s="23">
        <v>1576</v>
      </c>
      <c r="C35" s="32" t="s">
        <v>10</v>
      </c>
      <c r="D35" s="24">
        <v>46195</v>
      </c>
      <c r="E35" s="17">
        <f t="shared" si="2"/>
        <v>35442.6</v>
      </c>
      <c r="F35" s="17">
        <f t="shared" si="0"/>
        <v>3565</v>
      </c>
      <c r="G35" s="17">
        <v>570.4</v>
      </c>
      <c r="H35" s="17">
        <f t="shared" ref="H35" si="6">F35+G35</f>
        <v>4135.3999999999996</v>
      </c>
      <c r="I35" s="25">
        <v>39578</v>
      </c>
      <c r="J35" s="38"/>
      <c r="K35" s="82"/>
      <c r="L35" s="83"/>
      <c r="M35" s="20"/>
      <c r="N35" s="20"/>
    </row>
    <row r="36" spans="1:14" ht="18" x14ac:dyDescent="0.25">
      <c r="A36" s="22"/>
      <c r="B36" s="23">
        <v>1577</v>
      </c>
      <c r="C36" s="32" t="s">
        <v>23</v>
      </c>
      <c r="D36" s="24">
        <v>46196</v>
      </c>
      <c r="E36" s="17">
        <f t="shared" si="2"/>
        <v>0</v>
      </c>
      <c r="F36" s="17">
        <v>401.72</v>
      </c>
      <c r="G36" s="17">
        <v>64.28</v>
      </c>
      <c r="H36" s="36">
        <f>F36+G36</f>
        <v>466</v>
      </c>
      <c r="I36" s="25">
        <v>466</v>
      </c>
      <c r="J36" s="38"/>
      <c r="K36" s="82"/>
      <c r="L36" s="83"/>
      <c r="M36" s="20"/>
      <c r="N36" s="20"/>
    </row>
    <row r="37" spans="1:14" ht="18" customHeight="1" x14ac:dyDescent="0.25">
      <c r="B37" s="23">
        <v>1578</v>
      </c>
      <c r="C37" s="32" t="s">
        <v>10</v>
      </c>
      <c r="D37" s="24">
        <v>46196</v>
      </c>
      <c r="E37" s="17">
        <f t="shared" si="2"/>
        <v>10275.762500000001</v>
      </c>
      <c r="F37" s="17">
        <f t="shared" si="0"/>
        <v>1434.6875</v>
      </c>
      <c r="G37" s="17">
        <v>229.55</v>
      </c>
      <c r="H37" s="36">
        <f t="shared" si="5"/>
        <v>1664.2375</v>
      </c>
      <c r="I37" s="25">
        <v>11940</v>
      </c>
      <c r="J37" s="77"/>
      <c r="K37" s="82"/>
      <c r="L37" s="83"/>
      <c r="M37" s="20"/>
      <c r="N37" s="20"/>
    </row>
    <row r="38" spans="1:14" ht="21" customHeight="1" x14ac:dyDescent="0.25">
      <c r="B38" s="23">
        <v>1579</v>
      </c>
      <c r="C38" s="32" t="s">
        <v>24</v>
      </c>
      <c r="D38" s="24">
        <v>46197</v>
      </c>
      <c r="E38" s="17">
        <f t="shared" si="2"/>
        <v>-3.2500000000027285E-2</v>
      </c>
      <c r="F38" s="17">
        <f t="shared" si="0"/>
        <v>456.0625</v>
      </c>
      <c r="G38" s="17">
        <v>72.97</v>
      </c>
      <c r="H38" s="36">
        <f t="shared" si="5"/>
        <v>529.03250000000003</v>
      </c>
      <c r="I38" s="25">
        <v>529</v>
      </c>
      <c r="J38" s="77"/>
      <c r="K38" s="82"/>
      <c r="L38" s="83"/>
      <c r="M38" s="20"/>
      <c r="N38" s="20"/>
    </row>
    <row r="39" spans="1:14" ht="18" x14ac:dyDescent="0.25">
      <c r="A39" s="22"/>
      <c r="B39" s="39">
        <v>1580</v>
      </c>
      <c r="C39" s="32" t="s">
        <v>10</v>
      </c>
      <c r="D39" s="40">
        <v>46197</v>
      </c>
      <c r="E39" s="41">
        <f t="shared" si="2"/>
        <v>7048.66</v>
      </c>
      <c r="F39" s="17">
        <f t="shared" si="0"/>
        <v>2486.5</v>
      </c>
      <c r="G39" s="41">
        <v>397.84</v>
      </c>
      <c r="H39" s="41">
        <f t="shared" si="5"/>
        <v>2884.34</v>
      </c>
      <c r="I39" s="42">
        <v>9933</v>
      </c>
      <c r="J39" s="43"/>
      <c r="K39" s="82"/>
      <c r="L39" s="83"/>
      <c r="M39" s="20"/>
      <c r="N39" s="20"/>
    </row>
    <row r="40" spans="1:14" ht="18" x14ac:dyDescent="0.25">
      <c r="A40" s="22"/>
      <c r="B40" s="23">
        <v>1581</v>
      </c>
      <c r="C40" s="32" t="s">
        <v>10</v>
      </c>
      <c r="D40" s="24">
        <v>46198</v>
      </c>
      <c r="E40" s="17">
        <f t="shared" si="2"/>
        <v>5300.26</v>
      </c>
      <c r="F40" s="17">
        <f t="shared" si="0"/>
        <v>301.5</v>
      </c>
      <c r="G40" s="17">
        <v>48.24</v>
      </c>
      <c r="H40" s="36">
        <f t="shared" si="5"/>
        <v>349.74</v>
      </c>
      <c r="I40" s="25">
        <v>5650</v>
      </c>
      <c r="J40" s="43"/>
      <c r="K40" s="82"/>
      <c r="L40" s="83"/>
      <c r="M40" s="20"/>
      <c r="N40" s="20"/>
    </row>
    <row r="41" spans="1:14" ht="18" x14ac:dyDescent="0.25">
      <c r="A41" s="22"/>
      <c r="B41" s="27">
        <v>1582</v>
      </c>
      <c r="C41" s="32" t="s">
        <v>10</v>
      </c>
      <c r="D41" s="24">
        <v>46199</v>
      </c>
      <c r="E41" s="17">
        <f t="shared" si="2"/>
        <v>17299.5425</v>
      </c>
      <c r="F41" s="17">
        <f t="shared" si="0"/>
        <v>4089.1875</v>
      </c>
      <c r="G41" s="17">
        <v>654.27</v>
      </c>
      <c r="H41" s="36">
        <f t="shared" si="5"/>
        <v>4743.4575000000004</v>
      </c>
      <c r="I41" s="25">
        <v>22043</v>
      </c>
      <c r="J41" s="26"/>
      <c r="K41" s="82"/>
      <c r="L41" s="83"/>
      <c r="M41" s="20"/>
      <c r="N41" s="20"/>
    </row>
    <row r="42" spans="1:14" ht="18" x14ac:dyDescent="0.25">
      <c r="A42" s="22"/>
      <c r="B42" s="23">
        <v>1583</v>
      </c>
      <c r="C42" s="32" t="s">
        <v>10</v>
      </c>
      <c r="D42" s="44">
        <v>46202</v>
      </c>
      <c r="E42" s="17">
        <f t="shared" si="2"/>
        <v>17758.3</v>
      </c>
      <c r="F42" s="17">
        <f t="shared" si="0"/>
        <v>1157.5</v>
      </c>
      <c r="G42" s="17">
        <v>185.2</v>
      </c>
      <c r="H42" s="17">
        <f t="shared" si="5"/>
        <v>1342.7</v>
      </c>
      <c r="I42" s="45">
        <v>19101</v>
      </c>
      <c r="J42" s="46"/>
      <c r="K42" s="84"/>
      <c r="L42" s="85"/>
      <c r="M42" s="47"/>
      <c r="N42" s="20"/>
    </row>
    <row r="43" spans="1:14" ht="18" x14ac:dyDescent="0.25">
      <c r="A43" s="22"/>
      <c r="B43" s="48">
        <v>1584</v>
      </c>
      <c r="C43" s="32" t="s">
        <v>10</v>
      </c>
      <c r="D43" s="49">
        <v>46203</v>
      </c>
      <c r="E43" s="17">
        <f t="shared" si="2"/>
        <v>16018.122499999999</v>
      </c>
      <c r="F43" s="17">
        <f t="shared" si="0"/>
        <v>10488.6875</v>
      </c>
      <c r="G43" s="50">
        <v>1678.19</v>
      </c>
      <c r="H43" s="36">
        <f t="shared" si="5"/>
        <v>12166.877500000001</v>
      </c>
      <c r="I43" s="51">
        <v>28185</v>
      </c>
      <c r="J43" s="46"/>
      <c r="K43" s="84"/>
      <c r="L43" s="85"/>
      <c r="M43" s="47"/>
      <c r="N43" s="20"/>
    </row>
    <row r="44" spans="1:14" ht="18" x14ac:dyDescent="0.25">
      <c r="A44" s="22"/>
      <c r="B44" s="48">
        <v>0</v>
      </c>
      <c r="C44" s="52" t="s">
        <v>25</v>
      </c>
      <c r="D44" s="49">
        <v>46174</v>
      </c>
      <c r="E44" s="17">
        <f t="shared" si="2"/>
        <v>1.08</v>
      </c>
      <c r="F44" s="17">
        <f t="shared" si="0"/>
        <v>0</v>
      </c>
      <c r="G44" s="50"/>
      <c r="H44" s="36">
        <f t="shared" si="5"/>
        <v>0</v>
      </c>
      <c r="I44" s="51">
        <v>1.08</v>
      </c>
      <c r="J44" s="46"/>
      <c r="K44" s="84"/>
      <c r="L44" s="85"/>
      <c r="M44" s="47"/>
      <c r="N44" s="20"/>
    </row>
    <row r="45" spans="1:14" ht="18" x14ac:dyDescent="0.25">
      <c r="A45" s="22"/>
      <c r="B45" s="48">
        <v>0</v>
      </c>
      <c r="C45" s="52" t="s">
        <v>26</v>
      </c>
      <c r="D45" s="49">
        <v>46174</v>
      </c>
      <c r="E45" s="17">
        <f t="shared" si="2"/>
        <v>193</v>
      </c>
      <c r="F45" s="17">
        <f t="shared" si="0"/>
        <v>0</v>
      </c>
      <c r="G45" s="50"/>
      <c r="H45" s="36">
        <f t="shared" si="5"/>
        <v>0</v>
      </c>
      <c r="I45" s="51">
        <v>193</v>
      </c>
      <c r="J45" s="46"/>
      <c r="K45" s="84"/>
      <c r="L45" s="85"/>
      <c r="M45" s="47"/>
      <c r="N45" s="20"/>
    </row>
    <row r="46" spans="1:14" ht="18" x14ac:dyDescent="0.25">
      <c r="A46" s="22"/>
      <c r="B46" s="48">
        <v>0</v>
      </c>
      <c r="C46" s="52" t="s">
        <v>27</v>
      </c>
      <c r="D46" s="49">
        <v>46174</v>
      </c>
      <c r="E46" s="17">
        <f t="shared" si="2"/>
        <v>390</v>
      </c>
      <c r="F46" s="17">
        <f t="shared" si="0"/>
        <v>0</v>
      </c>
      <c r="G46" s="50"/>
      <c r="H46" s="36">
        <f t="shared" si="5"/>
        <v>0</v>
      </c>
      <c r="I46" s="51">
        <v>390</v>
      </c>
      <c r="J46" s="46"/>
      <c r="K46" s="84"/>
      <c r="L46" s="85"/>
      <c r="M46" s="47"/>
      <c r="N46" s="20"/>
    </row>
    <row r="47" spans="1:14" ht="18" x14ac:dyDescent="0.25">
      <c r="A47" s="22"/>
      <c r="B47" s="48">
        <v>0</v>
      </c>
      <c r="C47" s="52" t="s">
        <v>28</v>
      </c>
      <c r="D47" s="49">
        <v>46174</v>
      </c>
      <c r="E47" s="17">
        <f t="shared" si="2"/>
        <v>147</v>
      </c>
      <c r="F47" s="17">
        <f t="shared" si="0"/>
        <v>0</v>
      </c>
      <c r="G47" s="50"/>
      <c r="H47" s="36">
        <f t="shared" si="5"/>
        <v>0</v>
      </c>
      <c r="I47" s="51">
        <v>147</v>
      </c>
      <c r="J47" s="46"/>
      <c r="K47" s="84"/>
      <c r="L47" s="85"/>
      <c r="M47" s="47"/>
      <c r="N47" s="20"/>
    </row>
    <row r="48" spans="1:14" ht="18" x14ac:dyDescent="0.25">
      <c r="A48" s="22"/>
      <c r="B48" s="48">
        <v>0</v>
      </c>
      <c r="C48" s="52" t="s">
        <v>29</v>
      </c>
      <c r="D48" s="49">
        <v>46175</v>
      </c>
      <c r="E48" s="17">
        <f t="shared" si="2"/>
        <v>130</v>
      </c>
      <c r="F48" s="17">
        <f t="shared" si="0"/>
        <v>0</v>
      </c>
      <c r="G48" s="50"/>
      <c r="H48" s="36">
        <f t="shared" si="5"/>
        <v>0</v>
      </c>
      <c r="I48" s="51">
        <v>130</v>
      </c>
      <c r="J48" s="46"/>
      <c r="K48" s="84"/>
      <c r="L48" s="85"/>
      <c r="M48" s="47"/>
      <c r="N48" s="20"/>
    </row>
    <row r="49" spans="1:14" ht="18" x14ac:dyDescent="0.25">
      <c r="A49" s="22"/>
      <c r="B49" s="48">
        <v>0</v>
      </c>
      <c r="C49" s="52" t="s">
        <v>30</v>
      </c>
      <c r="D49" s="49">
        <v>46178</v>
      </c>
      <c r="E49" s="17">
        <f t="shared" si="2"/>
        <v>1436</v>
      </c>
      <c r="F49" s="17">
        <f t="shared" si="0"/>
        <v>0</v>
      </c>
      <c r="G49" s="50"/>
      <c r="H49" s="36">
        <f>F49+G49</f>
        <v>0</v>
      </c>
      <c r="I49" s="51">
        <v>1436</v>
      </c>
      <c r="J49" s="46"/>
      <c r="K49" s="84"/>
      <c r="L49" s="85"/>
      <c r="M49" s="47"/>
      <c r="N49" s="20"/>
    </row>
    <row r="50" spans="1:14" ht="18" x14ac:dyDescent="0.25">
      <c r="A50" s="22"/>
      <c r="B50" s="48">
        <v>0</v>
      </c>
      <c r="C50" s="52" t="s">
        <v>31</v>
      </c>
      <c r="D50" s="49">
        <v>46181</v>
      </c>
      <c r="E50" s="17"/>
      <c r="F50" s="17"/>
      <c r="G50" s="50"/>
      <c r="H50" s="36"/>
      <c r="I50" s="51">
        <v>500</v>
      </c>
      <c r="J50" s="46"/>
      <c r="K50" s="84"/>
      <c r="L50" s="85"/>
      <c r="M50" s="47"/>
      <c r="N50" s="20"/>
    </row>
    <row r="51" spans="1:14" ht="18" x14ac:dyDescent="0.25">
      <c r="A51" s="22"/>
      <c r="B51" s="48">
        <v>0</v>
      </c>
      <c r="C51" s="52" t="s">
        <v>32</v>
      </c>
      <c r="D51" s="49">
        <v>46183</v>
      </c>
      <c r="E51" s="17"/>
      <c r="F51" s="17"/>
      <c r="G51" s="50"/>
      <c r="H51" s="36"/>
      <c r="I51" s="51">
        <v>102</v>
      </c>
      <c r="J51" s="46"/>
      <c r="K51" s="84"/>
      <c r="L51" s="85"/>
      <c r="M51" s="47"/>
      <c r="N51" s="20"/>
    </row>
    <row r="52" spans="1:14" ht="18" x14ac:dyDescent="0.25">
      <c r="A52" s="22"/>
      <c r="B52" s="48">
        <v>0</v>
      </c>
      <c r="C52" s="52" t="s">
        <v>33</v>
      </c>
      <c r="D52" s="49">
        <v>46184</v>
      </c>
      <c r="E52" s="17"/>
      <c r="F52" s="17"/>
      <c r="G52" s="50"/>
      <c r="H52" s="36"/>
      <c r="I52" s="51">
        <v>300</v>
      </c>
      <c r="J52" s="46"/>
      <c r="K52" s="84"/>
      <c r="L52" s="85"/>
      <c r="M52" s="47"/>
      <c r="N52" s="20"/>
    </row>
    <row r="53" spans="1:14" ht="18" x14ac:dyDescent="0.25">
      <c r="A53" s="22"/>
      <c r="B53" s="48">
        <v>0</v>
      </c>
      <c r="C53" s="52" t="s">
        <v>34</v>
      </c>
      <c r="D53" s="49">
        <v>46184</v>
      </c>
      <c r="E53" s="17"/>
      <c r="F53" s="17"/>
      <c r="G53" s="50"/>
      <c r="H53" s="36"/>
      <c r="I53" s="51">
        <v>296</v>
      </c>
      <c r="J53" s="46"/>
      <c r="K53" s="84"/>
      <c r="L53" s="85"/>
      <c r="M53" s="47"/>
      <c r="N53" s="20"/>
    </row>
    <row r="54" spans="1:14" ht="18" x14ac:dyDescent="0.25">
      <c r="A54" s="22"/>
      <c r="B54" s="48">
        <v>0</v>
      </c>
      <c r="C54" s="52" t="s">
        <v>35</v>
      </c>
      <c r="D54" s="49">
        <v>46185</v>
      </c>
      <c r="E54" s="17"/>
      <c r="F54" s="17"/>
      <c r="G54" s="50"/>
      <c r="H54" s="36"/>
      <c r="I54" s="51">
        <v>2840</v>
      </c>
      <c r="J54" s="46"/>
      <c r="K54" s="84"/>
      <c r="L54" s="85"/>
      <c r="M54" s="47"/>
      <c r="N54" s="20"/>
    </row>
    <row r="55" spans="1:14" ht="18" x14ac:dyDescent="0.25">
      <c r="A55" s="22"/>
      <c r="B55" s="48">
        <v>0</v>
      </c>
      <c r="C55" s="52" t="s">
        <v>36</v>
      </c>
      <c r="D55" s="49">
        <v>46188</v>
      </c>
      <c r="E55" s="17"/>
      <c r="F55" s="17"/>
      <c r="G55" s="50"/>
      <c r="H55" s="36"/>
      <c r="I55" s="51">
        <v>363</v>
      </c>
      <c r="J55" s="46"/>
      <c r="K55" s="84"/>
      <c r="L55" s="85"/>
      <c r="M55" s="47"/>
      <c r="N55" s="20"/>
    </row>
    <row r="56" spans="1:14" ht="18" x14ac:dyDescent="0.25">
      <c r="A56" s="22"/>
      <c r="B56" s="48">
        <v>0</v>
      </c>
      <c r="C56" s="52" t="s">
        <v>37</v>
      </c>
      <c r="D56" s="49">
        <v>46192</v>
      </c>
      <c r="E56" s="17"/>
      <c r="F56" s="17"/>
      <c r="G56" s="50"/>
      <c r="H56" s="36"/>
      <c r="I56" s="51">
        <v>286</v>
      </c>
      <c r="J56" s="46"/>
      <c r="K56" s="84"/>
      <c r="L56" s="85"/>
      <c r="M56" s="47"/>
      <c r="N56" s="20"/>
    </row>
    <row r="57" spans="1:14" ht="18" x14ac:dyDescent="0.25">
      <c r="A57" s="22"/>
      <c r="B57" s="48">
        <v>0</v>
      </c>
      <c r="C57" s="52" t="s">
        <v>38</v>
      </c>
      <c r="D57" s="49">
        <v>46192</v>
      </c>
      <c r="E57" s="17"/>
      <c r="F57" s="17"/>
      <c r="G57" s="50"/>
      <c r="H57" s="36"/>
      <c r="I57" s="51">
        <v>4968</v>
      </c>
      <c r="J57" s="46"/>
      <c r="K57" s="84"/>
      <c r="L57" s="85"/>
      <c r="M57" s="47"/>
      <c r="N57" s="20"/>
    </row>
    <row r="58" spans="1:14" ht="18" x14ac:dyDescent="0.25">
      <c r="A58" s="22"/>
      <c r="B58" s="48">
        <v>0</v>
      </c>
      <c r="C58" s="52" t="s">
        <v>39</v>
      </c>
      <c r="D58" s="49">
        <v>46284</v>
      </c>
      <c r="E58" s="17"/>
      <c r="F58" s="17"/>
      <c r="G58" s="50"/>
      <c r="H58" s="36"/>
      <c r="I58" s="51">
        <v>173</v>
      </c>
      <c r="J58" s="46"/>
      <c r="K58" s="84"/>
      <c r="L58" s="85"/>
      <c r="M58" s="47"/>
      <c r="N58" s="20"/>
    </row>
    <row r="59" spans="1:14" ht="18" x14ac:dyDescent="0.25">
      <c r="A59" s="22"/>
      <c r="B59" s="48">
        <v>0</v>
      </c>
      <c r="C59" s="52" t="s">
        <v>40</v>
      </c>
      <c r="D59" s="49">
        <v>46198</v>
      </c>
      <c r="E59" s="17"/>
      <c r="F59" s="17"/>
      <c r="G59" s="50"/>
      <c r="H59" s="36"/>
      <c r="I59" s="51">
        <v>281</v>
      </c>
      <c r="J59" s="46"/>
      <c r="K59" s="84"/>
      <c r="L59" s="85"/>
      <c r="M59" s="47"/>
      <c r="N59" s="20"/>
    </row>
    <row r="60" spans="1:14" ht="18" x14ac:dyDescent="0.25">
      <c r="A60" s="22"/>
      <c r="B60" s="48">
        <v>0</v>
      </c>
      <c r="C60" s="52" t="s">
        <v>41</v>
      </c>
      <c r="D60" s="49">
        <v>46202</v>
      </c>
      <c r="E60" s="17"/>
      <c r="F60" s="17"/>
      <c r="G60" s="50"/>
      <c r="H60" s="36"/>
      <c r="I60" s="51">
        <v>180</v>
      </c>
      <c r="J60" s="46"/>
      <c r="K60" s="84"/>
      <c r="L60" s="85"/>
      <c r="M60" s="47"/>
      <c r="N60" s="20"/>
    </row>
    <row r="61" spans="1:14" ht="18" x14ac:dyDescent="0.25">
      <c r="A61" s="22"/>
      <c r="B61" s="48">
        <v>0</v>
      </c>
      <c r="C61" s="52" t="s">
        <v>42</v>
      </c>
      <c r="D61" s="49">
        <v>46203</v>
      </c>
      <c r="E61" s="17"/>
      <c r="F61" s="17"/>
      <c r="G61" s="50"/>
      <c r="H61" s="36"/>
      <c r="I61" s="51">
        <v>193</v>
      </c>
      <c r="J61" s="46"/>
      <c r="K61" s="84"/>
      <c r="L61" s="85"/>
      <c r="M61" s="47"/>
      <c r="N61" s="20"/>
    </row>
    <row r="62" spans="1:14" ht="18" x14ac:dyDescent="0.25">
      <c r="A62" s="22"/>
      <c r="B62" s="48">
        <v>0</v>
      </c>
      <c r="C62" s="52" t="s">
        <v>43</v>
      </c>
      <c r="D62" s="49">
        <v>46203</v>
      </c>
      <c r="E62" s="17"/>
      <c r="F62" s="17"/>
      <c r="G62" s="50"/>
      <c r="H62" s="36"/>
      <c r="I62" s="51">
        <v>101</v>
      </c>
      <c r="J62" s="46"/>
      <c r="K62" s="84"/>
      <c r="L62" s="85"/>
      <c r="M62" s="47"/>
      <c r="N62" s="20"/>
    </row>
    <row r="63" spans="1:14" ht="18.75" thickBot="1" x14ac:dyDescent="0.3">
      <c r="A63" s="22"/>
      <c r="B63" s="53">
        <v>0</v>
      </c>
      <c r="C63" s="54" t="s">
        <v>44</v>
      </c>
      <c r="D63" s="55"/>
      <c r="E63" s="17">
        <f t="shared" ref="E63" si="7">I63-H63</f>
        <v>0</v>
      </c>
      <c r="F63" s="17">
        <f t="shared" si="0"/>
        <v>0</v>
      </c>
      <c r="G63" s="56">
        <v>0</v>
      </c>
      <c r="H63" s="36">
        <f t="shared" si="5"/>
        <v>0</v>
      </c>
      <c r="I63" s="57">
        <v>0</v>
      </c>
      <c r="J63" s="58" t="s">
        <v>45</v>
      </c>
      <c r="K63" s="86"/>
      <c r="L63" s="87"/>
      <c r="M63" s="47"/>
      <c r="N63" s="20"/>
    </row>
    <row r="64" spans="1:14" ht="18.75" thickBot="1" x14ac:dyDescent="0.3">
      <c r="A64" s="22"/>
      <c r="E64" s="60">
        <f>SUM(E4:E63)</f>
        <v>494854.42999999993</v>
      </c>
      <c r="F64" s="60">
        <f>SUM(F4:F63)</f>
        <v>169537.3</v>
      </c>
      <c r="G64" s="60">
        <f>SUM(G4:G63)</f>
        <v>27126.010000000002</v>
      </c>
      <c r="H64" s="60">
        <f>SUM(H4:H63)</f>
        <v>196663.30999999997</v>
      </c>
      <c r="I64" s="60">
        <f>SUM(I4:I63)</f>
        <v>702100.74</v>
      </c>
      <c r="J64" s="61"/>
      <c r="K64" s="88"/>
      <c r="L64" s="88"/>
      <c r="M64" s="89"/>
      <c r="N64" s="89"/>
    </row>
    <row r="65" spans="6:9" ht="22.5" customHeight="1" thickBot="1" x14ac:dyDescent="0.3">
      <c r="F65" s="69" t="s">
        <v>46</v>
      </c>
      <c r="G65" s="70"/>
      <c r="H65" s="70"/>
      <c r="I65" s="62">
        <f>SUM(I4:I62)</f>
        <v>702100.74</v>
      </c>
    </row>
    <row r="66" spans="6:9" ht="22.5" customHeight="1" thickBot="1" x14ac:dyDescent="0.3">
      <c r="F66" s="71" t="s">
        <v>47</v>
      </c>
      <c r="G66" s="72"/>
      <c r="H66" s="72"/>
      <c r="I66" s="62">
        <v>0</v>
      </c>
    </row>
    <row r="67" spans="6:9" ht="22.5" customHeight="1" thickBot="1" x14ac:dyDescent="0.3">
      <c r="F67" s="71" t="s">
        <v>48</v>
      </c>
      <c r="G67" s="72"/>
      <c r="H67" s="72"/>
      <c r="I67" s="63">
        <f>SUM(I63)</f>
        <v>0</v>
      </c>
    </row>
    <row r="68" spans="6:9" ht="20.25" thickBot="1" x14ac:dyDescent="0.3">
      <c r="F68" s="73" t="s">
        <v>49</v>
      </c>
      <c r="G68" s="74"/>
      <c r="H68" s="75"/>
      <c r="I68" s="64">
        <f>SUM(I65+I66+I67)</f>
        <v>702100.74</v>
      </c>
    </row>
  </sheetData>
  <mergeCells count="6">
    <mergeCell ref="F68:H68"/>
    <mergeCell ref="D1:I1"/>
    <mergeCell ref="M1:N1"/>
    <mergeCell ref="F65:H65"/>
    <mergeCell ref="F66:H66"/>
    <mergeCell ref="F67:H67"/>
  </mergeCells>
  <printOptions horizontalCentered="1"/>
  <pageMargins left="0.23622047244094491" right="0.23622047244094491" top="0.35433070866141736" bottom="0.35433070866141736" header="0.31496062992125984" footer="0.31496062992125984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INGRESOS JUN</vt:lpstr>
      <vt:lpstr>'INGRESOS JUN'!Área_de_impresión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2026-07-23T17:37:03Z</dcterms:created>
  <dcterms:modified xsi:type="dcterms:W3CDTF">2026-07-23T17:48:48Z</dcterms:modified>
</cp:coreProperties>
</file>