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I68" i="1"/>
  <c r="F68" i="1"/>
  <c r="F67" i="1"/>
  <c r="I67" i="1" s="1"/>
  <c r="F66" i="1"/>
  <c r="I66" i="1" s="1"/>
  <c r="F65" i="1"/>
  <c r="I65" i="1" s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F54" i="1"/>
  <c r="I54" i="1" s="1"/>
  <c r="F53" i="1"/>
  <c r="I53" i="1" s="1"/>
  <c r="F52" i="1"/>
  <c r="I52" i="1" s="1"/>
  <c r="F51" i="1"/>
  <c r="I51" i="1" s="1"/>
  <c r="I50" i="1"/>
  <c r="F50" i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G38" i="1" s="1"/>
  <c r="E42" i="1"/>
  <c r="F42" i="1" s="1"/>
  <c r="D42" i="1"/>
  <c r="F41" i="1"/>
  <c r="I41" i="1" s="1"/>
  <c r="F40" i="1"/>
  <c r="I40" i="1" s="1"/>
  <c r="F39" i="1"/>
  <c r="I39" i="1" s="1"/>
  <c r="H38" i="1"/>
  <c r="D38" i="1"/>
  <c r="F37" i="1"/>
  <c r="I37" i="1" s="1"/>
  <c r="H36" i="1"/>
  <c r="G36" i="1"/>
  <c r="E36" i="1"/>
  <c r="D36" i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H32" i="1"/>
  <c r="G32" i="1"/>
  <c r="E32" i="1"/>
  <c r="F32" i="1" s="1"/>
  <c r="D32" i="1"/>
  <c r="H31" i="1"/>
  <c r="G31" i="1"/>
  <c r="E31" i="1"/>
  <c r="D31" i="1"/>
  <c r="H30" i="1"/>
  <c r="G30" i="1"/>
  <c r="E30" i="1"/>
  <c r="F30" i="1" s="1"/>
  <c r="D30" i="1"/>
  <c r="H29" i="1"/>
  <c r="G29" i="1"/>
  <c r="G28" i="1" s="1"/>
  <c r="E29" i="1"/>
  <c r="D29" i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H24" i="1"/>
  <c r="G24" i="1"/>
  <c r="E24" i="1"/>
  <c r="F24" i="1" s="1"/>
  <c r="I24" i="1" s="1"/>
  <c r="D24" i="1"/>
  <c r="F23" i="1"/>
  <c r="I23" i="1" s="1"/>
  <c r="H22" i="1"/>
  <c r="G22" i="1"/>
  <c r="E22" i="1"/>
  <c r="F22" i="1" s="1"/>
  <c r="D22" i="1"/>
  <c r="F21" i="1"/>
  <c r="I21" i="1" s="1"/>
  <c r="H20" i="1"/>
  <c r="G20" i="1"/>
  <c r="E20" i="1"/>
  <c r="D20" i="1"/>
  <c r="H19" i="1"/>
  <c r="H18" i="1" s="1"/>
  <c r="G19" i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H14" i="1"/>
  <c r="G14" i="1"/>
  <c r="E14" i="1"/>
  <c r="D14" i="1"/>
  <c r="H13" i="1"/>
  <c r="G13" i="1"/>
  <c r="E13" i="1"/>
  <c r="D13" i="1"/>
  <c r="F13" i="1" s="1"/>
  <c r="H12" i="1"/>
  <c r="G12" i="1"/>
  <c r="E12" i="1"/>
  <c r="D12" i="1"/>
  <c r="H11" i="1"/>
  <c r="G11" i="1"/>
  <c r="E11" i="1"/>
  <c r="D11" i="1"/>
  <c r="F11" i="1" s="1"/>
  <c r="E10" i="1"/>
  <c r="H10" i="1" l="1"/>
  <c r="H82" i="1" s="1"/>
  <c r="H28" i="1"/>
  <c r="I13" i="1"/>
  <c r="F15" i="1"/>
  <c r="I15" i="1" s="1"/>
  <c r="F20" i="1"/>
  <c r="I20" i="1" s="1"/>
  <c r="F29" i="1"/>
  <c r="I29" i="1" s="1"/>
  <c r="I28" i="1" s="1"/>
  <c r="F31" i="1"/>
  <c r="I31" i="1" s="1"/>
  <c r="I33" i="1"/>
  <c r="F48" i="1"/>
  <c r="G10" i="1"/>
  <c r="G82" i="1" s="1"/>
  <c r="F12" i="1"/>
  <c r="I12" i="1" s="1"/>
  <c r="F14" i="1"/>
  <c r="I14" i="1" s="1"/>
  <c r="G18" i="1"/>
  <c r="I22" i="1"/>
  <c r="F25" i="1"/>
  <c r="I25" i="1" s="1"/>
  <c r="I30" i="1"/>
  <c r="I32" i="1"/>
  <c r="I58" i="1"/>
  <c r="I70" i="1"/>
  <c r="F36" i="1"/>
  <c r="I36" i="1" s="1"/>
  <c r="F62" i="1"/>
  <c r="F74" i="1"/>
  <c r="I42" i="1"/>
  <c r="F38" i="1"/>
  <c r="I62" i="1"/>
  <c r="I74" i="1"/>
  <c r="I19" i="1"/>
  <c r="F18" i="1"/>
  <c r="I48" i="1"/>
  <c r="I38" i="1"/>
  <c r="I11" i="1"/>
  <c r="I10" i="1" s="1"/>
  <c r="F10" i="1"/>
  <c r="E38" i="1"/>
  <c r="E82" i="1" s="1"/>
  <c r="D10" i="1"/>
  <c r="D18" i="1"/>
  <c r="D28" i="1"/>
  <c r="I18" i="1" l="1"/>
  <c r="I82" i="1" s="1"/>
  <c r="F28" i="1"/>
  <c r="F82" i="1" s="1"/>
  <c r="D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<sst xmlns="http://schemas.openxmlformats.org/spreadsheetml/2006/main" count="88" uniqueCount="88">
  <si>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</si>
  <si>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</si>
  <si>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</si>
  <si>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</si>
  <si>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DICIEMBRE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</si>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</sst>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DICIEMBRE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DICIEMBRE"/>
      <sheetName val="EDO. FINAN. DICIEMBRE (4000)"/>
      <sheetName val="EDO. FINAN. DICIEMBRE (1)"/>
      <sheetName val="EDO. FINAN. DICIEMBRE (2)"/>
      <sheetName val="ANALITICO R-33"/>
      <sheetName val="EDO. FINAN. DICIEMBRE (3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811260.97</v>
          </cell>
          <cell r="G8">
            <v>19212156.25</v>
          </cell>
          <cell r="I8">
            <v>19212156.25</v>
          </cell>
        </row>
        <row r="9">
          <cell r="C9">
            <v>1791000.05</v>
          </cell>
          <cell r="D9">
            <v>-107888.87</v>
          </cell>
          <cell r="G9">
            <v>1683111.18</v>
          </cell>
          <cell r="I9">
            <v>1683111.18</v>
          </cell>
        </row>
        <row r="10">
          <cell r="C10">
            <v>591210</v>
          </cell>
          <cell r="D10">
            <v>-32802.5</v>
          </cell>
          <cell r="G10">
            <v>558407.5</v>
          </cell>
          <cell r="I10">
            <v>558407.5</v>
          </cell>
        </row>
        <row r="11">
          <cell r="C11">
            <v>1178644.8999999999</v>
          </cell>
          <cell r="D11">
            <v>-26644.43</v>
          </cell>
          <cell r="G11">
            <v>1152000.47</v>
          </cell>
          <cell r="I11">
            <v>1152000.47</v>
          </cell>
        </row>
        <row r="12">
          <cell r="C12">
            <v>1885934.12</v>
          </cell>
          <cell r="D12">
            <v>1484122.25</v>
          </cell>
          <cell r="G12">
            <v>3370056.37</v>
          </cell>
          <cell r="I12">
            <v>1948076.76</v>
          </cell>
        </row>
        <row r="13">
          <cell r="C13">
            <v>2253571.2000000002</v>
          </cell>
          <cell r="D13">
            <v>91542.04</v>
          </cell>
          <cell r="G13">
            <v>2345113.2400000002</v>
          </cell>
          <cell r="I13">
            <v>2345113.2400000002</v>
          </cell>
        </row>
        <row r="14">
          <cell r="C14">
            <v>717661.21</v>
          </cell>
          <cell r="D14">
            <v>29152.18</v>
          </cell>
          <cell r="G14">
            <v>746813.39</v>
          </cell>
          <cell r="I14">
            <v>746813.39</v>
          </cell>
        </row>
        <row r="15">
          <cell r="C15">
            <v>1129924.92</v>
          </cell>
          <cell r="D15">
            <v>46076.41</v>
          </cell>
          <cell r="G15">
            <v>1176001.33</v>
          </cell>
          <cell r="I15">
            <v>1176001.33</v>
          </cell>
        </row>
        <row r="16">
          <cell r="C16">
            <v>451969.92</v>
          </cell>
          <cell r="D16">
            <v>18427.91</v>
          </cell>
          <cell r="G16">
            <v>470397.83</v>
          </cell>
          <cell r="I16">
            <v>470397.83</v>
          </cell>
        </row>
        <row r="17">
          <cell r="C17">
            <v>1775708.89</v>
          </cell>
          <cell r="D17">
            <v>-1202591.72</v>
          </cell>
          <cell r="G17">
            <v>573117.17000000004</v>
          </cell>
          <cell r="I17">
            <v>573117.17000000004</v>
          </cell>
        </row>
        <row r="18">
          <cell r="C18">
            <v>207761.28</v>
          </cell>
          <cell r="D18">
            <v>-10347.02</v>
          </cell>
          <cell r="G18">
            <v>197414.26</v>
          </cell>
          <cell r="I18">
            <v>197414.26</v>
          </cell>
        </row>
        <row r="19">
          <cell r="C19">
            <v>74445</v>
          </cell>
          <cell r="D19">
            <v>-797.62</v>
          </cell>
          <cell r="G19">
            <v>73647.38</v>
          </cell>
          <cell r="I19">
            <v>73647.38</v>
          </cell>
        </row>
        <row r="20">
          <cell r="C20">
            <v>1879380</v>
          </cell>
          <cell r="D20">
            <v>90710</v>
          </cell>
          <cell r="G20">
            <v>1970090</v>
          </cell>
          <cell r="I20">
            <v>1970090</v>
          </cell>
        </row>
        <row r="21">
          <cell r="C21">
            <v>4197600</v>
          </cell>
          <cell r="D21">
            <v>137800</v>
          </cell>
          <cell r="G21">
            <v>4335400</v>
          </cell>
          <cell r="I21">
            <v>4335400</v>
          </cell>
        </row>
        <row r="22">
          <cell r="C22">
            <v>6966375.96</v>
          </cell>
          <cell r="D22">
            <v>144157.35999999999</v>
          </cell>
          <cell r="G22">
            <v>7110533.3200000003</v>
          </cell>
          <cell r="I22">
            <v>7110533.3200000003</v>
          </cell>
        </row>
        <row r="23">
          <cell r="C23">
            <v>820800</v>
          </cell>
          <cell r="D23">
            <v>-17100</v>
          </cell>
          <cell r="G23">
            <v>803700</v>
          </cell>
          <cell r="I23">
            <v>803700</v>
          </cell>
        </row>
        <row r="24">
          <cell r="C24">
            <v>272000</v>
          </cell>
          <cell r="D24">
            <v>20000</v>
          </cell>
          <cell r="G24">
            <v>292000</v>
          </cell>
          <cell r="I24">
            <v>292000</v>
          </cell>
        </row>
        <row r="25">
          <cell r="C25">
            <v>209617.39</v>
          </cell>
          <cell r="D25">
            <v>10953.34</v>
          </cell>
          <cell r="G25">
            <v>220570.73</v>
          </cell>
          <cell r="I25">
            <v>220570.73</v>
          </cell>
        </row>
        <row r="26">
          <cell r="C26">
            <v>2364554.7200000002</v>
          </cell>
          <cell r="D26">
            <v>29607.69</v>
          </cell>
          <cell r="G26">
            <v>2394162.41</v>
          </cell>
          <cell r="I26">
            <v>2394162.41</v>
          </cell>
        </row>
        <row r="27">
          <cell r="C27">
            <v>429545.35</v>
          </cell>
          <cell r="D27">
            <v>-29431.18</v>
          </cell>
          <cell r="G27">
            <v>400114.17</v>
          </cell>
          <cell r="I27">
            <v>301999.98</v>
          </cell>
        </row>
        <row r="28">
          <cell r="C28">
            <v>390822.76</v>
          </cell>
          <cell r="D28">
            <v>-23846.28</v>
          </cell>
          <cell r="G28">
            <v>366976.48</v>
          </cell>
          <cell r="I28">
            <v>3558.82</v>
          </cell>
        </row>
        <row r="29">
          <cell r="C29">
            <v>103400</v>
          </cell>
          <cell r="D29">
            <v>-8856.32</v>
          </cell>
          <cell r="G29">
            <v>94543.679999999993</v>
          </cell>
          <cell r="I29">
            <v>94543.679999999993</v>
          </cell>
        </row>
        <row r="30">
          <cell r="C30">
            <v>209612.53</v>
          </cell>
          <cell r="D30">
            <v>-58188.5</v>
          </cell>
          <cell r="G30">
            <v>151424.03</v>
          </cell>
          <cell r="I30">
            <v>0</v>
          </cell>
        </row>
        <row r="31">
          <cell r="C31">
            <v>2810896.34</v>
          </cell>
          <cell r="D31">
            <v>-81715.69</v>
          </cell>
          <cell r="G31">
            <v>2729180.65</v>
          </cell>
          <cell r="I31">
            <v>2729180.65</v>
          </cell>
        </row>
        <row r="32">
          <cell r="C32">
            <v>71176.399999999994</v>
          </cell>
          <cell r="D32">
            <v>-35588.199999999997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7685.45</v>
          </cell>
          <cell r="G33">
            <v>371701.95</v>
          </cell>
          <cell r="I33">
            <v>371701.95</v>
          </cell>
        </row>
        <row r="34">
          <cell r="C34">
            <v>25000</v>
          </cell>
          <cell r="D34">
            <v>-25000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5.51</v>
          </cell>
          <cell r="G35">
            <v>17005.509999999998</v>
          </cell>
          <cell r="I35">
            <v>17005.509999999998</v>
          </cell>
        </row>
        <row r="36">
          <cell r="C36">
            <v>91446.399999999994</v>
          </cell>
          <cell r="D36">
            <v>-8921.6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-335791.32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-4450</v>
          </cell>
          <cell r="G38">
            <v>17500</v>
          </cell>
          <cell r="I38">
            <v>17500</v>
          </cell>
        </row>
        <row r="39">
          <cell r="C39">
            <v>3181500</v>
          </cell>
          <cell r="D39">
            <v>200037.5</v>
          </cell>
          <cell r="G39">
            <v>3381537.5</v>
          </cell>
          <cell r="I39">
            <v>3381537.5</v>
          </cell>
        </row>
        <row r="40">
          <cell r="C40">
            <v>45000</v>
          </cell>
          <cell r="D40">
            <v>-3000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92030</v>
          </cell>
          <cell r="G41">
            <v>1856930</v>
          </cell>
          <cell r="I41">
            <v>1856930</v>
          </cell>
        </row>
        <row r="42">
          <cell r="C42">
            <v>67866</v>
          </cell>
          <cell r="D42">
            <v>-19286</v>
          </cell>
          <cell r="G42">
            <v>48580</v>
          </cell>
          <cell r="I42">
            <v>48580</v>
          </cell>
        </row>
        <row r="43">
          <cell r="C43">
            <v>3000</v>
          </cell>
          <cell r="D43">
            <v>-3000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-2788.2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-6400</v>
          </cell>
          <cell r="G45">
            <v>108800</v>
          </cell>
          <cell r="I45">
            <v>108800</v>
          </cell>
        </row>
        <row r="46">
          <cell r="C46">
            <v>11200</v>
          </cell>
          <cell r="D46">
            <v>-350</v>
          </cell>
          <cell r="G46">
            <v>10850</v>
          </cell>
          <cell r="I46">
            <v>10850</v>
          </cell>
        </row>
        <row r="47">
          <cell r="C47">
            <v>16560</v>
          </cell>
          <cell r="D47">
            <v>-230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-28706.04</v>
          </cell>
          <cell r="G48">
            <v>71649.009999999995</v>
          </cell>
          <cell r="I48">
            <v>71649.009999999995</v>
          </cell>
        </row>
        <row r="49">
          <cell r="C49">
            <v>42500</v>
          </cell>
          <cell r="D49">
            <v>2065.38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1150</v>
          </cell>
          <cell r="G50">
            <v>166750</v>
          </cell>
          <cell r="I50">
            <v>166750</v>
          </cell>
        </row>
        <row r="51">
          <cell r="C51">
            <v>70000</v>
          </cell>
          <cell r="D51">
            <v>-42885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9600.5499999999993</v>
          </cell>
          <cell r="G52">
            <v>2378718.5499999998</v>
          </cell>
          <cell r="I52">
            <v>2378718.5499999998</v>
          </cell>
        </row>
        <row r="53">
          <cell r="C53">
            <v>0</v>
          </cell>
          <cell r="D53">
            <v>662597.18999999994</v>
          </cell>
          <cell r="G53">
            <v>662597.18999999994</v>
          </cell>
          <cell r="I53">
            <v>662597.18999999994</v>
          </cell>
        </row>
        <row r="54">
          <cell r="C54">
            <v>1962224.11</v>
          </cell>
          <cell r="D54">
            <v>465586.7</v>
          </cell>
          <cell r="G54">
            <v>2427719.1800000002</v>
          </cell>
          <cell r="I54">
            <v>1274075.23</v>
          </cell>
        </row>
        <row r="56">
          <cell r="C56">
            <v>429000</v>
          </cell>
          <cell r="D56">
            <v>53970.720000000001</v>
          </cell>
          <cell r="G56">
            <v>482970.72</v>
          </cell>
          <cell r="I56">
            <v>482970.72</v>
          </cell>
        </row>
        <row r="57">
          <cell r="C57">
            <v>679744</v>
          </cell>
          <cell r="D57">
            <v>79367.789999999994</v>
          </cell>
          <cell r="G57">
            <v>759111.79</v>
          </cell>
          <cell r="I57">
            <v>759111.79</v>
          </cell>
        </row>
        <row r="58">
          <cell r="C58">
            <v>42000</v>
          </cell>
          <cell r="D58">
            <v>-29520.720000000001</v>
          </cell>
          <cell r="G58">
            <v>12479.28</v>
          </cell>
          <cell r="I58">
            <v>12479.28</v>
          </cell>
        </row>
        <row r="59">
          <cell r="C59">
            <v>142900</v>
          </cell>
          <cell r="D59">
            <v>70935.31</v>
          </cell>
          <cell r="G59">
            <v>213835.31</v>
          </cell>
          <cell r="I59">
            <v>213835.31</v>
          </cell>
        </row>
        <row r="60">
          <cell r="C60">
            <v>62939</v>
          </cell>
          <cell r="D60">
            <v>-12515.79</v>
          </cell>
          <cell r="G60">
            <v>50423.21</v>
          </cell>
          <cell r="I60">
            <v>50423.21</v>
          </cell>
        </row>
        <row r="61">
          <cell r="C61">
            <v>38700</v>
          </cell>
          <cell r="D61">
            <v>39442.86</v>
          </cell>
          <cell r="G61">
            <v>78142.86</v>
          </cell>
          <cell r="I61">
            <v>78142.86</v>
          </cell>
        </row>
        <row r="62">
          <cell r="C62">
            <v>10300</v>
          </cell>
          <cell r="D62">
            <v>-9533.99</v>
          </cell>
          <cell r="G62">
            <v>766.01</v>
          </cell>
          <cell r="I62">
            <v>766.01</v>
          </cell>
        </row>
        <row r="63">
          <cell r="C63">
            <v>32500</v>
          </cell>
          <cell r="D63">
            <v>102649.12</v>
          </cell>
          <cell r="G63">
            <v>135149.12</v>
          </cell>
          <cell r="I63">
            <v>135149.12</v>
          </cell>
        </row>
        <row r="64">
          <cell r="C64">
            <v>3738058</v>
          </cell>
          <cell r="D64">
            <v>141505.48000000001</v>
          </cell>
          <cell r="G64">
            <v>3879563.48</v>
          </cell>
          <cell r="I64">
            <v>3879563.48</v>
          </cell>
        </row>
        <row r="65">
          <cell r="C65">
            <v>2000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13800</v>
          </cell>
          <cell r="D66">
            <v>-3462.77</v>
          </cell>
          <cell r="G66">
            <v>10337.23</v>
          </cell>
          <cell r="I66">
            <v>10337.23</v>
          </cell>
        </row>
        <row r="67">
          <cell r="C67">
            <v>2000</v>
          </cell>
          <cell r="D67">
            <v>-1900</v>
          </cell>
          <cell r="G67">
            <v>100</v>
          </cell>
          <cell r="I67">
            <v>100</v>
          </cell>
        </row>
        <row r="68">
          <cell r="C68">
            <v>4000</v>
          </cell>
          <cell r="D68">
            <v>-3182</v>
          </cell>
          <cell r="G68">
            <v>818</v>
          </cell>
          <cell r="I68">
            <v>818</v>
          </cell>
        </row>
        <row r="69">
          <cell r="C69">
            <v>10600</v>
          </cell>
          <cell r="D69">
            <v>-9232</v>
          </cell>
          <cell r="G69">
            <v>1368</v>
          </cell>
          <cell r="I69">
            <v>1368</v>
          </cell>
        </row>
        <row r="70">
          <cell r="C70">
            <v>58000</v>
          </cell>
          <cell r="D70">
            <v>13058.26</v>
          </cell>
          <cell r="G70">
            <v>71058.149999999994</v>
          </cell>
          <cell r="I70">
            <v>71058.149999999994</v>
          </cell>
        </row>
        <row r="71">
          <cell r="C71">
            <v>34800</v>
          </cell>
          <cell r="D71">
            <v>99444.76</v>
          </cell>
          <cell r="G71">
            <v>134244.76</v>
          </cell>
          <cell r="I71">
            <v>134244.76</v>
          </cell>
        </row>
        <row r="72">
          <cell r="C72">
            <v>2000</v>
          </cell>
          <cell r="D72">
            <v>-1677.95</v>
          </cell>
          <cell r="G72">
            <v>322.05</v>
          </cell>
          <cell r="I72">
            <v>322.05</v>
          </cell>
        </row>
        <row r="74">
          <cell r="C74">
            <v>566600</v>
          </cell>
          <cell r="D74">
            <v>-150008</v>
          </cell>
          <cell r="G74">
            <v>412935.67999999999</v>
          </cell>
          <cell r="I74">
            <v>412935.67999999999</v>
          </cell>
        </row>
        <row r="75">
          <cell r="C75">
            <v>197500</v>
          </cell>
          <cell r="D75">
            <v>-84775.2</v>
          </cell>
          <cell r="G75">
            <v>112724.8</v>
          </cell>
          <cell r="I75">
            <v>112724.8</v>
          </cell>
        </row>
        <row r="76">
          <cell r="C76">
            <v>228200</v>
          </cell>
          <cell r="D76">
            <v>-53217.29</v>
          </cell>
          <cell r="G76">
            <v>174982.71</v>
          </cell>
          <cell r="I76">
            <v>174982.71</v>
          </cell>
        </row>
        <row r="77">
          <cell r="C77">
            <v>437000</v>
          </cell>
          <cell r="D77">
            <v>-27629.39</v>
          </cell>
          <cell r="G77">
            <v>409370.61</v>
          </cell>
          <cell r="I77">
            <v>409370.61</v>
          </cell>
        </row>
        <row r="78">
          <cell r="C78">
            <v>6897180</v>
          </cell>
          <cell r="D78">
            <v>-264251.28999999998</v>
          </cell>
          <cell r="G78">
            <v>6632928.71</v>
          </cell>
          <cell r="I78">
            <v>6632928.71</v>
          </cell>
        </row>
        <row r="79">
          <cell r="C79">
            <v>6319905.9000000004</v>
          </cell>
          <cell r="D79">
            <v>-463787.75</v>
          </cell>
          <cell r="G79">
            <v>5856118.1500000004</v>
          </cell>
          <cell r="I79">
            <v>5856118.1500000004</v>
          </cell>
        </row>
        <row r="80">
          <cell r="C80">
            <v>432000</v>
          </cell>
          <cell r="D80">
            <v>-24306.17</v>
          </cell>
          <cell r="G80">
            <v>407693.83</v>
          </cell>
          <cell r="I80">
            <v>407693.83</v>
          </cell>
        </row>
        <row r="81">
          <cell r="C81">
            <v>292000</v>
          </cell>
          <cell r="D81">
            <v>335.48</v>
          </cell>
          <cell r="G81">
            <v>292335.48</v>
          </cell>
          <cell r="I81">
            <v>292335.48</v>
          </cell>
        </row>
        <row r="82">
          <cell r="C82">
            <v>3205140</v>
          </cell>
          <cell r="D82">
            <v>-16310.71</v>
          </cell>
          <cell r="G82">
            <v>3188829.29</v>
          </cell>
          <cell r="I82">
            <v>3188829.29</v>
          </cell>
        </row>
        <row r="83">
          <cell r="C83">
            <v>283584</v>
          </cell>
          <cell r="D83">
            <v>-13028.7</v>
          </cell>
          <cell r="G83">
            <v>270555.3</v>
          </cell>
          <cell r="I83">
            <v>270555.3</v>
          </cell>
        </row>
        <row r="84">
          <cell r="C84">
            <v>830000</v>
          </cell>
          <cell r="D84">
            <v>-42555.29</v>
          </cell>
          <cell r="G84">
            <v>787444.71</v>
          </cell>
          <cell r="I84">
            <v>787444.71</v>
          </cell>
        </row>
        <row r="85">
          <cell r="C85">
            <v>613000</v>
          </cell>
          <cell r="D85">
            <v>-6555.56</v>
          </cell>
          <cell r="G85">
            <v>606444.43999999994</v>
          </cell>
          <cell r="I85">
            <v>606444.43999999994</v>
          </cell>
        </row>
        <row r="86">
          <cell r="C86">
            <v>0</v>
          </cell>
          <cell r="D86">
            <v>6396.94</v>
          </cell>
          <cell r="G86">
            <v>6396.94</v>
          </cell>
          <cell r="I86">
            <v>6396.94</v>
          </cell>
        </row>
        <row r="87">
          <cell r="C87">
            <v>74200</v>
          </cell>
          <cell r="D87">
            <v>122174.34</v>
          </cell>
          <cell r="G87">
            <v>196374.34</v>
          </cell>
          <cell r="I87">
            <v>196374.34</v>
          </cell>
        </row>
        <row r="88">
          <cell r="C88">
            <v>624000</v>
          </cell>
          <cell r="D88">
            <v>-10337.959999999999</v>
          </cell>
          <cell r="G88">
            <v>613662.04</v>
          </cell>
          <cell r="I88">
            <v>613662.04</v>
          </cell>
        </row>
        <row r="89">
          <cell r="C89">
            <v>9600</v>
          </cell>
          <cell r="D89">
            <v>-3636.72</v>
          </cell>
          <cell r="G89">
            <v>5963.28</v>
          </cell>
          <cell r="I89">
            <v>5963.28</v>
          </cell>
        </row>
        <row r="90">
          <cell r="C90">
            <v>312333</v>
          </cell>
          <cell r="D90">
            <v>-2354.34</v>
          </cell>
          <cell r="G90">
            <v>309978.65999999997</v>
          </cell>
          <cell r="I90">
            <v>309978.65999999997</v>
          </cell>
        </row>
        <row r="91">
          <cell r="C91">
            <v>1000</v>
          </cell>
          <cell r="D91">
            <v>-1000</v>
          </cell>
          <cell r="G91">
            <v>0</v>
          </cell>
          <cell r="I91">
            <v>0</v>
          </cell>
        </row>
        <row r="92">
          <cell r="C92">
            <v>56500</v>
          </cell>
          <cell r="D92">
            <v>-9662.2099999999991</v>
          </cell>
          <cell r="G92">
            <v>46837.79</v>
          </cell>
          <cell r="I92">
            <v>46837.79</v>
          </cell>
        </row>
        <row r="93">
          <cell r="C93">
            <v>17000</v>
          </cell>
          <cell r="D93">
            <v>115415.78</v>
          </cell>
          <cell r="G93">
            <v>132415.78</v>
          </cell>
          <cell r="I93">
            <v>132415.78</v>
          </cell>
        </row>
        <row r="94">
          <cell r="C94">
            <v>40800</v>
          </cell>
          <cell r="D94">
            <v>93205.25</v>
          </cell>
          <cell r="G94">
            <v>134005.25</v>
          </cell>
          <cell r="I94">
            <v>134005.25</v>
          </cell>
        </row>
        <row r="95">
          <cell r="C95">
            <v>53000</v>
          </cell>
          <cell r="D95">
            <v>24756.86</v>
          </cell>
          <cell r="G95">
            <v>77756.86</v>
          </cell>
          <cell r="I95">
            <v>77756.86</v>
          </cell>
        </row>
        <row r="96">
          <cell r="C96">
            <v>191300</v>
          </cell>
          <cell r="D96">
            <v>211336.59</v>
          </cell>
          <cell r="G96">
            <v>402636.59</v>
          </cell>
          <cell r="I96">
            <v>402636.59</v>
          </cell>
        </row>
        <row r="97">
          <cell r="C97">
            <v>704000</v>
          </cell>
          <cell r="D97">
            <v>-140</v>
          </cell>
          <cell r="G97">
            <v>703860</v>
          </cell>
          <cell r="I97">
            <v>703860</v>
          </cell>
        </row>
        <row r="98">
          <cell r="C98">
            <v>3000</v>
          </cell>
          <cell r="D98">
            <v>86400</v>
          </cell>
          <cell r="G98">
            <v>89400</v>
          </cell>
          <cell r="I98">
            <v>89400</v>
          </cell>
        </row>
        <row r="99">
          <cell r="C99">
            <v>9000</v>
          </cell>
          <cell r="D99">
            <v>-8177</v>
          </cell>
          <cell r="G99">
            <v>823</v>
          </cell>
          <cell r="I99">
            <v>823</v>
          </cell>
        </row>
        <row r="100">
          <cell r="C100">
            <v>163600</v>
          </cell>
          <cell r="D100">
            <v>9299.6</v>
          </cell>
          <cell r="G100">
            <v>172899.6</v>
          </cell>
          <cell r="I100">
            <v>172899.6</v>
          </cell>
        </row>
        <row r="101">
          <cell r="C101">
            <v>9000</v>
          </cell>
          <cell r="D101">
            <v>-8760</v>
          </cell>
          <cell r="G101">
            <v>240</v>
          </cell>
          <cell r="I101">
            <v>240</v>
          </cell>
        </row>
        <row r="102">
          <cell r="C102">
            <v>732500</v>
          </cell>
          <cell r="D102">
            <v>-168747.23</v>
          </cell>
          <cell r="G102">
            <v>563752.77</v>
          </cell>
          <cell r="I102">
            <v>563752.77</v>
          </cell>
        </row>
        <row r="103">
          <cell r="C103">
            <v>479400</v>
          </cell>
          <cell r="D103">
            <v>523674.13</v>
          </cell>
          <cell r="G103">
            <v>1003073.96</v>
          </cell>
          <cell r="I103">
            <v>1003073.96</v>
          </cell>
        </row>
        <row r="105">
          <cell r="C105">
            <v>2200000</v>
          </cell>
          <cell r="D105">
            <v>0</v>
          </cell>
          <cell r="G105">
            <v>2200000</v>
          </cell>
          <cell r="I105">
            <v>2200000</v>
          </cell>
        </row>
        <row r="106">
          <cell r="C106">
            <v>10592397.1</v>
          </cell>
          <cell r="D106">
            <v>0</v>
          </cell>
          <cell r="G106">
            <v>10592397</v>
          </cell>
          <cell r="I106">
            <v>10592397</v>
          </cell>
        </row>
        <row r="107">
          <cell r="C107">
            <v>1680000</v>
          </cell>
          <cell r="D107">
            <v>0</v>
          </cell>
          <cell r="G107">
            <v>1680000</v>
          </cell>
          <cell r="I107">
            <v>1680000</v>
          </cell>
        </row>
        <row r="108">
          <cell r="C108">
            <v>676000</v>
          </cell>
          <cell r="D108">
            <v>0</v>
          </cell>
          <cell r="G108">
            <v>676000</v>
          </cell>
          <cell r="I108">
            <v>676000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2"/>
  <sheetViews>
    <sheetView tabSelected="1" topLeftCell="B82" workbookViewId="0">
      <selection activeCell="C100" sqref="C10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61975367</v>
      </c>
      <c r="E10" s="24">
        <f>SUM(E11:E17)</f>
        <v>2237961.9400000004</v>
      </c>
      <c r="F10" s="24">
        <f t="shared" ref="F10:I10" si="0">SUM(F11:F17)</f>
        <v>64213328.939999998</v>
      </c>
      <c r="G10" s="24">
        <f t="shared" si="0"/>
        <v>64213237.31000001</v>
      </c>
      <c r="H10" s="24">
        <f t="shared" si="0"/>
        <v>61024657.869999997</v>
      </c>
      <c r="I10" s="24">
        <f t="shared" si="0"/>
        <v>91.629999999888241</v>
      </c>
    </row>
    <row r="11" spans="2:12" ht="15" customHeight="1" x14ac:dyDescent="0.25">
      <c r="B11" s="25"/>
      <c r="C11" s="26" t="s">
        <v>16</v>
      </c>
      <c r="D11" s="27">
        <f>'[1]EDO. FINAN. DICIEMBRE (2)'!C8</f>
        <v>18400895.280000001</v>
      </c>
      <c r="E11" s="27">
        <f>'[1]EDO. FINAN. DICIEMBRE (2)'!D8</f>
        <v>811260.97</v>
      </c>
      <c r="F11" s="27">
        <f>D11+E11</f>
        <v>19212156.25</v>
      </c>
      <c r="G11" s="27">
        <f>'[1]EDO. FINAN. DICIEMBRE (2)'!G8</f>
        <v>19212156.25</v>
      </c>
      <c r="H11" s="27">
        <f>'[1]EDO. FINAN. DICIEMBRE (2)'!I8</f>
        <v>19212156.25</v>
      </c>
      <c r="I11" s="28">
        <f>+F11-G11</f>
        <v>0</v>
      </c>
      <c r="L11" s="29"/>
    </row>
    <row r="12" spans="2:12" ht="15" customHeight="1" x14ac:dyDescent="0.25">
      <c r="B12" s="25"/>
      <c r="C12" s="26" t="s">
        <v>17</v>
      </c>
      <c r="D12" s="27">
        <f>'[1]EDO. FINAN. DICIEMBRE (2)'!C9</f>
        <v>1791000.05</v>
      </c>
      <c r="E12" s="27">
        <f>'[1]EDO. FINAN. DICIEMBRE (2)'!D9</f>
        <v>-107888.87</v>
      </c>
      <c r="F12" s="27">
        <f t="shared" ref="F12:F27" si="1">D12+E12</f>
        <v>1683111.1800000002</v>
      </c>
      <c r="G12" s="27">
        <f>'[1]EDO. FINAN. DICIEMBRE (2)'!G9</f>
        <v>1683111.18</v>
      </c>
      <c r="H12" s="27">
        <f>'[1]EDO. FINAN. DICIEMBRE (2)'!I9</f>
        <v>1683111.18</v>
      </c>
      <c r="I12" s="28">
        <f t="shared" ref="I12:I75" si="2">+F12-G12</f>
        <v>0</v>
      </c>
      <c r="L12" s="29"/>
    </row>
    <row r="13" spans="2:12" ht="15" customHeight="1" x14ac:dyDescent="0.25">
      <c r="B13" s="25"/>
      <c r="C13" s="26" t="s">
        <v>18</v>
      </c>
      <c r="D13" s="27">
        <f>'[1]EDO. FINAN. DICIEMBRE (2)'!C10+'[1]EDO. FINAN. DICIEMBRE (2)'!C11+'[1]EDO. FINAN. DICIEMBRE (2)'!C12</f>
        <v>3655789.02</v>
      </c>
      <c r="E13" s="27">
        <f>'[1]EDO. FINAN. DICIEMBRE (2)'!D10+'[1]EDO. FINAN. DICIEMBRE (2)'!D11+'[1]EDO. FINAN. DICIEMBRE (2)'!D12</f>
        <v>1424675.32</v>
      </c>
      <c r="F13" s="27">
        <f t="shared" si="1"/>
        <v>5080464.34</v>
      </c>
      <c r="G13" s="27">
        <f>'[1]EDO. FINAN. DICIEMBRE (2)'!G10+'[1]EDO. FINAN. DICIEMBRE (2)'!G11+'[1]EDO. FINAN. DICIEMBRE (2)'!G12</f>
        <v>5080464.34</v>
      </c>
      <c r="H13" s="27">
        <f>'[1]EDO. FINAN. DICIEMBRE (2)'!I10+'[1]EDO. FINAN. DICIEMBRE (2)'!I11+'[1]EDO. FINAN. DICIEMBRE (2)'!I12</f>
        <v>3658484.73</v>
      </c>
      <c r="I13" s="28">
        <f t="shared" si="2"/>
        <v>0</v>
      </c>
      <c r="L13" s="29"/>
    </row>
    <row r="14" spans="2:12" ht="15" customHeight="1" x14ac:dyDescent="0.25">
      <c r="B14" s="25"/>
      <c r="C14" s="26" t="s">
        <v>19</v>
      </c>
      <c r="D14" s="27">
        <f>'[1]EDO. FINAN. DICIEMBRE (2)'!C13+'[1]EDO. FINAN. DICIEMBRE (2)'!C14+'[1]EDO. FINAN. DICIEMBRE (2)'!C15+'[1]EDO. FINAN. DICIEMBRE (2)'!C16+'[1]EDO. FINAN. DICIEMBRE (2)'!C17+'[1]EDO. FINAN. DICIEMBRE (2)'!C18+'[1]EDO. FINAN. DICIEMBRE (2)'!C19</f>
        <v>6611042.4199999999</v>
      </c>
      <c r="E14" s="27">
        <f>'[1]EDO. FINAN. DICIEMBRE (2)'!D13+'[1]EDO. FINAN. DICIEMBRE (2)'!D14+'[1]EDO. FINAN. DICIEMBRE (2)'!D15+'[1]EDO. FINAN. DICIEMBRE (2)'!D16+'[1]EDO. FINAN. DICIEMBRE (2)'!D17+'[1]EDO. FINAN. DICIEMBRE (2)'!D18+'[1]EDO. FINAN. DICIEMBRE (2)'!D19</f>
        <v>-1028537.82</v>
      </c>
      <c r="F14" s="27">
        <f t="shared" si="1"/>
        <v>5582504.5999999996</v>
      </c>
      <c r="G14" s="27">
        <f>'[1]EDO. FINAN. DICIEMBRE (2)'!G13+'[1]EDO. FINAN. DICIEMBRE (2)'!G14+'[1]EDO. FINAN. DICIEMBRE (2)'!G15+'[1]EDO. FINAN. DICIEMBRE (2)'!G16+'[1]EDO. FINAN. DICIEMBRE (2)'!G17+'[1]EDO. FINAN. DICIEMBRE (2)'!G18+'[1]EDO. FINAN. DICIEMBRE (2)'!G19</f>
        <v>5582504.6000000006</v>
      </c>
      <c r="H14" s="27">
        <f>'[1]EDO. FINAN. DICIEMBRE (2)'!I13+'[1]EDO. FINAN. DICIEMBRE (2)'!I14+'[1]EDO. FINAN. DICIEMBRE (2)'!I15+'[1]EDO. FINAN. DICIEMBRE (2)'!I16+'[1]EDO. FINAN. DICIEMBRE (2)'!I17+'[1]EDO. FINAN. DICIEMBRE (2)'!I18+'[1]EDO. FINAN. DICIEMBRE (2)'!I19</f>
        <v>5582504.6000000006</v>
      </c>
      <c r="I14" s="28">
        <f t="shared" si="2"/>
        <v>0</v>
      </c>
      <c r="L14" s="29"/>
    </row>
    <row r="15" spans="2:12" ht="15" customHeight="1" x14ac:dyDescent="0.25">
      <c r="B15" s="25"/>
      <c r="C15" s="26" t="s">
        <v>20</v>
      </c>
      <c r="D15" s="27">
        <f>'[1]EDO. FINAN. DICIEMBRE (2)'!C20+'[1]EDO. FINAN. DICIEMBRE (2)'!C21+'[1]EDO. FINAN. DICIEMBRE (2)'!C22+'[1]EDO. FINAN. DICIEMBRE (2)'!C23+'[1]EDO. FINAN. DICIEMBRE (2)'!C24+'[1]EDO. FINAN. DICIEMBRE (2)'!C25+'[1]EDO. FINAN. DICIEMBRE (2)'!C26+'[1]EDO. FINAN. DICIEMBRE (2)'!C27+'[1]EDO. FINAN. DICIEMBRE (2)'!C28+'[1]EDO. FINAN. DICIEMBRE (2)'!C29+'[1]EDO. FINAN. DICIEMBRE (2)'!C30+'[1]EDO. FINAN. DICIEMBRE (2)'!C31+'[1]EDO. FINAN. DICIEMBRE (2)'!C32+'[1]EDO. FINAN. DICIEMBRE (2)'!C33+'[1]EDO. FINAN. DICIEMBRE (2)'!C34+'[1]EDO. FINAN. DICIEMBRE (2)'!C35+'[1]EDO. FINAN. DICIEMBRE (2)'!C36+'[1]EDO. FINAN. DICIEMBRE (2)'!C37+'[1]EDO. FINAN. DICIEMBRE (2)'!C38+'[1]EDO. FINAN. DICIEMBRE (2)'!C39+'[1]EDO. FINAN. DICIEMBRE (2)'!C40+'[1]EDO. FINAN. DICIEMBRE (2)'!C41+'[1]EDO. FINAN. DICIEMBRE (2)'!C42+'[1]EDO. FINAN. DICIEMBRE (2)'!C43+'[1]EDO. FINAN. DICIEMBRE (2)'!C44+'[1]EDO. FINAN. DICIEMBRE (2)'!C45+'[1]EDO. FINAN. DICIEMBRE (2)'!C46+'[1]EDO. FINAN. DICIEMBRE (2)'!C47+'[1]EDO. FINAN. DICIEMBRE (2)'!C48+'[1]EDO. FINAN. DICIEMBRE (2)'!C49+'[1]EDO. FINAN. DICIEMBRE (2)'!C50+'[1]EDO. FINAN. DICIEMBRE (2)'!C51+'[1]EDO. FINAN. DICIEMBRE (2)'!C52+'[1]EDO. FINAN. DICIEMBRE (2)'!C53</f>
        <v>29554416.120000001</v>
      </c>
      <c r="E15" s="27">
        <f>'[1]EDO. FINAN. DICIEMBRE (2)'!D20+'[1]EDO. FINAN. DICIEMBRE (2)'!D21+'[1]EDO. FINAN. DICIEMBRE (2)'!D22+'[1]EDO. FINAN. DICIEMBRE (2)'!D23+'[1]EDO. FINAN. DICIEMBRE (2)'!D24+'[1]EDO. FINAN. DICIEMBRE (2)'!D25+'[1]EDO. FINAN. DICIEMBRE (2)'!D26+'[1]EDO. FINAN. DICIEMBRE (2)'!D27+'[1]EDO. FINAN. DICIEMBRE (2)'!D28+'[1]EDO. FINAN. DICIEMBRE (2)'!D29+'[1]EDO. FINAN. DICIEMBRE (2)'!D30+'[1]EDO. FINAN. DICIEMBRE (2)'!D31+'[1]EDO. FINAN. DICIEMBRE (2)'!D32+'[1]EDO. FINAN. DICIEMBRE (2)'!D33+'[1]EDO. FINAN. DICIEMBRE (2)'!D34+'[1]EDO. FINAN. DICIEMBRE (2)'!D35+'[1]EDO. FINAN. DICIEMBRE (2)'!D36+'[1]EDO. FINAN. DICIEMBRE (2)'!D37+'[1]EDO. FINAN. DICIEMBRE (2)'!D38+'[1]EDO. FINAN. DICIEMBRE (2)'!D39+'[1]EDO. FINAN. DICIEMBRE (2)'!D40+'[1]EDO. FINAN. DICIEMBRE (2)'!D41+'[1]EDO. FINAN. DICIEMBRE (2)'!D42+'[1]EDO. FINAN. DICIEMBRE (2)'!D43+'[1]EDO. FINAN. DICIEMBRE (2)'!D44+'[1]EDO. FINAN. DICIEMBRE (2)'!D45+'[1]EDO. FINAN. DICIEMBRE (2)'!D46+'[1]EDO. FINAN. DICIEMBRE (2)'!D47+'[1]EDO. FINAN. DICIEMBRE (2)'!D48+'[1]EDO. FINAN. DICIEMBRE (2)'!D49+'[1]EDO. FINAN. DICIEMBRE (2)'!D50+'[1]EDO. FINAN. DICIEMBRE (2)'!D51+'[1]EDO. FINAN. DICIEMBRE (2)'!D52+'[1]EDO. FINAN. DICIEMBRE (2)'!D53</f>
        <v>672865.64</v>
      </c>
      <c r="F15" s="27">
        <f t="shared" si="1"/>
        <v>30227281.760000002</v>
      </c>
      <c r="G15" s="27">
        <f>'[1]EDO. FINAN. DICIEMBRE (2)'!G20+'[1]EDO. FINAN. DICIEMBRE (2)'!G21+'[1]EDO. FINAN. DICIEMBRE (2)'!G22+'[1]EDO. FINAN. DICIEMBRE (2)'!G23+'[1]EDO. FINAN. DICIEMBRE (2)'!G24+'[1]EDO. FINAN. DICIEMBRE (2)'!G25+'[1]EDO. FINAN. DICIEMBRE (2)'!G26+'[1]EDO. FINAN. DICIEMBRE (2)'!G27+'[1]EDO. FINAN. DICIEMBRE (2)'!G28+'[1]EDO. FINAN. DICIEMBRE (2)'!G29+'[1]EDO. FINAN. DICIEMBRE (2)'!G30+'[1]EDO. FINAN. DICIEMBRE (2)'!G31+'[1]EDO. FINAN. DICIEMBRE (2)'!G32+'[1]EDO. FINAN. DICIEMBRE (2)'!G33+'[1]EDO. FINAN. DICIEMBRE (2)'!G34+'[1]EDO. FINAN. DICIEMBRE (2)'!G35+'[1]EDO. FINAN. DICIEMBRE (2)'!G36+'[1]EDO. FINAN. DICIEMBRE (2)'!G37+'[1]EDO. FINAN. DICIEMBRE (2)'!G38+'[1]EDO. FINAN. DICIEMBRE (2)'!G39+'[1]EDO. FINAN. DICIEMBRE (2)'!G40+'[1]EDO. FINAN. DICIEMBRE (2)'!G41+'[1]EDO. FINAN. DICIEMBRE (2)'!G42+'[1]EDO. FINAN. DICIEMBRE (2)'!G43+'[1]EDO. FINAN. DICIEMBRE (2)'!G44+'[1]EDO. FINAN. DICIEMBRE (2)'!G45+'[1]EDO. FINAN. DICIEMBRE (2)'!G46+'[1]EDO. FINAN. DICIEMBRE (2)'!G47+'[1]EDO. FINAN. DICIEMBRE (2)'!G48+'[1]EDO. FINAN. DICIEMBRE (2)'!G49+'[1]EDO. FINAN. DICIEMBRE (2)'!G50+'[1]EDO. FINAN. DICIEMBRE (2)'!G51+'[1]EDO. FINAN. DICIEMBRE (2)'!G52+'[1]EDO. FINAN. DICIEMBRE (2)'!G53</f>
        <v>30227281.760000005</v>
      </c>
      <c r="H15" s="27">
        <f>'[1]EDO. FINAN. DICIEMBRE (2)'!I20+'[1]EDO. FINAN. DICIEMBRE (2)'!I21+'[1]EDO. FINAN. DICIEMBRE (2)'!I22+'[1]EDO. FINAN. DICIEMBRE (2)'!I23+'[1]EDO. FINAN. DICIEMBRE (2)'!I24+'[1]EDO. FINAN. DICIEMBRE (2)'!I25+'[1]EDO. FINAN. DICIEMBRE (2)'!I26+'[1]EDO. FINAN. DICIEMBRE (2)'!I27+'[1]EDO. FINAN. DICIEMBRE (2)'!I28+'[1]EDO. FINAN. DICIEMBRE (2)'!I29+'[1]EDO. FINAN. DICIEMBRE (2)'!I30+'[1]EDO. FINAN. DICIEMBRE (2)'!I31+'[1]EDO. FINAN. DICIEMBRE (2)'!I32+'[1]EDO. FINAN. DICIEMBRE (2)'!I33+'[1]EDO. FINAN. DICIEMBRE (2)'!I34+'[1]EDO. FINAN. DICIEMBRE (2)'!I35+'[1]EDO. FINAN. DICIEMBRE (2)'!I36+'[1]EDO. FINAN. DICIEMBRE (2)'!I37+'[1]EDO. FINAN. DICIEMBRE (2)'!I38+'[1]EDO. FINAN. DICIEMBRE (2)'!I39+'[1]EDO. FINAN. DICIEMBRE (2)'!I40+'[1]EDO. FINAN. DICIEMBRE (2)'!I41+'[1]EDO. FINAN. DICIEMBRE (2)'!I42+'[1]EDO. FINAN. DICIEMBRE (2)'!I43+'[1]EDO. FINAN. DICIEMBRE (2)'!I44+'[1]EDO. FINAN. DICIEMBRE (2)'!I45+'[1]EDO. FINAN. DICIEMBRE (2)'!I46+'[1]EDO. FINAN. DICIEMBRE (2)'!I47+'[1]EDO. FINAN. DICIEMBRE (2)'!I48+'[1]EDO. FINAN. DICIEMBRE (2)'!I49+'[1]EDO. FINAN. DICIEMBRE (2)'!I50+'[1]EDO. FINAN. DICIEMBRE (2)'!I51+'[1]EDO. FINAN. DICIEMBRE (2)'!I52+'[1]EDO. FINAN. DICIEMBRE (2)'!I53</f>
        <v>29614325.880000003</v>
      </c>
      <c r="I15" s="28">
        <f t="shared" si="2"/>
        <v>0</v>
      </c>
      <c r="L15" s="29"/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  <c r="L16" s="29"/>
    </row>
    <row r="17" spans="2:9" ht="15" customHeight="1" x14ac:dyDescent="0.25">
      <c r="B17" s="25"/>
      <c r="C17" s="26" t="s">
        <v>22</v>
      </c>
      <c r="D17" s="27">
        <f>'[1]EDO. FINAN. DICIEMBRE (2)'!C54</f>
        <v>1962224.11</v>
      </c>
      <c r="E17" s="27">
        <f>'[1]EDO. FINAN. DICIEMBRE (2)'!D54</f>
        <v>465586.7</v>
      </c>
      <c r="F17" s="27">
        <f t="shared" si="1"/>
        <v>2427810.81</v>
      </c>
      <c r="G17" s="27">
        <f>'[1]EDO. FINAN. DICIEMBRE (2)'!G54</f>
        <v>2427719.1800000002</v>
      </c>
      <c r="H17" s="27">
        <f>'[1]EDO. FINAN. DICIEMBRE (2)'!I54</f>
        <v>1274075.23</v>
      </c>
      <c r="I17" s="28">
        <f t="shared" si="2"/>
        <v>91.629999999888241</v>
      </c>
    </row>
    <row r="18" spans="2:9" ht="15" customHeight="1" x14ac:dyDescent="0.25">
      <c r="B18" s="30" t="s">
        <v>23</v>
      </c>
      <c r="C18" s="31"/>
      <c r="D18" s="24">
        <f>SUM(D19:D27)</f>
        <v>5303341</v>
      </c>
      <c r="E18" s="24">
        <f t="shared" ref="E18:I18" si="3">SUM(E19:E27)</f>
        <v>527349.07999999996</v>
      </c>
      <c r="F18" s="24">
        <f t="shared" si="3"/>
        <v>5830690.080000001</v>
      </c>
      <c r="G18" s="24">
        <f t="shared" si="3"/>
        <v>5830689.9700000007</v>
      </c>
      <c r="H18" s="24">
        <f t="shared" si="3"/>
        <v>5830689.9700000007</v>
      </c>
      <c r="I18" s="24">
        <f t="shared" si="3"/>
        <v>0.11000000001513399</v>
      </c>
    </row>
    <row r="19" spans="2:9" ht="15" customHeight="1" x14ac:dyDescent="0.25">
      <c r="B19" s="25"/>
      <c r="C19" s="26" t="s">
        <v>24</v>
      </c>
      <c r="D19" s="27">
        <f>'[1]EDO. FINAN. DICIEMBRE (2)'!C56+'[1]EDO. FINAN. DICIEMBRE (2)'!C57+'[1]EDO. FINAN. DICIEMBRE (2)'!C58+'[1]EDO. FINAN. DICIEMBRE (2)'!C59</f>
        <v>1293644</v>
      </c>
      <c r="E19" s="27">
        <f>'[1]EDO. FINAN. DICIEMBRE (2)'!D56+'[1]EDO. FINAN. DICIEMBRE (2)'!D57+'[1]EDO. FINAN. DICIEMBRE (2)'!D58+'[1]EDO. FINAN. DICIEMBRE (2)'!D59</f>
        <v>174753.1</v>
      </c>
      <c r="F19" s="27">
        <f>D19+E19</f>
        <v>1468397.1</v>
      </c>
      <c r="G19" s="27">
        <f>'[1]EDO. FINAN. DICIEMBRE (2)'!G56+'[1]EDO. FINAN. DICIEMBRE (2)'!G57+'[1]EDO. FINAN. DICIEMBRE (2)'!G58+'[1]EDO. FINAN. DICIEMBRE (2)'!G59</f>
        <v>1468397.1</v>
      </c>
      <c r="H19" s="27">
        <f>'[1]EDO. FINAN. DICIEMBRE (2)'!I56+'[1]EDO. FINAN. DICIEMBRE (2)'!I57+'[1]EDO. FINAN. DICIEMBRE (2)'!I58+'[1]EDO. FINAN. DICIEMBRE (2)'!I59</f>
        <v>1468397.1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f>'[1]EDO. FINAN. DICIEMBRE (2)'!C60</f>
        <v>62939</v>
      </c>
      <c r="E20" s="27">
        <f>'[1]EDO. FINAN. DICIEMBRE (2)'!D60</f>
        <v>-12515.79</v>
      </c>
      <c r="F20" s="27">
        <f t="shared" si="1"/>
        <v>50423.21</v>
      </c>
      <c r="G20" s="27">
        <f>'[1]EDO. FINAN. DICIEMBRE (2)'!G60</f>
        <v>50423.21</v>
      </c>
      <c r="H20" s="27">
        <f>'[1]EDO. FINAN. DICIEMBRE (2)'!I60</f>
        <v>50423.21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DICIEMBRE (2)'!C61+'[1]EDO. FINAN. DICIEMBRE (2)'!C62+'[1]EDO. FINAN. DICIEMBRE (2)'!C63</f>
        <v>81500</v>
      </c>
      <c r="E22" s="27">
        <f>'[1]EDO. FINAN. DICIEMBRE (2)'!D61+'[1]EDO. FINAN. DICIEMBRE (2)'!D62+'[1]EDO. FINAN. DICIEMBRE (2)'!D63</f>
        <v>132557.99</v>
      </c>
      <c r="F22" s="27">
        <f t="shared" si="1"/>
        <v>214057.99</v>
      </c>
      <c r="G22" s="27">
        <f>'[1]EDO. FINAN. DICIEMBRE (2)'!G61+'[1]EDO. FINAN. DICIEMBRE (2)'!G62+'[1]EDO. FINAN. DICIEMBRE (2)'!G63</f>
        <v>214057.99</v>
      </c>
      <c r="H22" s="27">
        <f>'[1]EDO. FINAN. DICIEMBRE (2)'!I61+'[1]EDO. FINAN. DICIEMBRE (2)'!I62+'[1]EDO. FINAN. DICIEMBRE (2)'!I63</f>
        <v>214057.99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DICIEMBRE (2)'!C64</f>
        <v>3738058</v>
      </c>
      <c r="E24" s="27">
        <f>'[1]EDO. FINAN. DICIEMBRE (2)'!D64</f>
        <v>141505.48000000001</v>
      </c>
      <c r="F24" s="27">
        <f t="shared" si="1"/>
        <v>3879563.48</v>
      </c>
      <c r="G24" s="27">
        <f>'[1]EDO. FINAN. DICIEMBRE (2)'!G64</f>
        <v>3879563.48</v>
      </c>
      <c r="H24" s="27">
        <f>'[1]EDO. FINAN. DICIEMBRE (2)'!I64</f>
        <v>3879563.48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f>'[1]EDO. FINAN. DICIEMBRE (2)'!C65+'[1]EDO. FINAN. DICIEMBRE (2)'!C66</f>
        <v>15800</v>
      </c>
      <c r="E25" s="27">
        <f>'[1]EDO. FINAN. DICIEMBRE (2)'!D65+'[1]EDO. FINAN. DICIEMBRE (2)'!D66</f>
        <v>-5462.77</v>
      </c>
      <c r="F25" s="27">
        <f t="shared" si="1"/>
        <v>10337.23</v>
      </c>
      <c r="G25" s="27">
        <f>'[1]EDO. FINAN. DICIEMBRE (2)'!G65+'[1]EDO. FINAN. DICIEMBRE (2)'!G66</f>
        <v>10337.23</v>
      </c>
      <c r="H25" s="27">
        <f>'[1]EDO. FINAN. DICIEMBRE (2)'!I65+'[1]EDO. FINAN. DICIEMBRE (2)'!I66</f>
        <v>10337.23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DICIEMBRE (2)'!C67+'[1]EDO. FINAN. DICIEMBRE (2)'!C68+'[1]EDO. FINAN. DICIEMBRE (2)'!C69+'[1]EDO. FINAN. DICIEMBRE (2)'!C70+'[1]EDO. FINAN. DICIEMBRE (2)'!C71+'[1]EDO. FINAN. DICIEMBRE (2)'!C72</f>
        <v>111400</v>
      </c>
      <c r="E27" s="27">
        <f>'[1]EDO. FINAN. DICIEMBRE (2)'!D67+'[1]EDO. FINAN. DICIEMBRE (2)'!D68+'[1]EDO. FINAN. DICIEMBRE (2)'!D69+'[1]EDO. FINAN. DICIEMBRE (2)'!D70+'[1]EDO. FINAN. DICIEMBRE (2)'!D71+'[1]EDO. FINAN. DICIEMBRE (2)'!D72</f>
        <v>96511.069999999992</v>
      </c>
      <c r="F27" s="27">
        <f t="shared" si="1"/>
        <v>207911.07</v>
      </c>
      <c r="G27" s="27">
        <f>'[1]EDO. FINAN. DICIEMBRE (2)'!G67+'[1]EDO. FINAN. DICIEMBRE (2)'!G68+'[1]EDO. FINAN. DICIEMBRE (2)'!G69+'[1]EDO. FINAN. DICIEMBRE (2)'!G70+'[1]EDO. FINAN. DICIEMBRE (2)'!G71+'[1]EDO. FINAN. DICIEMBRE (2)'!G72</f>
        <v>207910.96</v>
      </c>
      <c r="H27" s="27">
        <f>'[1]EDO. FINAN. DICIEMBRE (2)'!I67+'[1]EDO. FINAN. DICIEMBRE (2)'!I68+'[1]EDO. FINAN. DICIEMBRE (2)'!I69+'[1]EDO. FINAN. DICIEMBRE (2)'!I70+'[1]EDO. FINAN. DICIEMBRE (2)'!I71+'[1]EDO. FINAN. DICIEMBRE (2)'!I72</f>
        <v>207910.96</v>
      </c>
      <c r="I27" s="28">
        <f t="shared" si="2"/>
        <v>0.11000000001513399</v>
      </c>
    </row>
    <row r="28" spans="2:9" ht="15" customHeight="1" x14ac:dyDescent="0.25">
      <c r="B28" s="30" t="s">
        <v>33</v>
      </c>
      <c r="C28" s="31"/>
      <c r="D28" s="24">
        <f>SUM(D29:D37)</f>
        <v>23782342.899999999</v>
      </c>
      <c r="E28" s="24">
        <f t="shared" ref="E28:I28" si="4">SUM(E29:E37)</f>
        <v>-166245.84000000008</v>
      </c>
      <c r="F28" s="24">
        <f t="shared" si="4"/>
        <v>23616097.059999999</v>
      </c>
      <c r="G28" s="24">
        <f t="shared" si="4"/>
        <v>23612440.570000004</v>
      </c>
      <c r="H28" s="24">
        <f t="shared" si="4"/>
        <v>23612440.570000004</v>
      </c>
      <c r="I28" s="24">
        <f t="shared" si="4"/>
        <v>3656.4900000003399</v>
      </c>
    </row>
    <row r="29" spans="2:9" ht="15" customHeight="1" x14ac:dyDescent="0.25">
      <c r="B29" s="25"/>
      <c r="C29" s="26" t="s">
        <v>34</v>
      </c>
      <c r="D29" s="27">
        <f>'[1]EDO. FINAN. DICIEMBRE (2)'!C74+'[1]EDO. FINAN. DICIEMBRE (2)'!C75+'[1]EDO. FINAN. DICIEMBRE (2)'!C76+'[1]EDO. FINAN. DICIEMBRE (2)'!C77</f>
        <v>1429300</v>
      </c>
      <c r="E29" s="27">
        <f>'[1]EDO. FINAN. DICIEMBRE (2)'!D74+'[1]EDO. FINAN. DICIEMBRE (2)'!D75+'[1]EDO. FINAN. DICIEMBRE (2)'!D76+'[1]EDO. FINAN. DICIEMBRE (2)'!D77</f>
        <v>-315629.88</v>
      </c>
      <c r="F29" s="27">
        <f t="shared" ref="F29:F81" si="5">D29+E29</f>
        <v>1113670.1200000001</v>
      </c>
      <c r="G29" s="27">
        <f>'[1]EDO. FINAN. DICIEMBRE (2)'!G74+'[1]EDO. FINAN. DICIEMBRE (2)'!G75+'[1]EDO. FINAN. DICIEMBRE (2)'!G76+'[1]EDO. FINAN. DICIEMBRE (2)'!G77</f>
        <v>1110013.7999999998</v>
      </c>
      <c r="H29" s="27">
        <f>'[1]EDO. FINAN. DICIEMBRE (2)'!I74+'[1]EDO. FINAN. DICIEMBRE (2)'!I75+'[1]EDO. FINAN. DICIEMBRE (2)'!I76+'[1]EDO. FINAN. DICIEMBRE (2)'!I77</f>
        <v>1110013.7999999998</v>
      </c>
      <c r="I29" s="28">
        <f t="shared" si="2"/>
        <v>3656.320000000298</v>
      </c>
    </row>
    <row r="30" spans="2:9" ht="15" customHeight="1" x14ac:dyDescent="0.25">
      <c r="B30" s="25"/>
      <c r="C30" s="26" t="s">
        <v>35</v>
      </c>
      <c r="D30" s="27">
        <f>'[1]EDO. FINAN. DICIEMBRE (2)'!C78+'[1]EDO. FINAN. DICIEMBRE (2)'!C79+'[1]EDO. FINAN. DICIEMBRE (2)'!C80+'[1]EDO. FINAN. DICIEMBRE (2)'!C81</f>
        <v>13941085.9</v>
      </c>
      <c r="E30" s="27">
        <f>'[1]EDO. FINAN. DICIEMBRE (2)'!D78+'[1]EDO. FINAN. DICIEMBRE (2)'!D79+'[1]EDO. FINAN. DICIEMBRE (2)'!D80+'[1]EDO. FINAN. DICIEMBRE (2)'!D81</f>
        <v>-752009.7300000001</v>
      </c>
      <c r="F30" s="27">
        <f t="shared" si="5"/>
        <v>13189076.17</v>
      </c>
      <c r="G30" s="27">
        <f>'[1]EDO. FINAN. DICIEMBRE (2)'!G78+'[1]EDO. FINAN. DICIEMBRE (2)'!G79+'[1]EDO. FINAN. DICIEMBRE (2)'!G80+'[1]EDO. FINAN. DICIEMBRE (2)'!G81</f>
        <v>13189076.17</v>
      </c>
      <c r="H30" s="27">
        <f>'[1]EDO. FINAN. DICIEMBRE (2)'!I78+'[1]EDO. FINAN. DICIEMBRE (2)'!I79+'[1]EDO. FINAN. DICIEMBRE (2)'!I80+'[1]EDO. FINAN. DICIEMBRE (2)'!I81</f>
        <v>13189076.17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f>'[1]EDO. FINAN. DICIEMBRE (2)'!C82+'[1]EDO. FINAN. DICIEMBRE (2)'!C83+'[1]EDO. FINAN. DICIEMBRE (2)'!C84+'[1]EDO. FINAN. DICIEMBRE (2)'!C85+'[1]EDO. FINAN. DICIEMBRE (2)'!C86+'[1]EDO. FINAN. DICIEMBRE (2)'!C87+'[1]EDO. FINAN. DICIEMBRE (2)'!C88</f>
        <v>5629924</v>
      </c>
      <c r="E31" s="27">
        <f>'[1]EDO. FINAN. DICIEMBRE (2)'!D82+'[1]EDO. FINAN. DICIEMBRE (2)'!D83+'[1]EDO. FINAN. DICIEMBRE (2)'!D84+'[1]EDO. FINAN. DICIEMBRE (2)'!D85+'[1]EDO. FINAN. DICIEMBRE (2)'!D86+'[1]EDO. FINAN. DICIEMBRE (2)'!D87+'[1]EDO. FINAN. DICIEMBRE (2)'!D88</f>
        <v>39783.060000000005</v>
      </c>
      <c r="F31" s="27">
        <f t="shared" si="5"/>
        <v>5669707.0599999996</v>
      </c>
      <c r="G31" s="27">
        <f>'[1]EDO. FINAN. DICIEMBRE (2)'!G82+'[1]EDO. FINAN. DICIEMBRE (2)'!G83+'[1]EDO. FINAN. DICIEMBRE (2)'!G84+'[1]EDO. FINAN. DICIEMBRE (2)'!G85+'[1]EDO. FINAN. DICIEMBRE (2)'!G86+'[1]EDO. FINAN. DICIEMBRE (2)'!G87+'[1]EDO. FINAN. DICIEMBRE (2)'!G88</f>
        <v>5669707.0600000005</v>
      </c>
      <c r="H31" s="27">
        <f>'[1]EDO. FINAN. DICIEMBRE (2)'!I82+'[1]EDO. FINAN. DICIEMBRE (2)'!I83+'[1]EDO. FINAN. DICIEMBRE (2)'!I84+'[1]EDO. FINAN. DICIEMBRE (2)'!I85+'[1]EDO. FINAN. DICIEMBRE (2)'!I86+'[1]EDO. FINAN. DICIEMBRE (2)'!I87+'[1]EDO. FINAN. DICIEMBRE (2)'!I88</f>
        <v>5669707.0600000005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f>'[1]EDO. FINAN. DICIEMBRE (2)'!C89+'[1]EDO. FINAN. DICIEMBRE (2)'!C90+'[1]EDO. FINAN. DICIEMBRE (2)'!C91+'[1]EDO. FINAN. DICIEMBRE (2)'!C92</f>
        <v>379433</v>
      </c>
      <c r="E32" s="27">
        <f>'[1]EDO. FINAN. DICIEMBRE (2)'!D89+'[1]EDO. FINAN. DICIEMBRE (2)'!D90+'[1]EDO. FINAN. DICIEMBRE (2)'!D91+'[1]EDO. FINAN. DICIEMBRE (2)'!D92</f>
        <v>-16653.269999999997</v>
      </c>
      <c r="F32" s="27">
        <f t="shared" si="5"/>
        <v>362779.73</v>
      </c>
      <c r="G32" s="27">
        <f>'[1]EDO. FINAN. DICIEMBRE (2)'!G89+'[1]EDO. FINAN. DICIEMBRE (2)'!G90+'[1]EDO. FINAN. DICIEMBRE (2)'!G91+'[1]EDO. FINAN. DICIEMBRE (2)'!G92</f>
        <v>362779.73</v>
      </c>
      <c r="H32" s="27">
        <f>'[1]EDO. FINAN. DICIEMBRE (2)'!I89+'[1]EDO. FINAN. DICIEMBRE (2)'!I90+'[1]EDO. FINAN. DICIEMBRE (2)'!I91+'[1]EDO. FINAN. DICIEMBRE (2)'!I92</f>
        <v>362779.73</v>
      </c>
      <c r="I32" s="28">
        <f t="shared" si="2"/>
        <v>0</v>
      </c>
    </row>
    <row r="33" spans="2:9" ht="15" customHeight="1" x14ac:dyDescent="0.25">
      <c r="B33" s="25"/>
      <c r="C33" s="26" t="s">
        <v>38</v>
      </c>
      <c r="D33" s="27">
        <f>'[1]EDO. FINAN. DICIEMBRE (2)'!C93+'[1]EDO. FINAN. DICIEMBRE (2)'!C94+'[1]EDO. FINAN. DICIEMBRE (2)'!C95+'[1]EDO. FINAN. DICIEMBRE (2)'!C96+'[1]EDO. FINAN. DICIEMBRE (2)'!C97+'[1]EDO. FINAN. DICIEMBRE (2)'!C98</f>
        <v>1009100</v>
      </c>
      <c r="E33" s="27">
        <f>'[1]EDO. FINAN. DICIEMBRE (2)'!D93+'[1]EDO. FINAN. DICIEMBRE (2)'!D94+'[1]EDO. FINAN. DICIEMBRE (2)'!D95+'[1]EDO. FINAN. DICIEMBRE (2)'!D96+'[1]EDO. FINAN. DICIEMBRE (2)'!D97+'[1]EDO. FINAN. DICIEMBRE (2)'!D98</f>
        <v>530974.48</v>
      </c>
      <c r="F33" s="27">
        <f t="shared" si="5"/>
        <v>1540074.48</v>
      </c>
      <c r="G33" s="27">
        <f>'[1]EDO. FINAN. DICIEMBRE (2)'!G93+'[1]EDO. FINAN. DICIEMBRE (2)'!G94+'[1]EDO. FINAN. DICIEMBRE (2)'!G95+'[1]EDO. FINAN. DICIEMBRE (2)'!G96+'[1]EDO. FINAN. DICIEMBRE (2)'!G97+'[1]EDO. FINAN. DICIEMBRE (2)'!G98</f>
        <v>1540074.48</v>
      </c>
      <c r="H33" s="27">
        <f>'[1]EDO. FINAN. DICIEMBRE (2)'!I93+'[1]EDO. FINAN. DICIEMBRE (2)'!I94+'[1]EDO. FINAN. DICIEMBRE (2)'!I95+'[1]EDO. FINAN. DICIEMBRE (2)'!I96+'[1]EDO. FINAN. DICIEMBRE (2)'!I97+'[1]EDO. FINAN. DICIEMBRE (2)'!I98</f>
        <v>1540074.48</v>
      </c>
      <c r="I33" s="28">
        <f t="shared" si="2"/>
        <v>0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DICIEMBRE (2)'!C99+'[1]EDO. FINAN. DICIEMBRE (2)'!C100+'[1]EDO. FINAN. DICIEMBRE (2)'!C101+'[1]EDO. FINAN. DICIEMBRE (2)'!C102</f>
        <v>914100</v>
      </c>
      <c r="E35" s="27">
        <f>'[1]EDO. FINAN. DICIEMBRE (2)'!D99+'[1]EDO. FINAN. DICIEMBRE (2)'!D100+'[1]EDO. FINAN. DICIEMBRE (2)'!D101+'[1]EDO. FINAN. DICIEMBRE (2)'!D102</f>
        <v>-176384.63</v>
      </c>
      <c r="F35" s="27">
        <f t="shared" si="5"/>
        <v>737715.37</v>
      </c>
      <c r="G35" s="27">
        <f>'[1]EDO. FINAN. DICIEMBRE (2)'!G99+'[1]EDO. FINAN. DICIEMBRE (2)'!G100+'[1]EDO. FINAN. DICIEMBRE (2)'!G101+'[1]EDO. FINAN. DICIEMBRE (2)'!G102</f>
        <v>737715.37</v>
      </c>
      <c r="H35" s="27">
        <f>'[1]EDO. FINAN. DICIEMBRE (2)'!I99+'[1]EDO. FINAN. DICIEMBRE (2)'!I100+'[1]EDO. FINAN. DICIEMBRE (2)'!I101+'[1]EDO. FINAN. DICIEMBRE (2)'!I102</f>
        <v>737715.37</v>
      </c>
      <c r="I35" s="28">
        <f t="shared" si="2"/>
        <v>0</v>
      </c>
    </row>
    <row r="36" spans="2:9" ht="15" customHeight="1" x14ac:dyDescent="0.25">
      <c r="B36" s="25"/>
      <c r="C36" s="26" t="s">
        <v>41</v>
      </c>
      <c r="D36" s="27">
        <f>'[1]EDO. FINAN. DICIEMBRE (2)'!C103</f>
        <v>479400</v>
      </c>
      <c r="E36" s="27">
        <f>'[1]EDO. FINAN. DICIEMBRE (2)'!D103</f>
        <v>523674.13</v>
      </c>
      <c r="F36" s="27">
        <f t="shared" si="5"/>
        <v>1003074.13</v>
      </c>
      <c r="G36" s="27">
        <f>'[1]EDO. FINAN. DICIEMBRE (2)'!G103</f>
        <v>1003073.96</v>
      </c>
      <c r="H36" s="27">
        <f>'[1]EDO. FINAN. DICIEMBRE (2)'!I103</f>
        <v>1003073.96</v>
      </c>
      <c r="I36" s="28">
        <f t="shared" si="2"/>
        <v>0.17000000004190952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15148397.1</v>
      </c>
      <c r="E38" s="24">
        <f t="shared" ref="E38:I38" si="6">SUM(E39:E47)</f>
        <v>0</v>
      </c>
      <c r="F38" s="24">
        <f t="shared" si="6"/>
        <v>15148397.1</v>
      </c>
      <c r="G38" s="24">
        <f t="shared" si="6"/>
        <v>15148397</v>
      </c>
      <c r="H38" s="24">
        <f>SUM(H39:H47)</f>
        <v>15148397</v>
      </c>
      <c r="I38" s="24">
        <f t="shared" si="6"/>
        <v>9.999999962747097E-2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DICIEMBRE (2)'!C105+'[1]EDO. FINAN. DICIEMBRE (2)'!C106+'[1]EDO. FINAN. DICIEMBRE (2)'!C107+'[1]EDO. FINAN. DICIEMBRE (2)'!C108</f>
        <v>15148397.1</v>
      </c>
      <c r="E42" s="27">
        <f>'[1]EDO. FINAN. DICIEMBRE (2)'!D105+'[1]EDO. FINAN. DICIEMBRE (2)'!D106+'[1]EDO. FINAN. DICIEMBRE (2)'!D107+'[1]EDO. FINAN. DICIEMBRE (2)'!D108</f>
        <v>0</v>
      </c>
      <c r="F42" s="27">
        <f t="shared" si="5"/>
        <v>15148397.1</v>
      </c>
      <c r="G42" s="27">
        <f>'[1]EDO. FINAN. DICIEMBRE (2)'!G105+'[1]EDO. FINAN. DICIEMBRE (2)'!G106+'[1]EDO. FINAN. DICIEMBRE (2)'!G107+'[1]EDO. FINAN. DICIEMBRE (2)'!G108</f>
        <v>15148397</v>
      </c>
      <c r="H42" s="27">
        <f>'[1]EDO. FINAN. DICIEMBRE (2)'!I105+'[1]EDO. FINAN. DICIEMBRE (2)'!I106+'[1]EDO. FINAN. DICIEMBRE (2)'!I107+'[1]EDO. FINAN. DICIEMBRE (2)'!I108</f>
        <v>15148397</v>
      </c>
      <c r="I42" s="28">
        <f t="shared" si="2"/>
        <v>9.999999962747097E-2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106209448</v>
      </c>
      <c r="E82" s="34">
        <f t="shared" ref="E82:I82" si="13">SUM(E10+E18+E28+E38+E48+E58+E62+E70+E74)</f>
        <v>2599065.1800000006</v>
      </c>
      <c r="F82" s="34">
        <f t="shared" si="13"/>
        <v>108808513.17999999</v>
      </c>
      <c r="G82" s="34">
        <f t="shared" si="13"/>
        <v>108804764.85000002</v>
      </c>
      <c r="H82" s="34">
        <f t="shared" si="13"/>
        <v>105616185.41</v>
      </c>
      <c r="I82" s="34">
        <f t="shared" si="13"/>
        <v>3748.3299999998708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2026-01-15T17:04:25Z</dcterms:created>
  <dcterms:modified xsi:type="dcterms:W3CDTF">2026-01-15T17:04:56Z</dcterms:modified>
</cp:coreProperties>
</file>