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FINANCIERO\DICIEMBRE 2025\"/>
    </mc:Choice>
  </mc:AlternateContent>
  <bookViews>
    <workbookView xWindow="0" yWindow="0" windowWidth="20490" windowHeight="6720" firstSheet="4" activeTab="6"/>
  </bookViews>
  <sheets>
    <sheet name="Analitico del Activo" sheetId="9" r:id="rId1"/>
    <sheet name="Hoja2" sheetId="11" r:id="rId2"/>
    <sheet name="varicacion sacg" sheetId="10" r:id="rId3"/>
    <sheet name="FLUJO DE EFCTIVO" sheetId="4" r:id="rId4"/>
    <sheet name="ESTADO DE CAMBIOS EN LA SITUAC" sheetId="3" r:id="rId5"/>
    <sheet name="ESTADO DE ACTIVIDADES" sheetId="2" r:id="rId6"/>
    <sheet name="EDO SITUACION  19 (2)" sheetId="7" r:id="rId7"/>
    <sheet name="Hoja1" sheetId="12" r:id="rId8"/>
  </sheets>
  <calcPr calcId="162913"/>
</workbook>
</file>

<file path=xl/calcChain.xml><?xml version="1.0" encoding="utf-8"?>
<calcChain xmlns="http://schemas.openxmlformats.org/spreadsheetml/2006/main">
  <c r="N46" i="4" l="1"/>
  <c r="N39" i="4"/>
  <c r="X9" i="12" l="1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8" i="12"/>
  <c r="R9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8" i="12"/>
  <c r="W45" i="12"/>
  <c r="V45" i="12"/>
  <c r="V40" i="12"/>
  <c r="V39" i="12"/>
  <c r="V38" i="12" s="1"/>
  <c r="W38" i="12"/>
  <c r="W49" i="12" s="1"/>
  <c r="W33" i="12"/>
  <c r="V33" i="12"/>
  <c r="Q29" i="12"/>
  <c r="P29" i="12"/>
  <c r="W27" i="12"/>
  <c r="V27" i="12"/>
  <c r="W17" i="12"/>
  <c r="W30" i="12" s="1"/>
  <c r="V17" i="12"/>
  <c r="Q16" i="12"/>
  <c r="P16" i="12"/>
  <c r="P31" i="12" s="1"/>
  <c r="Q43" i="7"/>
  <c r="Q31" i="12" l="1"/>
  <c r="V49" i="12"/>
  <c r="V30" i="12"/>
  <c r="V51" i="12" s="1"/>
  <c r="W51" i="12"/>
  <c r="F19" i="4"/>
  <c r="G19" i="4"/>
  <c r="Q44" i="7"/>
  <c r="V43" i="7" l="1"/>
  <c r="H21" i="2"/>
  <c r="H30" i="2"/>
  <c r="H34" i="2"/>
  <c r="H44" i="2"/>
  <c r="H48" i="2"/>
  <c r="H54" i="2"/>
  <c r="H61" i="2"/>
  <c r="H63" i="2" l="1"/>
  <c r="Q49" i="7"/>
  <c r="Q37" i="7"/>
  <c r="Q31" i="7"/>
  <c r="Q21" i="7"/>
  <c r="Q34" i="7" s="1"/>
  <c r="K33" i="7"/>
  <c r="K20" i="7"/>
  <c r="Q42" i="7" l="1"/>
  <c r="Q53" i="7" s="1"/>
  <c r="Q55" i="7" s="1"/>
  <c r="V44" i="7"/>
  <c r="K35" i="7"/>
  <c r="R49" i="7"/>
  <c r="U49" i="7"/>
  <c r="R44" i="7"/>
  <c r="U42" i="7"/>
  <c r="R43" i="7"/>
  <c r="R37" i="7"/>
  <c r="U37" i="7"/>
  <c r="M33" i="7"/>
  <c r="R31" i="7"/>
  <c r="U31" i="7"/>
  <c r="R21" i="7"/>
  <c r="U21" i="7"/>
  <c r="M20" i="7"/>
  <c r="G61" i="2"/>
  <c r="G54" i="2"/>
  <c r="G48" i="2"/>
  <c r="G44" i="2"/>
  <c r="G34" i="2"/>
  <c r="G30" i="2"/>
  <c r="G21" i="2"/>
  <c r="H18" i="2"/>
  <c r="G18" i="2"/>
  <c r="H10" i="2"/>
  <c r="G10" i="2"/>
  <c r="G61" i="3"/>
  <c r="F61" i="3"/>
  <c r="G55" i="3"/>
  <c r="G48" i="3" s="1"/>
  <c r="F55" i="3"/>
  <c r="F48" i="3" s="1"/>
  <c r="G50" i="3"/>
  <c r="F50" i="3"/>
  <c r="G40" i="3"/>
  <c r="F40" i="3"/>
  <c r="G30" i="3"/>
  <c r="F30" i="3"/>
  <c r="G18" i="3"/>
  <c r="F18" i="3"/>
  <c r="G9" i="3"/>
  <c r="F9" i="3"/>
  <c r="F71" i="4"/>
  <c r="F70" i="4" s="1"/>
  <c r="G70" i="4"/>
  <c r="I64" i="4"/>
  <c r="I63" i="4" s="1"/>
  <c r="F64" i="4"/>
  <c r="F63" i="4"/>
  <c r="I58" i="4"/>
  <c r="I57" i="4" s="1"/>
  <c r="I68" i="4" s="1"/>
  <c r="F58" i="4"/>
  <c r="F57" i="4"/>
  <c r="N54" i="4"/>
  <c r="N51" i="4"/>
  <c r="O51" i="4" s="1"/>
  <c r="G50" i="4"/>
  <c r="Q46" i="4"/>
  <c r="O46" i="4"/>
  <c r="H45" i="4"/>
  <c r="F48" i="4"/>
  <c r="F45" i="4" s="1"/>
  <c r="G27" i="4"/>
  <c r="F27" i="4"/>
  <c r="G26" i="4"/>
  <c r="F26" i="4"/>
  <c r="G25" i="4"/>
  <c r="F25" i="4"/>
  <c r="G22" i="4"/>
  <c r="F22" i="4"/>
  <c r="G21" i="4"/>
  <c r="F21" i="4"/>
  <c r="U32" i="10"/>
  <c r="U31" i="10"/>
  <c r="L30" i="10"/>
  <c r="J30" i="10"/>
  <c r="O24" i="10"/>
  <c r="J24" i="10"/>
  <c r="U19" i="10"/>
  <c r="U17" i="10"/>
  <c r="U16" i="10"/>
  <c r="U15" i="10"/>
  <c r="L14" i="10"/>
  <c r="J14" i="10"/>
  <c r="H14" i="10"/>
  <c r="H24" i="10" s="1"/>
  <c r="O25" i="11"/>
  <c r="J25" i="11"/>
  <c r="H25" i="11"/>
  <c r="U15" i="11"/>
  <c r="U25" i="11" s="1"/>
  <c r="L15" i="11"/>
  <c r="L25" i="11" s="1"/>
  <c r="D28" i="9"/>
  <c r="D27" i="9" s="1"/>
  <c r="D26" i="9" s="1"/>
  <c r="D25" i="9" s="1"/>
  <c r="D24" i="9" s="1"/>
  <c r="D23" i="9" s="1"/>
  <c r="C28" i="9"/>
  <c r="C27" i="9" s="1"/>
  <c r="B28" i="9"/>
  <c r="B27" i="9" s="1"/>
  <c r="B26" i="9" s="1"/>
  <c r="B19" i="9" s="1"/>
  <c r="E20" i="9"/>
  <c r="F20" i="9" s="1"/>
  <c r="E14" i="9"/>
  <c r="F14" i="9" s="1"/>
  <c r="E13" i="9"/>
  <c r="F13" i="9" s="1"/>
  <c r="F12" i="9"/>
  <c r="E12" i="9"/>
  <c r="F68" i="4" l="1"/>
  <c r="R34" i="7"/>
  <c r="R42" i="7"/>
  <c r="R53" i="7" s="1"/>
  <c r="U30" i="10"/>
  <c r="G54" i="4"/>
  <c r="F29" i="3"/>
  <c r="G29" i="3"/>
  <c r="M35" i="7"/>
  <c r="G8" i="3"/>
  <c r="F8" i="3"/>
  <c r="G24" i="4"/>
  <c r="H27" i="2"/>
  <c r="H65" i="2" s="1"/>
  <c r="G12" i="4"/>
  <c r="G27" i="2"/>
  <c r="F12" i="4"/>
  <c r="U53" i="7"/>
  <c r="U34" i="7"/>
  <c r="C26" i="9"/>
  <c r="C25" i="9" s="1"/>
  <c r="E27" i="9"/>
  <c r="F27" i="9" s="1"/>
  <c r="R55" i="7"/>
  <c r="E23" i="9"/>
  <c r="F23" i="9" s="1"/>
  <c r="D22" i="9"/>
  <c r="E28" i="9"/>
  <c r="F28" i="9" s="1"/>
  <c r="F24" i="4"/>
  <c r="O54" i="4"/>
  <c r="G63" i="2"/>
  <c r="J39" i="10"/>
  <c r="U14" i="10"/>
  <c r="U24" i="10" s="1"/>
  <c r="L24" i="10"/>
  <c r="L39" i="10" s="1"/>
  <c r="F53" i="4" l="1"/>
  <c r="F50" i="4" s="1"/>
  <c r="F54" i="4" s="1"/>
  <c r="U39" i="10"/>
  <c r="I11" i="3"/>
  <c r="I12" i="3"/>
  <c r="G41" i="4"/>
  <c r="G65" i="2"/>
  <c r="U55" i="7"/>
  <c r="F41" i="4"/>
  <c r="E25" i="9"/>
  <c r="F25" i="9" s="1"/>
  <c r="C24" i="9"/>
  <c r="E22" i="9"/>
  <c r="F22" i="9" s="1"/>
  <c r="D21" i="9"/>
  <c r="E26" i="9"/>
  <c r="F26" i="9" s="1"/>
  <c r="K41" i="4" l="1"/>
  <c r="I13" i="3"/>
  <c r="K44" i="4"/>
  <c r="K57" i="4" s="1"/>
  <c r="E24" i="9"/>
  <c r="F24" i="9" s="1"/>
  <c r="C19" i="9"/>
  <c r="D19" i="9"/>
  <c r="E21" i="9"/>
  <c r="F21" i="9" s="1"/>
  <c r="E19" i="9" l="1"/>
  <c r="F19" i="9" s="1"/>
  <c r="C18" i="9"/>
  <c r="C16" i="9"/>
  <c r="E16" i="9"/>
  <c r="F16" i="9"/>
  <c r="D15" i="9"/>
  <c r="D18" i="9"/>
  <c r="C15" i="9"/>
  <c r="C11" i="9"/>
  <c r="D17" i="9"/>
  <c r="B17" i="9"/>
  <c r="E17" i="9"/>
  <c r="F17" i="9"/>
  <c r="D11" i="9"/>
  <c r="C17" i="9"/>
  <c r="B11" i="9"/>
  <c r="E11" i="9"/>
  <c r="F11" i="9"/>
  <c r="B15" i="9"/>
  <c r="E15" i="9"/>
  <c r="F15" i="9"/>
  <c r="B18" i="9"/>
  <c r="E18" i="9"/>
  <c r="F18" i="9"/>
  <c r="D16" i="9"/>
</calcChain>
</file>

<file path=xl/sharedStrings.xml><?xml version="1.0" encoding="utf-8"?>
<sst xmlns="http://schemas.openxmlformats.org/spreadsheetml/2006/main" count="452" uniqueCount="217">
  <si>
    <t/>
  </si>
  <si>
    <t>ACTIVO</t>
  </si>
  <si>
    <t>PASIVO</t>
  </si>
  <si>
    <t>Total de Activos Circulantes</t>
  </si>
  <si>
    <t>Total de Pasivos Circulantes</t>
  </si>
  <si>
    <t>Total de Pasivos No Circulantes</t>
  </si>
  <si>
    <t>Total de Activos No Circulantes</t>
  </si>
  <si>
    <t>HACIENDA PÚBLICA/ PATRIMONIO</t>
  </si>
  <si>
    <t>Total Hcienda Pública /Patrimonio</t>
  </si>
  <si>
    <t>Total Pasivo y Hacienda Pública/Patrimonio</t>
  </si>
  <si>
    <t>Origen</t>
  </si>
  <si>
    <t>Aplicación</t>
  </si>
  <si>
    <t>INGRESOS Y OTROS BENEFICIOS</t>
  </si>
  <si>
    <t>Total de Ingresos y Otros Beneficios</t>
  </si>
  <si>
    <t>GASTOS Y OTRAS PÉRDIDAS</t>
  </si>
  <si>
    <t>Resultado del Ejercicio (Ahorro/Desahorro)</t>
  </si>
  <si>
    <t>Concepto</t>
  </si>
  <si>
    <t>origenes de inversion</t>
  </si>
  <si>
    <t>suma lo siguiente</t>
  </si>
  <si>
    <t>origen</t>
  </si>
  <si>
    <t>otras aplicaciones de inversion</t>
  </si>
  <si>
    <t>aplicación</t>
  </si>
  <si>
    <t>DERECHOS A RECIBIR BIENES</t>
  </si>
  <si>
    <t>diferencia negativa es aplicación, diferencia positiva origen</t>
  </si>
  <si>
    <t>CUENTAS</t>
  </si>
  <si>
    <t>FONDO</t>
  </si>
  <si>
    <t>DERECHOS</t>
  </si>
  <si>
    <t>RESULTADO DEL EJERCICIO(AHORRO/DESAHORRO 2DA COLUMNA</t>
  </si>
  <si>
    <t>RESULTADO EJERCICIOA ANT 2018 2DA COLUMNA</t>
  </si>
  <si>
    <t>RESULTADOS EJER ANTERIORES COLUNA 1</t>
  </si>
  <si>
    <t>DOCTOS</t>
  </si>
  <si>
    <t>RECTIFICIACIONES</t>
  </si>
  <si>
    <t>Cuotas y Aportaciones de Seguridad Social</t>
  </si>
  <si>
    <t>Contribución de Mejoras</t>
  </si>
  <si>
    <t>Derechos</t>
  </si>
  <si>
    <t>Productos</t>
  </si>
  <si>
    <t>Aprovechamientos</t>
  </si>
  <si>
    <t xml:space="preserve">Ingresos por Venta de Bienes y Servicios </t>
  </si>
  <si>
    <t>Participaciones, Aportaciones, Convenios,Incentivos Derivados de la Colaboración Fiscal, Fondos Distintos de Aportaciones, Transferencias, Asiganaciones, Subsidios y Subvenciones, y Jubilaciones y Pensiones</t>
  </si>
  <si>
    <t>Participaciones, Aportaciones, Convenios,Incentivos Derivados de la Colaboración Fiscal, Fondos Distintos de Aportaciones</t>
  </si>
  <si>
    <t>Transferencias, Asiganaciones, Subsidios y Subvenciones, y Jubilaciones y Pensiones</t>
  </si>
  <si>
    <t xml:space="preserve"> Ingresos de Gestión</t>
  </si>
  <si>
    <t xml:space="preserve"> Impuestos</t>
  </si>
  <si>
    <t>Otros Ingresos y Beneficios</t>
  </si>
  <si>
    <t>Ingresos Financieros</t>
  </si>
  <si>
    <t>Incremento por Variación de Inventarios</t>
  </si>
  <si>
    <t>Disminución del Exceso de Estimaciones por Pérdida o Deterioro u Obstrución</t>
  </si>
  <si>
    <t>Disminución del Exceso de Provisiones</t>
  </si>
  <si>
    <t>Otros Ingresos y Beneficios Varios</t>
  </si>
  <si>
    <t>Gastos de Funcionamiento</t>
  </si>
  <si>
    <t>Servicios Personales</t>
  </si>
  <si>
    <t>Materiales y Suministros</t>
  </si>
  <si>
    <t>Servicios Generales</t>
  </si>
  <si>
    <t>Transferncias, Asignaciones, Subsidios y Otras Ayudas</t>
  </si>
  <si>
    <t>Transferencias internas y Asignaciones al Sector Público</t>
  </si>
  <si>
    <t>Transferencias al Resto del Sector Público</t>
  </si>
  <si>
    <t>Subsidio y Subvenciones</t>
  </si>
  <si>
    <t>Ayudas Sociales</t>
  </si>
  <si>
    <t>Pensiones y Jubilaciones</t>
  </si>
  <si>
    <t>Transferencias a Fideicomisos Mandatos y Contratos Análogos</t>
  </si>
  <si>
    <t>Transferencia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</si>
  <si>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</si>
  <si>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</si>
  <si>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</si>
  <si>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</si>
  <si>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</si>
  <si>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</si>
  <si>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</si>
  <si>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 de la Deuda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</si>
  <si>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</si>
  <si>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</si>
  <si>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</si>
  <si>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</si>
  <si>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</si>
  <si>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Depreciaciones,Deterioro, Obsolescencia y Amortizaciones</t>
  </si>
  <si>
    <t>Provisiones</t>
  </si>
  <si>
    <t>Disminuición de Inventarios</t>
  </si>
  <si>
    <t>Aumento por Insuficiencia de Estimaciones por Perdida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</si>
  <si>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</si>
  <si>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</si>
  <si>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</si>
  <si>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</si>
  <si>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</si>
  <si>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</si>
  <si>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</si>
  <si>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</si>
  <si>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</si>
  <si>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</si>
  <si>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</si>
  <si>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</si>
  <si>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</si>
  <si>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</si>
  <si>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</si>
  <si>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</si>
  <si>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</si>
  <si>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</si>
  <si>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</si>
  <si>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</si>
  <si>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</si>
  <si>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</si>
  <si>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</si>
  <si>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 Activo</t>
  </si>
  <si>
    <t>Pasivo Circulante</t>
  </si>
  <si>
    <t>Cuentas por Pagar a Corto Plazo</t>
  </si>
  <si>
    <t>Documentos por Pagar a Corto Plazo</t>
  </si>
  <si>
    <t>Porción a Corto Plazo de la Deuda Públiza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</si>
  <si>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</si>
  <si>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</si>
  <si>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</si>
  <si>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</si>
  <si>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</si>
  <si>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</si>
  <si>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</si>
  <si>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</si>
  <si>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</si>
  <si>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</si>
  <si>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</si>
  <si>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Total de Pasivo</t>
  </si>
  <si>
    <t>Hacienda Pública/Patrimonio Contribuido</t>
  </si>
  <si>
    <t>Donaciones de Capital</t>
  </si>
  <si>
    <t>Actualización de la Hacienda Pública /Patrimonio</t>
  </si>
  <si>
    <t>Hacienda Pública/Patrimonio Generado</t>
  </si>
  <si>
    <t>Resultados de Ejercicios Anteriores</t>
  </si>
  <si>
    <t>Revalúos</t>
  </si>
  <si>
    <t>Reservas</t>
  </si>
  <si>
    <t>Rectidicaciones de Resultados de Ejercicios Anteriores</t>
  </si>
  <si>
    <t>Exceso o Insuficiencia en la Actualización de la Hacienda/Patrimonio</t>
  </si>
  <si>
    <t>Resultado por Posición Monetaria</t>
  </si>
  <si>
    <t>Resultado por Tenencia de Activos Monetarios</t>
  </si>
  <si>
    <t>Estimación por Pérdida o Deterioro de Activos no Circulantes</t>
  </si>
  <si>
    <t>Otros Activos no Circulantes</t>
  </si>
  <si>
    <t>Porción a Corto Plazo de la Deuda Pública a Largo Plazo</t>
  </si>
  <si>
    <t>Pasivo No Circulantes</t>
  </si>
  <si>
    <t>Cuentas por Pagar a Largo Plazo</t>
  </si>
  <si>
    <t>Actualización de la Hacienda/Patrimonio</t>
  </si>
  <si>
    <t>Rectificaciones de Resultado de Ejercicios Anteriores</t>
  </si>
  <si>
    <t>Exceso o Insuficiencia en la Actulización de la Hacienda Pública/Patrimonio</t>
  </si>
  <si>
    <t>Resultado por Posición Moneteria</t>
  </si>
  <si>
    <t>Resultado por Tenencia de Activos no Monetarios</t>
  </si>
  <si>
    <t>Flujos de Efectivo de las Actividades de Operación</t>
  </si>
  <si>
    <t>Impuestos</t>
  </si>
  <si>
    <t>Contribución de Mejores</t>
  </si>
  <si>
    <t>Ingresos por Venta de Bienes y Prestación de Servicios</t>
  </si>
  <si>
    <t>Participaciones,Aportaciones,Convenios,Incentivos Derivados de la Colaboración Fiscal y Fondos Distintos de Aportaciones</t>
  </si>
  <si>
    <t>Transferencias, Asignaciones, Subsidios y Subvenciones, y Pensiones y Jubilaciones</t>
  </si>
  <si>
    <t>Otros Origenes de Operación</t>
  </si>
  <si>
    <t>Servicio Generales</t>
  </si>
  <si>
    <t>Transferencias Internas y Asignaciones al Sector Público</t>
  </si>
  <si>
    <t xml:space="preserve">Subsidios y Subvenciones </t>
  </si>
  <si>
    <t>Transferencias a Fideicomisos,Mandatos y Contratos Análogos</t>
  </si>
  <si>
    <t>Transferencias a la Seguridad Social</t>
  </si>
  <si>
    <t>Otras Aplicaciones de Operación</t>
  </si>
  <si>
    <t>Flujos Netos de Efectivo por Actividades de Operación</t>
  </si>
  <si>
    <t>Flujos de Efectivo de las Actividades de Inversión</t>
  </si>
  <si>
    <t>Otros Origenes de Inversión</t>
  </si>
  <si>
    <t>Otras Aplicaciones de Inversión</t>
  </si>
  <si>
    <t>Flujo de Efectivo de las Actividades de Financiamiento</t>
  </si>
  <si>
    <t>Endeudamiento Neto</t>
  </si>
  <si>
    <t>Interno</t>
  </si>
  <si>
    <t>Externo</t>
  </si>
  <si>
    <t>Incremento/Dismunición Neta en el Efectivo y Equivalentes al Efectivo</t>
  </si>
  <si>
    <t>Efectivo y Equivalentes al Efectivo al Inicio del Ejercicio</t>
  </si>
  <si>
    <t>Efectivo y Equivalentes al Efectivo al Final del Ejercicio</t>
  </si>
  <si>
    <t>Otras Origenes de Financiamiento</t>
  </si>
  <si>
    <t>Servicios de la Deuda</t>
  </si>
  <si>
    <t>Otras Apliaciones de Financiamiento</t>
  </si>
  <si>
    <t>Flujo Neto de Efectivo de las Actividades de Financiamiento</t>
  </si>
  <si>
    <t>Flujos Netos de Efectivo de Actividades de Inversión</t>
  </si>
  <si>
    <t>Total</t>
  </si>
  <si>
    <t>Derechos a Recibir por Bienes o Servicios</t>
  </si>
  <si>
    <t>Estimacion por Pérdida o Deterioro de Activos Circulantes</t>
  </si>
  <si>
    <t>Saldo Inicial</t>
  </si>
  <si>
    <t>Cargos del Período</t>
  </si>
  <si>
    <t>Abonos del Período</t>
  </si>
  <si>
    <t>Saldo Final</t>
  </si>
  <si>
    <t>Variación Final</t>
  </si>
  <si>
    <t>Inversiones Financieros a Largo Plazo</t>
  </si>
  <si>
    <t>Bienes Inmuebles, Infraestructura Y Construcciones en Proceso</t>
  </si>
  <si>
    <t>Depreciación, Deteriroro y Amortización Acumulada de Bienes</t>
  </si>
  <si>
    <t>FONDOS</t>
  </si>
  <si>
    <t>efe</t>
  </si>
  <si>
    <t xml:space="preserve">otros </t>
  </si>
  <si>
    <t>Hacienda Pública/ 
Patrimonio
Contribuido</t>
  </si>
  <si>
    <t xml:space="preserve">Hacienda Pública/ Patrimonio Generado De Ejercicios Anteriores
</t>
  </si>
  <si>
    <t>Hacienda Pública/ Patrimonio Generado Del Ejercicio</t>
  </si>
  <si>
    <t xml:space="preserve">Exceso o
Insuficiencia en la
Actualización de la
Hacienda Pública /
Patrimonio </t>
  </si>
  <si>
    <t xml:space="preserve">HACIENDA PÚBLICA/PATRIMONIO CONTRIBUIDO NETO DE 2021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</si>
  <si>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</si>
  <si>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</si>
  <si>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</si>
  <si>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2021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</si>
  <si>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</si>
  <si>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</si>
  <si>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</si>
  <si>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</si>
  <si>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</si>
  <si>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2021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</si>
  <si>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</si>
  <si>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</si>
  <si>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2021 </t>
  </si>
  <si>
    <t xml:space="preserve">CAMBIOS EN LA HACIENDA PÚBLICA/PATRIMONIO CONTRIBUIDO NETO DE 2022 </t>
  </si>
  <si>
    <t xml:space="preserve">VARIACIONES DE LA HACIENDA PÚBLICA / PATRIMONIO GENERADO NETO DE 2022 </t>
  </si>
  <si>
    <t xml:space="preserve">CAMBIOS EN EL EXCESO O INSUFICIENCIA EN LA ACTUALIZACIÓN DE LA HACIENDA PÚBLICA/ PATRIMONIO NETO DE 2022 </t>
  </si>
  <si>
    <t xml:space="preserve">HACIENDA PÚBLICA / PATRIMONIO NETO FINAL DE 2022 </t>
  </si>
  <si>
    <t xml:space="preserve"> </t>
  </si>
  <si>
    <t>ORIGEN</t>
  </si>
  <si>
    <t>APLICACIÓN</t>
  </si>
  <si>
    <t>NEGATIVO</t>
  </si>
  <si>
    <t>POSITIVO</t>
  </si>
  <si>
    <t>HACIENDA PÚBLICA/PATRIMONIO CONTRIBUIDO NETO DE 2024</t>
  </si>
  <si>
    <t>HACIENDA PÚBLICA /PATRIMONIO GENERADO NETO DE 2024</t>
  </si>
  <si>
    <t>EXCESO O INSUFICIENCIA EN LA ACTUALIZACIÓN DE LA HACIENDA PÚBLICA/ PATRIMONIO NETO DE 2024</t>
  </si>
  <si>
    <t>HACIENDA PÚBLICA / PATRIMONIO  NETO  FINAL DE 2024</t>
  </si>
  <si>
    <t xml:space="preserve">CAMBIOS EN LA HACIENDA PÚBLICA/PATRIMONIO CONTRIBUIDO NETO DE 2025 </t>
  </si>
  <si>
    <t xml:space="preserve">VARIACIONES DE LA HACIENDA PÚBLICA / PATRIMONIO GENERADO NETO DE 2025 </t>
  </si>
  <si>
    <t xml:space="preserve">CAMBIOS EN EL EXCESO O INSUFICIENCIA EN LA ACTUALIZACIÓN DE LA HACIENDA PÚBLICA/ PATRIMONIO NETO DE 2025 </t>
  </si>
  <si>
    <t>HACIENDA PÚBLICA / PATRIMONIO NETO FINAL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</si>
</sst>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2" x14ac:knownFonts="1">
    <font>
      <sz val="8"/>
      <color rgb="FF000000"/>
      <name val="Tahoma"/>
    </font>
    <font>
      <b/>
      <sz val="5"/>
      <color rgb="FF000000"/>
      <name val="Microsoft Sans Serif"/>
      <family val="2"/>
    </font>
    <font>
      <b/>
      <sz val="9"/>
      <color rgb="FF000000"/>
      <name val="Microsoft Sans Serif"/>
      <family val="2"/>
    </font>
    <font>
      <sz val="7"/>
      <color rgb="FF000000"/>
      <name val="Arial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u/>
      <sz val="9"/>
      <color rgb="FF000000"/>
      <name val="Arial"/>
      <family val="2"/>
    </font>
    <font>
      <sz val="9"/>
      <color rgb="FF808080"/>
      <name val="Arial"/>
      <family val="2"/>
    </font>
    <font>
      <b/>
      <sz val="9"/>
      <color rgb="FF808080"/>
      <name val="Arial"/>
      <family val="2"/>
    </font>
    <font>
      <b/>
      <u/>
      <sz val="9"/>
      <color rgb="FF808080"/>
      <name val="Arial"/>
      <family val="2"/>
    </font>
    <font>
      <sz val="10"/>
      <color rgb="FF000000"/>
      <name val="Tahoma"/>
      <family val="2"/>
    </font>
    <font>
      <sz val="10"/>
      <color rgb="FF000000"/>
      <name val="Microsoft Sans Serif"/>
      <family val="2"/>
    </font>
    <font>
      <b/>
      <sz val="10"/>
      <color rgb="FF000000"/>
      <name val="Tahoma"/>
      <family val="2"/>
    </font>
    <font>
      <sz val="6"/>
      <color rgb="FF000000"/>
      <name val="Arial"/>
      <family val="2"/>
    </font>
    <font>
      <b/>
      <sz val="8"/>
      <color rgb="FF000000"/>
      <name val="Tahoma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7"/>
      <color indexed="10"/>
      <name val="Arial"/>
      <family val="2"/>
    </font>
    <font>
      <b/>
      <sz val="7"/>
      <color theme="1"/>
      <name val="Arial"/>
      <family val="2"/>
    </font>
    <font>
      <b/>
      <sz val="7"/>
      <color rgb="FFFF0000"/>
      <name val="Arial"/>
      <family val="2"/>
    </font>
    <font>
      <sz val="7"/>
      <color indexed="10"/>
      <name val="Arial"/>
      <family val="2"/>
    </font>
    <font>
      <sz val="7"/>
      <color theme="1"/>
      <name val="Arial"/>
      <family val="2"/>
    </font>
    <font>
      <sz val="7"/>
      <color rgb="FFFF0000"/>
      <name val="Arial"/>
      <family val="2"/>
    </font>
    <font>
      <sz val="7"/>
      <color indexed="9"/>
      <name val="Arial"/>
      <family val="2"/>
    </font>
    <font>
      <sz val="6"/>
      <color indexed="8"/>
      <name val="Arial"/>
      <family val="2"/>
    </font>
    <font>
      <b/>
      <sz val="6"/>
      <color indexed="8"/>
      <name val="Arial"/>
      <family val="2"/>
    </font>
    <font>
      <sz val="6"/>
      <color rgb="FF000000"/>
      <name val="Tahoma"/>
      <family val="2"/>
    </font>
    <font>
      <u/>
      <sz val="6"/>
      <color rgb="FF000000"/>
      <name val="Arial"/>
      <family val="2"/>
    </font>
    <font>
      <u/>
      <sz val="6"/>
      <color indexed="8"/>
      <name val="Arial"/>
      <family val="2"/>
    </font>
    <font>
      <u/>
      <sz val="6"/>
      <color indexed="9"/>
      <name val="Arial"/>
      <family val="2"/>
    </font>
    <font>
      <u/>
      <sz val="8"/>
      <color rgb="FF000000"/>
      <name val="Tahoma"/>
      <family val="2"/>
    </font>
    <font>
      <b/>
      <sz val="6"/>
      <color rgb="FF000000"/>
      <name val="Arial"/>
      <family val="2"/>
    </font>
    <font>
      <u/>
      <sz val="6"/>
      <color rgb="FF000000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Tahoma"/>
      <family val="2"/>
    </font>
    <font>
      <b/>
      <sz val="12"/>
      <color theme="1"/>
      <name val="Arial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436">
    <xf numFmtId="0" fontId="0" fillId="2" borderId="0" xfId="0" applyFill="1" applyAlignment="1">
      <alignment horizontal="left" vertical="top" wrapText="1"/>
    </xf>
    <xf numFmtId="0" fontId="0" fillId="10" borderId="0" xfId="0" applyFill="1" applyAlignment="1">
      <alignment horizontal="left" vertical="top" wrapText="1"/>
    </xf>
    <xf numFmtId="7" fontId="0" fillId="2" borderId="0" xfId="0" applyNumberFormat="1" applyFill="1" applyAlignment="1">
      <alignment horizontal="left" vertical="top" wrapText="1"/>
    </xf>
    <xf numFmtId="7" fontId="5" fillId="10" borderId="17" xfId="0" applyNumberFormat="1" applyFont="1" applyFill="1" applyBorder="1" applyAlignment="1">
      <alignment horizontal="right" vertical="top" wrapText="1"/>
    </xf>
    <xf numFmtId="7" fontId="6" fillId="10" borderId="17" xfId="0" applyNumberFormat="1" applyFont="1" applyFill="1" applyBorder="1" applyAlignment="1">
      <alignment horizontal="right" vertical="top" wrapText="1"/>
    </xf>
    <xf numFmtId="0" fontId="14" fillId="10" borderId="0" xfId="0" applyFont="1" applyFill="1" applyAlignment="1">
      <alignment horizontal="left" vertical="top" wrapText="1"/>
    </xf>
    <xf numFmtId="43" fontId="14" fillId="10" borderId="0" xfId="1" applyFont="1" applyFill="1" applyAlignment="1">
      <alignment horizontal="left" vertical="top" wrapText="1"/>
    </xf>
    <xf numFmtId="7" fontId="0" fillId="10" borderId="0" xfId="0" applyNumberFormat="1" applyFill="1" applyAlignment="1">
      <alignment horizontal="left" vertical="top" wrapText="1"/>
    </xf>
    <xf numFmtId="43" fontId="0" fillId="2" borderId="0" xfId="1" applyFont="1" applyFill="1" applyAlignment="1">
      <alignment horizontal="left" vertical="top" wrapText="1"/>
    </xf>
    <xf numFmtId="43" fontId="0" fillId="2" borderId="0" xfId="0" applyNumberFormat="1" applyFill="1" applyAlignment="1">
      <alignment horizontal="left" vertical="top" wrapText="1"/>
    </xf>
    <xf numFmtId="43" fontId="0" fillId="2" borderId="0" xfId="1" applyFont="1" applyFill="1" applyAlignment="1">
      <alignment horizontal="right" vertical="top" wrapText="1"/>
    </xf>
    <xf numFmtId="0" fontId="0" fillId="2" borderId="18" xfId="0" applyFill="1" applyBorder="1" applyAlignment="1">
      <alignment horizontal="left" vertical="top" wrapText="1"/>
    </xf>
    <xf numFmtId="43" fontId="0" fillId="2" borderId="17" xfId="1" applyFont="1" applyFill="1" applyBorder="1" applyAlignment="1">
      <alignment horizontal="right" vertical="top" wrapText="1"/>
    </xf>
    <xf numFmtId="0" fontId="0" fillId="2" borderId="19" xfId="0" applyFill="1" applyBorder="1" applyAlignment="1">
      <alignment horizontal="left" vertical="top" wrapText="1"/>
    </xf>
    <xf numFmtId="43" fontId="0" fillId="2" borderId="17" xfId="1" applyFont="1" applyFill="1" applyBorder="1" applyAlignment="1">
      <alignment horizontal="left" vertical="top" wrapText="1"/>
    </xf>
    <xf numFmtId="43" fontId="0" fillId="2" borderId="17" xfId="0" applyNumberFormat="1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43" fontId="0" fillId="2" borderId="25" xfId="1" applyFont="1" applyFill="1" applyBorder="1" applyAlignment="1">
      <alignment horizontal="right" vertical="top" wrapText="1"/>
    </xf>
    <xf numFmtId="0" fontId="0" fillId="2" borderId="24" xfId="0" applyFill="1" applyBorder="1" applyAlignment="1">
      <alignment horizontal="left" vertical="top" wrapText="1"/>
    </xf>
    <xf numFmtId="7" fontId="0" fillId="2" borderId="0" xfId="1" applyNumberFormat="1" applyFont="1" applyFill="1" applyAlignment="1">
      <alignment horizontal="left" vertical="top" wrapText="1"/>
    </xf>
    <xf numFmtId="0" fontId="0" fillId="12" borderId="0" xfId="0" applyFill="1" applyAlignment="1">
      <alignment horizontal="left" vertical="top" wrapText="1"/>
    </xf>
    <xf numFmtId="7" fontId="0" fillId="12" borderId="0" xfId="0" applyNumberFormat="1" applyFill="1" applyAlignment="1">
      <alignment horizontal="left" vertical="top" wrapText="1"/>
    </xf>
    <xf numFmtId="0" fontId="1" fillId="12" borderId="7" xfId="0" applyFont="1" applyFill="1" applyBorder="1" applyAlignment="1">
      <alignment horizontal="left" vertical="top" wrapText="1"/>
    </xf>
    <xf numFmtId="0" fontId="2" fillId="12" borderId="16" xfId="0" applyFont="1" applyFill="1" applyBorder="1" applyAlignment="1">
      <alignment horizontal="left" vertical="top" wrapText="1"/>
    </xf>
    <xf numFmtId="43" fontId="0" fillId="10" borderId="0" xfId="1" applyFont="1" applyFill="1" applyAlignment="1">
      <alignment horizontal="left" vertical="top" wrapText="1"/>
    </xf>
    <xf numFmtId="43" fontId="11" fillId="10" borderId="17" xfId="1" applyFont="1" applyFill="1" applyBorder="1" applyAlignment="1">
      <alignment horizontal="right" vertical="top" wrapText="1"/>
    </xf>
    <xf numFmtId="43" fontId="0" fillId="10" borderId="0" xfId="0" applyNumberFormat="1" applyFill="1" applyAlignment="1">
      <alignment horizontal="left" vertical="top" wrapText="1"/>
    </xf>
    <xf numFmtId="43" fontId="0" fillId="2" borderId="22" xfId="0" applyNumberFormat="1" applyFill="1" applyBorder="1" applyAlignment="1">
      <alignment horizontal="left" vertical="top" wrapText="1"/>
    </xf>
    <xf numFmtId="43" fontId="0" fillId="2" borderId="19" xfId="0" applyNumberForma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7" fontId="11" fillId="10" borderId="17" xfId="1" applyNumberFormat="1" applyFont="1" applyFill="1" applyBorder="1" applyAlignment="1">
      <alignment horizontal="right" vertical="top" wrapText="1"/>
    </xf>
    <xf numFmtId="7" fontId="0" fillId="2" borderId="17" xfId="1" applyNumberFormat="1" applyFont="1" applyFill="1" applyBorder="1" applyAlignment="1">
      <alignment horizontal="left" vertical="top" wrapText="1"/>
    </xf>
    <xf numFmtId="7" fontId="0" fillId="2" borderId="19" xfId="1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4" borderId="17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right" wrapText="1"/>
    </xf>
    <xf numFmtId="0" fontId="7" fillId="5" borderId="17" xfId="0" applyFont="1" applyFill="1" applyBorder="1" applyAlignment="1">
      <alignment horizontal="right" wrapText="1"/>
    </xf>
    <xf numFmtId="0" fontId="5" fillId="12" borderId="0" xfId="0" applyFont="1" applyFill="1" applyAlignment="1">
      <alignment horizontal="left" vertical="top" wrapText="1"/>
    </xf>
    <xf numFmtId="0" fontId="4" fillId="10" borderId="0" xfId="0" applyFont="1" applyFill="1" applyAlignment="1">
      <alignment horizontal="left" vertical="top" wrapText="1"/>
    </xf>
    <xf numFmtId="7" fontId="15" fillId="10" borderId="17" xfId="0" applyNumberFormat="1" applyFont="1" applyFill="1" applyBorder="1" applyAlignment="1">
      <alignment horizontal="right" vertical="top" wrapText="1"/>
    </xf>
    <xf numFmtId="43" fontId="14" fillId="10" borderId="0" xfId="1" applyFont="1" applyFill="1" applyAlignment="1">
      <alignment horizontal="right" vertical="top" wrapText="1"/>
    </xf>
    <xf numFmtId="7" fontId="6" fillId="10" borderId="17" xfId="0" applyNumberFormat="1" applyFont="1" applyFill="1" applyBorder="1" applyAlignment="1">
      <alignment vertical="top" wrapText="1"/>
    </xf>
    <xf numFmtId="0" fontId="4" fillId="10" borderId="17" xfId="0" applyFont="1" applyFill="1" applyBorder="1" applyAlignment="1">
      <alignment horizontal="left" vertical="top" wrapText="1"/>
    </xf>
    <xf numFmtId="0" fontId="18" fillId="10" borderId="18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7" fontId="10" fillId="7" borderId="5" xfId="0" applyNumberFormat="1" applyFont="1" applyFill="1" applyBorder="1" applyAlignment="1">
      <alignment horizontal="right" vertical="top" wrapText="1"/>
    </xf>
    <xf numFmtId="7" fontId="13" fillId="9" borderId="17" xfId="0" applyNumberFormat="1" applyFont="1" applyFill="1" applyBorder="1" applyAlignment="1">
      <alignment horizontal="right" vertical="top" wrapText="1"/>
    </xf>
    <xf numFmtId="7" fontId="9" fillId="12" borderId="9" xfId="0" applyNumberFormat="1" applyFont="1" applyFill="1" applyBorder="1" applyAlignment="1">
      <alignment horizontal="right" vertical="top" wrapText="1"/>
    </xf>
    <xf numFmtId="7" fontId="11" fillId="12" borderId="17" xfId="0" applyNumberFormat="1" applyFont="1" applyFill="1" applyBorder="1" applyAlignment="1">
      <alignment horizontal="right" vertical="top" wrapText="1"/>
    </xf>
    <xf numFmtId="7" fontId="12" fillId="12" borderId="17" xfId="0" applyNumberFormat="1" applyFont="1" applyFill="1" applyBorder="1" applyAlignment="1">
      <alignment horizontal="right" vertical="top" wrapText="1"/>
    </xf>
    <xf numFmtId="7" fontId="10" fillId="12" borderId="5" xfId="0" applyNumberFormat="1" applyFont="1" applyFill="1" applyBorder="1" applyAlignment="1">
      <alignment horizontal="right" vertical="top" wrapText="1"/>
    </xf>
    <xf numFmtId="7" fontId="13" fillId="12" borderId="17" xfId="0" applyNumberFormat="1" applyFont="1" applyFill="1" applyBorder="1" applyAlignment="1">
      <alignment horizontal="right" vertical="top" wrapText="1"/>
    </xf>
    <xf numFmtId="0" fontId="8" fillId="12" borderId="7" xfId="0" applyFont="1" applyFill="1" applyBorder="1" applyAlignment="1">
      <alignment vertical="top" wrapText="1"/>
    </xf>
    <xf numFmtId="7" fontId="20" fillId="12" borderId="17" xfId="0" applyNumberFormat="1" applyFont="1" applyFill="1" applyBorder="1" applyAlignment="1">
      <alignment horizontal="right" vertical="top" wrapText="1"/>
    </xf>
    <xf numFmtId="7" fontId="8" fillId="12" borderId="16" xfId="0" applyNumberFormat="1" applyFont="1" applyFill="1" applyBorder="1" applyAlignment="1">
      <alignment vertical="top" wrapText="1"/>
    </xf>
    <xf numFmtId="0" fontId="9" fillId="12" borderId="0" xfId="0" applyFont="1" applyFill="1" applyAlignment="1">
      <alignment horizontal="left" vertical="top" wrapText="1"/>
    </xf>
    <xf numFmtId="0" fontId="8" fillId="12" borderId="16" xfId="0" applyFont="1" applyFill="1" applyBorder="1" applyAlignment="1">
      <alignment horizontal="left" vertical="top" wrapText="1"/>
    </xf>
    <xf numFmtId="0" fontId="8" fillId="12" borderId="17" xfId="0" applyFont="1" applyFill="1" applyBorder="1" applyAlignment="1">
      <alignment horizontal="left" vertical="top" wrapText="1"/>
    </xf>
    <xf numFmtId="7" fontId="8" fillId="12" borderId="15" xfId="0" applyNumberFormat="1" applyFont="1" applyFill="1" applyBorder="1" applyAlignment="1">
      <alignment horizontal="right" vertical="top" wrapText="1"/>
    </xf>
    <xf numFmtId="43" fontId="16" fillId="10" borderId="0" xfId="1" applyFont="1" applyFill="1" applyAlignment="1">
      <alignment horizontal="right" vertical="top" wrapText="1"/>
    </xf>
    <xf numFmtId="0" fontId="9" fillId="12" borderId="10" xfId="0" applyFont="1" applyFill="1" applyBorder="1" applyAlignment="1">
      <alignment horizontal="left" vertical="top" wrapText="1"/>
    </xf>
    <xf numFmtId="0" fontId="10" fillId="12" borderId="6" xfId="0" applyFont="1" applyFill="1" applyBorder="1" applyAlignment="1">
      <alignment horizontal="left" vertical="top" wrapText="1"/>
    </xf>
    <xf numFmtId="0" fontId="8" fillId="12" borderId="4" xfId="0" applyFont="1" applyFill="1" applyBorder="1" applyAlignment="1">
      <alignment horizontal="left" vertical="top" wrapText="1"/>
    </xf>
    <xf numFmtId="7" fontId="8" fillId="12" borderId="12" xfId="0" applyNumberFormat="1" applyFont="1" applyFill="1" applyBorder="1" applyAlignment="1">
      <alignment horizontal="right" vertical="top" wrapText="1"/>
    </xf>
    <xf numFmtId="0" fontId="7" fillId="10" borderId="17" xfId="0" applyFont="1" applyFill="1" applyBorder="1" applyAlignment="1">
      <alignment wrapText="1"/>
    </xf>
    <xf numFmtId="7" fontId="8" fillId="12" borderId="17" xfId="0" applyNumberFormat="1" applyFont="1" applyFill="1" applyBorder="1" applyAlignment="1">
      <alignment horizontal="right" vertical="top" wrapText="1"/>
    </xf>
    <xf numFmtId="0" fontId="9" fillId="12" borderId="17" xfId="0" applyFont="1" applyFill="1" applyBorder="1" applyAlignment="1">
      <alignment horizontal="left" vertical="top" wrapText="1"/>
    </xf>
    <xf numFmtId="7" fontId="9" fillId="12" borderId="17" xfId="0" applyNumberFormat="1" applyFont="1" applyFill="1" applyBorder="1" applyAlignment="1">
      <alignment horizontal="right" vertical="top" wrapText="1"/>
    </xf>
    <xf numFmtId="0" fontId="9" fillId="12" borderId="17" xfId="0" applyFont="1" applyFill="1" applyBorder="1" applyAlignment="1">
      <alignment horizontal="left" vertical="top" wrapText="1" indent="2"/>
    </xf>
    <xf numFmtId="7" fontId="10" fillId="12" borderId="17" xfId="0" applyNumberFormat="1" applyFont="1" applyFill="1" applyBorder="1" applyAlignment="1">
      <alignment horizontal="right" vertical="top" wrapText="1"/>
    </xf>
    <xf numFmtId="0" fontId="10" fillId="12" borderId="6" xfId="0" applyFont="1" applyFill="1" applyBorder="1" applyAlignment="1">
      <alignment vertical="top" wrapText="1"/>
    </xf>
    <xf numFmtId="0" fontId="8" fillId="12" borderId="6" xfId="0" applyFont="1" applyFill="1" applyBorder="1" applyAlignment="1">
      <alignment horizontal="left" vertical="top" wrapText="1"/>
    </xf>
    <xf numFmtId="0" fontId="8" fillId="12" borderId="10" xfId="0" applyFont="1" applyFill="1" applyBorder="1" applyAlignment="1">
      <alignment horizontal="left" vertical="top" wrapText="1"/>
    </xf>
    <xf numFmtId="7" fontId="8" fillId="12" borderId="9" xfId="0" applyNumberFormat="1" applyFont="1" applyFill="1" applyBorder="1" applyAlignment="1">
      <alignment horizontal="right" vertical="top" wrapText="1"/>
    </xf>
    <xf numFmtId="0" fontId="8" fillId="12" borderId="6" xfId="0" applyFont="1" applyFill="1" applyBorder="1" applyAlignment="1">
      <alignment vertical="top" wrapText="1"/>
    </xf>
    <xf numFmtId="7" fontId="8" fillId="12" borderId="5" xfId="0" applyNumberFormat="1" applyFont="1" applyFill="1" applyBorder="1" applyAlignment="1">
      <alignment horizontal="right" vertical="top" wrapText="1"/>
    </xf>
    <xf numFmtId="0" fontId="22" fillId="10" borderId="0" xfId="0" applyFont="1" applyFill="1" applyAlignment="1">
      <alignment horizontal="left" vertical="top" wrapText="1"/>
    </xf>
    <xf numFmtId="7" fontId="19" fillId="10" borderId="17" xfId="0" applyNumberFormat="1" applyFont="1" applyFill="1" applyBorder="1" applyAlignment="1">
      <alignment horizontal="center" vertical="top" wrapText="1"/>
    </xf>
    <xf numFmtId="0" fontId="19" fillId="10" borderId="0" xfId="0" applyFont="1" applyFill="1" applyAlignment="1">
      <alignment horizontal="center" vertical="top" wrapText="1"/>
    </xf>
    <xf numFmtId="7" fontId="22" fillId="10" borderId="0" xfId="0" applyNumberFormat="1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center" vertical="top" wrapText="1"/>
    </xf>
    <xf numFmtId="164" fontId="0" fillId="2" borderId="0" xfId="1" applyNumberFormat="1" applyFont="1" applyFill="1" applyAlignment="1">
      <alignment horizontal="right" vertical="top" wrapText="1"/>
    </xf>
    <xf numFmtId="0" fontId="18" fillId="2" borderId="0" xfId="0" applyFont="1" applyFill="1" applyAlignment="1">
      <alignment horizontal="left" vertical="top" wrapText="1" indent="2"/>
    </xf>
    <xf numFmtId="0" fontId="4" fillId="2" borderId="0" xfId="0" applyFont="1" applyFill="1" applyAlignment="1">
      <alignment horizontal="left" vertical="top" wrapText="1" indent="2"/>
    </xf>
    <xf numFmtId="164" fontId="0" fillId="2" borderId="0" xfId="0" applyNumberFormat="1" applyFill="1" applyAlignment="1">
      <alignment horizontal="right" vertical="top" wrapText="1"/>
    </xf>
    <xf numFmtId="164" fontId="18" fillId="2" borderId="0" xfId="0" applyNumberFormat="1" applyFont="1" applyFill="1" applyAlignment="1">
      <alignment horizontal="right" vertical="top" wrapText="1"/>
    </xf>
    <xf numFmtId="164" fontId="18" fillId="2" borderId="0" xfId="1" applyNumberFormat="1" applyFont="1" applyFill="1" applyAlignment="1">
      <alignment horizontal="right" vertical="top" wrapText="1"/>
    </xf>
    <xf numFmtId="0" fontId="0" fillId="10" borderId="23" xfId="0" applyFill="1" applyBorder="1" applyAlignment="1">
      <alignment horizontal="left" vertical="top" wrapText="1"/>
    </xf>
    <xf numFmtId="43" fontId="0" fillId="10" borderId="24" xfId="1" applyFont="1" applyFill="1" applyBorder="1" applyAlignment="1">
      <alignment horizontal="left" vertical="top" wrapText="1"/>
    </xf>
    <xf numFmtId="0" fontId="0" fillId="10" borderId="18" xfId="0" applyFill="1" applyBorder="1" applyAlignment="1">
      <alignment horizontal="left" vertical="top" wrapText="1"/>
    </xf>
    <xf numFmtId="43" fontId="0" fillId="10" borderId="17" xfId="1" applyFont="1" applyFill="1" applyBorder="1" applyAlignment="1">
      <alignment horizontal="left" vertical="top" wrapText="1"/>
    </xf>
    <xf numFmtId="43" fontId="0" fillId="10" borderId="19" xfId="1" applyFont="1" applyFill="1" applyBorder="1" applyAlignment="1">
      <alignment horizontal="left" vertical="top" wrapText="1"/>
    </xf>
    <xf numFmtId="43" fontId="4" fillId="10" borderId="18" xfId="1" applyFill="1" applyBorder="1" applyAlignment="1">
      <alignment horizontal="left" vertical="top" wrapText="1"/>
    </xf>
    <xf numFmtId="43" fontId="0" fillId="10" borderId="17" xfId="0" applyNumberFormat="1" applyFill="1" applyBorder="1" applyAlignment="1">
      <alignment horizontal="left" vertical="top" wrapText="1"/>
    </xf>
    <xf numFmtId="43" fontId="0" fillId="10" borderId="17" xfId="1" applyFont="1" applyFill="1" applyBorder="1" applyAlignment="1">
      <alignment horizontal="right" vertical="top" wrapText="1"/>
    </xf>
    <xf numFmtId="43" fontId="0" fillId="10" borderId="0" xfId="1" applyFont="1" applyFill="1" applyAlignment="1">
      <alignment horizontal="right" vertical="top" wrapText="1"/>
    </xf>
    <xf numFmtId="0" fontId="0" fillId="10" borderId="19" xfId="0" applyFill="1" applyBorder="1" applyAlignment="1">
      <alignment horizontal="left" vertical="top" wrapText="1"/>
    </xf>
    <xf numFmtId="43" fontId="0" fillId="10" borderId="18" xfId="1" applyFont="1" applyFill="1" applyBorder="1" applyAlignment="1">
      <alignment horizontal="left" vertical="top" wrapText="1"/>
    </xf>
    <xf numFmtId="43" fontId="0" fillId="10" borderId="20" xfId="1" applyFont="1" applyFill="1" applyBorder="1" applyAlignment="1">
      <alignment horizontal="left" vertical="top" wrapText="1"/>
    </xf>
    <xf numFmtId="43" fontId="0" fillId="10" borderId="21" xfId="1" applyFont="1" applyFill="1" applyBorder="1" applyAlignment="1">
      <alignment horizontal="right" vertical="top" wrapText="1"/>
    </xf>
    <xf numFmtId="43" fontId="0" fillId="10" borderId="22" xfId="0" applyNumberFormat="1" applyFill="1" applyBorder="1" applyAlignment="1">
      <alignment horizontal="left" vertical="top" wrapText="1"/>
    </xf>
    <xf numFmtId="43" fontId="0" fillId="10" borderId="25" xfId="1" applyFont="1" applyFill="1" applyBorder="1" applyAlignment="1">
      <alignment horizontal="right" vertical="top" wrapText="1"/>
    </xf>
    <xf numFmtId="0" fontId="0" fillId="10" borderId="24" xfId="0" applyFill="1" applyBorder="1" applyAlignment="1">
      <alignment horizontal="left" vertical="top" wrapText="1"/>
    </xf>
    <xf numFmtId="0" fontId="4" fillId="10" borderId="18" xfId="0" applyFont="1" applyFill="1" applyBorder="1" applyAlignment="1">
      <alignment horizontal="left" vertical="top" wrapText="1"/>
    </xf>
    <xf numFmtId="43" fontId="0" fillId="10" borderId="19" xfId="0" applyNumberFormat="1" applyFill="1" applyBorder="1" applyAlignment="1">
      <alignment horizontal="left" vertical="top" wrapText="1"/>
    </xf>
    <xf numFmtId="7" fontId="0" fillId="10" borderId="17" xfId="1" applyNumberFormat="1" applyFont="1" applyFill="1" applyBorder="1" applyAlignment="1">
      <alignment horizontal="left" vertical="top" wrapText="1"/>
    </xf>
    <xf numFmtId="7" fontId="0" fillId="10" borderId="19" xfId="1" applyNumberFormat="1" applyFont="1" applyFill="1" applyBorder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0" fontId="17" fillId="0" borderId="0" xfId="0" applyFont="1"/>
    <xf numFmtId="0" fontId="3" fillId="0" borderId="40" xfId="0" applyFont="1" applyBorder="1"/>
    <xf numFmtId="0" fontId="3" fillId="0" borderId="41" xfId="0" applyFont="1" applyBorder="1"/>
    <xf numFmtId="0" fontId="3" fillId="0" borderId="17" xfId="0" applyFont="1" applyBorder="1"/>
    <xf numFmtId="0" fontId="3" fillId="0" borderId="43" xfId="0" applyFont="1" applyBorder="1"/>
    <xf numFmtId="0" fontId="23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horizontal="left" vertical="center" wrapText="1"/>
    </xf>
    <xf numFmtId="7" fontId="24" fillId="0" borderId="17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33" xfId="0" applyFont="1" applyBorder="1"/>
    <xf numFmtId="0" fontId="31" fillId="0" borderId="17" xfId="0" applyFont="1" applyBorder="1" applyAlignment="1">
      <alignment horizontal="left" vertical="top" wrapText="1"/>
    </xf>
    <xf numFmtId="7" fontId="20" fillId="12" borderId="14" xfId="0" applyNumberFormat="1" applyFont="1" applyFill="1" applyBorder="1" applyAlignment="1">
      <alignment horizontal="right" vertical="top" wrapText="1"/>
    </xf>
    <xf numFmtId="0" fontId="17" fillId="0" borderId="17" xfId="0" applyFont="1" applyBorder="1"/>
    <xf numFmtId="0" fontId="32" fillId="0" borderId="17" xfId="0" applyFont="1" applyBorder="1" applyAlignment="1">
      <alignment vertical="center" wrapText="1"/>
    </xf>
    <xf numFmtId="0" fontId="33" fillId="0" borderId="17" xfId="0" applyFont="1" applyBorder="1" applyAlignment="1">
      <alignment horizontal="left" vertical="center" wrapText="1"/>
    </xf>
    <xf numFmtId="7" fontId="33" fillId="0" borderId="17" xfId="0" applyNumberFormat="1" applyFont="1" applyBorder="1" applyAlignment="1">
      <alignment horizontal="right" vertical="center" wrapText="1"/>
    </xf>
    <xf numFmtId="0" fontId="34" fillId="2" borderId="0" xfId="0" applyFont="1" applyFill="1" applyAlignment="1">
      <alignment horizontal="left" vertical="top" wrapText="1"/>
    </xf>
    <xf numFmtId="7" fontId="11" fillId="12" borderId="11" xfId="0" applyNumberFormat="1" applyFont="1" applyFill="1" applyBorder="1" applyAlignment="1">
      <alignment horizontal="right" vertical="top" wrapText="1"/>
    </xf>
    <xf numFmtId="7" fontId="12" fillId="12" borderId="13" xfId="0" applyNumberFormat="1" applyFont="1" applyFill="1" applyBorder="1" applyAlignment="1">
      <alignment horizontal="right" vertical="top" wrapText="1"/>
    </xf>
    <xf numFmtId="7" fontId="13" fillId="12" borderId="8" xfId="0" applyNumberFormat="1" applyFont="1" applyFill="1" applyBorder="1" applyAlignment="1">
      <alignment horizontal="right" vertical="top" wrapText="1"/>
    </xf>
    <xf numFmtId="0" fontId="8" fillId="12" borderId="17" xfId="0" applyFont="1" applyFill="1" applyBorder="1" applyAlignment="1">
      <alignment vertical="top" wrapText="1"/>
    </xf>
    <xf numFmtId="7" fontId="8" fillId="12" borderId="17" xfId="0" applyNumberFormat="1" applyFont="1" applyFill="1" applyBorder="1" applyAlignment="1">
      <alignment vertical="top" wrapText="1"/>
    </xf>
    <xf numFmtId="0" fontId="35" fillId="0" borderId="17" xfId="0" applyFont="1" applyBorder="1"/>
    <xf numFmtId="0" fontId="38" fillId="2" borderId="17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7" fillId="10" borderId="17" xfId="0" applyFont="1" applyFill="1" applyBorder="1" applyAlignment="1">
      <alignment horizontal="right" wrapText="1"/>
    </xf>
    <xf numFmtId="0" fontId="14" fillId="2" borderId="0" xfId="0" applyFont="1" applyFill="1" applyAlignment="1">
      <alignment horizontal="left" vertical="top" wrapText="1"/>
    </xf>
    <xf numFmtId="7" fontId="14" fillId="10" borderId="0" xfId="0" applyNumberFormat="1" applyFont="1" applyFill="1" applyAlignment="1">
      <alignment horizontal="left" vertical="top" wrapText="1"/>
    </xf>
    <xf numFmtId="164" fontId="14" fillId="10" borderId="0" xfId="0" applyNumberFormat="1" applyFont="1" applyFill="1" applyAlignment="1">
      <alignment horizontal="left" vertical="top" wrapText="1"/>
    </xf>
    <xf numFmtId="43" fontId="14" fillId="10" borderId="0" xfId="0" applyNumberFormat="1" applyFont="1" applyFill="1" applyAlignment="1">
      <alignment horizontal="left" vertical="top" wrapText="1"/>
    </xf>
    <xf numFmtId="0" fontId="17" fillId="0" borderId="53" xfId="0" applyFont="1" applyBorder="1"/>
    <xf numFmtId="0" fontId="17" fillId="0" borderId="54" xfId="0" applyFont="1" applyBorder="1"/>
    <xf numFmtId="0" fontId="17" fillId="0" borderId="19" xfId="0" applyFont="1" applyBorder="1"/>
    <xf numFmtId="0" fontId="40" fillId="2" borderId="17" xfId="0" applyFont="1" applyFill="1" applyBorder="1" applyAlignment="1">
      <alignment horizontal="left" vertical="top" wrapText="1"/>
    </xf>
    <xf numFmtId="43" fontId="9" fillId="12" borderId="0" xfId="1" applyFont="1" applyFill="1" applyAlignment="1">
      <alignment horizontal="left" vertical="top" wrapText="1"/>
    </xf>
    <xf numFmtId="43" fontId="9" fillId="2" borderId="0" xfId="1" applyFont="1" applyFill="1" applyAlignment="1">
      <alignment horizontal="left" vertical="top" wrapText="1"/>
    </xf>
    <xf numFmtId="164" fontId="9" fillId="2" borderId="0" xfId="2" applyNumberFormat="1" applyFont="1" applyFill="1" applyAlignment="1">
      <alignment horizontal="right" vertical="top" wrapText="1"/>
    </xf>
    <xf numFmtId="164" fontId="20" fillId="2" borderId="0" xfId="2" applyNumberFormat="1" applyFont="1" applyFill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0" fontId="6" fillId="10" borderId="35" xfId="0" applyFont="1" applyFill="1" applyBorder="1" applyAlignment="1">
      <alignment horizontal="right" wrapText="1"/>
    </xf>
    <xf numFmtId="0" fontId="5" fillId="10" borderId="0" xfId="0" applyFont="1" applyFill="1" applyAlignment="1">
      <alignment horizontal="left" vertical="top" wrapText="1"/>
    </xf>
    <xf numFmtId="0" fontId="6" fillId="10" borderId="17" xfId="0" applyFont="1" applyFill="1" applyBorder="1" applyAlignment="1">
      <alignment horizontal="center" vertical="top" wrapText="1"/>
    </xf>
    <xf numFmtId="164" fontId="41" fillId="10" borderId="35" xfId="1" applyNumberFormat="1" applyFont="1" applyFill="1" applyBorder="1" applyAlignment="1">
      <alignment horizontal="right" vertical="top" wrapText="1"/>
    </xf>
    <xf numFmtId="164" fontId="41" fillId="12" borderId="35" xfId="1" applyNumberFormat="1" applyFont="1" applyFill="1" applyBorder="1" applyAlignment="1">
      <alignment horizontal="right" vertical="top" wrapText="1"/>
    </xf>
    <xf numFmtId="164" fontId="42" fillId="12" borderId="35" xfId="1" applyNumberFormat="1" applyFont="1" applyFill="1" applyBorder="1" applyAlignment="1">
      <alignment horizontal="right" vertical="top" wrapText="1"/>
    </xf>
    <xf numFmtId="164" fontId="42" fillId="10" borderId="35" xfId="1" applyNumberFormat="1" applyFont="1" applyFill="1" applyBorder="1" applyAlignment="1">
      <alignment horizontal="right" vertical="top" wrapText="1"/>
    </xf>
    <xf numFmtId="164" fontId="43" fillId="2" borderId="35" xfId="1" applyNumberFormat="1" applyFont="1" applyFill="1" applyBorder="1" applyAlignment="1">
      <alignment horizontal="right" vertical="top" wrapText="1"/>
    </xf>
    <xf numFmtId="164" fontId="44" fillId="10" borderId="35" xfId="1" applyNumberFormat="1" applyFont="1" applyFill="1" applyBorder="1" applyAlignment="1">
      <alignment horizontal="right" vertical="top" wrapText="1"/>
    </xf>
    <xf numFmtId="164" fontId="6" fillId="10" borderId="35" xfId="1" applyNumberFormat="1" applyFont="1" applyFill="1" applyBorder="1" applyAlignment="1">
      <alignment horizontal="right" vertical="top" wrapText="1"/>
    </xf>
    <xf numFmtId="164" fontId="14" fillId="10" borderId="35" xfId="1" applyNumberFormat="1" applyFont="1" applyFill="1" applyBorder="1" applyAlignment="1">
      <alignment horizontal="right" vertical="top" wrapText="1"/>
    </xf>
    <xf numFmtId="0" fontId="14" fillId="12" borderId="0" xfId="0" applyFont="1" applyFill="1" applyAlignment="1">
      <alignment horizontal="left" vertical="top" wrapText="1"/>
    </xf>
    <xf numFmtId="164" fontId="14" fillId="12" borderId="0" xfId="1" applyNumberFormat="1" applyFont="1" applyFill="1" applyAlignment="1">
      <alignment horizontal="right" vertical="top" wrapText="1"/>
    </xf>
    <xf numFmtId="164" fontId="14" fillId="10" borderId="0" xfId="1" applyNumberFormat="1" applyFont="1" applyFill="1" applyAlignment="1">
      <alignment horizontal="right" vertical="top" wrapText="1"/>
    </xf>
    <xf numFmtId="0" fontId="5" fillId="12" borderId="35" xfId="0" applyFont="1" applyFill="1" applyBorder="1" applyAlignment="1">
      <alignment horizontal="left" vertical="top" wrapText="1"/>
    </xf>
    <xf numFmtId="0" fontId="9" fillId="2" borderId="35" xfId="0" applyFont="1" applyFill="1" applyBorder="1" applyAlignment="1">
      <alignment horizontal="left" vertical="top" wrapText="1"/>
    </xf>
    <xf numFmtId="7" fontId="10" fillId="7" borderId="35" xfId="0" applyNumberFormat="1" applyFont="1" applyFill="1" applyBorder="1" applyAlignment="1">
      <alignment horizontal="right" vertical="top" wrapText="1"/>
    </xf>
    <xf numFmtId="164" fontId="9" fillId="2" borderId="35" xfId="2" applyNumberFormat="1" applyFont="1" applyFill="1" applyBorder="1" applyAlignment="1">
      <alignment horizontal="right" vertical="top" wrapText="1"/>
    </xf>
    <xf numFmtId="7" fontId="9" fillId="12" borderId="35" xfId="0" applyNumberFormat="1" applyFont="1" applyFill="1" applyBorder="1" applyAlignment="1">
      <alignment horizontal="right" vertical="top" wrapText="1"/>
    </xf>
    <xf numFmtId="43" fontId="9" fillId="2" borderId="35" xfId="1" applyFont="1" applyFill="1" applyBorder="1" applyAlignment="1">
      <alignment horizontal="left" vertical="top" wrapText="1"/>
    </xf>
    <xf numFmtId="7" fontId="8" fillId="12" borderId="35" xfId="0" applyNumberFormat="1" applyFont="1" applyFill="1" applyBorder="1" applyAlignment="1">
      <alignment horizontal="right" vertical="top" wrapText="1"/>
    </xf>
    <xf numFmtId="0" fontId="0" fillId="12" borderId="35" xfId="0" applyFill="1" applyBorder="1" applyAlignment="1">
      <alignment horizontal="left" vertical="top" wrapText="1"/>
    </xf>
    <xf numFmtId="7" fontId="10" fillId="12" borderId="35" xfId="0" applyNumberFormat="1" applyFont="1" applyFill="1" applyBorder="1" applyAlignment="1">
      <alignment horizontal="right" vertical="top" wrapText="1"/>
    </xf>
    <xf numFmtId="0" fontId="0" fillId="2" borderId="35" xfId="0" applyFill="1" applyBorder="1" applyAlignment="1">
      <alignment horizontal="left" vertical="top" wrapText="1"/>
    </xf>
    <xf numFmtId="0" fontId="8" fillId="12" borderId="35" xfId="0" applyFont="1" applyFill="1" applyBorder="1" applyAlignment="1">
      <alignment vertical="top" wrapText="1"/>
    </xf>
    <xf numFmtId="164" fontId="20" fillId="2" borderId="35" xfId="2" applyNumberFormat="1" applyFont="1" applyFill="1" applyBorder="1" applyAlignment="1">
      <alignment horizontal="right" vertical="top" wrapText="1"/>
    </xf>
    <xf numFmtId="7" fontId="20" fillId="12" borderId="35" xfId="0" applyNumberFormat="1" applyFont="1" applyFill="1" applyBorder="1" applyAlignment="1">
      <alignment horizontal="right" vertical="top" wrapText="1"/>
    </xf>
    <xf numFmtId="7" fontId="8" fillId="12" borderId="35" xfId="0" applyNumberFormat="1" applyFont="1" applyFill="1" applyBorder="1" applyAlignment="1">
      <alignment vertical="top" wrapText="1"/>
    </xf>
    <xf numFmtId="43" fontId="9" fillId="12" borderId="35" xfId="1" applyFont="1" applyFill="1" applyBorder="1" applyAlignment="1">
      <alignment horizontal="left" vertical="top" wrapText="1"/>
    </xf>
    <xf numFmtId="0" fontId="10" fillId="12" borderId="35" xfId="0" applyFont="1" applyFill="1" applyBorder="1" applyAlignment="1">
      <alignment vertical="top" wrapText="1"/>
    </xf>
    <xf numFmtId="0" fontId="10" fillId="12" borderId="35" xfId="0" applyFont="1" applyFill="1" applyBorder="1" applyAlignment="1">
      <alignment horizontal="left" vertical="top" wrapText="1"/>
    </xf>
    <xf numFmtId="164" fontId="9" fillId="14" borderId="35" xfId="2" applyNumberFormat="1" applyFont="1" applyFill="1" applyBorder="1" applyAlignment="1">
      <alignment horizontal="right" vertical="top" wrapText="1"/>
    </xf>
    <xf numFmtId="7" fontId="9" fillId="14" borderId="35" xfId="0" applyNumberFormat="1" applyFont="1" applyFill="1" applyBorder="1" applyAlignment="1">
      <alignment horizontal="right" vertical="top" wrapText="1"/>
    </xf>
    <xf numFmtId="7" fontId="9" fillId="13" borderId="35" xfId="0" applyNumberFormat="1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7" fontId="13" fillId="9" borderId="35" xfId="0" applyNumberFormat="1" applyFont="1" applyFill="1" applyBorder="1" applyAlignment="1">
      <alignment horizontal="right" vertical="top" wrapText="1"/>
    </xf>
    <xf numFmtId="7" fontId="17" fillId="10" borderId="0" xfId="1" applyNumberFormat="1" applyFont="1" applyFill="1" applyAlignment="1">
      <alignment horizontal="left" vertical="top" wrapText="1"/>
    </xf>
    <xf numFmtId="43" fontId="17" fillId="10" borderId="0" xfId="0" applyNumberFormat="1" applyFont="1" applyFill="1" applyAlignment="1">
      <alignment horizontal="left" vertical="top" wrapText="1"/>
    </xf>
    <xf numFmtId="7" fontId="17" fillId="2" borderId="0" xfId="0" applyNumberFormat="1" applyFont="1" applyFill="1" applyAlignment="1">
      <alignment horizontal="left" vertical="top" wrapText="1"/>
    </xf>
    <xf numFmtId="164" fontId="9" fillId="13" borderId="35" xfId="2" applyNumberFormat="1" applyFont="1" applyFill="1" applyBorder="1" applyAlignment="1">
      <alignment horizontal="right" vertical="top" wrapText="1"/>
    </xf>
    <xf numFmtId="7" fontId="9" fillId="15" borderId="35" xfId="0" applyNumberFormat="1" applyFont="1" applyFill="1" applyBorder="1" applyAlignment="1">
      <alignment horizontal="right" vertical="top" wrapText="1"/>
    </xf>
    <xf numFmtId="0" fontId="0" fillId="15" borderId="35" xfId="0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9" fillId="12" borderId="35" xfId="0" applyFont="1" applyFill="1" applyBorder="1" applyAlignment="1">
      <alignment horizontal="left" vertical="top" wrapText="1" indent="2"/>
    </xf>
    <xf numFmtId="0" fontId="8" fillId="12" borderId="35" xfId="0" applyFont="1" applyFill="1" applyBorder="1" applyAlignment="1">
      <alignment horizontal="left" vertical="top" wrapText="1"/>
    </xf>
    <xf numFmtId="0" fontId="9" fillId="12" borderId="35" xfId="0" applyFont="1" applyFill="1" applyBorder="1" applyAlignment="1">
      <alignment horizontal="left" vertical="top" wrapText="1"/>
    </xf>
    <xf numFmtId="0" fontId="37" fillId="0" borderId="17" xfId="0" applyFont="1" applyBorder="1" applyAlignment="1">
      <alignment horizontal="left" vertical="top" wrapText="1"/>
    </xf>
    <xf numFmtId="0" fontId="17" fillId="10" borderId="0" xfId="0" applyFont="1" applyFill="1" applyAlignment="1">
      <alignment horizontal="left" vertical="top" wrapText="1"/>
    </xf>
    <xf numFmtId="0" fontId="46" fillId="2" borderId="0" xfId="0" applyFont="1" applyFill="1" applyAlignment="1">
      <alignment horizontal="left" vertical="top" wrapText="1"/>
    </xf>
    <xf numFmtId="0" fontId="46" fillId="2" borderId="35" xfId="0" applyFont="1" applyFill="1" applyBorder="1" applyAlignment="1">
      <alignment horizontal="left" vertical="top" wrapText="1"/>
    </xf>
    <xf numFmtId="0" fontId="0" fillId="10" borderId="35" xfId="0" applyFill="1" applyBorder="1" applyAlignment="1">
      <alignment horizontal="left" vertical="top" wrapText="1"/>
    </xf>
    <xf numFmtId="0" fontId="45" fillId="12" borderId="35" xfId="0" applyFont="1" applyFill="1" applyBorder="1" applyAlignment="1">
      <alignment horizontal="left" vertical="top" wrapText="1"/>
    </xf>
    <xf numFmtId="164" fontId="9" fillId="16" borderId="35" xfId="2" applyNumberFormat="1" applyFont="1" applyFill="1" applyBorder="1" applyAlignment="1">
      <alignment horizontal="right" vertical="top" wrapText="1"/>
    </xf>
    <xf numFmtId="7" fontId="9" fillId="16" borderId="35" xfId="0" applyNumberFormat="1" applyFont="1" applyFill="1" applyBorder="1" applyAlignment="1">
      <alignment horizontal="right" vertical="top" wrapText="1"/>
    </xf>
    <xf numFmtId="164" fontId="9" fillId="15" borderId="35" xfId="2" applyNumberFormat="1" applyFont="1" applyFill="1" applyBorder="1" applyAlignment="1">
      <alignment horizontal="right" vertical="top" wrapText="1"/>
    </xf>
    <xf numFmtId="7" fontId="47" fillId="13" borderId="35" xfId="0" applyNumberFormat="1" applyFont="1" applyFill="1" applyBorder="1" applyAlignment="1">
      <alignment horizontal="right" vertical="top" wrapText="1"/>
    </xf>
    <xf numFmtId="0" fontId="48" fillId="13" borderId="35" xfId="0" applyFont="1" applyFill="1" applyBorder="1" applyAlignment="1">
      <alignment horizontal="left" vertical="top" wrapText="1"/>
    </xf>
    <xf numFmtId="7" fontId="47" fillId="16" borderId="35" xfId="0" applyNumberFormat="1" applyFont="1" applyFill="1" applyBorder="1" applyAlignment="1">
      <alignment horizontal="right" vertical="top" wrapText="1"/>
    </xf>
    <xf numFmtId="0" fontId="48" fillId="16" borderId="35" xfId="0" applyFont="1" applyFill="1" applyBorder="1" applyAlignment="1">
      <alignment horizontal="left" vertical="top" wrapText="1"/>
    </xf>
    <xf numFmtId="7" fontId="47" fillId="14" borderId="35" xfId="0" applyNumberFormat="1" applyFont="1" applyFill="1" applyBorder="1" applyAlignment="1">
      <alignment horizontal="right" vertical="top" wrapText="1"/>
    </xf>
    <xf numFmtId="0" fontId="48" fillId="14" borderId="35" xfId="0" applyFont="1" applyFill="1" applyBorder="1" applyAlignment="1">
      <alignment horizontal="left" vertical="top" wrapText="1"/>
    </xf>
    <xf numFmtId="7" fontId="47" fillId="12" borderId="35" xfId="0" applyNumberFormat="1" applyFont="1" applyFill="1" applyBorder="1" applyAlignment="1">
      <alignment horizontal="right" vertical="top" wrapText="1"/>
    </xf>
    <xf numFmtId="0" fontId="48" fillId="2" borderId="35" xfId="0" applyFont="1" applyFill="1" applyBorder="1" applyAlignment="1">
      <alignment horizontal="left" vertical="top" wrapText="1"/>
    </xf>
    <xf numFmtId="0" fontId="47" fillId="12" borderId="35" xfId="0" applyFont="1" applyFill="1" applyBorder="1" applyAlignment="1">
      <alignment horizontal="left" vertical="top" wrapText="1"/>
    </xf>
    <xf numFmtId="164" fontId="49" fillId="14" borderId="35" xfId="0" applyNumberFormat="1" applyFont="1" applyFill="1" applyBorder="1" applyAlignment="1">
      <alignment horizontal="left" vertical="top" wrapText="1"/>
    </xf>
    <xf numFmtId="0" fontId="49" fillId="14" borderId="35" xfId="0" applyFont="1" applyFill="1" applyBorder="1" applyAlignment="1">
      <alignment horizontal="left" vertical="top" wrapText="1"/>
    </xf>
    <xf numFmtId="164" fontId="49" fillId="15" borderId="35" xfId="0" applyNumberFormat="1" applyFont="1" applyFill="1" applyBorder="1" applyAlignment="1">
      <alignment horizontal="left" vertical="top" wrapText="1"/>
    </xf>
    <xf numFmtId="0" fontId="49" fillId="15" borderId="35" xfId="0" applyFont="1" applyFill="1" applyBorder="1" applyAlignment="1">
      <alignment horizontal="left" vertical="top" wrapText="1"/>
    </xf>
    <xf numFmtId="164" fontId="49" fillId="2" borderId="35" xfId="0" applyNumberFormat="1" applyFont="1" applyFill="1" applyBorder="1" applyAlignment="1">
      <alignment horizontal="left" vertical="top" wrapText="1"/>
    </xf>
    <xf numFmtId="0" fontId="49" fillId="2" borderId="35" xfId="0" applyFont="1" applyFill="1" applyBorder="1" applyAlignment="1">
      <alignment horizontal="left" vertical="top" wrapText="1"/>
    </xf>
    <xf numFmtId="164" fontId="49" fillId="16" borderId="35" xfId="0" applyNumberFormat="1" applyFont="1" applyFill="1" applyBorder="1" applyAlignment="1">
      <alignment horizontal="left" vertical="top" wrapText="1"/>
    </xf>
    <xf numFmtId="0" fontId="49" fillId="16" borderId="35" xfId="0" applyFont="1" applyFill="1" applyBorder="1" applyAlignment="1">
      <alignment horizontal="left" vertical="top" wrapText="1"/>
    </xf>
    <xf numFmtId="0" fontId="5" fillId="10" borderId="17" xfId="0" applyFont="1" applyFill="1" applyBorder="1" applyAlignment="1">
      <alignment horizontal="left" vertical="top" wrapText="1"/>
    </xf>
    <xf numFmtId="0" fontId="5" fillId="10" borderId="35" xfId="0" applyFont="1" applyFill="1" applyBorder="1" applyAlignment="1">
      <alignment horizontal="left" vertical="top" wrapText="1"/>
    </xf>
    <xf numFmtId="0" fontId="5" fillId="10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11" borderId="35" xfId="0" applyFont="1" applyFill="1" applyBorder="1" applyAlignment="1">
      <alignment horizontal="right" wrapText="1"/>
    </xf>
    <xf numFmtId="7" fontId="6" fillId="10" borderId="35" xfId="0" applyNumberFormat="1" applyFont="1" applyFill="1" applyBorder="1" applyAlignment="1">
      <alignment horizontal="right" vertical="top" wrapText="1"/>
    </xf>
    <xf numFmtId="7" fontId="5" fillId="10" borderId="35" xfId="0" applyNumberFormat="1" applyFont="1" applyFill="1" applyBorder="1" applyAlignment="1">
      <alignment horizontal="right" vertical="top" wrapText="1"/>
    </xf>
    <xf numFmtId="7" fontId="5" fillId="10" borderId="36" xfId="0" applyNumberFormat="1" applyFont="1" applyFill="1" applyBorder="1" applyAlignment="1">
      <alignment horizontal="right" vertical="top" wrapText="1"/>
    </xf>
    <xf numFmtId="7" fontId="6" fillId="10" borderId="36" xfId="0" applyNumberFormat="1" applyFont="1" applyFill="1" applyBorder="1" applyAlignment="1">
      <alignment horizontal="right" vertical="top" wrapText="1"/>
    </xf>
    <xf numFmtId="7" fontId="5" fillId="10" borderId="37" xfId="0" applyNumberFormat="1" applyFont="1" applyFill="1" applyBorder="1" applyAlignment="1">
      <alignment horizontal="right" vertical="top" wrapText="1"/>
    </xf>
    <xf numFmtId="7" fontId="5" fillId="10" borderId="38" xfId="0" applyNumberFormat="1" applyFont="1" applyFill="1" applyBorder="1" applyAlignment="1">
      <alignment horizontal="right" vertical="top" wrapText="1"/>
    </xf>
    <xf numFmtId="164" fontId="6" fillId="10" borderId="36" xfId="1" applyNumberFormat="1" applyFont="1" applyFill="1" applyBorder="1" applyAlignment="1">
      <alignment horizontal="right" vertical="top" wrapText="1"/>
    </xf>
    <xf numFmtId="164" fontId="5" fillId="10" borderId="36" xfId="0" applyNumberFormat="1" applyFont="1" applyFill="1" applyBorder="1" applyAlignment="1">
      <alignment horizontal="left" vertical="top" wrapText="1"/>
    </xf>
    <xf numFmtId="164" fontId="5" fillId="10" borderId="36" xfId="1" applyNumberFormat="1" applyFont="1" applyFill="1" applyBorder="1" applyAlignment="1">
      <alignment horizontal="right" vertical="top" wrapText="1"/>
    </xf>
    <xf numFmtId="0" fontId="5" fillId="10" borderId="36" xfId="0" applyFont="1" applyFill="1" applyBorder="1" applyAlignment="1">
      <alignment horizontal="left" vertical="top" wrapText="1"/>
    </xf>
    <xf numFmtId="0" fontId="5" fillId="10" borderId="37" xfId="0" applyFont="1" applyFill="1" applyBorder="1" applyAlignment="1">
      <alignment horizontal="left" vertical="top" wrapText="1"/>
    </xf>
    <xf numFmtId="164" fontId="5" fillId="10" borderId="38" xfId="0" applyNumberFormat="1" applyFont="1" applyFill="1" applyBorder="1" applyAlignment="1">
      <alignment horizontal="right" vertical="top" wrapText="1"/>
    </xf>
    <xf numFmtId="164" fontId="5" fillId="10" borderId="36" xfId="0" applyNumberFormat="1" applyFont="1" applyFill="1" applyBorder="1" applyAlignment="1">
      <alignment horizontal="right" vertical="top" wrapText="1"/>
    </xf>
    <xf numFmtId="164" fontId="5" fillId="12" borderId="36" xfId="1" applyNumberFormat="1" applyFont="1" applyFill="1" applyBorder="1" applyAlignment="1">
      <alignment horizontal="right" vertical="top" wrapText="1"/>
    </xf>
    <xf numFmtId="164" fontId="5" fillId="10" borderId="38" xfId="1" applyNumberFormat="1" applyFont="1" applyFill="1" applyBorder="1" applyAlignment="1">
      <alignment horizontal="right" vertical="top" wrapText="1"/>
    </xf>
    <xf numFmtId="43" fontId="5" fillId="12" borderId="35" xfId="1" applyFont="1" applyFill="1" applyBorder="1" applyAlignment="1">
      <alignment horizontal="right" vertical="top" wrapText="1"/>
    </xf>
    <xf numFmtId="7" fontId="6" fillId="10" borderId="37" xfId="0" applyNumberFormat="1" applyFont="1" applyFill="1" applyBorder="1" applyAlignment="1">
      <alignment horizontal="right" vertical="top" wrapText="1"/>
    </xf>
    <xf numFmtId="43" fontId="5" fillId="10" borderId="36" xfId="0" applyNumberFormat="1" applyFont="1" applyFill="1" applyBorder="1" applyAlignment="1">
      <alignment horizontal="right" vertical="top" wrapText="1"/>
    </xf>
    <xf numFmtId="164" fontId="6" fillId="10" borderId="36" xfId="0" applyNumberFormat="1" applyFont="1" applyFill="1" applyBorder="1" applyAlignment="1">
      <alignment horizontal="right" vertical="top" wrapText="1"/>
    </xf>
    <xf numFmtId="0" fontId="5" fillId="10" borderId="38" xfId="0" applyFont="1" applyFill="1" applyBorder="1" applyAlignment="1">
      <alignment horizontal="left" vertical="top" wrapText="1"/>
    </xf>
    <xf numFmtId="164" fontId="6" fillId="10" borderId="38" xfId="0" applyNumberFormat="1" applyFont="1" applyFill="1" applyBorder="1" applyAlignment="1">
      <alignment horizontal="right" vertical="top" wrapText="1"/>
    </xf>
    <xf numFmtId="164" fontId="5" fillId="10" borderId="37" xfId="0" applyNumberFormat="1" applyFont="1" applyFill="1" applyBorder="1" applyAlignment="1">
      <alignment horizontal="right" vertical="top" wrapText="1"/>
    </xf>
    <xf numFmtId="7" fontId="5" fillId="10" borderId="35" xfId="0" applyNumberFormat="1" applyFont="1" applyFill="1" applyBorder="1" applyAlignment="1">
      <alignment horizontal="left" vertical="top" wrapText="1"/>
    </xf>
    <xf numFmtId="7" fontId="5" fillId="12" borderId="35" xfId="0" applyNumberFormat="1" applyFont="1" applyFill="1" applyBorder="1" applyAlignment="1">
      <alignment horizontal="right" vertical="top" wrapText="1"/>
    </xf>
    <xf numFmtId="0" fontId="5" fillId="10" borderId="35" xfId="0" applyFont="1" applyFill="1" applyBorder="1" applyAlignment="1">
      <alignment horizontal="right" vertical="top" wrapText="1"/>
    </xf>
    <xf numFmtId="164" fontId="6" fillId="10" borderId="35" xfId="2" applyNumberFormat="1" applyFont="1" applyFill="1" applyBorder="1" applyAlignment="1">
      <alignment vertical="top" wrapText="1"/>
    </xf>
    <xf numFmtId="164" fontId="6" fillId="10" borderId="35" xfId="2" applyNumberFormat="1" applyFont="1" applyFill="1" applyBorder="1" applyAlignment="1">
      <alignment horizontal="right" vertical="top" wrapText="1"/>
    </xf>
    <xf numFmtId="164" fontId="5" fillId="10" borderId="35" xfId="2" applyNumberFormat="1" applyFont="1" applyFill="1" applyBorder="1" applyAlignment="1">
      <alignment vertical="top" wrapText="1"/>
    </xf>
    <xf numFmtId="164" fontId="5" fillId="10" borderId="35" xfId="2" applyNumberFormat="1" applyFont="1" applyFill="1" applyBorder="1" applyAlignment="1">
      <alignment horizontal="right" vertical="top" wrapText="1"/>
    </xf>
    <xf numFmtId="164" fontId="5" fillId="2" borderId="35" xfId="2" applyNumberFormat="1" applyFont="1" applyFill="1" applyBorder="1" applyAlignment="1">
      <alignment horizontal="right" vertical="top" wrapText="1"/>
    </xf>
    <xf numFmtId="164" fontId="6" fillId="2" borderId="35" xfId="2" applyNumberFormat="1" applyFont="1" applyFill="1" applyBorder="1" applyAlignment="1">
      <alignment vertical="top" wrapText="1"/>
    </xf>
    <xf numFmtId="164" fontId="6" fillId="2" borderId="35" xfId="2" applyNumberFormat="1" applyFont="1" applyFill="1" applyBorder="1" applyAlignment="1">
      <alignment horizontal="right" vertical="top" wrapText="1"/>
    </xf>
    <xf numFmtId="0" fontId="6" fillId="10" borderId="35" xfId="0" applyFont="1" applyFill="1" applyBorder="1" applyAlignment="1">
      <alignment wrapText="1"/>
    </xf>
    <xf numFmtId="7" fontId="6" fillId="10" borderId="35" xfId="0" applyNumberFormat="1" applyFont="1" applyFill="1" applyBorder="1" applyAlignment="1">
      <alignment vertical="top" wrapText="1"/>
    </xf>
    <xf numFmtId="7" fontId="5" fillId="10" borderId="35" xfId="0" applyNumberFormat="1" applyFont="1" applyFill="1" applyBorder="1" applyAlignment="1">
      <alignment vertical="top" wrapText="1"/>
    </xf>
    <xf numFmtId="0" fontId="23" fillId="0" borderId="47" xfId="0" applyFont="1" applyBorder="1" applyAlignment="1">
      <alignment horizontal="left" vertical="top" wrapText="1"/>
    </xf>
    <xf numFmtId="0" fontId="23" fillId="0" borderId="30" xfId="0" applyFont="1" applyBorder="1" applyAlignment="1">
      <alignment horizontal="left" vertical="top" wrapText="1"/>
    </xf>
    <xf numFmtId="0" fontId="23" fillId="0" borderId="31" xfId="0" applyFont="1" applyBorder="1" applyAlignment="1">
      <alignment horizontal="left" vertical="top" wrapText="1"/>
    </xf>
    <xf numFmtId="0" fontId="23" fillId="0" borderId="29" xfId="0" applyFont="1" applyBorder="1" applyAlignment="1">
      <alignment horizontal="left" vertical="top" wrapText="1"/>
    </xf>
    <xf numFmtId="0" fontId="23" fillId="0" borderId="48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24" fillId="0" borderId="4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right" vertical="center" wrapText="1"/>
    </xf>
    <xf numFmtId="0" fontId="24" fillId="0" borderId="28" xfId="0" applyFont="1" applyBorder="1" applyAlignment="1">
      <alignment horizontal="right" vertical="center" wrapText="1"/>
    </xf>
    <xf numFmtId="0" fontId="24" fillId="0" borderId="27" xfId="0" applyFont="1" applyBorder="1" applyAlignment="1">
      <alignment horizontal="right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7" fontId="23" fillId="0" borderId="29" xfId="0" applyNumberFormat="1" applyFont="1" applyBorder="1" applyAlignment="1">
      <alignment horizontal="right" vertical="center" wrapText="1"/>
    </xf>
    <xf numFmtId="7" fontId="23" fillId="0" borderId="31" xfId="0" applyNumberFormat="1" applyFont="1" applyBorder="1" applyAlignment="1">
      <alignment horizontal="right" vertical="center" wrapText="1"/>
    </xf>
    <xf numFmtId="7" fontId="23" fillId="0" borderId="30" xfId="0" applyNumberFormat="1" applyFont="1" applyBorder="1" applyAlignment="1">
      <alignment horizontal="right" vertical="center" wrapText="1"/>
    </xf>
    <xf numFmtId="7" fontId="23" fillId="0" borderId="48" xfId="0" applyNumberFormat="1" applyFont="1" applyBorder="1" applyAlignment="1">
      <alignment horizontal="right" vertical="center" wrapText="1"/>
    </xf>
    <xf numFmtId="0" fontId="24" fillId="0" borderId="47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7" fontId="24" fillId="0" borderId="29" xfId="0" applyNumberFormat="1" applyFont="1" applyBorder="1" applyAlignment="1">
      <alignment horizontal="right" vertical="center" wrapText="1"/>
    </xf>
    <xf numFmtId="7" fontId="24" fillId="0" borderId="31" xfId="0" applyNumberFormat="1" applyFont="1" applyBorder="1" applyAlignment="1">
      <alignment horizontal="right" vertical="center" wrapText="1"/>
    </xf>
    <xf numFmtId="7" fontId="24" fillId="0" borderId="30" xfId="0" applyNumberFormat="1" applyFont="1" applyBorder="1" applyAlignment="1">
      <alignment horizontal="right" vertical="center" wrapText="1"/>
    </xf>
    <xf numFmtId="7" fontId="24" fillId="0" borderId="48" xfId="0" applyNumberFormat="1" applyFont="1" applyBorder="1" applyAlignment="1">
      <alignment horizontal="right" vertical="center" wrapText="1"/>
    </xf>
    <xf numFmtId="7" fontId="25" fillId="0" borderId="29" xfId="0" applyNumberFormat="1" applyFont="1" applyBorder="1" applyAlignment="1">
      <alignment horizontal="right" vertical="center" wrapText="1"/>
    </xf>
    <xf numFmtId="7" fontId="25" fillId="0" borderId="31" xfId="0" applyNumberFormat="1" applyFont="1" applyBorder="1" applyAlignment="1">
      <alignment horizontal="right" vertical="center" wrapText="1"/>
    </xf>
    <xf numFmtId="7" fontId="26" fillId="0" borderId="29" xfId="0" applyNumberFormat="1" applyFont="1" applyBorder="1" applyAlignment="1">
      <alignment horizontal="right" vertical="center" wrapText="1"/>
    </xf>
    <xf numFmtId="7" fontId="26" fillId="0" borderId="30" xfId="0" applyNumberFormat="1" applyFont="1" applyBorder="1" applyAlignment="1">
      <alignment horizontal="right" vertical="center" wrapText="1"/>
    </xf>
    <xf numFmtId="7" fontId="26" fillId="0" borderId="31" xfId="0" applyNumberFormat="1" applyFont="1" applyBorder="1" applyAlignment="1">
      <alignment horizontal="right" vertical="center" wrapText="1"/>
    </xf>
    <xf numFmtId="7" fontId="27" fillId="0" borderId="29" xfId="0" applyNumberFormat="1" applyFont="1" applyBorder="1" applyAlignment="1">
      <alignment horizontal="right" vertical="center" wrapText="1"/>
    </xf>
    <xf numFmtId="7" fontId="27" fillId="0" borderId="30" xfId="0" applyNumberFormat="1" applyFont="1" applyBorder="1" applyAlignment="1">
      <alignment horizontal="right" vertical="center" wrapText="1"/>
    </xf>
    <xf numFmtId="7" fontId="27" fillId="0" borderId="48" xfId="0" applyNumberFormat="1" applyFont="1" applyBorder="1" applyAlignment="1">
      <alignment horizontal="right" vertical="center" wrapText="1"/>
    </xf>
    <xf numFmtId="7" fontId="28" fillId="0" borderId="29" xfId="0" applyNumberFormat="1" applyFont="1" applyBorder="1" applyAlignment="1">
      <alignment horizontal="right" vertical="center" wrapText="1"/>
    </xf>
    <xf numFmtId="7" fontId="28" fillId="0" borderId="31" xfId="0" applyNumberFormat="1" applyFont="1" applyBorder="1" applyAlignment="1">
      <alignment horizontal="right" vertical="center" wrapText="1"/>
    </xf>
    <xf numFmtId="7" fontId="29" fillId="0" borderId="29" xfId="0" applyNumberFormat="1" applyFont="1" applyBorder="1" applyAlignment="1">
      <alignment horizontal="right" vertical="center" wrapText="1"/>
    </xf>
    <xf numFmtId="7" fontId="29" fillId="0" borderId="30" xfId="0" applyNumberFormat="1" applyFont="1" applyBorder="1" applyAlignment="1">
      <alignment horizontal="right" vertical="center" wrapText="1"/>
    </xf>
    <xf numFmtId="7" fontId="29" fillId="0" borderId="31" xfId="0" applyNumberFormat="1" applyFont="1" applyBorder="1" applyAlignment="1">
      <alignment horizontal="right" vertical="center" wrapText="1"/>
    </xf>
    <xf numFmtId="7" fontId="30" fillId="0" borderId="29" xfId="0" applyNumberFormat="1" applyFont="1" applyBorder="1" applyAlignment="1">
      <alignment horizontal="right" vertical="center" wrapText="1"/>
    </xf>
    <xf numFmtId="7" fontId="30" fillId="0" borderId="30" xfId="0" applyNumberFormat="1" applyFont="1" applyBorder="1" applyAlignment="1">
      <alignment horizontal="right" vertical="center" wrapText="1"/>
    </xf>
    <xf numFmtId="7" fontId="30" fillId="0" borderId="48" xfId="0" applyNumberFormat="1" applyFont="1" applyBorder="1" applyAlignment="1">
      <alignment horizontal="right" vertical="center" wrapText="1"/>
    </xf>
    <xf numFmtId="0" fontId="24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top" wrapText="1"/>
    </xf>
    <xf numFmtId="0" fontId="31" fillId="0" borderId="33" xfId="0" applyFont="1" applyBorder="1" applyAlignment="1">
      <alignment horizontal="left" vertical="top" wrapText="1"/>
    </xf>
    <xf numFmtId="0" fontId="31" fillId="0" borderId="34" xfId="0" applyFont="1" applyBorder="1" applyAlignment="1">
      <alignment horizontal="left" vertical="top" wrapText="1"/>
    </xf>
    <xf numFmtId="0" fontId="24" fillId="0" borderId="49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 wrapText="1"/>
    </xf>
    <xf numFmtId="7" fontId="24" fillId="0" borderId="33" xfId="0" applyNumberFormat="1" applyFont="1" applyBorder="1" applyAlignment="1">
      <alignment horizontal="right" vertical="center" wrapText="1"/>
    </xf>
    <xf numFmtId="7" fontId="24" fillId="0" borderId="50" xfId="0" applyNumberFormat="1" applyFont="1" applyBorder="1" applyAlignment="1">
      <alignment horizontal="right" vertical="center" wrapText="1"/>
    </xf>
    <xf numFmtId="7" fontId="24" fillId="0" borderId="51" xfId="0" applyNumberFormat="1" applyFont="1" applyBorder="1" applyAlignment="1">
      <alignment horizontal="right" vertical="center" wrapText="1"/>
    </xf>
    <xf numFmtId="0" fontId="32" fillId="0" borderId="17" xfId="0" applyFont="1" applyBorder="1" applyAlignment="1">
      <alignment horizontal="center" vertical="top" wrapText="1"/>
    </xf>
    <xf numFmtId="0" fontId="33" fillId="0" borderId="17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7" fillId="0" borderId="53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50" fillId="0" borderId="35" xfId="0" applyFont="1" applyBorder="1" applyAlignment="1">
      <alignment horizontal="center" vertical="center" wrapText="1"/>
    </xf>
    <xf numFmtId="0" fontId="50" fillId="0" borderId="35" xfId="0" applyFont="1" applyBorder="1" applyAlignment="1">
      <alignment horizontal="right" vertical="center" wrapText="1"/>
    </xf>
    <xf numFmtId="0" fontId="51" fillId="0" borderId="35" xfId="0" applyFont="1" applyBorder="1" applyAlignment="1">
      <alignment horizontal="left" vertical="center" wrapText="1"/>
    </xf>
    <xf numFmtId="7" fontId="51" fillId="0" borderId="35" xfId="0" applyNumberFormat="1" applyFont="1" applyBorder="1" applyAlignment="1">
      <alignment horizontal="right" vertical="center" wrapText="1"/>
    </xf>
    <xf numFmtId="0" fontId="50" fillId="0" borderId="35" xfId="0" applyFont="1" applyBorder="1" applyAlignment="1">
      <alignment horizontal="left" vertical="center" wrapText="1"/>
    </xf>
    <xf numFmtId="7" fontId="50" fillId="0" borderId="35" xfId="0" applyNumberFormat="1" applyFont="1" applyBorder="1" applyAlignment="1">
      <alignment horizontal="right" vertical="center" wrapText="1"/>
    </xf>
    <xf numFmtId="7" fontId="42" fillId="0" borderId="35" xfId="0" applyNumberFormat="1" applyFont="1" applyBorder="1" applyAlignment="1">
      <alignment horizontal="right" vertical="center" wrapText="1"/>
    </xf>
    <xf numFmtId="0" fontId="51" fillId="0" borderId="35" xfId="0" applyFont="1" applyBorder="1" applyAlignment="1">
      <alignment horizontal="left" vertical="top" wrapText="1"/>
    </xf>
    <xf numFmtId="7" fontId="41" fillId="12" borderId="35" xfId="0" applyNumberFormat="1" applyFont="1" applyFill="1" applyBorder="1" applyAlignment="1">
      <alignment horizontal="right" vertical="center" wrapText="1"/>
    </xf>
    <xf numFmtId="7" fontId="41" fillId="0" borderId="35" xfId="0" applyNumberFormat="1" applyFont="1" applyBorder="1" applyAlignment="1">
      <alignment horizontal="right" vertical="center" wrapText="1"/>
    </xf>
    <xf numFmtId="7" fontId="42" fillId="12" borderId="35" xfId="0" applyNumberFormat="1" applyFont="1" applyFill="1" applyBorder="1" applyAlignment="1">
      <alignment horizontal="right" vertical="center" wrapText="1"/>
    </xf>
    <xf numFmtId="0" fontId="36" fillId="0" borderId="17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left" vertical="top" wrapText="1"/>
    </xf>
    <xf numFmtId="0" fontId="5" fillId="10" borderId="36" xfId="0" applyFont="1" applyFill="1" applyBorder="1" applyAlignment="1">
      <alignment horizontal="center" vertical="top" wrapText="1"/>
    </xf>
    <xf numFmtId="0" fontId="5" fillId="10" borderId="37" xfId="0" applyFont="1" applyFill="1" applyBorder="1" applyAlignment="1">
      <alignment horizontal="center" vertical="top" wrapText="1"/>
    </xf>
    <xf numFmtId="0" fontId="5" fillId="10" borderId="38" xfId="0" applyFont="1" applyFill="1" applyBorder="1" applyAlignment="1">
      <alignment horizontal="center" vertical="top" wrapText="1"/>
    </xf>
    <xf numFmtId="7" fontId="5" fillId="10" borderId="36" xfId="0" applyNumberFormat="1" applyFont="1" applyFill="1" applyBorder="1" applyAlignment="1">
      <alignment horizontal="right" vertical="top" wrapText="1"/>
    </xf>
    <xf numFmtId="7" fontId="5" fillId="10" borderId="37" xfId="0" applyNumberFormat="1" applyFont="1" applyFill="1" applyBorder="1" applyAlignment="1">
      <alignment horizontal="right" vertical="top" wrapText="1"/>
    </xf>
    <xf numFmtId="7" fontId="5" fillId="10" borderId="38" xfId="0" applyNumberFormat="1" applyFont="1" applyFill="1" applyBorder="1" applyAlignment="1">
      <alignment horizontal="right" vertical="top" wrapText="1"/>
    </xf>
    <xf numFmtId="7" fontId="5" fillId="10" borderId="36" xfId="0" applyNumberFormat="1" applyFont="1" applyFill="1" applyBorder="1" applyAlignment="1">
      <alignment horizontal="center" vertical="top" wrapText="1"/>
    </xf>
    <xf numFmtId="7" fontId="5" fillId="10" borderId="37" xfId="0" applyNumberFormat="1" applyFont="1" applyFill="1" applyBorder="1" applyAlignment="1">
      <alignment horizontal="center" vertical="top" wrapText="1"/>
    </xf>
    <xf numFmtId="7" fontId="5" fillId="10" borderId="38" xfId="0" applyNumberFormat="1" applyFont="1" applyFill="1" applyBorder="1" applyAlignment="1">
      <alignment horizontal="center" vertical="top" wrapText="1"/>
    </xf>
    <xf numFmtId="0" fontId="6" fillId="10" borderId="36" xfId="0" applyFont="1" applyFill="1" applyBorder="1" applyAlignment="1">
      <alignment horizontal="left" vertical="top" wrapText="1"/>
    </xf>
    <xf numFmtId="0" fontId="6" fillId="10" borderId="37" xfId="0" applyFont="1" applyFill="1" applyBorder="1" applyAlignment="1">
      <alignment horizontal="left" vertical="top" wrapText="1"/>
    </xf>
    <xf numFmtId="0" fontId="5" fillId="12" borderId="35" xfId="0" applyFont="1" applyFill="1" applyBorder="1" applyAlignment="1">
      <alignment horizontal="center" vertical="top" wrapText="1"/>
    </xf>
    <xf numFmtId="0" fontId="6" fillId="10" borderId="35" xfId="0" applyFont="1" applyFill="1" applyBorder="1" applyAlignment="1">
      <alignment horizontal="left" vertical="top" wrapText="1" indent="1"/>
    </xf>
    <xf numFmtId="0" fontId="6" fillId="10" borderId="36" xfId="0" applyFont="1" applyFill="1" applyBorder="1" applyAlignment="1">
      <alignment horizontal="left" vertical="top" wrapText="1" indent="1"/>
    </xf>
    <xf numFmtId="7" fontId="6" fillId="10" borderId="36" xfId="0" applyNumberFormat="1" applyFont="1" applyFill="1" applyBorder="1" applyAlignment="1">
      <alignment horizontal="right" vertical="top" wrapText="1"/>
    </xf>
    <xf numFmtId="7" fontId="6" fillId="10" borderId="37" xfId="0" applyNumberFormat="1" applyFont="1" applyFill="1" applyBorder="1" applyAlignment="1">
      <alignment horizontal="right" vertical="top" wrapText="1"/>
    </xf>
    <xf numFmtId="7" fontId="6" fillId="10" borderId="38" xfId="0" applyNumberFormat="1" applyFont="1" applyFill="1" applyBorder="1" applyAlignment="1">
      <alignment horizontal="right" vertical="top" wrapText="1"/>
    </xf>
    <xf numFmtId="0" fontId="5" fillId="10" borderId="35" xfId="0" applyFont="1" applyFill="1" applyBorder="1" applyAlignment="1">
      <alignment horizontal="left" vertical="top" wrapText="1" indent="2"/>
    </xf>
    <xf numFmtId="0" fontId="5" fillId="10" borderId="36" xfId="0" applyFont="1" applyFill="1" applyBorder="1" applyAlignment="1">
      <alignment horizontal="left" vertical="top" wrapText="1" indent="2"/>
    </xf>
    <xf numFmtId="0" fontId="5" fillId="12" borderId="35" xfId="0" applyFont="1" applyFill="1" applyBorder="1" applyAlignment="1">
      <alignment horizontal="left" vertical="top" wrapText="1" indent="2"/>
    </xf>
    <xf numFmtId="0" fontId="5" fillId="12" borderId="36" xfId="0" applyFont="1" applyFill="1" applyBorder="1" applyAlignment="1">
      <alignment horizontal="left" vertical="top" wrapText="1" indent="2"/>
    </xf>
    <xf numFmtId="0" fontId="6" fillId="10" borderId="35" xfId="0" applyFont="1" applyFill="1" applyBorder="1" applyAlignment="1">
      <alignment horizontal="left" vertical="top" wrapText="1"/>
    </xf>
    <xf numFmtId="0" fontId="5" fillId="10" borderId="17" xfId="0" applyFont="1" applyFill="1" applyBorder="1" applyAlignment="1">
      <alignment horizontal="left" vertical="top" wrapText="1"/>
    </xf>
    <xf numFmtId="0" fontId="5" fillId="10" borderId="17" xfId="0" applyFont="1" applyFill="1" applyBorder="1" applyAlignment="1">
      <alignment horizontal="right" vertical="top" wrapText="1"/>
    </xf>
    <xf numFmtId="164" fontId="6" fillId="10" borderId="36" xfId="0" applyNumberFormat="1" applyFont="1" applyFill="1" applyBorder="1" applyAlignment="1">
      <alignment horizontal="right" vertical="top" wrapText="1"/>
    </xf>
    <xf numFmtId="164" fontId="6" fillId="10" borderId="37" xfId="0" applyNumberFormat="1" applyFont="1" applyFill="1" applyBorder="1" applyAlignment="1">
      <alignment horizontal="right" vertical="top" wrapText="1"/>
    </xf>
    <xf numFmtId="164" fontId="6" fillId="10" borderId="38" xfId="0" applyNumberFormat="1" applyFont="1" applyFill="1" applyBorder="1" applyAlignment="1">
      <alignment horizontal="right" vertical="top" wrapText="1"/>
    </xf>
    <xf numFmtId="0" fontId="5" fillId="10" borderId="35" xfId="0" applyFont="1" applyFill="1" applyBorder="1" applyAlignment="1">
      <alignment horizontal="left" vertical="top" wrapText="1" indent="3"/>
    </xf>
    <xf numFmtId="0" fontId="5" fillId="10" borderId="36" xfId="0" applyFont="1" applyFill="1" applyBorder="1" applyAlignment="1">
      <alignment horizontal="left" vertical="top" wrapText="1" indent="3"/>
    </xf>
    <xf numFmtId="0" fontId="6" fillId="11" borderId="36" xfId="0" applyFont="1" applyFill="1" applyBorder="1" applyAlignment="1">
      <alignment horizontal="center" wrapText="1"/>
    </xf>
    <xf numFmtId="0" fontId="6" fillId="11" borderId="37" xfId="0" applyFont="1" applyFill="1" applyBorder="1" applyAlignment="1">
      <alignment horizontal="center" wrapText="1"/>
    </xf>
    <xf numFmtId="0" fontId="6" fillId="11" borderId="38" xfId="0" applyFont="1" applyFill="1" applyBorder="1" applyAlignment="1">
      <alignment horizontal="center" wrapText="1"/>
    </xf>
    <xf numFmtId="0" fontId="6" fillId="11" borderId="35" xfId="0" applyFont="1" applyFill="1" applyBorder="1" applyAlignment="1">
      <alignment horizontal="right" wrapText="1"/>
    </xf>
    <xf numFmtId="0" fontId="17" fillId="10" borderId="0" xfId="0" applyFont="1" applyFill="1" applyAlignment="1">
      <alignment horizontal="left" vertical="top" wrapText="1"/>
    </xf>
    <xf numFmtId="0" fontId="39" fillId="10" borderId="17" xfId="0" applyFont="1" applyFill="1" applyBorder="1" applyAlignment="1">
      <alignment horizontal="center" vertical="top" wrapText="1"/>
    </xf>
    <xf numFmtId="0" fontId="17" fillId="10" borderId="0" xfId="0" applyFont="1" applyFill="1" applyAlignment="1">
      <alignment horizontal="center" vertical="top" wrapText="1"/>
    </xf>
    <xf numFmtId="0" fontId="17" fillId="10" borderId="17" xfId="0" applyFont="1" applyFill="1" applyBorder="1" applyAlignment="1">
      <alignment horizontal="left" wrapText="1"/>
    </xf>
    <xf numFmtId="0" fontId="17" fillId="10" borderId="17" xfId="0" applyFont="1" applyFill="1" applyBorder="1" applyAlignment="1">
      <alignment horizontal="center" wrapText="1"/>
    </xf>
    <xf numFmtId="164" fontId="6" fillId="10" borderId="37" xfId="1" applyNumberFormat="1" applyFont="1" applyFill="1" applyBorder="1" applyAlignment="1">
      <alignment horizontal="right" vertical="top" wrapText="1"/>
    </xf>
    <xf numFmtId="164" fontId="6" fillId="10" borderId="38" xfId="1" applyNumberFormat="1" applyFont="1" applyFill="1" applyBorder="1" applyAlignment="1">
      <alignment horizontal="right" vertical="top" wrapText="1"/>
    </xf>
    <xf numFmtId="0" fontId="9" fillId="10" borderId="36" xfId="0" applyFont="1" applyFill="1" applyBorder="1" applyAlignment="1">
      <alignment horizontal="center" vertical="top" wrapText="1"/>
    </xf>
    <xf numFmtId="0" fontId="9" fillId="10" borderId="37" xfId="0" applyFont="1" applyFill="1" applyBorder="1" applyAlignment="1">
      <alignment horizontal="center" vertical="top" wrapText="1"/>
    </xf>
    <xf numFmtId="0" fontId="9" fillId="10" borderId="38" xfId="0" applyFont="1" applyFill="1" applyBorder="1" applyAlignment="1">
      <alignment horizontal="center" vertical="top" wrapText="1"/>
    </xf>
    <xf numFmtId="0" fontId="6" fillId="10" borderId="36" xfId="0" applyFont="1" applyFill="1" applyBorder="1" applyAlignment="1">
      <alignment horizontal="center" vertical="top" wrapText="1"/>
    </xf>
    <xf numFmtId="0" fontId="6" fillId="10" borderId="37" xfId="0" applyFont="1" applyFill="1" applyBorder="1" applyAlignment="1">
      <alignment horizontal="center" vertical="top" wrapText="1"/>
    </xf>
    <xf numFmtId="0" fontId="6" fillId="10" borderId="38" xfId="0" applyFont="1" applyFill="1" applyBorder="1" applyAlignment="1">
      <alignment horizontal="center" vertical="top" wrapText="1"/>
    </xf>
    <xf numFmtId="0" fontId="6" fillId="10" borderId="35" xfId="0" applyFont="1" applyFill="1" applyBorder="1" applyAlignment="1">
      <alignment vertical="top" wrapText="1"/>
    </xf>
    <xf numFmtId="0" fontId="7" fillId="10" borderId="35" xfId="0" applyFont="1" applyFill="1" applyBorder="1" applyAlignment="1">
      <alignment horizontal="left" vertical="top" wrapText="1"/>
    </xf>
    <xf numFmtId="0" fontId="5" fillId="10" borderId="35" xfId="0" applyFont="1" applyFill="1" applyBorder="1" applyAlignment="1">
      <alignment horizontal="left" vertical="top" wrapText="1"/>
    </xf>
    <xf numFmtId="0" fontId="14" fillId="10" borderId="35" xfId="0" applyFont="1" applyFill="1" applyBorder="1" applyAlignment="1">
      <alignment horizontal="left" vertical="top" wrapText="1" indent="2"/>
    </xf>
    <xf numFmtId="0" fontId="5" fillId="10" borderId="35" xfId="0" applyFont="1" applyFill="1" applyBorder="1" applyAlignment="1">
      <alignment horizontal="left" vertical="top" indent="2"/>
    </xf>
    <xf numFmtId="0" fontId="5" fillId="10" borderId="35" xfId="0" applyFont="1" applyFill="1" applyBorder="1" applyAlignment="1">
      <alignment horizontal="center" vertical="top" wrapText="1"/>
    </xf>
    <xf numFmtId="0" fontId="5" fillId="10" borderId="0" xfId="0" applyFont="1" applyFill="1" applyAlignment="1">
      <alignment horizontal="left" vertical="top" wrapText="1"/>
    </xf>
    <xf numFmtId="0" fontId="6" fillId="10" borderId="17" xfId="0" applyFont="1" applyFill="1" applyBorder="1" applyAlignment="1">
      <alignment horizontal="center" vertical="top" wrapText="1"/>
    </xf>
    <xf numFmtId="0" fontId="5" fillId="10" borderId="35" xfId="0" applyFont="1" applyFill="1" applyBorder="1" applyAlignment="1">
      <alignment horizontal="left" vertical="top" wrapText="1" indent="2" readingOrder="1"/>
    </xf>
    <xf numFmtId="0" fontId="17" fillId="2" borderId="0" xfId="0" applyFont="1" applyFill="1" applyAlignment="1">
      <alignment horizontal="center" vertical="top" wrapText="1"/>
    </xf>
    <xf numFmtId="0" fontId="5" fillId="2" borderId="35" xfId="0" applyFont="1" applyFill="1" applyBorder="1" applyAlignment="1">
      <alignment horizontal="left" vertical="top" wrapText="1" indent="2"/>
    </xf>
    <xf numFmtId="0" fontId="6" fillId="10" borderId="36" xfId="0" applyFont="1" applyFill="1" applyBorder="1" applyAlignment="1">
      <alignment horizontal="center" vertical="top"/>
    </xf>
    <xf numFmtId="0" fontId="6" fillId="10" borderId="37" xfId="0" applyFont="1" applyFill="1" applyBorder="1" applyAlignment="1">
      <alignment horizontal="center" vertical="top"/>
    </xf>
    <xf numFmtId="0" fontId="6" fillId="10" borderId="38" xfId="0" applyFont="1" applyFill="1" applyBorder="1" applyAlignment="1">
      <alignment horizontal="center" vertical="top"/>
    </xf>
    <xf numFmtId="0" fontId="6" fillId="2" borderId="35" xfId="0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center" vertical="top" wrapText="1"/>
    </xf>
    <xf numFmtId="0" fontId="5" fillId="2" borderId="38" xfId="0" applyFont="1" applyFill="1" applyBorder="1" applyAlignment="1">
      <alignment horizontal="center" vertical="top" wrapText="1"/>
    </xf>
    <xf numFmtId="0" fontId="9" fillId="12" borderId="10" xfId="0" applyFont="1" applyFill="1" applyBorder="1" applyAlignment="1">
      <alignment horizontal="left" vertical="top" wrapText="1" indent="2"/>
    </xf>
    <xf numFmtId="0" fontId="8" fillId="12" borderId="6" xfId="0" applyFont="1" applyFill="1" applyBorder="1" applyAlignment="1">
      <alignment horizontal="left" vertical="top" wrapText="1"/>
    </xf>
    <xf numFmtId="0" fontId="9" fillId="12" borderId="17" xfId="0" applyFont="1" applyFill="1" applyBorder="1" applyAlignment="1">
      <alignment horizontal="left" vertical="top" wrapText="1" indent="2"/>
    </xf>
    <xf numFmtId="0" fontId="8" fillId="12" borderId="10" xfId="0" applyFont="1" applyFill="1" applyBorder="1" applyAlignment="1">
      <alignment horizontal="left" vertical="top" wrapText="1"/>
    </xf>
    <xf numFmtId="0" fontId="8" fillId="12" borderId="4" xfId="0" applyFont="1" applyFill="1" applyBorder="1" applyAlignment="1">
      <alignment horizontal="left" vertical="top" wrapText="1"/>
    </xf>
    <xf numFmtId="0" fontId="8" fillId="12" borderId="17" xfId="0" applyFont="1" applyFill="1" applyBorder="1" applyAlignment="1">
      <alignment horizontal="left" vertical="top" wrapText="1"/>
    </xf>
    <xf numFmtId="0" fontId="9" fillId="12" borderId="10" xfId="0" applyFont="1" applyFill="1" applyBorder="1" applyAlignment="1">
      <alignment horizontal="left" vertical="top" wrapText="1"/>
    </xf>
    <xf numFmtId="0" fontId="8" fillId="12" borderId="17" xfId="0" applyFont="1" applyFill="1" applyBorder="1" applyAlignment="1">
      <alignment horizontal="left" vertical="top" wrapText="1" indent="1"/>
    </xf>
    <xf numFmtId="0" fontId="8" fillId="8" borderId="17" xfId="0" applyFont="1" applyFill="1" applyBorder="1" applyAlignment="1">
      <alignment horizontal="left" vertical="top" wrapText="1" indent="1"/>
    </xf>
    <xf numFmtId="7" fontId="13" fillId="9" borderId="8" xfId="0" applyNumberFormat="1" applyFont="1" applyFill="1" applyBorder="1" applyAlignment="1">
      <alignment horizontal="right" vertical="top" wrapText="1"/>
    </xf>
    <xf numFmtId="0" fontId="8" fillId="8" borderId="6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right" wrapText="1"/>
    </xf>
    <xf numFmtId="0" fontId="8" fillId="6" borderId="4" xfId="0" applyFont="1" applyFill="1" applyBorder="1" applyAlignment="1">
      <alignment horizontal="left" vertical="top" wrapText="1"/>
    </xf>
    <xf numFmtId="0" fontId="8" fillId="12" borderId="35" xfId="0" applyFont="1" applyFill="1" applyBorder="1" applyAlignment="1">
      <alignment horizontal="left" vertical="top" wrapText="1"/>
    </xf>
    <xf numFmtId="0" fontId="9" fillId="12" borderId="35" xfId="0" applyFont="1" applyFill="1" applyBorder="1" applyAlignment="1">
      <alignment horizontal="left" vertical="top" wrapText="1" indent="2"/>
    </xf>
    <xf numFmtId="0" fontId="9" fillId="14" borderId="35" xfId="0" applyFont="1" applyFill="1" applyBorder="1" applyAlignment="1">
      <alignment horizontal="left" vertical="top" wrapText="1" indent="2"/>
    </xf>
    <xf numFmtId="0" fontId="9" fillId="16" borderId="35" xfId="0" applyFont="1" applyFill="1" applyBorder="1" applyAlignment="1">
      <alignment horizontal="left" vertical="top" wrapText="1" indent="2"/>
    </xf>
    <xf numFmtId="0" fontId="9" fillId="12" borderId="35" xfId="0" applyFont="1" applyFill="1" applyBorder="1" applyAlignment="1">
      <alignment horizontal="left" vertical="top" wrapText="1"/>
    </xf>
    <xf numFmtId="0" fontId="8" fillId="12" borderId="35" xfId="0" applyFont="1" applyFill="1" applyBorder="1" applyAlignment="1">
      <alignment horizontal="left" vertical="top" wrapText="1" indent="1"/>
    </xf>
    <xf numFmtId="0" fontId="9" fillId="15" borderId="35" xfId="0" applyFont="1" applyFill="1" applyBorder="1" applyAlignment="1">
      <alignment horizontal="left" vertical="top" wrapText="1"/>
    </xf>
    <xf numFmtId="0" fontId="8" fillId="6" borderId="35" xfId="0" applyFont="1" applyFill="1" applyBorder="1" applyAlignment="1">
      <alignment horizontal="left" vertical="top" wrapText="1"/>
    </xf>
    <xf numFmtId="0" fontId="8" fillId="8" borderId="35" xfId="0" applyFont="1" applyFill="1" applyBorder="1" applyAlignment="1">
      <alignment horizontal="left" vertical="top" wrapText="1" indent="1"/>
    </xf>
    <xf numFmtId="0" fontId="8" fillId="8" borderId="35" xfId="0" applyFont="1" applyFill="1" applyBorder="1" applyAlignment="1">
      <alignment horizontal="left" vertical="top" wrapText="1"/>
    </xf>
    <xf numFmtId="0" fontId="9" fillId="13" borderId="35" xfId="0" applyFont="1" applyFill="1" applyBorder="1" applyAlignment="1">
      <alignment horizontal="left" vertical="top" wrapText="1" indent="2"/>
    </xf>
    <xf numFmtId="0" fontId="9" fillId="14" borderId="35" xfId="0" applyFont="1" applyFill="1" applyBorder="1" applyAlignment="1">
      <alignment horizontal="left" vertical="top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2066926</xdr:colOff>
      <xdr:row>1</xdr:row>
      <xdr:rowOff>123825</xdr:rowOff>
    </xdr:from>
    <xdr:ext cx="6048374" cy="866776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66926" y="257175"/>
          <a:ext cx="6048374" cy="866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 Geriátrico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"Dr. Nicolás Aguilar"</a:t>
          </a:r>
          <a:endParaRPr lang="es-MX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MX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Analítico del Activo</a:t>
          </a:r>
          <a:endParaRPr lang="es-MX">
            <a:effectLst/>
          </a:endParaRPr>
        </a:p>
        <a:p>
          <a:pPr algn="ctr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 01 al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28 de Febrero del 2021</a:t>
          </a:r>
          <a:endParaRPr lang="es-MX">
            <a:effectLst/>
          </a:endParaRPr>
        </a:p>
        <a:p>
          <a:pPr algn="ctr"/>
          <a:endParaRPr lang="es-MX" sz="1100"/>
        </a:p>
      </xdr:txBody>
    </xdr:sp>
    <xdr:clientData/>
  </xdr:oneCellAnchor>
  <xdr:oneCellAnchor>
    <xdr:from>
      <xdr:col>0</xdr:col>
      <xdr:colOff>285750</xdr:colOff>
      <xdr:row>29</xdr:row>
      <xdr:rowOff>114300</xdr:rowOff>
    </xdr:from>
    <xdr:ext cx="9020175" cy="15144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" y="4086225"/>
          <a:ext cx="9020175" cy="1514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0</xdr:row>
      <xdr:rowOff>76200</xdr:rowOff>
    </xdr:from>
    <xdr:ext cx="15135225" cy="104775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43025" y="76200"/>
          <a:ext cx="1513522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 GERIATRICO "DR NICOLAS AGUILAR"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VARIACIÓN EN LA HACIENDA PÚBLICA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 01/ene/2022 al 30/jun./2022</a:t>
          </a:r>
          <a:endParaRPr lang="es-ES">
            <a:effectLst/>
          </a:endParaRPr>
        </a:p>
        <a:p>
          <a:pPr algn="ctr"/>
          <a:r>
            <a:rPr lang="es-MX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(Cifras en Pesos)</a:t>
          </a:r>
          <a:endParaRPr lang="es-ES">
            <a:effectLst/>
          </a:endParaRPr>
        </a:p>
        <a:p>
          <a:endParaRPr lang="es-ES" sz="1100"/>
        </a:p>
      </xdr:txBody>
    </xdr:sp>
    <xdr:clientData/>
  </xdr:oneCellAnchor>
  <xdr:oneCellAnchor>
    <xdr:from>
      <xdr:col>0</xdr:col>
      <xdr:colOff>19050</xdr:colOff>
      <xdr:row>0</xdr:row>
      <xdr:rowOff>66675</xdr:rowOff>
    </xdr:from>
    <xdr:ext cx="1362075" cy="5407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9050" y="66675"/>
          <a:ext cx="1362075" cy="5407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66675</xdr:colOff>
      <xdr:row>41</xdr:row>
      <xdr:rowOff>9525</xdr:rowOff>
    </xdr:from>
    <xdr:ext cx="13182600" cy="419099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6675" y="11677650"/>
          <a:ext cx="13182600" cy="4190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100"/>
            <a:t>“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76200</xdr:rowOff>
    </xdr:from>
    <xdr:ext cx="10696575" cy="98298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343025" y="76200"/>
          <a:ext cx="10696575" cy="982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 GERIATRICO "DR NICOLAS AGUILAR"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Variación en la Hacienda Pública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 01/ene/2025 al 31/dic./2025</a:t>
          </a:r>
          <a:endParaRPr lang="es-ES">
            <a:effectLst/>
          </a:endParaRPr>
        </a:p>
        <a:p>
          <a:pPr algn="ctr"/>
          <a:r>
            <a:rPr lang="es-MX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(Cifras en Pesos)</a:t>
          </a:r>
          <a:endParaRPr lang="es-ES">
            <a:effectLst/>
          </a:endParaRPr>
        </a:p>
        <a:p>
          <a:endParaRPr lang="es-ES" sz="1100"/>
        </a:p>
      </xdr:txBody>
    </xdr:sp>
    <xdr:clientData/>
  </xdr:oneCellAnchor>
  <xdr:oneCellAnchor>
    <xdr:from>
      <xdr:col>0</xdr:col>
      <xdr:colOff>19050</xdr:colOff>
      <xdr:row>0</xdr:row>
      <xdr:rowOff>66675</xdr:rowOff>
    </xdr:from>
    <xdr:ext cx="1362075" cy="5407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9050" y="66675"/>
          <a:ext cx="1362075" cy="5407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619124</xdr:colOff>
      <xdr:row>40</xdr:row>
      <xdr:rowOff>9526</xdr:rowOff>
    </xdr:from>
    <xdr:ext cx="13039725" cy="1238249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619124" y="8134351"/>
          <a:ext cx="13039725" cy="1238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“</a:t>
          </a:r>
          <a:endParaRPr lang="es-MX" sz="10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571501</xdr:colOff>
      <xdr:row>0</xdr:row>
      <xdr:rowOff>47625</xdr:rowOff>
    </xdr:from>
    <xdr:ext cx="5924549" cy="9810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71501" y="47625"/>
          <a:ext cx="5924549" cy="981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 GERIATRICO "DR NICOLAS AGUILAR"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FLUJO DE EFECTIVO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 01/ene/2025 al 31/dic./2025</a:t>
          </a:r>
          <a:endParaRPr lang="es-ES">
            <a:effectLst/>
          </a:endParaRPr>
        </a:p>
        <a:p>
          <a:pPr algn="ctr"/>
          <a:r>
            <a:rPr lang="es-MX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(Cifras en Pesos)</a:t>
          </a:r>
          <a:endParaRPr lang="es-ES">
            <a:effectLst/>
          </a:endParaRPr>
        </a:p>
        <a:p>
          <a:pPr algn="ctr"/>
          <a:endParaRPr lang="es-MX">
            <a:effectLst/>
          </a:endParaRPr>
        </a:p>
        <a:p>
          <a:endParaRPr lang="es-MX" sz="1100"/>
        </a:p>
      </xdr:txBody>
    </xdr:sp>
    <xdr:clientData/>
  </xdr:oneCellAnchor>
  <xdr:oneCellAnchor>
    <xdr:from>
      <xdr:col>0</xdr:col>
      <xdr:colOff>0</xdr:colOff>
      <xdr:row>73</xdr:row>
      <xdr:rowOff>38101</xdr:rowOff>
    </xdr:from>
    <xdr:ext cx="7124699" cy="1661159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0" y="11925301"/>
          <a:ext cx="7124699" cy="16611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  <a:p>
          <a:endParaRPr lang="es-MX" sz="10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410325" cy="9810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0" y="0"/>
          <a:ext cx="6410325" cy="981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 GERIATRICO "DR NICOLAS AGUILAR"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CAMBIOS EN LA SITUACION FINANCIERA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 01/ene/2025 al 31/dic./2025</a:t>
          </a:r>
          <a:endParaRPr lang="es-ES">
            <a:effectLst/>
          </a:endParaRPr>
        </a:p>
        <a:p>
          <a:pPr algn="ctr"/>
          <a:r>
            <a:rPr lang="es-MX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(Cifras en Pesos)</a:t>
          </a:r>
          <a:endParaRPr lang="es-ES">
            <a:effectLst/>
          </a:endParaRPr>
        </a:p>
        <a:p>
          <a:pPr algn="ctr"/>
          <a:endParaRPr lang="es-MX" sz="1100"/>
        </a:p>
      </xdr:txBody>
    </xdr:sp>
    <xdr:clientData/>
  </xdr:oneCellAnchor>
  <xdr:oneCellAnchor>
    <xdr:from>
      <xdr:col>0</xdr:col>
      <xdr:colOff>0</xdr:colOff>
      <xdr:row>63</xdr:row>
      <xdr:rowOff>99060</xdr:rowOff>
    </xdr:from>
    <xdr:ext cx="6484620" cy="72390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0" y="9174480"/>
          <a:ext cx="6484620" cy="723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933450</xdr:colOff>
      <xdr:row>2</xdr:row>
      <xdr:rowOff>10844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7140" cy="334694"/>
        </a:xfrm>
        <a:prstGeom prst="rect">
          <a:avLst/>
        </a:prstGeom>
      </xdr:spPr>
    </xdr:pic>
    <xdr:clientData/>
  </xdr:twoCellAnchor>
  <xdr:oneCellAnchor>
    <xdr:from>
      <xdr:col>1</xdr:col>
      <xdr:colOff>758772</xdr:colOff>
      <xdr:row>0</xdr:row>
      <xdr:rowOff>0</xdr:rowOff>
    </xdr:from>
    <xdr:ext cx="5690784" cy="95250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574047" y="0"/>
          <a:ext cx="5690784" cy="952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 GERIATRICO "DR NICOLAS AGUILAR"</a:t>
          </a:r>
          <a:endParaRPr lang="es-MX" sz="1200" b="1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MX" sz="1200" b="1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ACTIVIDADES</a:t>
          </a:r>
          <a:endParaRPr lang="es-MX" sz="1200" b="1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 01/ene./2025 al 31/dic./2025</a:t>
          </a:r>
        </a:p>
        <a:p>
          <a:pPr algn="ctr"/>
          <a:r>
            <a:rPr lang="es-MX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(Cifras en Pesos)</a:t>
          </a:r>
        </a:p>
        <a:p>
          <a:pPr algn="ctr"/>
          <a:r>
            <a:rPr lang="es-MX" sz="1100">
              <a:effectLst/>
            </a:rPr>
            <a:t>4</a:t>
          </a:r>
          <a:endParaRPr lang="es-MX" sz="1200">
            <a:effectLst/>
          </a:endParaRPr>
        </a:p>
      </xdr:txBody>
    </xdr:sp>
    <xdr:clientData/>
  </xdr:oneCellAnchor>
  <xdr:oneCellAnchor>
    <xdr:from>
      <xdr:col>0</xdr:col>
      <xdr:colOff>28576</xdr:colOff>
      <xdr:row>68</xdr:row>
      <xdr:rowOff>9525</xdr:rowOff>
    </xdr:from>
    <xdr:ext cx="8610600" cy="224790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28576" y="11991975"/>
          <a:ext cx="8610600" cy="2247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r>
            <a:rPr lang="es-MX" sz="1100" baseline="0"/>
            <a:t>	    </a:t>
          </a:r>
          <a:endParaRPr lang="es-MX" sz="1100"/>
        </a:p>
      </xdr:txBody>
    </xdr:sp>
    <xdr:clientData/>
  </xdr:oneCellAnchor>
  <xdr:oneCellAnchor>
    <xdr:from>
      <xdr:col>0</xdr:col>
      <xdr:colOff>0</xdr:colOff>
      <xdr:row>65</xdr:row>
      <xdr:rowOff>9524</xdr:rowOff>
    </xdr:from>
    <xdr:ext cx="10077450" cy="742951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0" y="11534774"/>
          <a:ext cx="10077450" cy="742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</xdr:colOff>
      <xdr:row>0</xdr:row>
      <xdr:rowOff>28574</xdr:rowOff>
    </xdr:from>
    <xdr:ext cx="5648326" cy="103822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657475" y="28574"/>
          <a:ext cx="5648326" cy="1038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 GERIATRICO "DR NICOLAS AGUILAR"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ES">
            <a:effectLst/>
          </a:endParaRP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SITUACION FINANCIERA</a:t>
          </a:r>
          <a:endParaRPr lang="es-ES" sz="11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 31/dic./2025</a:t>
          </a:r>
          <a:endParaRPr lang="es-ES">
            <a:effectLst/>
          </a:endParaRPr>
        </a:p>
        <a:p>
          <a:pPr algn="ctr"/>
          <a:r>
            <a:rPr lang="es-MX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(Cifras en Pesos)</a:t>
          </a:r>
          <a:endParaRPr lang="es-ES">
            <a:effectLst/>
          </a:endParaRPr>
        </a:p>
        <a:p>
          <a:endParaRPr lang="es-MX" sz="1100"/>
        </a:p>
      </xdr:txBody>
    </xdr:sp>
    <xdr:clientData/>
  </xdr:oneCellAnchor>
  <xdr:oneCellAnchor>
    <xdr:from>
      <xdr:col>5</xdr:col>
      <xdr:colOff>161925</xdr:colOff>
      <xdr:row>57</xdr:row>
      <xdr:rowOff>238124</xdr:rowOff>
    </xdr:from>
    <xdr:ext cx="10467975" cy="771525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200025" y="9124949"/>
          <a:ext cx="10467975" cy="771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    </a:t>
          </a:r>
          <a:endParaRPr lang="es-MX">
            <a:effectLst/>
          </a:endParaRPr>
        </a:p>
      </xdr:txBody>
    </xdr:sp>
    <xdr:clientData/>
  </xdr:oneCellAnchor>
  <xdr:oneCellAnchor>
    <xdr:from>
      <xdr:col>5</xdr:col>
      <xdr:colOff>190501</xdr:colOff>
      <xdr:row>55</xdr:row>
      <xdr:rowOff>76200</xdr:rowOff>
    </xdr:from>
    <xdr:ext cx="9486900" cy="45720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28601" y="8715375"/>
          <a:ext cx="9486900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I29"/>
  <sheetViews>
    <sheetView topLeftCell="A29" workbookViewId="0">
      <selection activeCell="B57" sqref="B57"/>
    </sheetView>
  </sheetViews>
  <sheetFormatPr baseColWidth="10" defaultRowHeight="10.5" x14ac:dyDescent="0.15"/>
  <cols>
    <col min="1" max="1" width="63.33203125" customWidth="1"/>
    <col min="2" max="2" width="16.83203125" bestFit="1" customWidth="1"/>
    <col min="3" max="3" width="19.33203125" customWidth="1"/>
    <col min="4" max="4" width="20.1640625" customWidth="1"/>
    <col min="5" max="5" width="16.83203125" bestFit="1" customWidth="1"/>
    <col min="6" max="6" width="22" customWidth="1"/>
  </cols>
  <sheetData>
    <row r="10" spans="1:9" ht="12.75" customHeight="1" x14ac:dyDescent="0.15">
      <c r="A10" s="82" t="s">
        <v>1</v>
      </c>
      <c r="B10" s="83" t="s">
        <v>171</v>
      </c>
      <c r="C10" s="82" t="s">
        <v>172</v>
      </c>
      <c r="D10" s="82" t="s">
        <v>173</v>
      </c>
      <c r="E10" s="82" t="s">
        <v>174</v>
      </c>
      <c r="F10" s="82" t="s">
        <v>175</v>
      </c>
      <c r="G10" s="82"/>
      <c r="H10" s="82"/>
      <c r="I10" s="82"/>
    </row>
    <row r="11" spans="1:9" x14ac:dyDescent="0.15">
      <c r="A11" s="85" t="s">
        <v>83</v>
      </c>
      <c r="B11" s="88">
        <f ca="1">SUM(B12:B18)</f>
        <v>0</v>
      </c>
      <c r="C11" s="89">
        <f ca="1">SUM(C11:C18)</f>
        <v>0</v>
      </c>
      <c r="D11" s="89">
        <f ca="1">SUM(D11:D18)</f>
        <v>0</v>
      </c>
      <c r="E11" s="89">
        <f ca="1">B11+C11-D11</f>
        <v>0</v>
      </c>
      <c r="F11" s="89">
        <f ca="1">SUM(F12:F18)</f>
        <v>0</v>
      </c>
    </row>
    <row r="12" spans="1:9" x14ac:dyDescent="0.15">
      <c r="A12" s="86" t="s">
        <v>84</v>
      </c>
      <c r="B12" s="84">
        <v>7353573</v>
      </c>
      <c r="C12" s="84">
        <v>5666125</v>
      </c>
      <c r="D12" s="84">
        <v>8598363</v>
      </c>
      <c r="E12" s="84">
        <f>B12+C12-D12</f>
        <v>4421335</v>
      </c>
      <c r="F12" s="84">
        <f>B12</f>
        <v>7353573</v>
      </c>
    </row>
    <row r="13" spans="1:9" ht="12.75" customHeight="1" x14ac:dyDescent="0.15">
      <c r="A13" s="86" t="s">
        <v>85</v>
      </c>
      <c r="B13" s="84">
        <v>16257</v>
      </c>
      <c r="C13" s="84">
        <v>7868522</v>
      </c>
      <c r="D13" s="84">
        <v>5577536</v>
      </c>
      <c r="E13" s="84">
        <f>B13+C13-D13</f>
        <v>2307243</v>
      </c>
      <c r="F13" s="84">
        <f>E13-B13</f>
        <v>2290986</v>
      </c>
    </row>
    <row r="14" spans="1:9" x14ac:dyDescent="0.15">
      <c r="A14" s="86" t="s">
        <v>169</v>
      </c>
      <c r="B14" s="84">
        <v>0</v>
      </c>
      <c r="C14" s="84">
        <v>34684</v>
      </c>
      <c r="D14" s="84">
        <v>34684</v>
      </c>
      <c r="E14" s="84">
        <f>B14+C14-D14</f>
        <v>0</v>
      </c>
      <c r="F14" s="84">
        <f>E14-B14</f>
        <v>0</v>
      </c>
    </row>
    <row r="15" spans="1:9" x14ac:dyDescent="0.15">
      <c r="A15" s="86" t="s">
        <v>87</v>
      </c>
      <c r="B15" s="84">
        <f ca="1">SUM(B15:B22)</f>
        <v>0</v>
      </c>
      <c r="C15" s="84">
        <f ca="1">SUM(C15:C22)</f>
        <v>0</v>
      </c>
      <c r="D15" s="84">
        <f ca="1">SUM(D15:D22)</f>
        <v>0</v>
      </c>
      <c r="E15" s="84">
        <f t="shared" ref="E15:E28" ca="1" si="0">B15+C15-D15</f>
        <v>0</v>
      </c>
      <c r="F15" s="84">
        <f t="shared" ref="F15:F28" ca="1" si="1">E15-B15</f>
        <v>0</v>
      </c>
    </row>
    <row r="16" spans="1:9" x14ac:dyDescent="0.15">
      <c r="A16" s="86" t="s">
        <v>88</v>
      </c>
      <c r="B16" s="84">
        <v>380012</v>
      </c>
      <c r="C16" s="84">
        <f t="shared" ref="C16:D18" ca="1" si="2">SUM(C16:C23)</f>
        <v>0</v>
      </c>
      <c r="D16" s="84">
        <f t="shared" ca="1" si="2"/>
        <v>0</v>
      </c>
      <c r="E16" s="84">
        <f t="shared" ca="1" si="0"/>
        <v>0</v>
      </c>
      <c r="F16" s="84">
        <f t="shared" ca="1" si="1"/>
        <v>0</v>
      </c>
    </row>
    <row r="17" spans="1:9" ht="10.5" customHeight="1" x14ac:dyDescent="0.15">
      <c r="A17" s="86" t="s">
        <v>170</v>
      </c>
      <c r="B17" s="84">
        <f ca="1">SUM(B17:B24)</f>
        <v>0</v>
      </c>
      <c r="C17" s="84">
        <f t="shared" ca="1" si="2"/>
        <v>0</v>
      </c>
      <c r="D17" s="84">
        <f t="shared" ca="1" si="2"/>
        <v>0</v>
      </c>
      <c r="E17" s="84">
        <f t="shared" ca="1" si="0"/>
        <v>0</v>
      </c>
      <c r="F17" s="84">
        <f t="shared" ca="1" si="1"/>
        <v>0</v>
      </c>
    </row>
    <row r="18" spans="1:9" x14ac:dyDescent="0.15">
      <c r="A18" s="86" t="s">
        <v>90</v>
      </c>
      <c r="B18" s="84">
        <f ca="1">SUM(B18:B25)</f>
        <v>0</v>
      </c>
      <c r="C18" s="84">
        <f t="shared" ca="1" si="2"/>
        <v>0</v>
      </c>
      <c r="D18" s="84">
        <f t="shared" ca="1" si="2"/>
        <v>0</v>
      </c>
      <c r="E18" s="84">
        <f t="shared" ca="1" si="0"/>
        <v>0</v>
      </c>
      <c r="F18" s="84">
        <f t="shared" ca="1" si="1"/>
        <v>0</v>
      </c>
    </row>
    <row r="19" spans="1:9" x14ac:dyDescent="0.15">
      <c r="A19" s="85" t="s">
        <v>91</v>
      </c>
      <c r="B19" s="88">
        <f>SUM(B20:B28)</f>
        <v>36694434</v>
      </c>
      <c r="C19" s="88">
        <f>SUM(C20:C28)</f>
        <v>34684</v>
      </c>
      <c r="D19" s="88">
        <f>SUM(D20:D28)</f>
        <v>0</v>
      </c>
      <c r="E19" s="89">
        <f t="shared" si="0"/>
        <v>36729118</v>
      </c>
      <c r="F19" s="89">
        <f t="shared" si="1"/>
        <v>34684</v>
      </c>
      <c r="G19" s="87"/>
      <c r="H19" s="87"/>
      <c r="I19" s="87"/>
    </row>
    <row r="20" spans="1:9" x14ac:dyDescent="0.15">
      <c r="A20" s="86" t="s">
        <v>176</v>
      </c>
      <c r="B20" s="87">
        <v>0</v>
      </c>
      <c r="C20" s="87">
        <v>0</v>
      </c>
      <c r="D20" s="87">
        <v>0</v>
      </c>
      <c r="E20" s="84">
        <f t="shared" si="0"/>
        <v>0</v>
      </c>
      <c r="F20" s="84">
        <f t="shared" si="1"/>
        <v>0</v>
      </c>
      <c r="G20" s="87"/>
      <c r="H20" s="87"/>
      <c r="I20" s="87"/>
    </row>
    <row r="21" spans="1:9" x14ac:dyDescent="0.15">
      <c r="A21" s="86" t="s">
        <v>93</v>
      </c>
      <c r="B21" s="87">
        <v>0</v>
      </c>
      <c r="C21" s="87">
        <v>0</v>
      </c>
      <c r="D21" s="87">
        <f t="shared" ref="D21:D28" si="3">SUM(D22:D30)</f>
        <v>0</v>
      </c>
      <c r="E21" s="84">
        <f t="shared" si="0"/>
        <v>0</v>
      </c>
      <c r="F21" s="84">
        <f t="shared" si="1"/>
        <v>0</v>
      </c>
      <c r="G21" s="87"/>
      <c r="H21" s="87"/>
      <c r="I21" s="87"/>
    </row>
    <row r="22" spans="1:9" ht="13.5" customHeight="1" x14ac:dyDescent="0.15">
      <c r="A22" s="86" t="s">
        <v>177</v>
      </c>
      <c r="B22" s="87">
        <v>36934899</v>
      </c>
      <c r="C22" s="87">
        <v>0</v>
      </c>
      <c r="D22" s="87">
        <f t="shared" si="3"/>
        <v>0</v>
      </c>
      <c r="E22" s="84">
        <f t="shared" si="0"/>
        <v>36934899</v>
      </c>
      <c r="F22" s="84">
        <f>E22-B22</f>
        <v>0</v>
      </c>
      <c r="G22" s="87"/>
      <c r="H22" s="87"/>
      <c r="I22" s="87"/>
    </row>
    <row r="23" spans="1:9" x14ac:dyDescent="0.15">
      <c r="A23" s="86" t="s">
        <v>95</v>
      </c>
      <c r="B23" s="87">
        <v>4284333</v>
      </c>
      <c r="C23" s="87">
        <v>34684</v>
      </c>
      <c r="D23" s="87">
        <f t="shared" si="3"/>
        <v>0</v>
      </c>
      <c r="E23" s="84">
        <f>B23+C23-D23</f>
        <v>4319017</v>
      </c>
      <c r="F23" s="84">
        <f t="shared" si="1"/>
        <v>34684</v>
      </c>
      <c r="G23" s="87"/>
      <c r="H23" s="87"/>
      <c r="I23" s="87"/>
    </row>
    <row r="24" spans="1:9" x14ac:dyDescent="0.15">
      <c r="A24" s="86" t="s">
        <v>96</v>
      </c>
      <c r="B24" s="87">
        <v>0</v>
      </c>
      <c r="C24" s="87">
        <f>SUM(C25:C33)</f>
        <v>0</v>
      </c>
      <c r="D24" s="87">
        <f t="shared" si="3"/>
        <v>0</v>
      </c>
      <c r="E24" s="84">
        <f>B24+C24-D24</f>
        <v>0</v>
      </c>
      <c r="F24" s="84">
        <f t="shared" si="1"/>
        <v>0</v>
      </c>
      <c r="G24" s="87"/>
      <c r="H24" s="87"/>
      <c r="I24" s="87"/>
    </row>
    <row r="25" spans="1:9" ht="11.25" customHeight="1" x14ac:dyDescent="0.15">
      <c r="A25" s="86" t="s">
        <v>178</v>
      </c>
      <c r="B25" s="87">
        <v>-4524798</v>
      </c>
      <c r="C25" s="87">
        <f>SUM(C26:C34)</f>
        <v>0</v>
      </c>
      <c r="D25" s="87">
        <f t="shared" si="3"/>
        <v>0</v>
      </c>
      <c r="E25" s="84">
        <f t="shared" si="0"/>
        <v>-4524798</v>
      </c>
      <c r="F25" s="84">
        <f t="shared" si="1"/>
        <v>0</v>
      </c>
      <c r="G25" s="87"/>
      <c r="H25" s="87"/>
      <c r="I25" s="87"/>
    </row>
    <row r="26" spans="1:9" ht="10.5" customHeight="1" x14ac:dyDescent="0.15">
      <c r="A26" s="86" t="s">
        <v>98</v>
      </c>
      <c r="B26" s="87">
        <f>SUM(B27:B35)</f>
        <v>0</v>
      </c>
      <c r="C26" s="87">
        <f>SUM(C27:C35)</f>
        <v>0</v>
      </c>
      <c r="D26" s="87">
        <f t="shared" si="3"/>
        <v>0</v>
      </c>
      <c r="E26" s="84">
        <f t="shared" si="0"/>
        <v>0</v>
      </c>
      <c r="F26" s="84">
        <f t="shared" si="1"/>
        <v>0</v>
      </c>
      <c r="G26" s="87"/>
      <c r="H26" s="87"/>
      <c r="I26" s="87"/>
    </row>
    <row r="27" spans="1:9" x14ac:dyDescent="0.15">
      <c r="A27" s="86" t="s">
        <v>129</v>
      </c>
      <c r="B27" s="87">
        <f>SUM(B28:B36)</f>
        <v>0</v>
      </c>
      <c r="C27" s="87">
        <f>SUM(C28:C36)</f>
        <v>0</v>
      </c>
      <c r="D27" s="87">
        <f t="shared" si="3"/>
        <v>0</v>
      </c>
      <c r="E27" s="84">
        <f t="shared" si="0"/>
        <v>0</v>
      </c>
      <c r="F27" s="84">
        <f t="shared" si="1"/>
        <v>0</v>
      </c>
      <c r="G27" s="87"/>
      <c r="H27" s="87"/>
      <c r="I27" s="87"/>
    </row>
    <row r="28" spans="1:9" x14ac:dyDescent="0.15">
      <c r="A28" s="86" t="s">
        <v>100</v>
      </c>
      <c r="B28" s="87">
        <f>SUM(B29:B37)</f>
        <v>0</v>
      </c>
      <c r="C28" s="87">
        <f>SUM(C29:C37)</f>
        <v>0</v>
      </c>
      <c r="D28" s="87">
        <f t="shared" si="3"/>
        <v>0</v>
      </c>
      <c r="E28" s="84">
        <f t="shared" si="0"/>
        <v>0</v>
      </c>
      <c r="F28" s="84">
        <f t="shared" si="1"/>
        <v>0</v>
      </c>
      <c r="G28" s="87"/>
      <c r="H28" s="87"/>
      <c r="I28" s="87"/>
    </row>
    <row r="29" spans="1:9" x14ac:dyDescent="0.15">
      <c r="B29" s="87"/>
      <c r="C29" s="87"/>
      <c r="D29" s="87"/>
      <c r="E29" s="87"/>
      <c r="F29" s="87"/>
      <c r="G29" s="87"/>
      <c r="H29" s="87"/>
      <c r="I29" s="87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opLeftCell="A34" workbookViewId="0">
      <selection activeCell="K49" sqref="K49:R50"/>
    </sheetView>
  </sheetViews>
  <sheetFormatPr baseColWidth="10" defaultRowHeight="10.5" x14ac:dyDescent="0.15"/>
  <cols>
    <col min="3" max="3" width="1.6640625" customWidth="1"/>
    <col min="4" max="4" width="5.6640625" hidden="1" customWidth="1"/>
    <col min="5" max="7" width="12" hidden="1" customWidth="1"/>
    <col min="8" max="8" width="12" customWidth="1"/>
    <col min="9" max="9" width="1" customWidth="1"/>
    <col min="11" max="11" width="1.5" customWidth="1"/>
    <col min="13" max="13" width="5.83203125" customWidth="1"/>
    <col min="14" max="14" width="12" hidden="1" customWidth="1"/>
    <col min="16" max="16" width="0.6640625" customWidth="1"/>
    <col min="17" max="20" width="12" hidden="1" customWidth="1"/>
    <col min="22" max="22" width="6.1640625" customWidth="1"/>
    <col min="23" max="24" width="12" hidden="1" customWidth="1"/>
  </cols>
  <sheetData>
    <row r="1" spans="1:24" ht="15" customHeight="1" x14ac:dyDescent="0.15">
      <c r="A1" s="268"/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112"/>
      <c r="X1" s="113"/>
    </row>
    <row r="2" spans="1:24" ht="15" customHeight="1" x14ac:dyDescent="0.15">
      <c r="A2" s="270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114"/>
      <c r="X2" s="115"/>
    </row>
    <row r="3" spans="1:24" ht="15" customHeight="1" x14ac:dyDescent="0.15">
      <c r="A3" s="270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114"/>
      <c r="X3" s="115"/>
    </row>
    <row r="4" spans="1:24" ht="15" customHeight="1" x14ac:dyDescent="0.15">
      <c r="A4" s="270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114"/>
      <c r="X4" s="115"/>
    </row>
    <row r="5" spans="1:24" ht="15" customHeight="1" x14ac:dyDescent="0.15">
      <c r="A5" s="270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114"/>
      <c r="X5" s="115"/>
    </row>
    <row r="6" spans="1:24" ht="15" customHeight="1" x14ac:dyDescent="0.15">
      <c r="A6" s="270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116"/>
      <c r="X6" s="115"/>
    </row>
    <row r="7" spans="1:24" ht="15" customHeight="1" x14ac:dyDescent="0.15">
      <c r="A7" s="270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116"/>
      <c r="X7" s="115"/>
    </row>
    <row r="8" spans="1:24" ht="15" customHeight="1" x14ac:dyDescent="0.15">
      <c r="A8" s="272"/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116"/>
      <c r="X8" s="115"/>
    </row>
    <row r="9" spans="1:24" ht="15" customHeight="1" x14ac:dyDescent="0.15">
      <c r="A9" s="274" t="s">
        <v>16</v>
      </c>
      <c r="B9" s="275"/>
      <c r="C9" s="275"/>
      <c r="D9" s="275"/>
      <c r="E9" s="275"/>
      <c r="F9" s="275"/>
      <c r="G9" s="276"/>
      <c r="H9" s="277" t="s">
        <v>182</v>
      </c>
      <c r="I9" s="278"/>
      <c r="J9" s="277" t="s">
        <v>183</v>
      </c>
      <c r="K9" s="278"/>
      <c r="L9" s="277" t="s">
        <v>184</v>
      </c>
      <c r="M9" s="279"/>
      <c r="N9" s="278"/>
      <c r="O9" s="277" t="s">
        <v>185</v>
      </c>
      <c r="P9" s="279"/>
      <c r="Q9" s="279"/>
      <c r="R9" s="279"/>
      <c r="S9" s="279"/>
      <c r="T9" s="278"/>
      <c r="U9" s="280" t="s">
        <v>168</v>
      </c>
      <c r="V9" s="275"/>
      <c r="W9" s="275"/>
      <c r="X9" s="281"/>
    </row>
    <row r="10" spans="1:24" ht="15" customHeight="1" x14ac:dyDescent="0.15">
      <c r="A10" s="263" t="s">
        <v>0</v>
      </c>
      <c r="B10" s="264"/>
      <c r="C10" s="264"/>
      <c r="D10" s="264"/>
      <c r="E10" s="264"/>
      <c r="F10" s="264"/>
      <c r="G10" s="265"/>
      <c r="H10" s="266" t="s">
        <v>0</v>
      </c>
      <c r="I10" s="265"/>
      <c r="J10" s="266" t="s">
        <v>0</v>
      </c>
      <c r="K10" s="265"/>
      <c r="L10" s="266" t="s">
        <v>0</v>
      </c>
      <c r="M10" s="264"/>
      <c r="N10" s="265"/>
      <c r="O10" s="266" t="s">
        <v>0</v>
      </c>
      <c r="P10" s="264"/>
      <c r="Q10" s="264"/>
      <c r="R10" s="264"/>
      <c r="S10" s="264"/>
      <c r="T10" s="265"/>
      <c r="U10" s="266" t="s">
        <v>0</v>
      </c>
      <c r="V10" s="264"/>
      <c r="W10" s="264"/>
      <c r="X10" s="267"/>
    </row>
    <row r="11" spans="1:24" ht="15" customHeight="1" x14ac:dyDescent="0.15">
      <c r="A11" s="289" t="s">
        <v>186</v>
      </c>
      <c r="B11" s="290"/>
      <c r="C11" s="290"/>
      <c r="D11" s="290"/>
      <c r="E11" s="290"/>
      <c r="F11" s="290"/>
      <c r="G11" s="291"/>
      <c r="H11" s="292">
        <v>17722108.420000002</v>
      </c>
      <c r="I11" s="293"/>
      <c r="J11" s="292">
        <v>0</v>
      </c>
      <c r="K11" s="293"/>
      <c r="L11" s="292">
        <v>0</v>
      </c>
      <c r="M11" s="294"/>
      <c r="N11" s="293"/>
      <c r="O11" s="292">
        <v>0</v>
      </c>
      <c r="P11" s="294"/>
      <c r="Q11" s="294"/>
      <c r="R11" s="294"/>
      <c r="S11" s="294"/>
      <c r="T11" s="293"/>
      <c r="U11" s="292">
        <v>17722108</v>
      </c>
      <c r="V11" s="294"/>
      <c r="W11" s="294"/>
      <c r="X11" s="295"/>
    </row>
    <row r="12" spans="1:24" ht="15" customHeight="1" x14ac:dyDescent="0.15">
      <c r="A12" s="282" t="s">
        <v>187</v>
      </c>
      <c r="B12" s="283"/>
      <c r="C12" s="283"/>
      <c r="D12" s="283"/>
      <c r="E12" s="283"/>
      <c r="F12" s="283"/>
      <c r="G12" s="284"/>
      <c r="H12" s="285">
        <v>0</v>
      </c>
      <c r="I12" s="286"/>
      <c r="J12" s="285">
        <v>0</v>
      </c>
      <c r="K12" s="286"/>
      <c r="L12" s="285">
        <v>0</v>
      </c>
      <c r="M12" s="287"/>
      <c r="N12" s="286"/>
      <c r="O12" s="285">
        <v>0</v>
      </c>
      <c r="P12" s="287"/>
      <c r="Q12" s="287"/>
      <c r="R12" s="287"/>
      <c r="S12" s="287"/>
      <c r="T12" s="286"/>
      <c r="U12" s="285">
        <v>0</v>
      </c>
      <c r="V12" s="287"/>
      <c r="W12" s="287"/>
      <c r="X12" s="288"/>
    </row>
    <row r="13" spans="1:24" ht="15" customHeight="1" x14ac:dyDescent="0.15">
      <c r="A13" s="282" t="s">
        <v>188</v>
      </c>
      <c r="B13" s="283"/>
      <c r="C13" s="283"/>
      <c r="D13" s="283"/>
      <c r="E13" s="283"/>
      <c r="F13" s="283"/>
      <c r="G13" s="284"/>
      <c r="H13" s="285">
        <v>0</v>
      </c>
      <c r="I13" s="286"/>
      <c r="J13" s="285">
        <v>0</v>
      </c>
      <c r="K13" s="286"/>
      <c r="L13" s="285">
        <v>0</v>
      </c>
      <c r="M13" s="287"/>
      <c r="N13" s="286"/>
      <c r="O13" s="285">
        <v>0</v>
      </c>
      <c r="P13" s="287"/>
      <c r="Q13" s="287"/>
      <c r="R13" s="287"/>
      <c r="S13" s="287"/>
      <c r="T13" s="286"/>
      <c r="U13" s="285">
        <v>0</v>
      </c>
      <c r="V13" s="287"/>
      <c r="W13" s="287"/>
      <c r="X13" s="288"/>
    </row>
    <row r="14" spans="1:24" ht="15" customHeight="1" x14ac:dyDescent="0.15">
      <c r="A14" s="282" t="s">
        <v>189</v>
      </c>
      <c r="B14" s="283"/>
      <c r="C14" s="283"/>
      <c r="D14" s="283"/>
      <c r="E14" s="283"/>
      <c r="F14" s="283"/>
      <c r="G14" s="284"/>
      <c r="H14" s="285">
        <v>17722108</v>
      </c>
      <c r="I14" s="286"/>
      <c r="J14" s="285">
        <v>0</v>
      </c>
      <c r="K14" s="286"/>
      <c r="L14" s="285">
        <v>0</v>
      </c>
      <c r="M14" s="287"/>
      <c r="N14" s="286"/>
      <c r="O14" s="285">
        <v>0</v>
      </c>
      <c r="P14" s="287"/>
      <c r="Q14" s="287"/>
      <c r="R14" s="287"/>
      <c r="S14" s="287"/>
      <c r="T14" s="286"/>
      <c r="U14" s="285">
        <v>17722108</v>
      </c>
      <c r="V14" s="287"/>
      <c r="W14" s="287"/>
      <c r="X14" s="288"/>
    </row>
    <row r="15" spans="1:24" ht="15" customHeight="1" x14ac:dyDescent="0.15">
      <c r="A15" s="289" t="s">
        <v>190</v>
      </c>
      <c r="B15" s="290"/>
      <c r="C15" s="290"/>
      <c r="D15" s="290"/>
      <c r="E15" s="290"/>
      <c r="F15" s="290"/>
      <c r="G15" s="291"/>
      <c r="H15" s="292">
        <v>0</v>
      </c>
      <c r="I15" s="293"/>
      <c r="J15" s="292">
        <v>21638619</v>
      </c>
      <c r="K15" s="293"/>
      <c r="L15" s="292">
        <f>SUM(L16:N20)</f>
        <v>-123867</v>
      </c>
      <c r="M15" s="294"/>
      <c r="N15" s="293"/>
      <c r="O15" s="292">
        <v>0</v>
      </c>
      <c r="P15" s="294"/>
      <c r="Q15" s="294"/>
      <c r="R15" s="294"/>
      <c r="S15" s="294"/>
      <c r="T15" s="293"/>
      <c r="U15" s="292">
        <f>SUM(U16:X20)</f>
        <v>21514752</v>
      </c>
      <c r="V15" s="294"/>
      <c r="W15" s="294"/>
      <c r="X15" s="295"/>
    </row>
    <row r="16" spans="1:24" ht="15" customHeight="1" x14ac:dyDescent="0.15">
      <c r="A16" s="282" t="s">
        <v>191</v>
      </c>
      <c r="B16" s="283"/>
      <c r="C16" s="283"/>
      <c r="D16" s="283"/>
      <c r="E16" s="283"/>
      <c r="F16" s="283"/>
      <c r="G16" s="284"/>
      <c r="H16" s="285">
        <v>0</v>
      </c>
      <c r="I16" s="286"/>
      <c r="J16" s="285">
        <v>0</v>
      </c>
      <c r="K16" s="286"/>
      <c r="L16" s="285">
        <v>-123867</v>
      </c>
      <c r="M16" s="287"/>
      <c r="N16" s="286"/>
      <c r="O16" s="285">
        <v>0</v>
      </c>
      <c r="P16" s="287"/>
      <c r="Q16" s="287"/>
      <c r="R16" s="287"/>
      <c r="S16" s="287"/>
      <c r="T16" s="286"/>
      <c r="U16" s="285">
        <v>-123867</v>
      </c>
      <c r="V16" s="287"/>
      <c r="W16" s="287"/>
      <c r="X16" s="288"/>
    </row>
    <row r="17" spans="1:24" ht="15" customHeight="1" x14ac:dyDescent="0.15">
      <c r="A17" s="282" t="s">
        <v>192</v>
      </c>
      <c r="B17" s="283"/>
      <c r="C17" s="283"/>
      <c r="D17" s="283"/>
      <c r="E17" s="283"/>
      <c r="F17" s="283"/>
      <c r="G17" s="284"/>
      <c r="H17" s="285">
        <v>0</v>
      </c>
      <c r="I17" s="286"/>
      <c r="J17" s="285">
        <v>792387</v>
      </c>
      <c r="K17" s="286"/>
      <c r="L17" s="285">
        <v>0</v>
      </c>
      <c r="M17" s="287"/>
      <c r="N17" s="286"/>
      <c r="O17" s="285">
        <v>0</v>
      </c>
      <c r="P17" s="287"/>
      <c r="Q17" s="287"/>
      <c r="R17" s="287"/>
      <c r="S17" s="287"/>
      <c r="T17" s="286"/>
      <c r="U17" s="285">
        <v>792387</v>
      </c>
      <c r="V17" s="287"/>
      <c r="W17" s="287"/>
      <c r="X17" s="288"/>
    </row>
    <row r="18" spans="1:24" ht="15" customHeight="1" x14ac:dyDescent="0.15">
      <c r="A18" s="282" t="s">
        <v>193</v>
      </c>
      <c r="B18" s="283"/>
      <c r="C18" s="283"/>
      <c r="D18" s="283"/>
      <c r="E18" s="283"/>
      <c r="F18" s="283"/>
      <c r="G18" s="284"/>
      <c r="H18" s="285">
        <v>0</v>
      </c>
      <c r="I18" s="286"/>
      <c r="J18" s="285">
        <v>20838165</v>
      </c>
      <c r="K18" s="286"/>
      <c r="L18" s="285">
        <v>0</v>
      </c>
      <c r="M18" s="287"/>
      <c r="N18" s="286"/>
      <c r="O18" s="285">
        <v>0</v>
      </c>
      <c r="P18" s="287"/>
      <c r="Q18" s="287"/>
      <c r="R18" s="287"/>
      <c r="S18" s="287"/>
      <c r="T18" s="286"/>
      <c r="U18" s="285">
        <v>20838165</v>
      </c>
      <c r="V18" s="287"/>
      <c r="W18" s="287"/>
      <c r="X18" s="288"/>
    </row>
    <row r="19" spans="1:24" ht="15" customHeight="1" x14ac:dyDescent="0.15">
      <c r="A19" s="282" t="s">
        <v>194</v>
      </c>
      <c r="B19" s="283"/>
      <c r="C19" s="283"/>
      <c r="D19" s="283"/>
      <c r="E19" s="283"/>
      <c r="F19" s="283"/>
      <c r="G19" s="284"/>
      <c r="H19" s="285">
        <v>0</v>
      </c>
      <c r="I19" s="286"/>
      <c r="J19" s="285">
        <v>0</v>
      </c>
      <c r="K19" s="286"/>
      <c r="L19" s="285">
        <v>0</v>
      </c>
      <c r="M19" s="287"/>
      <c r="N19" s="286"/>
      <c r="O19" s="285">
        <v>0</v>
      </c>
      <c r="P19" s="287"/>
      <c r="Q19" s="287"/>
      <c r="R19" s="287"/>
      <c r="S19" s="287"/>
      <c r="T19" s="286"/>
      <c r="U19" s="285">
        <v>0</v>
      </c>
      <c r="V19" s="287"/>
      <c r="W19" s="287"/>
      <c r="X19" s="288"/>
    </row>
    <row r="20" spans="1:24" ht="15" customHeight="1" x14ac:dyDescent="0.15">
      <c r="A20" s="282" t="s">
        <v>195</v>
      </c>
      <c r="B20" s="283"/>
      <c r="C20" s="283"/>
      <c r="D20" s="283"/>
      <c r="E20" s="283"/>
      <c r="F20" s="283"/>
      <c r="G20" s="284"/>
      <c r="H20" s="285">
        <v>0</v>
      </c>
      <c r="I20" s="286"/>
      <c r="J20" s="285">
        <v>8067</v>
      </c>
      <c r="K20" s="286"/>
      <c r="L20" s="285">
        <v>0</v>
      </c>
      <c r="M20" s="287"/>
      <c r="N20" s="286"/>
      <c r="O20" s="285">
        <v>0</v>
      </c>
      <c r="P20" s="287"/>
      <c r="Q20" s="287"/>
      <c r="R20" s="287"/>
      <c r="S20" s="287"/>
      <c r="T20" s="286"/>
      <c r="U20" s="285">
        <v>8067</v>
      </c>
      <c r="V20" s="287"/>
      <c r="W20" s="287"/>
      <c r="X20" s="288"/>
    </row>
    <row r="21" spans="1:24" ht="15" customHeight="1" x14ac:dyDescent="0.15">
      <c r="A21" s="289" t="s">
        <v>196</v>
      </c>
      <c r="B21" s="290"/>
      <c r="C21" s="290"/>
      <c r="D21" s="290"/>
      <c r="E21" s="290"/>
      <c r="F21" s="290"/>
      <c r="G21" s="291"/>
      <c r="H21" s="292">
        <v>0</v>
      </c>
      <c r="I21" s="293"/>
      <c r="J21" s="292">
        <v>0</v>
      </c>
      <c r="K21" s="293"/>
      <c r="L21" s="292">
        <v>0</v>
      </c>
      <c r="M21" s="294"/>
      <c r="N21" s="293"/>
      <c r="O21" s="292">
        <v>0</v>
      </c>
      <c r="P21" s="294"/>
      <c r="Q21" s="294"/>
      <c r="R21" s="294"/>
      <c r="S21" s="294"/>
      <c r="T21" s="293"/>
      <c r="U21" s="292">
        <v>0</v>
      </c>
      <c r="V21" s="294"/>
      <c r="W21" s="294"/>
      <c r="X21" s="295"/>
    </row>
    <row r="22" spans="1:24" ht="15" customHeight="1" x14ac:dyDescent="0.15">
      <c r="A22" s="282" t="s">
        <v>197</v>
      </c>
      <c r="B22" s="283"/>
      <c r="C22" s="283"/>
      <c r="D22" s="283"/>
      <c r="E22" s="283"/>
      <c r="F22" s="283"/>
      <c r="G22" s="284"/>
      <c r="H22" s="285">
        <v>0</v>
      </c>
      <c r="I22" s="286"/>
      <c r="J22" s="285">
        <v>0</v>
      </c>
      <c r="K22" s="286"/>
      <c r="L22" s="285">
        <v>0</v>
      </c>
      <c r="M22" s="287"/>
      <c r="N22" s="286"/>
      <c r="O22" s="285">
        <v>0</v>
      </c>
      <c r="P22" s="287"/>
      <c r="Q22" s="287"/>
      <c r="R22" s="287"/>
      <c r="S22" s="287"/>
      <c r="T22" s="286"/>
      <c r="U22" s="285">
        <v>0</v>
      </c>
      <c r="V22" s="287"/>
      <c r="W22" s="287"/>
      <c r="X22" s="288"/>
    </row>
    <row r="23" spans="1:24" ht="15" customHeight="1" x14ac:dyDescent="0.15">
      <c r="A23" s="282" t="s">
        <v>198</v>
      </c>
      <c r="B23" s="283"/>
      <c r="C23" s="283"/>
      <c r="D23" s="283"/>
      <c r="E23" s="283"/>
      <c r="F23" s="283"/>
      <c r="G23" s="284"/>
      <c r="H23" s="285">
        <v>0</v>
      </c>
      <c r="I23" s="286"/>
      <c r="J23" s="285">
        <v>0</v>
      </c>
      <c r="K23" s="286"/>
      <c r="L23" s="285">
        <v>0</v>
      </c>
      <c r="M23" s="287"/>
      <c r="N23" s="286"/>
      <c r="O23" s="285">
        <v>0</v>
      </c>
      <c r="P23" s="287"/>
      <c r="Q23" s="287"/>
      <c r="R23" s="287"/>
      <c r="S23" s="287"/>
      <c r="T23" s="286"/>
      <c r="U23" s="285">
        <v>0</v>
      </c>
      <c r="V23" s="287"/>
      <c r="W23" s="287"/>
      <c r="X23" s="288"/>
    </row>
    <row r="24" spans="1:24" ht="15" customHeight="1" x14ac:dyDescent="0.15">
      <c r="A24" s="263" t="s">
        <v>0</v>
      </c>
      <c r="B24" s="264"/>
      <c r="C24" s="264"/>
      <c r="D24" s="264"/>
      <c r="E24" s="264"/>
      <c r="F24" s="264"/>
      <c r="G24" s="265"/>
      <c r="H24" s="266" t="s">
        <v>0</v>
      </c>
      <c r="I24" s="265"/>
      <c r="J24" s="266" t="s">
        <v>0</v>
      </c>
      <c r="K24" s="265"/>
      <c r="L24" s="266" t="s">
        <v>0</v>
      </c>
      <c r="M24" s="264"/>
      <c r="N24" s="265"/>
      <c r="O24" s="266" t="s">
        <v>0</v>
      </c>
      <c r="P24" s="264"/>
      <c r="Q24" s="264"/>
      <c r="R24" s="264"/>
      <c r="S24" s="264"/>
      <c r="T24" s="265"/>
      <c r="U24" s="266" t="s">
        <v>0</v>
      </c>
      <c r="V24" s="264"/>
      <c r="W24" s="264"/>
      <c r="X24" s="267"/>
    </row>
    <row r="25" spans="1:24" ht="15" customHeight="1" x14ac:dyDescent="0.15">
      <c r="A25" s="289" t="s">
        <v>199</v>
      </c>
      <c r="B25" s="290"/>
      <c r="C25" s="290"/>
      <c r="D25" s="290"/>
      <c r="E25" s="290"/>
      <c r="F25" s="290"/>
      <c r="G25" s="291"/>
      <c r="H25" s="292">
        <f>H11+H15+H21</f>
        <v>17722108.420000002</v>
      </c>
      <c r="I25" s="293"/>
      <c r="J25" s="292">
        <f>J11+J15+J21</f>
        <v>21638619</v>
      </c>
      <c r="K25" s="293"/>
      <c r="L25" s="292">
        <f>L11+L15+L21</f>
        <v>-123867</v>
      </c>
      <c r="M25" s="294"/>
      <c r="N25" s="293"/>
      <c r="O25" s="292">
        <f>O11+O15+O21</f>
        <v>0</v>
      </c>
      <c r="P25" s="294"/>
      <c r="Q25" s="294"/>
      <c r="R25" s="294"/>
      <c r="S25" s="294"/>
      <c r="T25" s="293"/>
      <c r="U25" s="292">
        <f>U11+U15+U21</f>
        <v>39236860</v>
      </c>
      <c r="V25" s="294"/>
      <c r="W25" s="294"/>
      <c r="X25" s="295"/>
    </row>
    <row r="26" spans="1:24" ht="15" customHeight="1" x14ac:dyDescent="0.15">
      <c r="A26" s="263" t="s">
        <v>0</v>
      </c>
      <c r="B26" s="264"/>
      <c r="C26" s="264"/>
      <c r="D26" s="264"/>
      <c r="E26" s="264"/>
      <c r="F26" s="264"/>
      <c r="G26" s="265"/>
      <c r="H26" s="266" t="s">
        <v>0</v>
      </c>
      <c r="I26" s="265"/>
      <c r="J26" s="266" t="s">
        <v>0</v>
      </c>
      <c r="K26" s="265"/>
      <c r="L26" s="266" t="s">
        <v>0</v>
      </c>
      <c r="M26" s="264"/>
      <c r="N26" s="265"/>
      <c r="O26" s="266" t="s">
        <v>0</v>
      </c>
      <c r="P26" s="264"/>
      <c r="Q26" s="264"/>
      <c r="R26" s="264"/>
      <c r="S26" s="264"/>
      <c r="T26" s="265"/>
      <c r="U26" s="266" t="s">
        <v>0</v>
      </c>
      <c r="V26" s="264"/>
      <c r="W26" s="264"/>
      <c r="X26" s="267"/>
    </row>
    <row r="27" spans="1:24" ht="15" customHeight="1" x14ac:dyDescent="0.15">
      <c r="A27" s="289" t="s">
        <v>200</v>
      </c>
      <c r="B27" s="290"/>
      <c r="C27" s="290"/>
      <c r="D27" s="290"/>
      <c r="E27" s="290"/>
      <c r="F27" s="290"/>
      <c r="G27" s="291"/>
      <c r="H27" s="292">
        <v>0</v>
      </c>
      <c r="I27" s="293"/>
      <c r="J27" s="292">
        <v>0</v>
      </c>
      <c r="K27" s="293"/>
      <c r="L27" s="292">
        <v>0</v>
      </c>
      <c r="M27" s="294"/>
      <c r="N27" s="293"/>
      <c r="O27" s="292">
        <v>0</v>
      </c>
      <c r="P27" s="294"/>
      <c r="Q27" s="294"/>
      <c r="R27" s="294"/>
      <c r="S27" s="294"/>
      <c r="T27" s="293"/>
      <c r="U27" s="292">
        <v>0</v>
      </c>
      <c r="V27" s="294"/>
      <c r="W27" s="294"/>
      <c r="X27" s="295"/>
    </row>
    <row r="28" spans="1:24" ht="15" customHeight="1" x14ac:dyDescent="0.15">
      <c r="A28" s="282" t="s">
        <v>187</v>
      </c>
      <c r="B28" s="283"/>
      <c r="C28" s="283"/>
      <c r="D28" s="283"/>
      <c r="E28" s="283"/>
      <c r="F28" s="283"/>
      <c r="G28" s="284"/>
      <c r="H28" s="285">
        <v>0</v>
      </c>
      <c r="I28" s="286"/>
      <c r="J28" s="285">
        <v>0</v>
      </c>
      <c r="K28" s="286"/>
      <c r="L28" s="285">
        <v>0</v>
      </c>
      <c r="M28" s="287"/>
      <c r="N28" s="286"/>
      <c r="O28" s="285">
        <v>0</v>
      </c>
      <c r="P28" s="287"/>
      <c r="Q28" s="287"/>
      <c r="R28" s="287"/>
      <c r="S28" s="287"/>
      <c r="T28" s="286"/>
      <c r="U28" s="285">
        <v>0</v>
      </c>
      <c r="V28" s="287"/>
      <c r="W28" s="287"/>
      <c r="X28" s="288"/>
    </row>
    <row r="29" spans="1:24" ht="15" customHeight="1" x14ac:dyDescent="0.15">
      <c r="A29" s="282" t="s">
        <v>188</v>
      </c>
      <c r="B29" s="283"/>
      <c r="C29" s="283"/>
      <c r="D29" s="283"/>
      <c r="E29" s="283"/>
      <c r="F29" s="283"/>
      <c r="G29" s="284"/>
      <c r="H29" s="285">
        <v>0</v>
      </c>
      <c r="I29" s="286"/>
      <c r="J29" s="285">
        <v>0</v>
      </c>
      <c r="K29" s="286"/>
      <c r="L29" s="285">
        <v>0</v>
      </c>
      <c r="M29" s="287"/>
      <c r="N29" s="286"/>
      <c r="O29" s="285">
        <v>0</v>
      </c>
      <c r="P29" s="287"/>
      <c r="Q29" s="287"/>
      <c r="R29" s="287"/>
      <c r="S29" s="287"/>
      <c r="T29" s="286"/>
      <c r="U29" s="285">
        <v>0</v>
      </c>
      <c r="V29" s="287"/>
      <c r="W29" s="287"/>
      <c r="X29" s="288"/>
    </row>
    <row r="30" spans="1:24" ht="15" customHeight="1" x14ac:dyDescent="0.15">
      <c r="A30" s="282" t="s">
        <v>189</v>
      </c>
      <c r="B30" s="283"/>
      <c r="C30" s="283"/>
      <c r="D30" s="283"/>
      <c r="E30" s="283"/>
      <c r="F30" s="283"/>
      <c r="G30" s="284"/>
      <c r="H30" s="285">
        <v>0</v>
      </c>
      <c r="I30" s="286"/>
      <c r="J30" s="285">
        <v>0</v>
      </c>
      <c r="K30" s="286"/>
      <c r="L30" s="285">
        <v>0</v>
      </c>
      <c r="M30" s="287"/>
      <c r="N30" s="286"/>
      <c r="O30" s="285">
        <v>0</v>
      </c>
      <c r="P30" s="287"/>
      <c r="Q30" s="287"/>
      <c r="R30" s="287"/>
      <c r="S30" s="287"/>
      <c r="T30" s="286"/>
      <c r="U30" s="285">
        <v>0</v>
      </c>
      <c r="V30" s="287"/>
      <c r="W30" s="287"/>
      <c r="X30" s="288"/>
    </row>
    <row r="31" spans="1:24" ht="15" customHeight="1" x14ac:dyDescent="0.15">
      <c r="A31" s="289" t="s">
        <v>201</v>
      </c>
      <c r="B31" s="290"/>
      <c r="C31" s="290"/>
      <c r="D31" s="290"/>
      <c r="E31" s="290"/>
      <c r="F31" s="290"/>
      <c r="G31" s="291"/>
      <c r="H31" s="292">
        <v>0</v>
      </c>
      <c r="I31" s="293"/>
      <c r="J31" s="296">
        <v>-3150181</v>
      </c>
      <c r="K31" s="297"/>
      <c r="L31" s="298">
        <v>607987</v>
      </c>
      <c r="M31" s="299"/>
      <c r="N31" s="300"/>
      <c r="O31" s="292">
        <v>0</v>
      </c>
      <c r="P31" s="294"/>
      <c r="Q31" s="294"/>
      <c r="R31" s="294"/>
      <c r="S31" s="294"/>
      <c r="T31" s="293"/>
      <c r="U31" s="301">
        <v>-2542194</v>
      </c>
      <c r="V31" s="302"/>
      <c r="W31" s="302"/>
      <c r="X31" s="303"/>
    </row>
    <row r="32" spans="1:24" ht="15" customHeight="1" x14ac:dyDescent="0.15">
      <c r="A32" s="282" t="s">
        <v>191</v>
      </c>
      <c r="B32" s="283"/>
      <c r="C32" s="283"/>
      <c r="D32" s="283"/>
      <c r="E32" s="283"/>
      <c r="F32" s="283"/>
      <c r="G32" s="284"/>
      <c r="H32" s="285">
        <v>0</v>
      </c>
      <c r="I32" s="286"/>
      <c r="J32" s="285">
        <v>0</v>
      </c>
      <c r="K32" s="286"/>
      <c r="L32" s="285">
        <v>484120</v>
      </c>
      <c r="M32" s="287"/>
      <c r="N32" s="286"/>
      <c r="O32" s="285">
        <v>0</v>
      </c>
      <c r="P32" s="287"/>
      <c r="Q32" s="287"/>
      <c r="R32" s="287"/>
      <c r="S32" s="287"/>
      <c r="T32" s="286"/>
      <c r="U32" s="285">
        <v>484120</v>
      </c>
      <c r="V32" s="287"/>
      <c r="W32" s="287"/>
      <c r="X32" s="288"/>
    </row>
    <row r="33" spans="1:24" ht="15" customHeight="1" x14ac:dyDescent="0.15">
      <c r="A33" s="282" t="s">
        <v>192</v>
      </c>
      <c r="B33" s="283"/>
      <c r="C33" s="283"/>
      <c r="D33" s="283"/>
      <c r="E33" s="283"/>
      <c r="F33" s="283"/>
      <c r="G33" s="284"/>
      <c r="H33" s="285">
        <v>0</v>
      </c>
      <c r="I33" s="286"/>
      <c r="J33" s="304">
        <v>-3150181</v>
      </c>
      <c r="K33" s="305"/>
      <c r="L33" s="306">
        <v>123867</v>
      </c>
      <c r="M33" s="307"/>
      <c r="N33" s="308"/>
      <c r="O33" s="285">
        <v>0</v>
      </c>
      <c r="P33" s="287"/>
      <c r="Q33" s="287"/>
      <c r="R33" s="287"/>
      <c r="S33" s="287"/>
      <c r="T33" s="286"/>
      <c r="U33" s="309">
        <v>-3026314</v>
      </c>
      <c r="V33" s="310"/>
      <c r="W33" s="310"/>
      <c r="X33" s="311"/>
    </row>
    <row r="34" spans="1:24" ht="15" customHeight="1" x14ac:dyDescent="0.15">
      <c r="A34" s="282" t="s">
        <v>193</v>
      </c>
      <c r="B34" s="283"/>
      <c r="C34" s="283"/>
      <c r="D34" s="283"/>
      <c r="E34" s="283"/>
      <c r="F34" s="283"/>
      <c r="G34" s="284"/>
      <c r="H34" s="285">
        <v>0</v>
      </c>
      <c r="I34" s="286"/>
      <c r="J34" s="285">
        <v>0</v>
      </c>
      <c r="K34" s="286"/>
      <c r="L34" s="285">
        <v>0</v>
      </c>
      <c r="M34" s="287"/>
      <c r="N34" s="286"/>
      <c r="O34" s="285">
        <v>0</v>
      </c>
      <c r="P34" s="287"/>
      <c r="Q34" s="287"/>
      <c r="R34" s="287"/>
      <c r="S34" s="287"/>
      <c r="T34" s="286"/>
      <c r="U34" s="285">
        <v>0</v>
      </c>
      <c r="V34" s="287"/>
      <c r="W34" s="287"/>
      <c r="X34" s="288"/>
    </row>
    <row r="35" spans="1:24" ht="15" customHeight="1" x14ac:dyDescent="0.15">
      <c r="A35" s="282" t="s">
        <v>194</v>
      </c>
      <c r="B35" s="283"/>
      <c r="C35" s="283"/>
      <c r="D35" s="283"/>
      <c r="E35" s="283"/>
      <c r="F35" s="283"/>
      <c r="G35" s="284"/>
      <c r="H35" s="285">
        <v>0</v>
      </c>
      <c r="I35" s="286"/>
      <c r="J35" s="285">
        <v>0</v>
      </c>
      <c r="K35" s="286"/>
      <c r="L35" s="285">
        <v>0</v>
      </c>
      <c r="M35" s="287"/>
      <c r="N35" s="286"/>
      <c r="O35" s="285">
        <v>0</v>
      </c>
      <c r="P35" s="287"/>
      <c r="Q35" s="287"/>
      <c r="R35" s="287"/>
      <c r="S35" s="287"/>
      <c r="T35" s="286"/>
      <c r="U35" s="285">
        <v>0</v>
      </c>
      <c r="V35" s="287"/>
      <c r="W35" s="287"/>
      <c r="X35" s="288"/>
    </row>
    <row r="36" spans="1:24" ht="15" customHeight="1" x14ac:dyDescent="0.15">
      <c r="A36" s="282" t="s">
        <v>195</v>
      </c>
      <c r="B36" s="283"/>
      <c r="C36" s="283"/>
      <c r="D36" s="283"/>
      <c r="E36" s="283"/>
      <c r="F36" s="283"/>
      <c r="G36" s="284"/>
      <c r="H36" s="285">
        <v>0</v>
      </c>
      <c r="I36" s="286"/>
      <c r="J36" s="285">
        <v>0</v>
      </c>
      <c r="K36" s="286"/>
      <c r="L36" s="285">
        <v>0</v>
      </c>
      <c r="M36" s="287"/>
      <c r="N36" s="286"/>
      <c r="O36" s="285">
        <v>0</v>
      </c>
      <c r="P36" s="287"/>
      <c r="Q36" s="287"/>
      <c r="R36" s="287"/>
      <c r="S36" s="287"/>
      <c r="T36" s="286"/>
      <c r="U36" s="285">
        <v>0</v>
      </c>
      <c r="V36" s="287"/>
      <c r="W36" s="287"/>
      <c r="X36" s="288"/>
    </row>
    <row r="37" spans="1:24" ht="15" customHeight="1" x14ac:dyDescent="0.15">
      <c r="A37" s="289" t="s">
        <v>202</v>
      </c>
      <c r="B37" s="290"/>
      <c r="C37" s="290"/>
      <c r="D37" s="290"/>
      <c r="E37" s="290"/>
      <c r="F37" s="290"/>
      <c r="G37" s="291"/>
      <c r="H37" s="292">
        <v>0</v>
      </c>
      <c r="I37" s="293"/>
      <c r="J37" s="292">
        <v>0</v>
      </c>
      <c r="K37" s="293"/>
      <c r="L37" s="292">
        <v>0</v>
      </c>
      <c r="M37" s="294"/>
      <c r="N37" s="293"/>
      <c r="O37" s="292">
        <v>0</v>
      </c>
      <c r="P37" s="294"/>
      <c r="Q37" s="294"/>
      <c r="R37" s="294"/>
      <c r="S37" s="294"/>
      <c r="T37" s="293"/>
      <c r="U37" s="292">
        <v>0</v>
      </c>
      <c r="V37" s="294"/>
      <c r="W37" s="294"/>
      <c r="X37" s="295"/>
    </row>
    <row r="38" spans="1:24" ht="15" customHeight="1" x14ac:dyDescent="0.15">
      <c r="A38" s="282" t="s">
        <v>197</v>
      </c>
      <c r="B38" s="283"/>
      <c r="C38" s="283"/>
      <c r="D38" s="283"/>
      <c r="E38" s="283"/>
      <c r="F38" s="283"/>
      <c r="G38" s="284"/>
      <c r="H38" s="285">
        <v>0</v>
      </c>
      <c r="I38" s="286"/>
      <c r="J38" s="285">
        <v>0</v>
      </c>
      <c r="K38" s="286"/>
      <c r="L38" s="285">
        <v>0</v>
      </c>
      <c r="M38" s="287"/>
      <c r="N38" s="286"/>
      <c r="O38" s="285">
        <v>0</v>
      </c>
      <c r="P38" s="287"/>
      <c r="Q38" s="287"/>
      <c r="R38" s="287"/>
      <c r="S38" s="287"/>
      <c r="T38" s="286"/>
      <c r="U38" s="285">
        <v>0</v>
      </c>
      <c r="V38" s="287"/>
      <c r="W38" s="287"/>
      <c r="X38" s="288"/>
    </row>
    <row r="39" spans="1:24" ht="15" customHeight="1" x14ac:dyDescent="0.15">
      <c r="A39" s="282" t="s">
        <v>198</v>
      </c>
      <c r="B39" s="283"/>
      <c r="C39" s="283"/>
      <c r="D39" s="283"/>
      <c r="E39" s="283"/>
      <c r="F39" s="283"/>
      <c r="G39" s="284"/>
      <c r="H39" s="285">
        <v>0</v>
      </c>
      <c r="I39" s="286"/>
      <c r="J39" s="285">
        <v>0</v>
      </c>
      <c r="K39" s="286"/>
      <c r="L39" s="285">
        <v>0</v>
      </c>
      <c r="M39" s="287"/>
      <c r="N39" s="286"/>
      <c r="O39" s="285">
        <v>0</v>
      </c>
      <c r="P39" s="287"/>
      <c r="Q39" s="287"/>
      <c r="R39" s="287"/>
      <c r="S39" s="287"/>
      <c r="T39" s="286"/>
      <c r="U39" s="285">
        <v>0</v>
      </c>
      <c r="V39" s="287"/>
      <c r="W39" s="287"/>
      <c r="X39" s="288"/>
    </row>
    <row r="40" spans="1:24" ht="15" customHeight="1" x14ac:dyDescent="0.15">
      <c r="A40" s="263" t="s">
        <v>0</v>
      </c>
      <c r="B40" s="264"/>
      <c r="C40" s="264"/>
      <c r="D40" s="264"/>
      <c r="E40" s="264"/>
      <c r="F40" s="264"/>
      <c r="G40" s="265"/>
      <c r="H40" s="266" t="s">
        <v>0</v>
      </c>
      <c r="I40" s="265"/>
      <c r="J40" s="266" t="s">
        <v>0</v>
      </c>
      <c r="K40" s="265"/>
      <c r="L40" s="266" t="s">
        <v>0</v>
      </c>
      <c r="M40" s="264"/>
      <c r="N40" s="265"/>
      <c r="O40" s="266" t="s">
        <v>0</v>
      </c>
      <c r="P40" s="264"/>
      <c r="Q40" s="264"/>
      <c r="R40" s="264"/>
      <c r="S40" s="264"/>
      <c r="T40" s="265"/>
      <c r="U40" s="266" t="s">
        <v>0</v>
      </c>
      <c r="V40" s="264"/>
      <c r="W40" s="264"/>
      <c r="X40" s="267"/>
    </row>
    <row r="41" spans="1:24" ht="15" customHeight="1" x14ac:dyDescent="0.15">
      <c r="A41" s="316" t="s">
        <v>203</v>
      </c>
      <c r="B41" s="317"/>
      <c r="C41" s="317"/>
      <c r="D41" s="317"/>
      <c r="E41" s="317"/>
      <c r="F41" s="317"/>
      <c r="G41" s="318"/>
      <c r="H41" s="319">
        <v>17722108</v>
      </c>
      <c r="I41" s="320"/>
      <c r="J41" s="319">
        <v>18488438</v>
      </c>
      <c r="K41" s="320"/>
      <c r="L41" s="319">
        <v>484120</v>
      </c>
      <c r="M41" s="319"/>
      <c r="N41" s="320"/>
      <c r="O41" s="319">
        <v>0</v>
      </c>
      <c r="P41" s="319"/>
      <c r="Q41" s="319"/>
      <c r="R41" s="319"/>
      <c r="S41" s="319"/>
      <c r="T41" s="320"/>
      <c r="U41" s="319">
        <v>36694666</v>
      </c>
      <c r="V41" s="319"/>
      <c r="W41" s="319"/>
      <c r="X41" s="321"/>
    </row>
    <row r="42" spans="1:24" ht="15" customHeight="1" x14ac:dyDescent="0.15">
      <c r="A42" s="117"/>
      <c r="B42" s="117"/>
      <c r="C42" s="117"/>
      <c r="D42" s="117"/>
      <c r="E42" s="117"/>
      <c r="F42" s="117"/>
      <c r="G42" s="117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 ht="15" customHeight="1" x14ac:dyDescent="0.15">
      <c r="A43" s="119"/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119"/>
      <c r="W43" s="119"/>
      <c r="X43" s="119"/>
    </row>
    <row r="44" spans="1:24" ht="15" customHeight="1" x14ac:dyDescent="0.15">
      <c r="A44" s="119"/>
      <c r="B44" s="119"/>
      <c r="C44" s="119"/>
      <c r="D44" s="119"/>
      <c r="E44" s="119"/>
      <c r="F44" s="114"/>
      <c r="G44" s="114"/>
      <c r="H44" s="114"/>
      <c r="I44" s="119"/>
      <c r="J44" s="119"/>
      <c r="K44" s="114"/>
      <c r="L44" s="114"/>
      <c r="M44" s="114"/>
      <c r="N44" s="114"/>
      <c r="O44" s="114"/>
      <c r="P44" s="114"/>
      <c r="Q44" s="119"/>
      <c r="R44" s="119"/>
      <c r="S44" s="119"/>
      <c r="T44" s="119"/>
      <c r="U44" s="119"/>
      <c r="V44" s="119"/>
      <c r="W44" s="119"/>
      <c r="X44" s="119"/>
    </row>
    <row r="45" spans="1:24" ht="15" customHeight="1" x14ac:dyDescent="0.15">
      <c r="A45" s="119"/>
      <c r="B45" s="119"/>
      <c r="C45" s="119"/>
      <c r="D45" s="119"/>
      <c r="E45" s="119"/>
      <c r="F45" s="114"/>
      <c r="G45" s="114"/>
      <c r="H45" s="114"/>
      <c r="I45" s="119"/>
      <c r="J45" s="119"/>
      <c r="K45" s="114"/>
      <c r="L45" s="114"/>
      <c r="M45" s="114"/>
      <c r="N45" s="114"/>
      <c r="O45" s="114"/>
      <c r="P45" s="114"/>
      <c r="Q45" s="119"/>
      <c r="R45" s="119"/>
      <c r="S45" s="119"/>
      <c r="T45" s="119"/>
      <c r="U45" s="119"/>
      <c r="V45" s="119"/>
      <c r="W45" s="119"/>
      <c r="X45" s="119"/>
    </row>
    <row r="46" spans="1:24" ht="15" customHeight="1" x14ac:dyDescent="0.15">
      <c r="A46" s="119"/>
      <c r="B46" s="120"/>
      <c r="C46" s="120"/>
      <c r="D46" s="120"/>
      <c r="E46" s="119"/>
      <c r="F46" s="313"/>
      <c r="G46" s="313"/>
      <c r="H46" s="313"/>
      <c r="I46" s="119"/>
      <c r="J46" s="119"/>
      <c r="K46" s="314"/>
      <c r="L46" s="314"/>
      <c r="M46" s="314"/>
      <c r="N46" s="314"/>
      <c r="O46" s="314"/>
      <c r="P46" s="314"/>
      <c r="Q46" s="315"/>
      <c r="R46" s="315"/>
      <c r="S46" s="119"/>
      <c r="T46" s="119"/>
      <c r="U46" s="119"/>
      <c r="V46" s="119"/>
      <c r="W46" s="119"/>
      <c r="X46" s="119"/>
    </row>
    <row r="47" spans="1:24" ht="15" customHeight="1" x14ac:dyDescent="0.15">
      <c r="A47" s="119"/>
      <c r="B47" s="114"/>
      <c r="C47" s="114"/>
      <c r="D47" s="114"/>
      <c r="E47" s="119"/>
      <c r="F47" s="313"/>
      <c r="G47" s="313"/>
      <c r="H47" s="313"/>
      <c r="I47" s="119"/>
      <c r="J47" s="119"/>
      <c r="K47" s="121"/>
      <c r="L47" s="121"/>
      <c r="M47" s="121"/>
      <c r="N47" s="121"/>
      <c r="O47" s="121"/>
      <c r="P47" s="121"/>
      <c r="Q47" s="121"/>
      <c r="R47" s="121"/>
      <c r="S47" s="119"/>
      <c r="T47" s="119"/>
      <c r="U47" s="119"/>
      <c r="V47" s="119"/>
      <c r="W47" s="119"/>
      <c r="X47" s="119"/>
    </row>
    <row r="48" spans="1:24" ht="15" customHeight="1" x14ac:dyDescent="0.15">
      <c r="A48" s="119"/>
      <c r="B48" s="271"/>
      <c r="C48" s="271"/>
      <c r="D48" s="271"/>
      <c r="E48" s="119"/>
      <c r="F48" s="313"/>
      <c r="G48" s="313"/>
      <c r="H48" s="313"/>
      <c r="I48" s="119"/>
      <c r="J48" s="119"/>
      <c r="K48" s="313"/>
      <c r="L48" s="313"/>
      <c r="M48" s="313"/>
      <c r="N48" s="313"/>
      <c r="O48" s="313"/>
      <c r="P48" s="313"/>
      <c r="Q48" s="313"/>
      <c r="R48" s="313"/>
      <c r="S48" s="119"/>
      <c r="T48" s="119"/>
      <c r="U48" s="119"/>
      <c r="V48" s="119"/>
      <c r="W48" s="119"/>
      <c r="X48" s="119"/>
    </row>
    <row r="49" spans="1:24" ht="15" customHeight="1" x14ac:dyDescent="0.15">
      <c r="A49" s="119"/>
      <c r="B49" s="313"/>
      <c r="C49" s="313"/>
      <c r="D49" s="313"/>
      <c r="E49" s="119"/>
      <c r="F49" s="313"/>
      <c r="G49" s="313"/>
      <c r="H49" s="313"/>
      <c r="I49" s="119"/>
      <c r="J49" s="119"/>
      <c r="K49" s="313"/>
      <c r="L49" s="313"/>
      <c r="M49" s="313"/>
      <c r="N49" s="313"/>
      <c r="O49" s="313"/>
      <c r="P49" s="313"/>
      <c r="Q49" s="313"/>
      <c r="R49" s="313"/>
      <c r="S49" s="119"/>
      <c r="T49" s="119"/>
      <c r="U49" s="119"/>
      <c r="V49" s="119"/>
      <c r="W49" s="119"/>
      <c r="X49" s="119"/>
    </row>
    <row r="50" spans="1:24" ht="15" customHeight="1" x14ac:dyDescent="0.15">
      <c r="A50" s="119"/>
      <c r="B50" s="313"/>
      <c r="C50" s="313"/>
      <c r="D50" s="313"/>
      <c r="E50" s="119"/>
      <c r="F50" s="313"/>
      <c r="G50" s="313"/>
      <c r="H50" s="313"/>
      <c r="I50" s="119"/>
      <c r="J50" s="119"/>
      <c r="K50" s="313"/>
      <c r="L50" s="313"/>
      <c r="M50" s="313"/>
      <c r="N50" s="313"/>
      <c r="O50" s="313"/>
      <c r="P50" s="313"/>
      <c r="Q50" s="313"/>
      <c r="R50" s="313"/>
      <c r="S50" s="119"/>
      <c r="T50" s="119"/>
      <c r="U50" s="119"/>
      <c r="V50" s="119"/>
      <c r="W50" s="119"/>
      <c r="X50" s="119"/>
    </row>
  </sheetData>
  <mergeCells count="207">
    <mergeCell ref="B43:U43"/>
    <mergeCell ref="F46:H48"/>
    <mergeCell ref="K46:R46"/>
    <mergeCell ref="B48:D48"/>
    <mergeCell ref="K48:R48"/>
    <mergeCell ref="B49:D50"/>
    <mergeCell ref="F49:H50"/>
    <mergeCell ref="K49:R50"/>
    <mergeCell ref="A41:G41"/>
    <mergeCell ref="H41:I41"/>
    <mergeCell ref="J41:K41"/>
    <mergeCell ref="L41:N41"/>
    <mergeCell ref="O41:T41"/>
    <mergeCell ref="U41:X41"/>
    <mergeCell ref="A40:G40"/>
    <mergeCell ref="H40:I40"/>
    <mergeCell ref="J40:K40"/>
    <mergeCell ref="L40:N40"/>
    <mergeCell ref="O40:T40"/>
    <mergeCell ref="U40:X40"/>
    <mergeCell ref="A39:G39"/>
    <mergeCell ref="H39:I39"/>
    <mergeCell ref="J39:K39"/>
    <mergeCell ref="L39:N39"/>
    <mergeCell ref="O39:T39"/>
    <mergeCell ref="U39:X39"/>
    <mergeCell ref="A38:G38"/>
    <mergeCell ref="H38:I38"/>
    <mergeCell ref="J38:K38"/>
    <mergeCell ref="L38:N38"/>
    <mergeCell ref="O38:T38"/>
    <mergeCell ref="U38:X38"/>
    <mergeCell ref="A37:G37"/>
    <mergeCell ref="H37:I37"/>
    <mergeCell ref="J37:K37"/>
    <mergeCell ref="L37:N37"/>
    <mergeCell ref="O37:T37"/>
    <mergeCell ref="U37:X37"/>
    <mergeCell ref="A36:G36"/>
    <mergeCell ref="H36:I36"/>
    <mergeCell ref="J36:K36"/>
    <mergeCell ref="L36:N36"/>
    <mergeCell ref="O36:T36"/>
    <mergeCell ref="U36:X36"/>
    <mergeCell ref="A35:G35"/>
    <mergeCell ref="H35:I35"/>
    <mergeCell ref="J35:K35"/>
    <mergeCell ref="L35:N35"/>
    <mergeCell ref="O35:T35"/>
    <mergeCell ref="U35:X35"/>
    <mergeCell ref="A34:G34"/>
    <mergeCell ref="H34:I34"/>
    <mergeCell ref="J34:K34"/>
    <mergeCell ref="L34:N34"/>
    <mergeCell ref="O34:T34"/>
    <mergeCell ref="U34:X34"/>
    <mergeCell ref="A33:G33"/>
    <mergeCell ref="H33:I33"/>
    <mergeCell ref="J33:K33"/>
    <mergeCell ref="L33:N33"/>
    <mergeCell ref="O33:T33"/>
    <mergeCell ref="U33:X33"/>
    <mergeCell ref="A32:G32"/>
    <mergeCell ref="H32:I32"/>
    <mergeCell ref="J32:K32"/>
    <mergeCell ref="L32:N32"/>
    <mergeCell ref="O32:T32"/>
    <mergeCell ref="U32:X32"/>
    <mergeCell ref="A31:G31"/>
    <mergeCell ref="H31:I31"/>
    <mergeCell ref="J31:K31"/>
    <mergeCell ref="L31:N31"/>
    <mergeCell ref="O31:T31"/>
    <mergeCell ref="U31:X31"/>
    <mergeCell ref="A30:G30"/>
    <mergeCell ref="H30:I30"/>
    <mergeCell ref="J30:K30"/>
    <mergeCell ref="L30:N30"/>
    <mergeCell ref="O30:T30"/>
    <mergeCell ref="U30:X30"/>
    <mergeCell ref="A29:G29"/>
    <mergeCell ref="H29:I29"/>
    <mergeCell ref="J29:K29"/>
    <mergeCell ref="L29:N29"/>
    <mergeCell ref="O29:T29"/>
    <mergeCell ref="U29:X29"/>
    <mergeCell ref="A28:G28"/>
    <mergeCell ref="H28:I28"/>
    <mergeCell ref="J28:K28"/>
    <mergeCell ref="L28:N28"/>
    <mergeCell ref="O28:T28"/>
    <mergeCell ref="U28:X28"/>
    <mergeCell ref="A27:G27"/>
    <mergeCell ref="H27:I27"/>
    <mergeCell ref="J27:K27"/>
    <mergeCell ref="L27:N27"/>
    <mergeCell ref="O27:T27"/>
    <mergeCell ref="U27:X27"/>
    <mergeCell ref="A26:G26"/>
    <mergeCell ref="H26:I26"/>
    <mergeCell ref="J26:K26"/>
    <mergeCell ref="L26:N26"/>
    <mergeCell ref="O26:T26"/>
    <mergeCell ref="U26:X26"/>
    <mergeCell ref="A25:G25"/>
    <mergeCell ref="H25:I25"/>
    <mergeCell ref="J25:K25"/>
    <mergeCell ref="L25:N25"/>
    <mergeCell ref="O25:T25"/>
    <mergeCell ref="U25:X25"/>
    <mergeCell ref="A24:G24"/>
    <mergeCell ref="H24:I24"/>
    <mergeCell ref="J24:K24"/>
    <mergeCell ref="L24:N24"/>
    <mergeCell ref="O24:T24"/>
    <mergeCell ref="U24:X24"/>
    <mergeCell ref="A23:G23"/>
    <mergeCell ref="H23:I23"/>
    <mergeCell ref="J23:K23"/>
    <mergeCell ref="L23:N23"/>
    <mergeCell ref="O23:T23"/>
    <mergeCell ref="U23:X23"/>
    <mergeCell ref="A22:G22"/>
    <mergeCell ref="H22:I22"/>
    <mergeCell ref="J22:K22"/>
    <mergeCell ref="L22:N22"/>
    <mergeCell ref="O22:T22"/>
    <mergeCell ref="U22:X22"/>
    <mergeCell ref="A21:G21"/>
    <mergeCell ref="H21:I21"/>
    <mergeCell ref="J21:K21"/>
    <mergeCell ref="L21:N21"/>
    <mergeCell ref="O21:T21"/>
    <mergeCell ref="U21:X21"/>
    <mergeCell ref="A20:G20"/>
    <mergeCell ref="H20:I20"/>
    <mergeCell ref="J20:K20"/>
    <mergeCell ref="L20:N20"/>
    <mergeCell ref="O20:T20"/>
    <mergeCell ref="U20:X20"/>
    <mergeCell ref="A19:G19"/>
    <mergeCell ref="H19:I19"/>
    <mergeCell ref="J19:K19"/>
    <mergeCell ref="L19:N19"/>
    <mergeCell ref="O19:T19"/>
    <mergeCell ref="U19:X19"/>
    <mergeCell ref="A18:G18"/>
    <mergeCell ref="H18:I18"/>
    <mergeCell ref="J18:K18"/>
    <mergeCell ref="L18:N18"/>
    <mergeCell ref="O18:T18"/>
    <mergeCell ref="U18:X18"/>
    <mergeCell ref="A17:G17"/>
    <mergeCell ref="H17:I17"/>
    <mergeCell ref="J17:K17"/>
    <mergeCell ref="L17:N17"/>
    <mergeCell ref="O17:T17"/>
    <mergeCell ref="U17:X17"/>
    <mergeCell ref="A16:G16"/>
    <mergeCell ref="H16:I16"/>
    <mergeCell ref="J16:K16"/>
    <mergeCell ref="L16:N16"/>
    <mergeCell ref="O16:T16"/>
    <mergeCell ref="U16:X16"/>
    <mergeCell ref="A15:G15"/>
    <mergeCell ref="H15:I15"/>
    <mergeCell ref="J15:K15"/>
    <mergeCell ref="L15:N15"/>
    <mergeCell ref="O15:T15"/>
    <mergeCell ref="U15:X15"/>
    <mergeCell ref="A14:G14"/>
    <mergeCell ref="H14:I14"/>
    <mergeCell ref="J14:K14"/>
    <mergeCell ref="L14:N14"/>
    <mergeCell ref="O14:T14"/>
    <mergeCell ref="U14:X14"/>
    <mergeCell ref="A13:G13"/>
    <mergeCell ref="H13:I13"/>
    <mergeCell ref="J13:K13"/>
    <mergeCell ref="L13:N13"/>
    <mergeCell ref="O13:T13"/>
    <mergeCell ref="U13:X13"/>
    <mergeCell ref="A12:G12"/>
    <mergeCell ref="H12:I12"/>
    <mergeCell ref="J12:K12"/>
    <mergeCell ref="L12:N12"/>
    <mergeCell ref="O12:T12"/>
    <mergeCell ref="U12:X12"/>
    <mergeCell ref="A11:G11"/>
    <mergeCell ref="H11:I11"/>
    <mergeCell ref="J11:K11"/>
    <mergeCell ref="L11:N11"/>
    <mergeCell ref="O11:T11"/>
    <mergeCell ref="U11:X11"/>
    <mergeCell ref="A10:G10"/>
    <mergeCell ref="H10:I10"/>
    <mergeCell ref="J10:K10"/>
    <mergeCell ref="L10:N10"/>
    <mergeCell ref="O10:T10"/>
    <mergeCell ref="U10:X10"/>
    <mergeCell ref="A1:V8"/>
    <mergeCell ref="A9:G9"/>
    <mergeCell ref="H9:I9"/>
    <mergeCell ref="J9:K9"/>
    <mergeCell ref="L9:N9"/>
    <mergeCell ref="O9:T9"/>
    <mergeCell ref="U9:X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opLeftCell="A38" workbookViewId="0">
      <selection activeCell="G52" sqref="G52"/>
    </sheetView>
  </sheetViews>
  <sheetFormatPr baseColWidth="10" defaultRowHeight="10.5" x14ac:dyDescent="0.15"/>
  <cols>
    <col min="2" max="2" width="11.5" customWidth="1"/>
    <col min="3" max="3" width="1.1640625" hidden="1" customWidth="1"/>
    <col min="4" max="5" width="12" hidden="1" customWidth="1"/>
    <col min="6" max="6" width="1.6640625" hidden="1" customWidth="1"/>
    <col min="7" max="7" width="89.33203125" customWidth="1"/>
    <col min="8" max="8" width="12.5" customWidth="1"/>
    <col min="9" max="9" width="19.5" customWidth="1"/>
    <col min="10" max="10" width="30" customWidth="1"/>
    <col min="11" max="11" width="8.33203125" hidden="1" customWidth="1"/>
    <col min="12" max="12" width="27.33203125" customWidth="1"/>
    <col min="13" max="13" width="9.1640625" hidden="1" customWidth="1"/>
    <col min="14" max="14" width="11.83203125" hidden="1" customWidth="1"/>
    <col min="15" max="15" width="24.33203125" customWidth="1"/>
    <col min="16" max="16" width="4.5" hidden="1" customWidth="1"/>
    <col min="17" max="17" width="1.83203125" hidden="1" customWidth="1"/>
    <col min="18" max="18" width="5" hidden="1" customWidth="1"/>
    <col min="19" max="19" width="8.1640625" hidden="1" customWidth="1"/>
    <col min="20" max="20" width="6.1640625" hidden="1" customWidth="1"/>
    <col min="21" max="21" width="3" customWidth="1"/>
    <col min="22" max="22" width="3.83203125" customWidth="1"/>
    <col min="23" max="23" width="2.5" customWidth="1"/>
    <col min="24" max="24" width="11.1640625" customWidth="1"/>
  </cols>
  <sheetData>
    <row r="1" spans="1:25" ht="16.5" customHeight="1" x14ac:dyDescent="0.15">
      <c r="A1" s="325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141"/>
      <c r="X1" s="142"/>
      <c r="Y1" s="127"/>
    </row>
    <row r="2" spans="1:25" ht="16.5" customHeight="1" x14ac:dyDescent="0.15">
      <c r="A2" s="327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123"/>
      <c r="X2" s="143"/>
      <c r="Y2" s="127"/>
    </row>
    <row r="3" spans="1:25" ht="10.5" customHeight="1" x14ac:dyDescent="0.15">
      <c r="A3" s="327"/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123"/>
      <c r="X3" s="143"/>
      <c r="Y3" s="127"/>
    </row>
    <row r="4" spans="1:25" ht="15" customHeight="1" x14ac:dyDescent="0.15">
      <c r="A4" s="327"/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123"/>
      <c r="X4" s="143"/>
      <c r="Y4" s="127"/>
    </row>
    <row r="5" spans="1:25" ht="10.5" customHeight="1" x14ac:dyDescent="0.15">
      <c r="A5" s="327"/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123"/>
      <c r="X5" s="143"/>
      <c r="Y5" s="127"/>
    </row>
    <row r="6" spans="1:25" ht="10.5" customHeight="1" x14ac:dyDescent="0.15">
      <c r="A6" s="327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124"/>
      <c r="X6" s="143"/>
      <c r="Y6" s="127"/>
    </row>
    <row r="7" spans="1:25" ht="12.75" hidden="1" customHeight="1" x14ac:dyDescent="0.15">
      <c r="A7" s="327"/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124"/>
      <c r="X7" s="143"/>
      <c r="Y7" s="127"/>
    </row>
    <row r="8" spans="1:25" ht="6" customHeight="1" x14ac:dyDescent="0.15">
      <c r="A8" s="327"/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124"/>
      <c r="X8" s="143"/>
      <c r="Y8" s="127"/>
    </row>
    <row r="9" spans="1:25" ht="71.25" customHeight="1" x14ac:dyDescent="0.15">
      <c r="A9" s="329" t="s">
        <v>16</v>
      </c>
      <c r="B9" s="329"/>
      <c r="C9" s="329"/>
      <c r="D9" s="329"/>
      <c r="E9" s="329"/>
      <c r="F9" s="329"/>
      <c r="G9" s="329"/>
      <c r="H9" s="330" t="s">
        <v>182</v>
      </c>
      <c r="I9" s="330"/>
      <c r="J9" s="330" t="s">
        <v>183</v>
      </c>
      <c r="K9" s="330"/>
      <c r="L9" s="330" t="s">
        <v>184</v>
      </c>
      <c r="M9" s="330"/>
      <c r="N9" s="330"/>
      <c r="O9" s="330" t="s">
        <v>185</v>
      </c>
      <c r="P9" s="330"/>
      <c r="Q9" s="330"/>
      <c r="R9" s="330"/>
      <c r="S9" s="330"/>
      <c r="T9" s="330"/>
      <c r="U9" s="329" t="s">
        <v>168</v>
      </c>
      <c r="V9" s="329"/>
      <c r="W9" s="329"/>
      <c r="X9" s="329"/>
      <c r="Y9" s="127"/>
    </row>
    <row r="10" spans="1:25" ht="15" customHeight="1" x14ac:dyDescent="0.15">
      <c r="A10" s="333" t="s">
        <v>209</v>
      </c>
      <c r="B10" s="333"/>
      <c r="C10" s="333"/>
      <c r="D10" s="333"/>
      <c r="E10" s="333"/>
      <c r="F10" s="333"/>
      <c r="G10" s="333"/>
      <c r="H10" s="334">
        <v>17722108.420000002</v>
      </c>
      <c r="I10" s="334"/>
      <c r="J10" s="334">
        <v>0</v>
      </c>
      <c r="K10" s="334"/>
      <c r="L10" s="334">
        <v>0</v>
      </c>
      <c r="M10" s="334"/>
      <c r="N10" s="334"/>
      <c r="O10" s="334">
        <v>0</v>
      </c>
      <c r="P10" s="334"/>
      <c r="Q10" s="334"/>
      <c r="R10" s="334"/>
      <c r="S10" s="334"/>
      <c r="T10" s="334"/>
      <c r="U10" s="334">
        <v>17722108</v>
      </c>
      <c r="V10" s="334"/>
      <c r="W10" s="334"/>
      <c r="X10" s="334"/>
      <c r="Y10" s="127"/>
    </row>
    <row r="11" spans="1:25" ht="15" customHeight="1" x14ac:dyDescent="0.15">
      <c r="A11" s="331" t="s">
        <v>187</v>
      </c>
      <c r="B11" s="331"/>
      <c r="C11" s="331"/>
      <c r="D11" s="331"/>
      <c r="E11" s="331"/>
      <c r="F11" s="331"/>
      <c r="G11" s="331"/>
      <c r="H11" s="332">
        <v>0</v>
      </c>
      <c r="I11" s="332"/>
      <c r="J11" s="332">
        <v>0</v>
      </c>
      <c r="K11" s="332"/>
      <c r="L11" s="332">
        <v>0</v>
      </c>
      <c r="M11" s="332"/>
      <c r="N11" s="332"/>
      <c r="O11" s="332">
        <v>0</v>
      </c>
      <c r="P11" s="332"/>
      <c r="Q11" s="332"/>
      <c r="R11" s="332"/>
      <c r="S11" s="332"/>
      <c r="T11" s="332"/>
      <c r="U11" s="332">
        <v>0</v>
      </c>
      <c r="V11" s="332"/>
      <c r="W11" s="332"/>
      <c r="X11" s="332"/>
      <c r="Y11" s="127"/>
    </row>
    <row r="12" spans="1:25" ht="15" customHeight="1" x14ac:dyDescent="0.15">
      <c r="A12" s="331" t="s">
        <v>188</v>
      </c>
      <c r="B12" s="331"/>
      <c r="C12" s="331"/>
      <c r="D12" s="331"/>
      <c r="E12" s="331"/>
      <c r="F12" s="331"/>
      <c r="G12" s="331"/>
      <c r="H12" s="332">
        <v>0</v>
      </c>
      <c r="I12" s="332"/>
      <c r="J12" s="332">
        <v>0</v>
      </c>
      <c r="K12" s="332"/>
      <c r="L12" s="332">
        <v>0</v>
      </c>
      <c r="M12" s="332"/>
      <c r="N12" s="332"/>
      <c r="O12" s="332">
        <v>0</v>
      </c>
      <c r="P12" s="332"/>
      <c r="Q12" s="332"/>
      <c r="R12" s="332"/>
      <c r="S12" s="332"/>
      <c r="T12" s="332"/>
      <c r="U12" s="332">
        <v>0</v>
      </c>
      <c r="V12" s="332"/>
      <c r="W12" s="332"/>
      <c r="X12" s="332"/>
      <c r="Y12" s="127"/>
    </row>
    <row r="13" spans="1:25" ht="15" customHeight="1" x14ac:dyDescent="0.15">
      <c r="A13" s="331" t="s">
        <v>189</v>
      </c>
      <c r="B13" s="331"/>
      <c r="C13" s="331"/>
      <c r="D13" s="331"/>
      <c r="E13" s="331"/>
      <c r="F13" s="331"/>
      <c r="G13" s="331"/>
      <c r="H13" s="332">
        <v>17722108</v>
      </c>
      <c r="I13" s="332"/>
      <c r="J13" s="332">
        <v>0</v>
      </c>
      <c r="K13" s="332"/>
      <c r="L13" s="332">
        <v>0</v>
      </c>
      <c r="M13" s="332"/>
      <c r="N13" s="332"/>
      <c r="O13" s="332">
        <v>0</v>
      </c>
      <c r="P13" s="332"/>
      <c r="Q13" s="332"/>
      <c r="R13" s="332"/>
      <c r="S13" s="332"/>
      <c r="T13" s="332"/>
      <c r="U13" s="332">
        <v>17722108</v>
      </c>
      <c r="V13" s="332"/>
      <c r="W13" s="332"/>
      <c r="X13" s="332"/>
      <c r="Y13" s="127"/>
    </row>
    <row r="14" spans="1:25" ht="15" customHeight="1" x14ac:dyDescent="0.15">
      <c r="A14" s="333" t="s">
        <v>210</v>
      </c>
      <c r="B14" s="333"/>
      <c r="C14" s="333"/>
      <c r="D14" s="333"/>
      <c r="E14" s="333"/>
      <c r="F14" s="333"/>
      <c r="G14" s="333"/>
      <c r="H14" s="334">
        <f>SUM(H15:I19)</f>
        <v>0</v>
      </c>
      <c r="I14" s="334"/>
      <c r="J14" s="334">
        <f>SUM(J15:K19)</f>
        <v>18367924</v>
      </c>
      <c r="K14" s="334"/>
      <c r="L14" s="334">
        <f>SUM(L15:N19)</f>
        <v>247173</v>
      </c>
      <c r="M14" s="334"/>
      <c r="N14" s="334"/>
      <c r="O14" s="334">
        <v>0</v>
      </c>
      <c r="P14" s="334"/>
      <c r="Q14" s="334"/>
      <c r="R14" s="334"/>
      <c r="S14" s="334"/>
      <c r="T14" s="334"/>
      <c r="U14" s="334">
        <f>J14+L14</f>
        <v>18615097</v>
      </c>
      <c r="V14" s="334"/>
      <c r="W14" s="334"/>
      <c r="X14" s="334"/>
      <c r="Y14" s="127"/>
    </row>
    <row r="15" spans="1:25" ht="15" customHeight="1" x14ac:dyDescent="0.15">
      <c r="A15" s="331" t="s">
        <v>191</v>
      </c>
      <c r="B15" s="331"/>
      <c r="C15" s="331"/>
      <c r="D15" s="331"/>
      <c r="E15" s="331"/>
      <c r="F15" s="331"/>
      <c r="G15" s="331"/>
      <c r="H15" s="332">
        <v>0</v>
      </c>
      <c r="I15" s="332"/>
      <c r="J15" s="332">
        <v>0</v>
      </c>
      <c r="K15" s="332"/>
      <c r="L15" s="335">
        <v>247173</v>
      </c>
      <c r="M15" s="335"/>
      <c r="N15" s="335"/>
      <c r="O15" s="332">
        <v>0</v>
      </c>
      <c r="P15" s="332"/>
      <c r="Q15" s="332"/>
      <c r="R15" s="332"/>
      <c r="S15" s="332"/>
      <c r="T15" s="332"/>
      <c r="U15" s="335">
        <f>J15+L15</f>
        <v>247173</v>
      </c>
      <c r="V15" s="335"/>
      <c r="W15" s="335"/>
      <c r="X15" s="335"/>
      <c r="Y15" s="127"/>
    </row>
    <row r="16" spans="1:25" ht="15" customHeight="1" x14ac:dyDescent="0.15">
      <c r="A16" s="331" t="s">
        <v>192</v>
      </c>
      <c r="B16" s="331"/>
      <c r="C16" s="331"/>
      <c r="D16" s="331"/>
      <c r="E16" s="331"/>
      <c r="F16" s="331"/>
      <c r="G16" s="331"/>
      <c r="H16" s="332">
        <v>0</v>
      </c>
      <c r="I16" s="332"/>
      <c r="J16" s="335">
        <v>-2478308</v>
      </c>
      <c r="K16" s="335"/>
      <c r="L16" s="332">
        <v>0</v>
      </c>
      <c r="M16" s="332"/>
      <c r="N16" s="332"/>
      <c r="O16" s="332">
        <v>0</v>
      </c>
      <c r="P16" s="332"/>
      <c r="Q16" s="332"/>
      <c r="R16" s="332"/>
      <c r="S16" s="332"/>
      <c r="T16" s="332"/>
      <c r="U16" s="335">
        <f>J16+L16</f>
        <v>-2478308</v>
      </c>
      <c r="V16" s="335"/>
      <c r="W16" s="335"/>
      <c r="X16" s="335"/>
      <c r="Y16" s="127"/>
    </row>
    <row r="17" spans="1:25" ht="15" customHeight="1" x14ac:dyDescent="0.15">
      <c r="A17" s="331" t="s">
        <v>193</v>
      </c>
      <c r="B17" s="331"/>
      <c r="C17" s="331"/>
      <c r="D17" s="331"/>
      <c r="E17" s="331"/>
      <c r="F17" s="331"/>
      <c r="G17" s="331"/>
      <c r="H17" s="332">
        <v>0</v>
      </c>
      <c r="I17" s="332"/>
      <c r="J17" s="332">
        <v>20838165</v>
      </c>
      <c r="K17" s="332"/>
      <c r="L17" s="332">
        <v>0</v>
      </c>
      <c r="M17" s="332"/>
      <c r="N17" s="332"/>
      <c r="O17" s="332">
        <v>0</v>
      </c>
      <c r="P17" s="332"/>
      <c r="Q17" s="332"/>
      <c r="R17" s="332"/>
      <c r="S17" s="332"/>
      <c r="T17" s="332"/>
      <c r="U17" s="332">
        <f>J17+L17</f>
        <v>20838165</v>
      </c>
      <c r="V17" s="332"/>
      <c r="W17" s="332"/>
      <c r="X17" s="332"/>
      <c r="Y17" s="127"/>
    </row>
    <row r="18" spans="1:25" ht="15" customHeight="1" x14ac:dyDescent="0.15">
      <c r="A18" s="331" t="s">
        <v>194</v>
      </c>
      <c r="B18" s="331"/>
      <c r="C18" s="331"/>
      <c r="D18" s="331"/>
      <c r="E18" s="331"/>
      <c r="F18" s="331"/>
      <c r="G18" s="331"/>
      <c r="H18" s="332">
        <v>0</v>
      </c>
      <c r="I18" s="332"/>
      <c r="J18" s="332">
        <v>0</v>
      </c>
      <c r="K18" s="332"/>
      <c r="L18" s="332">
        <v>0</v>
      </c>
      <c r="M18" s="332"/>
      <c r="N18" s="332"/>
      <c r="O18" s="332">
        <v>0</v>
      </c>
      <c r="P18" s="332"/>
      <c r="Q18" s="332"/>
      <c r="R18" s="332"/>
      <c r="S18" s="332"/>
      <c r="T18" s="332"/>
      <c r="U18" s="332">
        <v>0</v>
      </c>
      <c r="V18" s="332"/>
      <c r="W18" s="332"/>
      <c r="X18" s="332"/>
      <c r="Y18" s="127"/>
    </row>
    <row r="19" spans="1:25" ht="15" customHeight="1" x14ac:dyDescent="0.15">
      <c r="A19" s="331" t="s">
        <v>195</v>
      </c>
      <c r="B19" s="331"/>
      <c r="C19" s="331"/>
      <c r="D19" s="331"/>
      <c r="E19" s="331"/>
      <c r="F19" s="331"/>
      <c r="G19" s="331"/>
      <c r="H19" s="332">
        <v>0</v>
      </c>
      <c r="I19" s="332"/>
      <c r="J19" s="332">
        <v>8067</v>
      </c>
      <c r="K19" s="332"/>
      <c r="L19" s="332">
        <v>0</v>
      </c>
      <c r="M19" s="332"/>
      <c r="N19" s="332"/>
      <c r="O19" s="332">
        <v>0</v>
      </c>
      <c r="P19" s="332"/>
      <c r="Q19" s="332"/>
      <c r="R19" s="332"/>
      <c r="S19" s="332"/>
      <c r="T19" s="332"/>
      <c r="U19" s="332">
        <f>J19+L19</f>
        <v>8067</v>
      </c>
      <c r="V19" s="332"/>
      <c r="W19" s="332"/>
      <c r="X19" s="332"/>
      <c r="Y19" s="127"/>
    </row>
    <row r="20" spans="1:25" ht="23.25" customHeight="1" x14ac:dyDescent="0.15">
      <c r="A20" s="333" t="s">
        <v>211</v>
      </c>
      <c r="B20" s="333"/>
      <c r="C20" s="333"/>
      <c r="D20" s="333"/>
      <c r="E20" s="333"/>
      <c r="F20" s="333"/>
      <c r="G20" s="333"/>
      <c r="H20" s="334">
        <v>0</v>
      </c>
      <c r="I20" s="334"/>
      <c r="J20" s="334">
        <v>0</v>
      </c>
      <c r="K20" s="334"/>
      <c r="L20" s="334">
        <v>0</v>
      </c>
      <c r="M20" s="334"/>
      <c r="N20" s="334"/>
      <c r="O20" s="334">
        <v>0</v>
      </c>
      <c r="P20" s="334"/>
      <c r="Q20" s="334"/>
      <c r="R20" s="334"/>
      <c r="S20" s="334"/>
      <c r="T20" s="334"/>
      <c r="U20" s="334">
        <v>0</v>
      </c>
      <c r="V20" s="334"/>
      <c r="W20" s="334"/>
      <c r="X20" s="334"/>
      <c r="Y20" s="127"/>
    </row>
    <row r="21" spans="1:25" ht="15" customHeight="1" x14ac:dyDescent="0.15">
      <c r="A21" s="331" t="s">
        <v>197</v>
      </c>
      <c r="B21" s="331"/>
      <c r="C21" s="331"/>
      <c r="D21" s="331"/>
      <c r="E21" s="331"/>
      <c r="F21" s="331"/>
      <c r="G21" s="331"/>
      <c r="H21" s="332">
        <v>0</v>
      </c>
      <c r="I21" s="332"/>
      <c r="J21" s="332">
        <v>0</v>
      </c>
      <c r="K21" s="332"/>
      <c r="L21" s="332">
        <v>0</v>
      </c>
      <c r="M21" s="332"/>
      <c r="N21" s="332"/>
      <c r="O21" s="332">
        <v>0</v>
      </c>
      <c r="P21" s="332"/>
      <c r="Q21" s="332"/>
      <c r="R21" s="332"/>
      <c r="S21" s="332"/>
      <c r="T21" s="332"/>
      <c r="U21" s="332">
        <v>0</v>
      </c>
      <c r="V21" s="332"/>
      <c r="W21" s="332"/>
      <c r="X21" s="332"/>
      <c r="Y21" s="127"/>
    </row>
    <row r="22" spans="1:25" ht="15" customHeight="1" x14ac:dyDescent="0.15">
      <c r="A22" s="331" t="s">
        <v>198</v>
      </c>
      <c r="B22" s="331"/>
      <c r="C22" s="331"/>
      <c r="D22" s="331"/>
      <c r="E22" s="331"/>
      <c r="F22" s="331"/>
      <c r="G22" s="331"/>
      <c r="H22" s="332">
        <v>0</v>
      </c>
      <c r="I22" s="332"/>
      <c r="J22" s="332">
        <v>0</v>
      </c>
      <c r="K22" s="332"/>
      <c r="L22" s="332">
        <v>0</v>
      </c>
      <c r="M22" s="332"/>
      <c r="N22" s="332"/>
      <c r="O22" s="332">
        <v>0</v>
      </c>
      <c r="P22" s="332"/>
      <c r="Q22" s="332"/>
      <c r="R22" s="332"/>
      <c r="S22" s="332"/>
      <c r="T22" s="332"/>
      <c r="U22" s="332">
        <v>0</v>
      </c>
      <c r="V22" s="332"/>
      <c r="W22" s="332"/>
      <c r="X22" s="332"/>
      <c r="Y22" s="127"/>
    </row>
    <row r="23" spans="1:25" ht="15" customHeight="1" x14ac:dyDescent="0.15">
      <c r="A23" s="336" t="s">
        <v>0</v>
      </c>
      <c r="B23" s="336"/>
      <c r="C23" s="336"/>
      <c r="D23" s="336"/>
      <c r="E23" s="336"/>
      <c r="F23" s="336"/>
      <c r="G23" s="336"/>
      <c r="H23" s="336" t="s">
        <v>0</v>
      </c>
      <c r="I23" s="336"/>
      <c r="J23" s="336" t="s">
        <v>0</v>
      </c>
      <c r="K23" s="336"/>
      <c r="L23" s="336" t="s">
        <v>0</v>
      </c>
      <c r="M23" s="336"/>
      <c r="N23" s="336"/>
      <c r="O23" s="336" t="s">
        <v>0</v>
      </c>
      <c r="P23" s="336"/>
      <c r="Q23" s="336"/>
      <c r="R23" s="336"/>
      <c r="S23" s="336"/>
      <c r="T23" s="336"/>
      <c r="U23" s="336" t="s">
        <v>0</v>
      </c>
      <c r="V23" s="336"/>
      <c r="W23" s="336"/>
      <c r="X23" s="336"/>
      <c r="Y23" s="127"/>
    </row>
    <row r="24" spans="1:25" ht="15" customHeight="1" x14ac:dyDescent="0.15">
      <c r="A24" s="333" t="s">
        <v>212</v>
      </c>
      <c r="B24" s="333"/>
      <c r="C24" s="333"/>
      <c r="D24" s="333"/>
      <c r="E24" s="333"/>
      <c r="F24" s="333"/>
      <c r="G24" s="333"/>
      <c r="H24" s="334">
        <f>H10+H14+H20</f>
        <v>17722108.420000002</v>
      </c>
      <c r="I24" s="334"/>
      <c r="J24" s="334">
        <f>SUM(J15:K22)</f>
        <v>18367924</v>
      </c>
      <c r="K24" s="334"/>
      <c r="L24" s="337">
        <f>L10+L14+L20</f>
        <v>247173</v>
      </c>
      <c r="M24" s="337"/>
      <c r="N24" s="337"/>
      <c r="O24" s="334">
        <f>O10+O14+O20</f>
        <v>0</v>
      </c>
      <c r="P24" s="334"/>
      <c r="Q24" s="334"/>
      <c r="R24" s="334"/>
      <c r="S24" s="334"/>
      <c r="T24" s="334"/>
      <c r="U24" s="334">
        <f>U10+U14+U20</f>
        <v>36337205</v>
      </c>
      <c r="V24" s="334"/>
      <c r="W24" s="334"/>
      <c r="X24" s="334"/>
      <c r="Y24" s="127"/>
    </row>
    <row r="25" spans="1:25" ht="15" customHeight="1" x14ac:dyDescent="0.15">
      <c r="A25" s="336" t="s">
        <v>0</v>
      </c>
      <c r="B25" s="336"/>
      <c r="C25" s="336"/>
      <c r="D25" s="336"/>
      <c r="E25" s="336"/>
      <c r="F25" s="336"/>
      <c r="G25" s="336"/>
      <c r="H25" s="336" t="s">
        <v>0</v>
      </c>
      <c r="I25" s="336"/>
      <c r="J25" s="336" t="s">
        <v>0</v>
      </c>
      <c r="K25" s="336"/>
      <c r="L25" s="336" t="s">
        <v>0</v>
      </c>
      <c r="M25" s="336"/>
      <c r="N25" s="336"/>
      <c r="O25" s="336" t="s">
        <v>0</v>
      </c>
      <c r="P25" s="336"/>
      <c r="Q25" s="336"/>
      <c r="R25" s="336"/>
      <c r="S25" s="336"/>
      <c r="T25" s="336"/>
      <c r="U25" s="336" t="s">
        <v>0</v>
      </c>
      <c r="V25" s="336"/>
      <c r="W25" s="336"/>
      <c r="X25" s="336"/>
      <c r="Y25" s="127"/>
    </row>
    <row r="26" spans="1:25" ht="15" customHeight="1" x14ac:dyDescent="0.15">
      <c r="A26" s="333" t="s">
        <v>213</v>
      </c>
      <c r="B26" s="333"/>
      <c r="C26" s="333"/>
      <c r="D26" s="333"/>
      <c r="E26" s="333"/>
      <c r="F26" s="333"/>
      <c r="G26" s="333"/>
      <c r="H26" s="334">
        <v>0</v>
      </c>
      <c r="I26" s="334"/>
      <c r="J26" s="334">
        <v>0</v>
      </c>
      <c r="K26" s="334"/>
      <c r="L26" s="334">
        <v>0</v>
      </c>
      <c r="M26" s="334"/>
      <c r="N26" s="334"/>
      <c r="O26" s="334">
        <v>0</v>
      </c>
      <c r="P26" s="334"/>
      <c r="Q26" s="334"/>
      <c r="R26" s="334"/>
      <c r="S26" s="334"/>
      <c r="T26" s="334"/>
      <c r="U26" s="334">
        <v>0</v>
      </c>
      <c r="V26" s="334"/>
      <c r="W26" s="334"/>
      <c r="X26" s="334"/>
      <c r="Y26" s="127"/>
    </row>
    <row r="27" spans="1:25" ht="15" customHeight="1" x14ac:dyDescent="0.15">
      <c r="A27" s="331" t="s">
        <v>187</v>
      </c>
      <c r="B27" s="331"/>
      <c r="C27" s="331"/>
      <c r="D27" s="331"/>
      <c r="E27" s="331"/>
      <c r="F27" s="331"/>
      <c r="G27" s="331"/>
      <c r="H27" s="332">
        <v>0</v>
      </c>
      <c r="I27" s="332"/>
      <c r="J27" s="332">
        <v>0</v>
      </c>
      <c r="K27" s="332"/>
      <c r="L27" s="332">
        <v>0</v>
      </c>
      <c r="M27" s="332"/>
      <c r="N27" s="332"/>
      <c r="O27" s="332">
        <v>0</v>
      </c>
      <c r="P27" s="332"/>
      <c r="Q27" s="332"/>
      <c r="R27" s="332"/>
      <c r="S27" s="332"/>
      <c r="T27" s="332"/>
      <c r="U27" s="332">
        <v>0</v>
      </c>
      <c r="V27" s="332"/>
      <c r="W27" s="332"/>
      <c r="X27" s="332"/>
      <c r="Y27" s="127"/>
    </row>
    <row r="28" spans="1:25" ht="15" customHeight="1" x14ac:dyDescent="0.15">
      <c r="A28" s="331" t="s">
        <v>188</v>
      </c>
      <c r="B28" s="331"/>
      <c r="C28" s="331"/>
      <c r="D28" s="331"/>
      <c r="E28" s="331"/>
      <c r="F28" s="331"/>
      <c r="G28" s="331"/>
      <c r="H28" s="332">
        <v>0</v>
      </c>
      <c r="I28" s="332"/>
      <c r="J28" s="332">
        <v>0</v>
      </c>
      <c r="K28" s="332"/>
      <c r="L28" s="332">
        <v>0</v>
      </c>
      <c r="M28" s="332"/>
      <c r="N28" s="332"/>
      <c r="O28" s="332">
        <v>0</v>
      </c>
      <c r="P28" s="332"/>
      <c r="Q28" s="332"/>
      <c r="R28" s="332"/>
      <c r="S28" s="332"/>
      <c r="T28" s="332"/>
      <c r="U28" s="332">
        <v>0</v>
      </c>
      <c r="V28" s="332"/>
      <c r="W28" s="332"/>
      <c r="X28" s="332"/>
      <c r="Y28" s="127"/>
    </row>
    <row r="29" spans="1:25" ht="15" customHeight="1" x14ac:dyDescent="0.15">
      <c r="A29" s="331" t="s">
        <v>189</v>
      </c>
      <c r="B29" s="331"/>
      <c r="C29" s="331"/>
      <c r="D29" s="331"/>
      <c r="E29" s="331"/>
      <c r="F29" s="331"/>
      <c r="G29" s="331"/>
      <c r="H29" s="332">
        <v>0</v>
      </c>
      <c r="I29" s="332"/>
      <c r="J29" s="332">
        <v>0</v>
      </c>
      <c r="K29" s="332"/>
      <c r="L29" s="332">
        <v>0</v>
      </c>
      <c r="M29" s="332"/>
      <c r="N29" s="332"/>
      <c r="O29" s="332">
        <v>0</v>
      </c>
      <c r="P29" s="332"/>
      <c r="Q29" s="332"/>
      <c r="R29" s="332"/>
      <c r="S29" s="332"/>
      <c r="T29" s="332"/>
      <c r="U29" s="332">
        <v>0</v>
      </c>
      <c r="V29" s="332"/>
      <c r="W29" s="332"/>
      <c r="X29" s="332"/>
      <c r="Y29" s="127"/>
    </row>
    <row r="30" spans="1:25" ht="15" customHeight="1" x14ac:dyDescent="0.15">
      <c r="A30" s="333" t="s">
        <v>214</v>
      </c>
      <c r="B30" s="333"/>
      <c r="C30" s="333"/>
      <c r="D30" s="333"/>
      <c r="E30" s="333"/>
      <c r="F30" s="333"/>
      <c r="G30" s="333"/>
      <c r="H30" s="334">
        <v>0</v>
      </c>
      <c r="I30" s="334"/>
      <c r="J30" s="338">
        <f>J32</f>
        <v>229847</v>
      </c>
      <c r="K30" s="338"/>
      <c r="L30" s="338">
        <f>SUM(L31:N35)</f>
        <v>1700137</v>
      </c>
      <c r="M30" s="338"/>
      <c r="N30" s="338"/>
      <c r="O30" s="334">
        <v>0</v>
      </c>
      <c r="P30" s="334"/>
      <c r="Q30" s="334"/>
      <c r="R30" s="334"/>
      <c r="S30" s="334"/>
      <c r="T30" s="334"/>
      <c r="U30" s="338">
        <f>J30+L30</f>
        <v>1929984</v>
      </c>
      <c r="V30" s="338"/>
      <c r="W30" s="338"/>
      <c r="X30" s="338"/>
      <c r="Y30" s="127"/>
    </row>
    <row r="31" spans="1:25" ht="15" customHeight="1" x14ac:dyDescent="0.15">
      <c r="A31" s="331" t="s">
        <v>191</v>
      </c>
      <c r="B31" s="331"/>
      <c r="C31" s="331"/>
      <c r="D31" s="331"/>
      <c r="E31" s="331"/>
      <c r="F31" s="331"/>
      <c r="G31" s="331"/>
      <c r="H31" s="332">
        <v>0</v>
      </c>
      <c r="I31" s="332"/>
      <c r="J31" s="332">
        <v>0</v>
      </c>
      <c r="K31" s="332"/>
      <c r="L31" s="332">
        <v>1947310</v>
      </c>
      <c r="M31" s="332"/>
      <c r="N31" s="332"/>
      <c r="O31" s="332">
        <v>0</v>
      </c>
      <c r="P31" s="332"/>
      <c r="Q31" s="332"/>
      <c r="R31" s="332"/>
      <c r="S31" s="332"/>
      <c r="T31" s="332"/>
      <c r="U31" s="332">
        <f>J31+L31</f>
        <v>1947310</v>
      </c>
      <c r="V31" s="332"/>
      <c r="W31" s="332"/>
      <c r="X31" s="332"/>
      <c r="Y31" s="127"/>
    </row>
    <row r="32" spans="1:25" ht="15" customHeight="1" x14ac:dyDescent="0.15">
      <c r="A32" s="331" t="s">
        <v>192</v>
      </c>
      <c r="B32" s="331"/>
      <c r="C32" s="331"/>
      <c r="D32" s="331"/>
      <c r="E32" s="331"/>
      <c r="F32" s="331"/>
      <c r="G32" s="331"/>
      <c r="H32" s="332">
        <v>0</v>
      </c>
      <c r="I32" s="332"/>
      <c r="J32" s="339">
        <v>229847</v>
      </c>
      <c r="K32" s="339"/>
      <c r="L32" s="335">
        <v>-247173</v>
      </c>
      <c r="M32" s="335"/>
      <c r="N32" s="335"/>
      <c r="O32" s="332">
        <v>0</v>
      </c>
      <c r="P32" s="332"/>
      <c r="Q32" s="332"/>
      <c r="R32" s="332"/>
      <c r="S32" s="332"/>
      <c r="T32" s="332"/>
      <c r="U32" s="335">
        <f>J32+L32</f>
        <v>-17326</v>
      </c>
      <c r="V32" s="335"/>
      <c r="W32" s="335"/>
      <c r="X32" s="335"/>
      <c r="Y32" s="127"/>
    </row>
    <row r="33" spans="1:26" ht="15" customHeight="1" x14ac:dyDescent="0.15">
      <c r="A33" s="331" t="s">
        <v>193</v>
      </c>
      <c r="B33" s="331"/>
      <c r="C33" s="331"/>
      <c r="D33" s="331"/>
      <c r="E33" s="331"/>
      <c r="F33" s="331"/>
      <c r="G33" s="331"/>
      <c r="H33" s="332">
        <v>0</v>
      </c>
      <c r="I33" s="332"/>
      <c r="J33" s="332">
        <v>0</v>
      </c>
      <c r="K33" s="332"/>
      <c r="L33" s="332">
        <v>0</v>
      </c>
      <c r="M33" s="332"/>
      <c r="N33" s="332"/>
      <c r="O33" s="332">
        <v>0</v>
      </c>
      <c r="P33" s="332"/>
      <c r="Q33" s="332"/>
      <c r="R33" s="332"/>
      <c r="S33" s="332"/>
      <c r="T33" s="332"/>
      <c r="U33" s="332">
        <v>0</v>
      </c>
      <c r="V33" s="332"/>
      <c r="W33" s="332"/>
      <c r="X33" s="332"/>
      <c r="Y33" s="127"/>
    </row>
    <row r="34" spans="1:26" ht="15" customHeight="1" x14ac:dyDescent="0.15">
      <c r="A34" s="331" t="s">
        <v>194</v>
      </c>
      <c r="B34" s="331"/>
      <c r="C34" s="331"/>
      <c r="D34" s="331"/>
      <c r="E34" s="331"/>
      <c r="F34" s="331"/>
      <c r="G34" s="331"/>
      <c r="H34" s="332">
        <v>0</v>
      </c>
      <c r="I34" s="332"/>
      <c r="J34" s="332">
        <v>0</v>
      </c>
      <c r="K34" s="332"/>
      <c r="L34" s="332">
        <v>0</v>
      </c>
      <c r="M34" s="332"/>
      <c r="N34" s="332"/>
      <c r="O34" s="332">
        <v>0</v>
      </c>
      <c r="P34" s="332"/>
      <c r="Q34" s="332"/>
      <c r="R34" s="332"/>
      <c r="S34" s="332"/>
      <c r="T34" s="332"/>
      <c r="U34" s="332">
        <v>0</v>
      </c>
      <c r="V34" s="332"/>
      <c r="W34" s="332"/>
      <c r="X34" s="332"/>
      <c r="Y34" s="127"/>
    </row>
    <row r="35" spans="1:26" ht="15" customHeight="1" x14ac:dyDescent="0.15">
      <c r="A35" s="331" t="s">
        <v>195</v>
      </c>
      <c r="B35" s="331"/>
      <c r="C35" s="331"/>
      <c r="D35" s="331"/>
      <c r="E35" s="331"/>
      <c r="F35" s="331"/>
      <c r="G35" s="331"/>
      <c r="H35" s="332">
        <v>0</v>
      </c>
      <c r="I35" s="332"/>
      <c r="J35" s="332">
        <v>0</v>
      </c>
      <c r="K35" s="332"/>
      <c r="L35" s="332">
        <v>0</v>
      </c>
      <c r="M35" s="332"/>
      <c r="N35" s="332"/>
      <c r="O35" s="332">
        <v>0</v>
      </c>
      <c r="P35" s="332"/>
      <c r="Q35" s="332"/>
      <c r="R35" s="332"/>
      <c r="S35" s="332"/>
      <c r="T35" s="332"/>
      <c r="U35" s="332">
        <v>0</v>
      </c>
      <c r="V35" s="332"/>
      <c r="W35" s="332"/>
      <c r="X35" s="332"/>
      <c r="Y35" s="127"/>
    </row>
    <row r="36" spans="1:26" ht="23.25" customHeight="1" x14ac:dyDescent="0.15">
      <c r="A36" s="333" t="s">
        <v>215</v>
      </c>
      <c r="B36" s="333"/>
      <c r="C36" s="333"/>
      <c r="D36" s="333"/>
      <c r="E36" s="333"/>
      <c r="F36" s="333"/>
      <c r="G36" s="333"/>
      <c r="H36" s="334">
        <v>0</v>
      </c>
      <c r="I36" s="334"/>
      <c r="J36" s="334">
        <v>0</v>
      </c>
      <c r="K36" s="334"/>
      <c r="L36" s="334">
        <v>0</v>
      </c>
      <c r="M36" s="334"/>
      <c r="N36" s="334"/>
      <c r="O36" s="334">
        <v>0</v>
      </c>
      <c r="P36" s="334"/>
      <c r="Q36" s="334"/>
      <c r="R36" s="334"/>
      <c r="S36" s="334"/>
      <c r="T36" s="334"/>
      <c r="U36" s="334">
        <v>0</v>
      </c>
      <c r="V36" s="334"/>
      <c r="W36" s="334"/>
      <c r="X36" s="334"/>
      <c r="Y36" s="127"/>
    </row>
    <row r="37" spans="1:26" ht="15" customHeight="1" x14ac:dyDescent="0.15">
      <c r="A37" s="331" t="s">
        <v>197</v>
      </c>
      <c r="B37" s="331"/>
      <c r="C37" s="331"/>
      <c r="D37" s="331"/>
      <c r="E37" s="331"/>
      <c r="F37" s="331"/>
      <c r="G37" s="331"/>
      <c r="H37" s="332">
        <v>0</v>
      </c>
      <c r="I37" s="332"/>
      <c r="J37" s="332">
        <v>0</v>
      </c>
      <c r="K37" s="332"/>
      <c r="L37" s="332">
        <v>0</v>
      </c>
      <c r="M37" s="332"/>
      <c r="N37" s="332"/>
      <c r="O37" s="332">
        <v>0</v>
      </c>
      <c r="P37" s="332"/>
      <c r="Q37" s="332"/>
      <c r="R37" s="332"/>
      <c r="S37" s="332"/>
      <c r="T37" s="332"/>
      <c r="U37" s="332">
        <v>0</v>
      </c>
      <c r="V37" s="332"/>
      <c r="W37" s="332"/>
      <c r="X37" s="332"/>
      <c r="Y37" s="127"/>
    </row>
    <row r="38" spans="1:26" ht="15" customHeight="1" x14ac:dyDescent="0.15">
      <c r="A38" s="331" t="s">
        <v>198</v>
      </c>
      <c r="B38" s="331"/>
      <c r="C38" s="331"/>
      <c r="D38" s="331"/>
      <c r="E38" s="331"/>
      <c r="F38" s="331"/>
      <c r="G38" s="331"/>
      <c r="H38" s="332">
        <v>0</v>
      </c>
      <c r="I38" s="332"/>
      <c r="J38" s="332">
        <v>0</v>
      </c>
      <c r="K38" s="332"/>
      <c r="L38" s="332">
        <v>0</v>
      </c>
      <c r="M38" s="332"/>
      <c r="N38" s="332"/>
      <c r="O38" s="332">
        <v>0</v>
      </c>
      <c r="P38" s="332"/>
      <c r="Q38" s="332"/>
      <c r="R38" s="332"/>
      <c r="S38" s="332"/>
      <c r="T38" s="332"/>
      <c r="U38" s="332">
        <v>0</v>
      </c>
      <c r="V38" s="332"/>
      <c r="W38" s="332"/>
      <c r="X38" s="332"/>
      <c r="Y38" s="127"/>
    </row>
    <row r="39" spans="1:26" ht="15" customHeight="1" x14ac:dyDescent="0.15">
      <c r="A39" s="333" t="s">
        <v>216</v>
      </c>
      <c r="B39" s="333"/>
      <c r="C39" s="333"/>
      <c r="D39" s="333"/>
      <c r="E39" s="333"/>
      <c r="F39" s="333"/>
      <c r="G39" s="333"/>
      <c r="H39" s="334">
        <v>17722108</v>
      </c>
      <c r="I39" s="334"/>
      <c r="J39" s="334">
        <f>J24+J30</f>
        <v>18597771</v>
      </c>
      <c r="K39" s="334"/>
      <c r="L39" s="334">
        <f>L24+L30</f>
        <v>1947310</v>
      </c>
      <c r="M39" s="334"/>
      <c r="N39" s="334"/>
      <c r="O39" s="334">
        <v>0</v>
      </c>
      <c r="P39" s="334"/>
      <c r="Q39" s="334"/>
      <c r="R39" s="334"/>
      <c r="S39" s="334"/>
      <c r="T39" s="334"/>
      <c r="U39" s="334">
        <f>U24+U30</f>
        <v>38267189</v>
      </c>
      <c r="V39" s="334"/>
      <c r="W39" s="334"/>
      <c r="X39" s="334"/>
      <c r="Y39" s="127"/>
      <c r="Z39" s="2"/>
    </row>
    <row r="40" spans="1:26" ht="16.899999999999999" customHeight="1" x14ac:dyDescent="0.15">
      <c r="A40" s="125"/>
      <c r="B40" s="125"/>
      <c r="C40" s="125"/>
      <c r="D40" s="125"/>
      <c r="E40" s="125"/>
      <c r="F40" s="125"/>
      <c r="G40" s="125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7"/>
    </row>
    <row r="41" spans="1:26" ht="15" customHeight="1" x14ac:dyDescent="0.15">
      <c r="A41" s="111"/>
      <c r="B41" s="323"/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  <c r="N41" s="323"/>
      <c r="O41" s="323"/>
      <c r="P41" s="323"/>
      <c r="Q41" s="323"/>
      <c r="R41" s="323"/>
      <c r="S41" s="323"/>
      <c r="T41" s="323"/>
      <c r="U41" s="323"/>
      <c r="V41" s="111"/>
      <c r="W41" s="111"/>
      <c r="X41" s="111"/>
      <c r="Y41" s="127"/>
    </row>
    <row r="42" spans="1:26" ht="10.5" customHeight="1" x14ac:dyDescent="0.15">
      <c r="A42" s="111"/>
      <c r="B42" s="133"/>
      <c r="C42" s="133"/>
      <c r="D42" s="133"/>
      <c r="E42" s="133"/>
      <c r="F42" s="340"/>
      <c r="G42" s="340"/>
      <c r="H42" s="340"/>
      <c r="I42" s="133"/>
      <c r="J42" s="133"/>
      <c r="K42" s="341"/>
      <c r="L42" s="341"/>
      <c r="M42" s="341"/>
      <c r="N42" s="341"/>
      <c r="O42" s="341"/>
      <c r="P42" s="341"/>
      <c r="Q42" s="341"/>
      <c r="R42" s="341"/>
      <c r="S42" s="133"/>
      <c r="T42" s="133"/>
      <c r="U42" s="133"/>
      <c r="V42" s="133"/>
      <c r="W42" s="133"/>
      <c r="X42" s="133"/>
      <c r="Y42" s="144"/>
      <c r="Z42" s="134"/>
    </row>
    <row r="43" spans="1:26" ht="10.5" customHeight="1" x14ac:dyDescent="0.15">
      <c r="A43" s="111"/>
      <c r="B43" s="133"/>
      <c r="C43" s="133"/>
      <c r="D43" s="133"/>
      <c r="E43" s="133"/>
      <c r="F43" s="340"/>
      <c r="G43" s="340"/>
      <c r="H43" s="340"/>
      <c r="I43" s="133"/>
      <c r="J43" s="133"/>
      <c r="K43" s="197"/>
      <c r="L43" s="197"/>
      <c r="M43" s="197"/>
      <c r="N43" s="197"/>
      <c r="O43" s="197"/>
      <c r="P43" s="197"/>
      <c r="Q43" s="197"/>
      <c r="R43" s="197"/>
      <c r="S43" s="133"/>
      <c r="T43" s="133"/>
      <c r="U43" s="133"/>
      <c r="V43" s="133"/>
      <c r="W43" s="133"/>
      <c r="X43" s="133"/>
      <c r="Y43" s="144"/>
      <c r="Z43" s="134"/>
    </row>
    <row r="44" spans="1:26" ht="25.5" customHeight="1" x14ac:dyDescent="0.15">
      <c r="A44" s="111"/>
      <c r="B44" s="324"/>
      <c r="C44" s="324"/>
      <c r="D44" s="324"/>
      <c r="E44" s="133"/>
      <c r="F44" s="340"/>
      <c r="G44" s="340"/>
      <c r="H44" s="340"/>
      <c r="I44" s="133"/>
      <c r="J44" s="133"/>
      <c r="K44" s="340"/>
      <c r="L44" s="340"/>
      <c r="M44" s="340"/>
      <c r="N44" s="340"/>
      <c r="O44" s="340"/>
      <c r="P44" s="340"/>
      <c r="Q44" s="340"/>
      <c r="R44" s="340"/>
      <c r="S44" s="133"/>
      <c r="T44" s="133"/>
      <c r="U44" s="133"/>
      <c r="V44" s="133"/>
      <c r="W44" s="133"/>
      <c r="X44" s="133"/>
      <c r="Y44" s="144"/>
      <c r="Z44" s="134"/>
    </row>
    <row r="45" spans="1:26" ht="24" customHeight="1" x14ac:dyDescent="0.15">
      <c r="A45" s="111"/>
      <c r="B45" s="340"/>
      <c r="C45" s="340"/>
      <c r="D45" s="340"/>
      <c r="E45" s="133"/>
      <c r="F45" s="340"/>
      <c r="G45" s="340"/>
      <c r="H45" s="340"/>
      <c r="I45" s="133"/>
      <c r="J45" s="133"/>
      <c r="K45" s="340"/>
      <c r="L45" s="340"/>
      <c r="M45" s="340"/>
      <c r="N45" s="340"/>
      <c r="O45" s="340"/>
      <c r="P45" s="340"/>
      <c r="Q45" s="340"/>
      <c r="R45" s="340"/>
      <c r="S45" s="133"/>
      <c r="T45" s="133"/>
      <c r="U45" s="133"/>
      <c r="V45" s="133"/>
      <c r="W45" s="133"/>
      <c r="X45" s="133"/>
      <c r="Y45" s="144"/>
      <c r="Z45" s="134"/>
    </row>
    <row r="46" spans="1:26" x14ac:dyDescent="0.15">
      <c r="A46" s="127"/>
      <c r="B46" s="322"/>
      <c r="C46" s="322"/>
      <c r="D46" s="322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</row>
    <row r="47" spans="1:26" x14ac:dyDescent="0.15">
      <c r="A47" s="127"/>
      <c r="B47" s="322"/>
      <c r="C47" s="322"/>
      <c r="D47" s="322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</row>
    <row r="48" spans="1:26" x14ac:dyDescent="0.15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</row>
    <row r="49" spans="1:25" x14ac:dyDescent="0.15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</row>
    <row r="50" spans="1:25" x14ac:dyDescent="0.15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</row>
  </sheetData>
  <mergeCells count="196">
    <mergeCell ref="F45:H45"/>
    <mergeCell ref="K45:R45"/>
    <mergeCell ref="A39:G39"/>
    <mergeCell ref="H39:I39"/>
    <mergeCell ref="J39:K39"/>
    <mergeCell ref="L39:N39"/>
    <mergeCell ref="O39:T39"/>
    <mergeCell ref="B45:D45"/>
    <mergeCell ref="U39:X39"/>
    <mergeCell ref="A38:G38"/>
    <mergeCell ref="H38:I38"/>
    <mergeCell ref="J38:K38"/>
    <mergeCell ref="L38:N38"/>
    <mergeCell ref="O38:T38"/>
    <mergeCell ref="U38:X38"/>
    <mergeCell ref="F42:H44"/>
    <mergeCell ref="K42:R42"/>
    <mergeCell ref="K44:R44"/>
    <mergeCell ref="A35:G35"/>
    <mergeCell ref="H35:I35"/>
    <mergeCell ref="J35:K35"/>
    <mergeCell ref="L35:N35"/>
    <mergeCell ref="O35:T35"/>
    <mergeCell ref="U35:X35"/>
    <mergeCell ref="A37:G37"/>
    <mergeCell ref="H37:I37"/>
    <mergeCell ref="J37:K37"/>
    <mergeCell ref="L37:N37"/>
    <mergeCell ref="O37:T37"/>
    <mergeCell ref="U37:X37"/>
    <mergeCell ref="A36:G36"/>
    <mergeCell ref="H36:I36"/>
    <mergeCell ref="J36:K36"/>
    <mergeCell ref="L36:N36"/>
    <mergeCell ref="O36:T36"/>
    <mergeCell ref="U36:X36"/>
    <mergeCell ref="A34:G34"/>
    <mergeCell ref="H34:I34"/>
    <mergeCell ref="J34:K34"/>
    <mergeCell ref="L34:N34"/>
    <mergeCell ref="O34:T34"/>
    <mergeCell ref="U34:X34"/>
    <mergeCell ref="A33:G33"/>
    <mergeCell ref="H33:I33"/>
    <mergeCell ref="J33:K33"/>
    <mergeCell ref="L33:N33"/>
    <mergeCell ref="O33:T33"/>
    <mergeCell ref="U33:X33"/>
    <mergeCell ref="A30:G30"/>
    <mergeCell ref="H30:I30"/>
    <mergeCell ref="J30:K30"/>
    <mergeCell ref="L30:N30"/>
    <mergeCell ref="O30:T30"/>
    <mergeCell ref="U30:X30"/>
    <mergeCell ref="A32:G32"/>
    <mergeCell ref="H32:I32"/>
    <mergeCell ref="J32:K32"/>
    <mergeCell ref="L32:N32"/>
    <mergeCell ref="O32:T32"/>
    <mergeCell ref="U32:X32"/>
    <mergeCell ref="A31:G31"/>
    <mergeCell ref="H31:I31"/>
    <mergeCell ref="J31:K31"/>
    <mergeCell ref="L31:N31"/>
    <mergeCell ref="O31:T31"/>
    <mergeCell ref="U31:X31"/>
    <mergeCell ref="A29:G29"/>
    <mergeCell ref="H29:I29"/>
    <mergeCell ref="J29:K29"/>
    <mergeCell ref="L29:N29"/>
    <mergeCell ref="O29:T29"/>
    <mergeCell ref="U29:X29"/>
    <mergeCell ref="A28:G28"/>
    <mergeCell ref="H28:I28"/>
    <mergeCell ref="J28:K28"/>
    <mergeCell ref="L28:N28"/>
    <mergeCell ref="O28:T28"/>
    <mergeCell ref="U28:X28"/>
    <mergeCell ref="A27:G27"/>
    <mergeCell ref="H27:I27"/>
    <mergeCell ref="J27:K27"/>
    <mergeCell ref="L27:N27"/>
    <mergeCell ref="O27:T27"/>
    <mergeCell ref="U27:X27"/>
    <mergeCell ref="A26:G26"/>
    <mergeCell ref="H26:I26"/>
    <mergeCell ref="J26:K26"/>
    <mergeCell ref="L26:N26"/>
    <mergeCell ref="O26:T26"/>
    <mergeCell ref="U26:X26"/>
    <mergeCell ref="A25:G25"/>
    <mergeCell ref="H25:I25"/>
    <mergeCell ref="J25:K25"/>
    <mergeCell ref="L25:N25"/>
    <mergeCell ref="O25:T25"/>
    <mergeCell ref="U25:X25"/>
    <mergeCell ref="A24:G24"/>
    <mergeCell ref="H24:I24"/>
    <mergeCell ref="J24:K24"/>
    <mergeCell ref="L24:N24"/>
    <mergeCell ref="O24:T24"/>
    <mergeCell ref="U24:X24"/>
    <mergeCell ref="A23:G23"/>
    <mergeCell ref="H23:I23"/>
    <mergeCell ref="J23:K23"/>
    <mergeCell ref="L23:N23"/>
    <mergeCell ref="O23:T23"/>
    <mergeCell ref="U23:X23"/>
    <mergeCell ref="A22:G22"/>
    <mergeCell ref="H22:I22"/>
    <mergeCell ref="J22:K22"/>
    <mergeCell ref="L22:N22"/>
    <mergeCell ref="O22:T22"/>
    <mergeCell ref="U22:X22"/>
    <mergeCell ref="A19:G19"/>
    <mergeCell ref="H19:I19"/>
    <mergeCell ref="J19:K19"/>
    <mergeCell ref="L19:N19"/>
    <mergeCell ref="O19:T19"/>
    <mergeCell ref="U19:X19"/>
    <mergeCell ref="A21:G21"/>
    <mergeCell ref="H21:I21"/>
    <mergeCell ref="J21:K21"/>
    <mergeCell ref="L21:N21"/>
    <mergeCell ref="O21:T21"/>
    <mergeCell ref="U21:X21"/>
    <mergeCell ref="A20:G20"/>
    <mergeCell ref="H20:I20"/>
    <mergeCell ref="J20:K20"/>
    <mergeCell ref="L20:N20"/>
    <mergeCell ref="O20:T20"/>
    <mergeCell ref="U20:X20"/>
    <mergeCell ref="A18:G18"/>
    <mergeCell ref="H18:I18"/>
    <mergeCell ref="J18:K18"/>
    <mergeCell ref="L18:N18"/>
    <mergeCell ref="O18:T18"/>
    <mergeCell ref="U18:X18"/>
    <mergeCell ref="A17:G17"/>
    <mergeCell ref="H17:I17"/>
    <mergeCell ref="J17:K17"/>
    <mergeCell ref="L17:N17"/>
    <mergeCell ref="O17:T17"/>
    <mergeCell ref="U17:X17"/>
    <mergeCell ref="A14:G14"/>
    <mergeCell ref="H14:I14"/>
    <mergeCell ref="J14:K14"/>
    <mergeCell ref="L14:N14"/>
    <mergeCell ref="O14:T14"/>
    <mergeCell ref="U14:X14"/>
    <mergeCell ref="A16:G16"/>
    <mergeCell ref="H16:I16"/>
    <mergeCell ref="J16:K16"/>
    <mergeCell ref="L16:N16"/>
    <mergeCell ref="O16:T16"/>
    <mergeCell ref="U16:X16"/>
    <mergeCell ref="A15:G15"/>
    <mergeCell ref="H15:I15"/>
    <mergeCell ref="J15:K15"/>
    <mergeCell ref="L15:N15"/>
    <mergeCell ref="O15:T15"/>
    <mergeCell ref="U15:X15"/>
    <mergeCell ref="J13:K13"/>
    <mergeCell ref="L13:N13"/>
    <mergeCell ref="O13:T13"/>
    <mergeCell ref="U13:X13"/>
    <mergeCell ref="A12:G12"/>
    <mergeCell ref="H12:I12"/>
    <mergeCell ref="J12:K12"/>
    <mergeCell ref="L12:N12"/>
    <mergeCell ref="O12:T12"/>
    <mergeCell ref="U12:X12"/>
    <mergeCell ref="B46:D47"/>
    <mergeCell ref="B41:U41"/>
    <mergeCell ref="B44:D44"/>
    <mergeCell ref="A1:V8"/>
    <mergeCell ref="A9:G9"/>
    <mergeCell ref="H9:I9"/>
    <mergeCell ref="J9:K9"/>
    <mergeCell ref="L9:N9"/>
    <mergeCell ref="O9:T9"/>
    <mergeCell ref="U9:X9"/>
    <mergeCell ref="A11:G11"/>
    <mergeCell ref="H11:I11"/>
    <mergeCell ref="J11:K11"/>
    <mergeCell ref="L11:N11"/>
    <mergeCell ref="O11:T11"/>
    <mergeCell ref="U11:X11"/>
    <mergeCell ref="A10:G10"/>
    <mergeCell ref="H10:I10"/>
    <mergeCell ref="J10:K10"/>
    <mergeCell ref="L10:N10"/>
    <mergeCell ref="O10:T10"/>
    <mergeCell ref="U10:X10"/>
    <mergeCell ref="A13:G13"/>
    <mergeCell ref="H13:I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"/>
  <sheetViews>
    <sheetView topLeftCell="A70" workbookViewId="0">
      <selection activeCell="I92" sqref="I92"/>
    </sheetView>
  </sheetViews>
  <sheetFormatPr baseColWidth="10" defaultRowHeight="10.5" x14ac:dyDescent="0.15"/>
  <cols>
    <col min="2" max="2" width="32.5" customWidth="1"/>
    <col min="3" max="3" width="13.6640625" hidden="1" customWidth="1"/>
    <col min="4" max="4" width="1.5" hidden="1" customWidth="1"/>
    <col min="5" max="5" width="22.83203125" customWidth="1"/>
    <col min="6" max="6" width="28.6640625" customWidth="1"/>
    <col min="7" max="7" width="3.5" customWidth="1"/>
    <col min="8" max="8" width="11" customWidth="1"/>
    <col min="9" max="9" width="32.5" customWidth="1"/>
    <col min="10" max="10" width="13.1640625" bestFit="1" customWidth="1"/>
    <col min="11" max="11" width="20.5" customWidth="1"/>
    <col min="12" max="12" width="13.83203125" bestFit="1" customWidth="1"/>
    <col min="13" max="13" width="35.83203125" customWidth="1"/>
    <col min="14" max="14" width="15.83203125" customWidth="1"/>
    <col min="15" max="15" width="21.33203125" customWidth="1"/>
    <col min="16" max="16" width="5.6640625" customWidth="1"/>
    <col min="17" max="17" width="13.1640625" bestFit="1" customWidth="1"/>
  </cols>
  <sheetData>
    <row r="1" spans="1:13" x14ac:dyDescent="0.15">
      <c r="A1" s="135"/>
      <c r="B1" s="135"/>
      <c r="C1" s="135"/>
      <c r="D1" s="135"/>
      <c r="E1" s="135"/>
      <c r="F1" s="135"/>
      <c r="G1" s="135"/>
      <c r="H1" s="135"/>
      <c r="I1" s="135"/>
    </row>
    <row r="2" spans="1:13" x14ac:dyDescent="0.15">
      <c r="A2" s="135"/>
      <c r="B2" s="135"/>
      <c r="C2" s="135"/>
      <c r="D2" s="135"/>
      <c r="E2" s="135"/>
      <c r="F2" s="135"/>
      <c r="G2" s="135"/>
      <c r="H2" s="135"/>
      <c r="I2" s="135"/>
    </row>
    <row r="3" spans="1:13" x14ac:dyDescent="0.1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15">
      <c r="A4" s="375"/>
      <c r="B4" s="375"/>
      <c r="C4" s="375"/>
      <c r="D4" s="376"/>
      <c r="E4" s="376"/>
      <c r="F4" s="376"/>
      <c r="G4" s="376"/>
      <c r="H4" s="198"/>
      <c r="I4" s="198"/>
      <c r="J4" s="1"/>
    </row>
    <row r="5" spans="1:13" x14ac:dyDescent="0.15">
      <c r="A5" s="198"/>
      <c r="B5" s="376"/>
      <c r="C5" s="376"/>
      <c r="D5" s="376"/>
      <c r="E5" s="376"/>
      <c r="F5" s="376"/>
      <c r="G5" s="376"/>
      <c r="H5" s="376"/>
      <c r="I5" s="198"/>
      <c r="J5" s="1"/>
    </row>
    <row r="6" spans="1:13" x14ac:dyDescent="0.15">
      <c r="A6" s="198"/>
      <c r="B6" s="198"/>
      <c r="C6" s="198"/>
      <c r="D6" s="198"/>
      <c r="E6" s="377"/>
      <c r="F6" s="377"/>
      <c r="G6" s="377"/>
      <c r="H6" s="198"/>
      <c r="I6" s="198"/>
      <c r="J6" s="1"/>
    </row>
    <row r="7" spans="1:13" x14ac:dyDescent="0.15">
      <c r="A7" s="378"/>
      <c r="B7" s="378"/>
      <c r="C7" s="379" t="s">
        <v>0</v>
      </c>
      <c r="D7" s="379"/>
      <c r="E7" s="379"/>
      <c r="F7" s="379"/>
      <c r="G7" s="379"/>
      <c r="H7" s="136"/>
      <c r="I7" s="136"/>
      <c r="J7" s="1"/>
    </row>
    <row r="8" spans="1:13" x14ac:dyDescent="0.15">
      <c r="A8" s="198"/>
      <c r="B8" s="198"/>
      <c r="C8" s="198"/>
      <c r="D8" s="198"/>
      <c r="E8" s="198"/>
      <c r="F8" s="198"/>
      <c r="G8" s="198"/>
      <c r="H8" s="198"/>
      <c r="I8" s="198"/>
      <c r="J8" s="1"/>
    </row>
    <row r="9" spans="1:13" ht="12.75" x14ac:dyDescent="0.2">
      <c r="A9" s="371" t="s">
        <v>16</v>
      </c>
      <c r="B9" s="372"/>
      <c r="C9" s="372"/>
      <c r="D9" s="372"/>
      <c r="E9" s="373"/>
      <c r="F9" s="227">
        <v>2025</v>
      </c>
      <c r="G9" s="374">
        <v>2024</v>
      </c>
      <c r="H9" s="374"/>
      <c r="I9" s="374"/>
      <c r="J9" s="5"/>
    </row>
    <row r="10" spans="1:13" ht="12.75" x14ac:dyDescent="0.15">
      <c r="A10" s="364"/>
      <c r="B10" s="364"/>
      <c r="C10" s="225"/>
      <c r="D10" s="225"/>
      <c r="E10" s="223"/>
      <c r="F10" s="224"/>
      <c r="G10" s="342"/>
      <c r="H10" s="343"/>
      <c r="I10" s="344"/>
      <c r="J10" s="5"/>
    </row>
    <row r="11" spans="1:13" ht="12.75" x14ac:dyDescent="0.15">
      <c r="A11" s="363" t="s">
        <v>139</v>
      </c>
      <c r="B11" s="363"/>
      <c r="C11" s="363"/>
      <c r="D11" s="363"/>
      <c r="E11" s="351"/>
      <c r="F11" s="224"/>
      <c r="G11" s="342"/>
      <c r="H11" s="343"/>
      <c r="I11" s="344"/>
      <c r="J11" s="5"/>
    </row>
    <row r="12" spans="1:13" ht="12.75" x14ac:dyDescent="0.15">
      <c r="A12" s="354" t="s">
        <v>10</v>
      </c>
      <c r="B12" s="354"/>
      <c r="C12" s="354"/>
      <c r="D12" s="354"/>
      <c r="E12" s="355"/>
      <c r="F12" s="228">
        <f>SUM(F13:F22)</f>
        <v>51728446</v>
      </c>
      <c r="G12" s="356">
        <f>SUM(G13:I22)</f>
        <v>48234411</v>
      </c>
      <c r="H12" s="357"/>
      <c r="I12" s="358"/>
      <c r="J12" s="5"/>
      <c r="K12" s="2"/>
    </row>
    <row r="13" spans="1:13" ht="12.75" customHeight="1" x14ac:dyDescent="0.15">
      <c r="A13" s="359" t="s">
        <v>140</v>
      </c>
      <c r="B13" s="359"/>
      <c r="C13" s="359"/>
      <c r="D13" s="359"/>
      <c r="E13" s="360"/>
      <c r="F13" s="229">
        <v>0</v>
      </c>
      <c r="G13" s="345">
        <v>0</v>
      </c>
      <c r="H13" s="346"/>
      <c r="I13" s="347"/>
      <c r="J13" s="5"/>
      <c r="M13" s="2"/>
    </row>
    <row r="14" spans="1:13" ht="12.75" customHeight="1" x14ac:dyDescent="0.15">
      <c r="A14" s="359" t="s">
        <v>32</v>
      </c>
      <c r="B14" s="359"/>
      <c r="C14" s="359"/>
      <c r="D14" s="359"/>
      <c r="E14" s="360"/>
      <c r="F14" s="229">
        <v>0</v>
      </c>
      <c r="G14" s="345">
        <v>0</v>
      </c>
      <c r="H14" s="346"/>
      <c r="I14" s="347"/>
      <c r="J14" s="5"/>
      <c r="K14" s="2"/>
      <c r="L14" s="2"/>
      <c r="M14" s="2"/>
    </row>
    <row r="15" spans="1:13" ht="12.75" customHeight="1" x14ac:dyDescent="0.15">
      <c r="A15" s="359" t="s">
        <v>141</v>
      </c>
      <c r="B15" s="359"/>
      <c r="C15" s="359"/>
      <c r="D15" s="359"/>
      <c r="E15" s="360"/>
      <c r="F15" s="229">
        <v>0</v>
      </c>
      <c r="G15" s="345">
        <v>0</v>
      </c>
      <c r="H15" s="346"/>
      <c r="I15" s="347"/>
      <c r="J15" s="5"/>
    </row>
    <row r="16" spans="1:13" ht="12.75" customHeight="1" x14ac:dyDescent="0.15">
      <c r="A16" s="359" t="s">
        <v>34</v>
      </c>
      <c r="B16" s="359"/>
      <c r="C16" s="359"/>
      <c r="D16" s="359"/>
      <c r="E16" s="360"/>
      <c r="F16" s="229">
        <v>0</v>
      </c>
      <c r="G16" s="345">
        <v>0</v>
      </c>
      <c r="H16" s="346"/>
      <c r="I16" s="347"/>
      <c r="J16" s="5"/>
    </row>
    <row r="17" spans="1:16" ht="12.75" customHeight="1" x14ac:dyDescent="0.15">
      <c r="A17" s="359" t="s">
        <v>35</v>
      </c>
      <c r="B17" s="359"/>
      <c r="C17" s="359"/>
      <c r="D17" s="359"/>
      <c r="E17" s="360"/>
      <c r="F17" s="229">
        <v>0</v>
      </c>
      <c r="G17" s="345">
        <v>0</v>
      </c>
      <c r="H17" s="346"/>
      <c r="I17" s="347"/>
      <c r="J17" s="5"/>
    </row>
    <row r="18" spans="1:16" ht="12.75" customHeight="1" x14ac:dyDescent="0.15">
      <c r="A18" s="359" t="s">
        <v>36</v>
      </c>
      <c r="B18" s="359"/>
      <c r="C18" s="359"/>
      <c r="D18" s="359"/>
      <c r="E18" s="360"/>
      <c r="F18" s="229">
        <v>0</v>
      </c>
      <c r="G18" s="345">
        <v>0</v>
      </c>
      <c r="H18" s="346"/>
      <c r="I18" s="347"/>
      <c r="J18" s="5"/>
    </row>
    <row r="19" spans="1:16" ht="12.75" customHeight="1" x14ac:dyDescent="0.15">
      <c r="A19" s="359" t="s">
        <v>142</v>
      </c>
      <c r="B19" s="359"/>
      <c r="C19" s="359"/>
      <c r="D19" s="359"/>
      <c r="E19" s="360"/>
      <c r="F19" s="229">
        <f>'ESTADO DE ACTIVIDADES'!G17</f>
        <v>2458574</v>
      </c>
      <c r="G19" s="345">
        <f>'ESTADO DE ACTIVIDADES'!H17</f>
        <v>1870242</v>
      </c>
      <c r="H19" s="346"/>
      <c r="I19" s="347"/>
      <c r="J19" s="5"/>
    </row>
    <row r="20" spans="1:16" ht="26.25" customHeight="1" x14ac:dyDescent="0.15">
      <c r="A20" s="359" t="s">
        <v>143</v>
      </c>
      <c r="B20" s="359"/>
      <c r="C20" s="359"/>
      <c r="D20" s="359"/>
      <c r="E20" s="360"/>
      <c r="F20" s="229">
        <v>0</v>
      </c>
      <c r="G20" s="345">
        <v>0</v>
      </c>
      <c r="H20" s="346"/>
      <c r="I20" s="347"/>
      <c r="J20" s="5"/>
    </row>
    <row r="21" spans="1:16" ht="26.25" customHeight="1" x14ac:dyDescent="0.15">
      <c r="A21" s="359" t="s">
        <v>144</v>
      </c>
      <c r="B21" s="359"/>
      <c r="C21" s="359"/>
      <c r="D21" s="359"/>
      <c r="E21" s="360"/>
      <c r="F21" s="229">
        <f>'ESTADO DE ACTIVIDADES'!G20</f>
        <v>49269323</v>
      </c>
      <c r="G21" s="345">
        <f>'ESTADO DE ACTIVIDADES'!H20</f>
        <v>46363244</v>
      </c>
      <c r="H21" s="346"/>
      <c r="I21" s="347"/>
      <c r="J21" s="5"/>
    </row>
    <row r="22" spans="1:16" ht="12.75" customHeight="1" x14ac:dyDescent="0.15">
      <c r="A22" s="359" t="s">
        <v>145</v>
      </c>
      <c r="B22" s="359"/>
      <c r="C22" s="359"/>
      <c r="D22" s="359"/>
      <c r="E22" s="360"/>
      <c r="F22" s="229">
        <f>'ESTADO DE ACTIVIDADES'!G26</f>
        <v>549</v>
      </c>
      <c r="G22" s="345">
        <f>'ESTADO DE ACTIVIDADES'!H26</f>
        <v>925</v>
      </c>
      <c r="H22" s="346"/>
      <c r="I22" s="347"/>
      <c r="J22" s="5"/>
    </row>
    <row r="23" spans="1:16" ht="12.75" customHeight="1" x14ac:dyDescent="0.15">
      <c r="A23" s="342"/>
      <c r="B23" s="343"/>
      <c r="C23" s="343"/>
      <c r="D23" s="343"/>
      <c r="E23" s="343"/>
      <c r="F23" s="229"/>
      <c r="G23" s="348"/>
      <c r="H23" s="349"/>
      <c r="I23" s="350"/>
      <c r="J23" s="5"/>
    </row>
    <row r="24" spans="1:16" ht="12.75" customHeight="1" x14ac:dyDescent="0.15">
      <c r="A24" s="354" t="s">
        <v>11</v>
      </c>
      <c r="B24" s="354"/>
      <c r="C24" s="354"/>
      <c r="D24" s="354"/>
      <c r="E24" s="355"/>
      <c r="F24" s="228">
        <f>SUM(F25:F40)</f>
        <v>49781136</v>
      </c>
      <c r="G24" s="356">
        <f>SUM(G25:I40)</f>
        <v>47987238</v>
      </c>
      <c r="H24" s="357"/>
      <c r="I24" s="358"/>
      <c r="J24" s="5"/>
      <c r="K24" s="2"/>
      <c r="L24" s="2"/>
      <c r="M24" s="2"/>
    </row>
    <row r="25" spans="1:16" ht="12.75" customHeight="1" x14ac:dyDescent="0.15">
      <c r="A25" s="359" t="s">
        <v>50</v>
      </c>
      <c r="B25" s="359"/>
      <c r="C25" s="359"/>
      <c r="D25" s="359"/>
      <c r="E25" s="360"/>
      <c r="F25" s="230">
        <f>'ESTADO DE ACTIVIDADES'!G31</f>
        <v>44149981</v>
      </c>
      <c r="G25" s="345">
        <f>'ESTADO DE ACTIVIDADES'!H31</f>
        <v>42760894</v>
      </c>
      <c r="H25" s="346"/>
      <c r="I25" s="347"/>
      <c r="J25" s="138"/>
      <c r="K25" s="2"/>
      <c r="L25" s="2"/>
      <c r="M25" s="19"/>
    </row>
    <row r="26" spans="1:16" ht="12.75" customHeight="1" x14ac:dyDescent="0.15">
      <c r="A26" s="359" t="s">
        <v>51</v>
      </c>
      <c r="B26" s="359"/>
      <c r="C26" s="359"/>
      <c r="D26" s="359"/>
      <c r="E26" s="360"/>
      <c r="F26" s="230">
        <f>'ESTADO DE ACTIVIDADES'!G32</f>
        <v>4273136</v>
      </c>
      <c r="G26" s="345">
        <f>'ESTADO DE ACTIVIDADES'!H32</f>
        <v>4088407</v>
      </c>
      <c r="H26" s="346"/>
      <c r="I26" s="347"/>
      <c r="J26" s="5"/>
      <c r="L26" s="2"/>
      <c r="M26" s="19"/>
    </row>
    <row r="27" spans="1:16" ht="12.75" customHeight="1" x14ac:dyDescent="0.15">
      <c r="A27" s="359" t="s">
        <v>146</v>
      </c>
      <c r="B27" s="359"/>
      <c r="C27" s="359"/>
      <c r="D27" s="359"/>
      <c r="E27" s="360"/>
      <c r="F27" s="230">
        <f>'ESTADO DE ACTIVIDADES'!G33</f>
        <v>1358019</v>
      </c>
      <c r="G27" s="345">
        <f>'ESTADO DE ACTIVIDADES'!H33</f>
        <v>1137937</v>
      </c>
      <c r="H27" s="346"/>
      <c r="I27" s="347"/>
      <c r="J27" s="138"/>
      <c r="K27" s="2"/>
      <c r="L27" s="2"/>
      <c r="M27" s="7"/>
      <c r="N27" s="7"/>
      <c r="O27" s="1"/>
      <c r="P27" s="1"/>
    </row>
    <row r="28" spans="1:16" ht="12.75" x14ac:dyDescent="0.15">
      <c r="A28" s="359" t="s">
        <v>147</v>
      </c>
      <c r="B28" s="359"/>
      <c r="C28" s="359"/>
      <c r="D28" s="359"/>
      <c r="E28" s="360"/>
      <c r="F28" s="230">
        <v>0</v>
      </c>
      <c r="G28" s="345">
        <v>0</v>
      </c>
      <c r="H28" s="346"/>
      <c r="I28" s="347"/>
      <c r="J28" s="5"/>
      <c r="K28" s="2"/>
      <c r="L28" s="9"/>
      <c r="M28" s="1"/>
      <c r="N28" s="1"/>
      <c r="O28" s="1"/>
      <c r="P28" s="1"/>
    </row>
    <row r="29" spans="1:16" ht="12.75" customHeight="1" x14ac:dyDescent="0.15">
      <c r="A29" s="359" t="s">
        <v>55</v>
      </c>
      <c r="B29" s="359"/>
      <c r="C29" s="359"/>
      <c r="D29" s="359"/>
      <c r="E29" s="360"/>
      <c r="F29" s="230">
        <v>0</v>
      </c>
      <c r="G29" s="345">
        <v>0</v>
      </c>
      <c r="H29" s="346"/>
      <c r="I29" s="347"/>
      <c r="J29" s="5"/>
      <c r="K29" s="2"/>
      <c r="L29" s="9"/>
      <c r="M29" s="1"/>
      <c r="N29" s="1"/>
      <c r="O29" s="1"/>
      <c r="P29" s="1"/>
    </row>
    <row r="30" spans="1:16" ht="13.5" thickBot="1" x14ac:dyDescent="0.2">
      <c r="A30" s="359" t="s">
        <v>148</v>
      </c>
      <c r="B30" s="359"/>
      <c r="C30" s="359"/>
      <c r="D30" s="359"/>
      <c r="E30" s="360"/>
      <c r="F30" s="230">
        <v>0</v>
      </c>
      <c r="G30" s="345">
        <v>0</v>
      </c>
      <c r="H30" s="346"/>
      <c r="I30" s="347"/>
      <c r="J30" s="5"/>
      <c r="K30" s="2"/>
      <c r="L30" s="9"/>
      <c r="M30" s="1"/>
      <c r="N30" s="1"/>
      <c r="O30" s="1"/>
      <c r="P30" s="1"/>
    </row>
    <row r="31" spans="1:16" ht="14.25" customHeight="1" thickBot="1" x14ac:dyDescent="0.2">
      <c r="A31" s="359" t="s">
        <v>57</v>
      </c>
      <c r="B31" s="359"/>
      <c r="C31" s="359"/>
      <c r="D31" s="359"/>
      <c r="E31" s="360"/>
      <c r="F31" s="230">
        <v>0</v>
      </c>
      <c r="G31" s="345">
        <v>0</v>
      </c>
      <c r="H31" s="346"/>
      <c r="I31" s="347"/>
      <c r="J31" s="5"/>
      <c r="K31" s="2"/>
      <c r="L31" s="9"/>
      <c r="M31" s="90" t="s">
        <v>17</v>
      </c>
      <c r="N31" s="91" t="s">
        <v>19</v>
      </c>
      <c r="O31" s="91"/>
      <c r="P31" s="1"/>
    </row>
    <row r="32" spans="1:16" ht="14.25" customHeight="1" x14ac:dyDescent="0.15">
      <c r="A32" s="359" t="s">
        <v>58</v>
      </c>
      <c r="B32" s="359"/>
      <c r="C32" s="359"/>
      <c r="D32" s="359"/>
      <c r="E32" s="360"/>
      <c r="F32" s="230">
        <v>0</v>
      </c>
      <c r="G32" s="345">
        <v>0</v>
      </c>
      <c r="H32" s="346"/>
      <c r="I32" s="347"/>
      <c r="J32" s="5"/>
      <c r="K32" s="2"/>
      <c r="L32" s="9"/>
      <c r="M32" s="92" t="s">
        <v>18</v>
      </c>
      <c r="N32" s="93"/>
      <c r="O32" s="94"/>
      <c r="P32" s="1"/>
    </row>
    <row r="33" spans="1:18" ht="12.75" x14ac:dyDescent="0.15">
      <c r="A33" s="359" t="s">
        <v>149</v>
      </c>
      <c r="B33" s="359"/>
      <c r="C33" s="359"/>
      <c r="D33" s="359"/>
      <c r="E33" s="360"/>
      <c r="F33" s="230">
        <v>0</v>
      </c>
      <c r="G33" s="345">
        <v>0</v>
      </c>
      <c r="H33" s="346"/>
      <c r="I33" s="347"/>
      <c r="J33" s="5"/>
      <c r="K33" s="2"/>
      <c r="L33" s="9"/>
      <c r="M33" s="1" t="s">
        <v>26</v>
      </c>
      <c r="N33" s="93">
        <v>866305</v>
      </c>
      <c r="O33" s="94"/>
      <c r="P33" s="1"/>
    </row>
    <row r="34" spans="1:18" ht="12.75" x14ac:dyDescent="0.15">
      <c r="A34" s="359" t="s">
        <v>150</v>
      </c>
      <c r="B34" s="359"/>
      <c r="C34" s="359"/>
      <c r="D34" s="359"/>
      <c r="E34" s="360"/>
      <c r="F34" s="230">
        <v>0</v>
      </c>
      <c r="G34" s="345">
        <v>0</v>
      </c>
      <c r="H34" s="346"/>
      <c r="I34" s="347"/>
      <c r="J34" s="5"/>
      <c r="K34" s="2"/>
      <c r="L34" s="9"/>
      <c r="M34" s="95" t="s">
        <v>180</v>
      </c>
      <c r="N34" s="96"/>
      <c r="O34" s="94"/>
      <c r="P34" s="1"/>
    </row>
    <row r="35" spans="1:18" ht="12.75" x14ac:dyDescent="0.15">
      <c r="A35" s="359" t="s">
        <v>61</v>
      </c>
      <c r="B35" s="359"/>
      <c r="C35" s="359"/>
      <c r="D35" s="359"/>
      <c r="E35" s="360"/>
      <c r="F35" s="230">
        <v>0</v>
      </c>
      <c r="G35" s="345">
        <v>0</v>
      </c>
      <c r="H35" s="346"/>
      <c r="I35" s="347"/>
      <c r="J35" s="5"/>
      <c r="K35" s="2"/>
      <c r="L35" s="9"/>
      <c r="M35" s="95" t="s">
        <v>30</v>
      </c>
      <c r="N35" s="97">
        <v>0</v>
      </c>
      <c r="O35" s="94"/>
      <c r="P35" s="1"/>
      <c r="R35" s="9"/>
    </row>
    <row r="36" spans="1:18" ht="12.75" x14ac:dyDescent="0.15">
      <c r="A36" s="359" t="s">
        <v>62</v>
      </c>
      <c r="B36" s="359"/>
      <c r="C36" s="359"/>
      <c r="D36" s="359"/>
      <c r="E36" s="360"/>
      <c r="F36" s="230">
        <v>0</v>
      </c>
      <c r="G36" s="345">
        <v>0</v>
      </c>
      <c r="H36" s="346"/>
      <c r="I36" s="347"/>
      <c r="J36" s="5"/>
      <c r="K36" s="2"/>
      <c r="L36" s="9"/>
      <c r="M36" s="95" t="s">
        <v>179</v>
      </c>
      <c r="N36" s="97">
        <v>527</v>
      </c>
      <c r="O36" s="94"/>
      <c r="P36" s="26"/>
    </row>
    <row r="37" spans="1:18" ht="14.25" customHeight="1" x14ac:dyDescent="0.15">
      <c r="A37" s="359" t="s">
        <v>64</v>
      </c>
      <c r="B37" s="359"/>
      <c r="C37" s="359"/>
      <c r="D37" s="359"/>
      <c r="E37" s="360"/>
      <c r="F37" s="230">
        <v>0</v>
      </c>
      <c r="G37" s="345">
        <v>0</v>
      </c>
      <c r="H37" s="346"/>
      <c r="I37" s="347"/>
      <c r="J37" s="5"/>
      <c r="K37" s="2"/>
      <c r="L37" s="9"/>
      <c r="M37" s="40" t="s">
        <v>181</v>
      </c>
      <c r="N37" s="98">
        <v>0</v>
      </c>
      <c r="O37" s="99"/>
      <c r="P37" s="1"/>
    </row>
    <row r="38" spans="1:18" ht="14.25" customHeight="1" x14ac:dyDescent="0.15">
      <c r="A38" s="359" t="s">
        <v>65</v>
      </c>
      <c r="B38" s="359"/>
      <c r="C38" s="359"/>
      <c r="D38" s="359"/>
      <c r="E38" s="360"/>
      <c r="F38" s="230">
        <v>0</v>
      </c>
      <c r="G38" s="345">
        <v>0</v>
      </c>
      <c r="H38" s="346"/>
      <c r="I38" s="347"/>
      <c r="J38" s="5"/>
      <c r="K38" s="2"/>
      <c r="L38" s="9"/>
      <c r="M38" s="100"/>
      <c r="N38" s="97">
        <v>0</v>
      </c>
      <c r="O38" s="99"/>
      <c r="P38" s="1"/>
    </row>
    <row r="39" spans="1:18" ht="14.25" customHeight="1" thickBot="1" x14ac:dyDescent="0.2">
      <c r="A39" s="359" t="s">
        <v>66</v>
      </c>
      <c r="B39" s="359"/>
      <c r="C39" s="359"/>
      <c r="D39" s="359"/>
      <c r="E39" s="360"/>
      <c r="F39" s="230">
        <v>0</v>
      </c>
      <c r="G39" s="345">
        <v>0</v>
      </c>
      <c r="H39" s="346"/>
      <c r="I39" s="347"/>
      <c r="J39" s="5"/>
      <c r="K39" s="2"/>
      <c r="L39" s="9"/>
      <c r="M39" s="101"/>
      <c r="N39" s="102">
        <f>SUM(N33:N38)</f>
        <v>866832</v>
      </c>
      <c r="O39" s="103"/>
      <c r="P39" s="1"/>
    </row>
    <row r="40" spans="1:18" ht="14.25" customHeight="1" thickBot="1" x14ac:dyDescent="0.2">
      <c r="A40" s="359" t="s">
        <v>151</v>
      </c>
      <c r="B40" s="359"/>
      <c r="C40" s="359"/>
      <c r="D40" s="359"/>
      <c r="E40" s="360"/>
      <c r="F40" s="230">
        <v>0</v>
      </c>
      <c r="G40" s="345">
        <v>0</v>
      </c>
      <c r="H40" s="346"/>
      <c r="I40" s="347"/>
      <c r="J40" s="5"/>
      <c r="K40" s="2"/>
      <c r="L40" s="9"/>
      <c r="M40" s="7"/>
      <c r="N40" s="98"/>
      <c r="O40" s="1"/>
      <c r="P40" s="1"/>
    </row>
    <row r="41" spans="1:18" ht="14.25" customHeight="1" thickBot="1" x14ac:dyDescent="0.2">
      <c r="A41" s="354" t="s">
        <v>152</v>
      </c>
      <c r="B41" s="354"/>
      <c r="C41" s="354"/>
      <c r="D41" s="354"/>
      <c r="E41" s="355"/>
      <c r="F41" s="231">
        <f>F12-F24</f>
        <v>1947310</v>
      </c>
      <c r="G41" s="356">
        <f>G12-G24</f>
        <v>247173</v>
      </c>
      <c r="H41" s="357"/>
      <c r="I41" s="358"/>
      <c r="J41" s="5"/>
      <c r="K41" s="2">
        <f>F41+F54</f>
        <v>2492420</v>
      </c>
      <c r="L41" s="2"/>
      <c r="M41" s="90" t="s">
        <v>20</v>
      </c>
      <c r="N41" s="104" t="s">
        <v>21</v>
      </c>
      <c r="O41" s="105"/>
      <c r="P41" s="1"/>
    </row>
    <row r="42" spans="1:18" ht="14.25" customHeight="1" x14ac:dyDescent="0.15">
      <c r="A42" s="342"/>
      <c r="B42" s="343"/>
      <c r="C42" s="343"/>
      <c r="D42" s="343"/>
      <c r="E42" s="343"/>
      <c r="F42" s="230"/>
      <c r="G42" s="230"/>
      <c r="H42" s="232"/>
      <c r="I42" s="233"/>
      <c r="J42" s="5"/>
      <c r="K42" s="2"/>
      <c r="L42" s="9"/>
      <c r="M42" s="92" t="s">
        <v>24</v>
      </c>
      <c r="N42" s="97">
        <v>5561</v>
      </c>
      <c r="O42" s="99"/>
      <c r="P42" s="1"/>
    </row>
    <row r="43" spans="1:18" ht="12.75" x14ac:dyDescent="0.15">
      <c r="A43" s="342"/>
      <c r="B43" s="343"/>
      <c r="C43" s="343"/>
      <c r="D43" s="343"/>
      <c r="E43" s="343"/>
      <c r="F43" s="230"/>
      <c r="G43" s="230"/>
      <c r="H43" s="232"/>
      <c r="I43" s="233"/>
      <c r="J43" s="5"/>
      <c r="K43" s="2"/>
      <c r="L43" s="9"/>
      <c r="M43" s="106" t="s">
        <v>22</v>
      </c>
      <c r="N43" s="97">
        <v>127917</v>
      </c>
      <c r="O43" s="107"/>
      <c r="P43" s="1"/>
    </row>
    <row r="44" spans="1:18" ht="12.75" x14ac:dyDescent="0.15">
      <c r="A44" s="363" t="s">
        <v>153</v>
      </c>
      <c r="B44" s="363"/>
      <c r="C44" s="363"/>
      <c r="D44" s="363"/>
      <c r="E44" s="351"/>
      <c r="F44" s="231"/>
      <c r="G44" s="356"/>
      <c r="H44" s="357"/>
      <c r="I44" s="358"/>
      <c r="J44" s="5"/>
      <c r="K44" s="2">
        <f>F41+F54</f>
        <v>2492420</v>
      </c>
      <c r="L44" s="2"/>
      <c r="M44" s="106" t="s">
        <v>26</v>
      </c>
      <c r="N44" s="97">
        <v>7499</v>
      </c>
      <c r="O44" s="99"/>
      <c r="P44" s="1"/>
      <c r="Q44">
        <v>151249</v>
      </c>
    </row>
    <row r="45" spans="1:18" ht="12.75" x14ac:dyDescent="0.15">
      <c r="A45" s="351" t="s">
        <v>10</v>
      </c>
      <c r="B45" s="352"/>
      <c r="C45" s="352"/>
      <c r="D45" s="352"/>
      <c r="E45" s="352"/>
      <c r="F45" s="234">
        <f>SUM(F46:F48)</f>
        <v>866832</v>
      </c>
      <c r="G45" s="235"/>
      <c r="H45" s="380">
        <f>SUM(I46:I48)</f>
        <v>13170</v>
      </c>
      <c r="I45" s="381"/>
      <c r="J45" s="139"/>
      <c r="K45" s="2"/>
      <c r="M45" s="44" t="s">
        <v>25</v>
      </c>
      <c r="N45" s="98">
        <v>0</v>
      </c>
      <c r="O45" s="97"/>
      <c r="P45" s="1"/>
      <c r="Q45">
        <v>511005</v>
      </c>
    </row>
    <row r="46" spans="1:18" ht="12.75" x14ac:dyDescent="0.15">
      <c r="A46" s="359" t="s">
        <v>94</v>
      </c>
      <c r="B46" s="359"/>
      <c r="C46" s="359"/>
      <c r="D46" s="359"/>
      <c r="E46" s="360"/>
      <c r="F46" s="236">
        <v>0</v>
      </c>
      <c r="G46" s="237"/>
      <c r="H46" s="238"/>
      <c r="I46" s="239">
        <v>0</v>
      </c>
      <c r="J46" s="5"/>
      <c r="K46" s="2"/>
      <c r="M46" s="1"/>
      <c r="N46" s="26">
        <f>SUM(N42:N45)</f>
        <v>140977</v>
      </c>
      <c r="O46" s="25">
        <f>SUM(N42:N45)</f>
        <v>140977</v>
      </c>
      <c r="P46" s="25"/>
      <c r="Q46">
        <f>Q45-Q44</f>
        <v>359756</v>
      </c>
    </row>
    <row r="47" spans="1:18" ht="12.75" x14ac:dyDescent="0.15">
      <c r="A47" s="359" t="s">
        <v>95</v>
      </c>
      <c r="B47" s="359"/>
      <c r="C47" s="359"/>
      <c r="D47" s="359"/>
      <c r="E47" s="360"/>
      <c r="F47" s="240">
        <v>0</v>
      </c>
      <c r="G47" s="237"/>
      <c r="H47" s="238"/>
      <c r="I47" s="239">
        <v>0</v>
      </c>
      <c r="J47" s="5"/>
      <c r="K47" s="2"/>
      <c r="L47" s="2"/>
      <c r="M47" s="1" t="s">
        <v>31</v>
      </c>
      <c r="N47" s="1"/>
      <c r="O47" s="99"/>
      <c r="P47" s="1"/>
    </row>
    <row r="48" spans="1:18" ht="31.5" x14ac:dyDescent="0.15">
      <c r="A48" s="361" t="s">
        <v>154</v>
      </c>
      <c r="B48" s="361"/>
      <c r="C48" s="361"/>
      <c r="D48" s="361"/>
      <c r="E48" s="362"/>
      <c r="F48" s="241">
        <f>N39</f>
        <v>866832</v>
      </c>
      <c r="G48" s="237"/>
      <c r="H48" s="238"/>
      <c r="I48" s="242">
        <v>13170</v>
      </c>
      <c r="J48" s="5"/>
      <c r="K48" s="19"/>
      <c r="M48" s="44" t="s">
        <v>27</v>
      </c>
      <c r="N48" s="32">
        <v>247173</v>
      </c>
      <c r="O48" s="99"/>
      <c r="P48" s="1"/>
    </row>
    <row r="49" spans="1:16" ht="21" x14ac:dyDescent="0.15">
      <c r="A49" s="353"/>
      <c r="B49" s="353"/>
      <c r="C49" s="353"/>
      <c r="D49" s="353"/>
      <c r="E49" s="353"/>
      <c r="F49" s="243"/>
      <c r="G49" s="342"/>
      <c r="H49" s="343"/>
      <c r="I49" s="344"/>
      <c r="J49" s="5"/>
      <c r="K49" s="19"/>
      <c r="M49" s="40" t="s">
        <v>28</v>
      </c>
      <c r="N49" s="32">
        <v>-2478308</v>
      </c>
      <c r="O49" s="99"/>
      <c r="P49" s="1"/>
    </row>
    <row r="50" spans="1:16" ht="21" x14ac:dyDescent="0.15">
      <c r="A50" s="354" t="s">
        <v>11</v>
      </c>
      <c r="B50" s="354"/>
      <c r="C50" s="354"/>
      <c r="D50" s="354"/>
      <c r="E50" s="355"/>
      <c r="F50" s="231">
        <f>SUM(F51:F53)</f>
        <v>321722</v>
      </c>
      <c r="G50" s="356">
        <f>SUM(G51:I53)</f>
        <v>2712285</v>
      </c>
      <c r="H50" s="357"/>
      <c r="I50" s="358"/>
      <c r="J50" s="6"/>
      <c r="K50" s="2"/>
      <c r="M50" s="40" t="s">
        <v>29</v>
      </c>
      <c r="N50" s="32">
        <v>-2248461</v>
      </c>
      <c r="O50" s="107"/>
      <c r="P50" s="1"/>
    </row>
    <row r="51" spans="1:16" ht="21" x14ac:dyDescent="0.15">
      <c r="A51" s="359" t="s">
        <v>94</v>
      </c>
      <c r="B51" s="359"/>
      <c r="C51" s="359"/>
      <c r="D51" s="359"/>
      <c r="E51" s="360"/>
      <c r="F51" s="230">
        <v>0</v>
      </c>
      <c r="G51" s="231"/>
      <c r="H51" s="244"/>
      <c r="I51" s="233">
        <v>0</v>
      </c>
      <c r="J51" s="5"/>
      <c r="K51" s="19"/>
      <c r="M51" s="45" t="s">
        <v>23</v>
      </c>
      <c r="N51" s="108">
        <f>N48+N49-N50-N47</f>
        <v>17326</v>
      </c>
      <c r="O51" s="109">
        <f>N51</f>
        <v>17326</v>
      </c>
      <c r="P51" s="1"/>
    </row>
    <row r="52" spans="1:16" ht="12.75" x14ac:dyDescent="0.15">
      <c r="A52" s="359" t="s">
        <v>95</v>
      </c>
      <c r="B52" s="359"/>
      <c r="C52" s="359"/>
      <c r="D52" s="359"/>
      <c r="E52" s="360"/>
      <c r="F52" s="230">
        <v>163419</v>
      </c>
      <c r="G52" s="231"/>
      <c r="H52" s="244"/>
      <c r="I52" s="233">
        <v>46348</v>
      </c>
      <c r="J52" s="140"/>
      <c r="K52" s="19"/>
      <c r="M52" s="40"/>
      <c r="N52" s="93"/>
      <c r="O52" s="107"/>
      <c r="P52" s="1"/>
    </row>
    <row r="53" spans="1:16" ht="12.75" x14ac:dyDescent="0.15">
      <c r="A53" s="359" t="s">
        <v>155</v>
      </c>
      <c r="B53" s="359"/>
      <c r="C53" s="359"/>
      <c r="D53" s="359"/>
      <c r="E53" s="360"/>
      <c r="F53" s="245">
        <f>O54</f>
        <v>158303</v>
      </c>
      <c r="G53" s="345">
        <v>2665937</v>
      </c>
      <c r="H53" s="346"/>
      <c r="I53" s="347"/>
      <c r="J53" s="5"/>
      <c r="K53" s="19"/>
      <c r="M53" s="106"/>
      <c r="N53" s="93"/>
      <c r="O53" s="99"/>
      <c r="P53" s="1"/>
    </row>
    <row r="54" spans="1:16" ht="13.5" thickBot="1" x14ac:dyDescent="0.2">
      <c r="A54" s="363" t="s">
        <v>167</v>
      </c>
      <c r="B54" s="363"/>
      <c r="C54" s="363"/>
      <c r="D54" s="363"/>
      <c r="E54" s="351"/>
      <c r="F54" s="246">
        <f>F45-F50</f>
        <v>545110</v>
      </c>
      <c r="G54" s="366">
        <f>H45-G50</f>
        <v>-2699115</v>
      </c>
      <c r="H54" s="367"/>
      <c r="I54" s="368"/>
      <c r="J54" s="138"/>
      <c r="K54" s="19"/>
      <c r="M54" s="92"/>
      <c r="N54" s="93">
        <f>SUM(N52:N53)</f>
        <v>0</v>
      </c>
      <c r="O54" s="103">
        <f>O46+O51</f>
        <v>158303</v>
      </c>
      <c r="P54" s="1"/>
    </row>
    <row r="55" spans="1:16" ht="12.75" x14ac:dyDescent="0.15">
      <c r="A55" s="342"/>
      <c r="B55" s="343"/>
      <c r="C55" s="343"/>
      <c r="D55" s="343"/>
      <c r="E55" s="343"/>
      <c r="F55" s="237"/>
      <c r="G55" s="237"/>
      <c r="H55" s="238"/>
      <c r="I55" s="247"/>
      <c r="J55" s="5"/>
      <c r="K55" s="19"/>
      <c r="M55" s="92"/>
      <c r="N55" s="96">
        <v>0</v>
      </c>
      <c r="O55" s="1"/>
      <c r="P55" s="1"/>
    </row>
    <row r="56" spans="1:16" ht="12.75" x14ac:dyDescent="0.15">
      <c r="A56" s="363" t="s">
        <v>156</v>
      </c>
      <c r="B56" s="363"/>
      <c r="C56" s="363"/>
      <c r="D56" s="363"/>
      <c r="E56" s="351"/>
      <c r="F56" s="246"/>
      <c r="G56" s="237"/>
      <c r="H56" s="238"/>
      <c r="I56" s="247"/>
      <c r="J56" s="5"/>
      <c r="K56" s="2"/>
      <c r="L56" s="2"/>
      <c r="M56" s="1"/>
      <c r="N56" s="24"/>
      <c r="O56" s="1"/>
      <c r="P56" s="1"/>
    </row>
    <row r="57" spans="1:16" ht="12.75" x14ac:dyDescent="0.15">
      <c r="A57" s="351" t="s">
        <v>10</v>
      </c>
      <c r="B57" s="352"/>
      <c r="C57" s="352"/>
      <c r="D57" s="352"/>
      <c r="E57" s="352"/>
      <c r="F57" s="246">
        <f>F58+F61</f>
        <v>0</v>
      </c>
      <c r="G57" s="237"/>
      <c r="H57" s="238"/>
      <c r="I57" s="248">
        <f>I58+I61</f>
        <v>0</v>
      </c>
      <c r="J57" s="5"/>
      <c r="K57" s="2">
        <f>K44-F70</f>
        <v>0</v>
      </c>
      <c r="L57" s="2"/>
      <c r="M57" s="5"/>
      <c r="N57" s="26"/>
      <c r="O57" s="1"/>
      <c r="P57" s="1"/>
    </row>
    <row r="58" spans="1:16" ht="15" customHeight="1" x14ac:dyDescent="0.15">
      <c r="A58" s="359" t="s">
        <v>157</v>
      </c>
      <c r="B58" s="359"/>
      <c r="C58" s="359"/>
      <c r="D58" s="359"/>
      <c r="E58" s="360"/>
      <c r="F58" s="240">
        <f>F59+F60</f>
        <v>0</v>
      </c>
      <c r="G58" s="240"/>
      <c r="H58" s="249"/>
      <c r="I58" s="239">
        <f>I59+I60</f>
        <v>0</v>
      </c>
      <c r="J58" s="5"/>
      <c r="K58" s="2"/>
      <c r="L58" s="2"/>
      <c r="M58" s="1"/>
      <c r="N58" s="26"/>
      <c r="O58" s="1"/>
      <c r="P58" s="1"/>
    </row>
    <row r="59" spans="1:16" ht="12.75" x14ac:dyDescent="0.15">
      <c r="A59" s="369" t="s">
        <v>158</v>
      </c>
      <c r="B59" s="369"/>
      <c r="C59" s="369"/>
      <c r="D59" s="369"/>
      <c r="E59" s="370"/>
      <c r="F59" s="240">
        <v>0</v>
      </c>
      <c r="G59" s="240"/>
      <c r="H59" s="249"/>
      <c r="I59" s="239">
        <v>0</v>
      </c>
      <c r="J59" s="5"/>
      <c r="K59" s="2"/>
      <c r="L59" s="2"/>
      <c r="M59" s="1"/>
      <c r="N59" s="26"/>
      <c r="O59" s="1"/>
      <c r="P59" s="1"/>
    </row>
    <row r="60" spans="1:16" ht="12.75" x14ac:dyDescent="0.15">
      <c r="A60" s="369" t="s">
        <v>159</v>
      </c>
      <c r="B60" s="369"/>
      <c r="C60" s="369"/>
      <c r="D60" s="369"/>
      <c r="E60" s="370"/>
      <c r="F60" s="240">
        <v>0</v>
      </c>
      <c r="G60" s="240"/>
      <c r="H60" s="249"/>
      <c r="I60" s="239">
        <v>0</v>
      </c>
      <c r="J60" s="5"/>
      <c r="K60" s="2"/>
      <c r="L60" s="2"/>
      <c r="M60" s="1"/>
      <c r="N60" s="6"/>
      <c r="O60" s="1"/>
      <c r="P60" s="1"/>
    </row>
    <row r="61" spans="1:16" ht="12.75" x14ac:dyDescent="0.15">
      <c r="A61" s="359" t="s">
        <v>163</v>
      </c>
      <c r="B61" s="359"/>
      <c r="C61" s="359"/>
      <c r="D61" s="359"/>
      <c r="E61" s="360"/>
      <c r="F61" s="240">
        <v>0</v>
      </c>
      <c r="G61" s="237"/>
      <c r="H61" s="238"/>
      <c r="I61" s="239">
        <v>0</v>
      </c>
      <c r="J61" s="5"/>
      <c r="K61" s="2"/>
      <c r="L61" s="2"/>
      <c r="M61" s="1"/>
      <c r="N61" s="26"/>
      <c r="O61" s="1"/>
      <c r="P61" s="1"/>
    </row>
    <row r="62" spans="1:16" ht="12.75" x14ac:dyDescent="0.15">
      <c r="A62" s="342"/>
      <c r="B62" s="343"/>
      <c r="C62" s="343"/>
      <c r="D62" s="343"/>
      <c r="E62" s="343"/>
      <c r="F62" s="240"/>
      <c r="G62" s="237"/>
      <c r="H62" s="238"/>
      <c r="I62" s="239"/>
      <c r="J62" s="5"/>
      <c r="K62" s="2"/>
      <c r="L62" s="2"/>
      <c r="M62" s="1"/>
      <c r="N62" s="1"/>
      <c r="O62" s="1"/>
      <c r="P62" s="1"/>
    </row>
    <row r="63" spans="1:16" ht="12.75" x14ac:dyDescent="0.15">
      <c r="A63" s="354" t="s">
        <v>11</v>
      </c>
      <c r="B63" s="354"/>
      <c r="C63" s="354"/>
      <c r="D63" s="354"/>
      <c r="E63" s="355"/>
      <c r="F63" s="246">
        <f>F64+F67</f>
        <v>0</v>
      </c>
      <c r="G63" s="237"/>
      <c r="H63" s="238"/>
      <c r="I63" s="248">
        <f>I64+I67</f>
        <v>0</v>
      </c>
      <c r="J63" s="5"/>
      <c r="K63" s="2"/>
      <c r="L63" s="2"/>
      <c r="M63" s="1"/>
      <c r="N63" s="1"/>
      <c r="O63" s="1"/>
      <c r="P63" s="1"/>
    </row>
    <row r="64" spans="1:16" ht="12.75" x14ac:dyDescent="0.15">
      <c r="A64" s="359" t="s">
        <v>164</v>
      </c>
      <c r="B64" s="359"/>
      <c r="C64" s="359"/>
      <c r="D64" s="359"/>
      <c r="E64" s="360"/>
      <c r="F64" s="240">
        <f>F65+F66</f>
        <v>0</v>
      </c>
      <c r="G64" s="237"/>
      <c r="H64" s="238"/>
      <c r="I64" s="239">
        <f>I65+I66</f>
        <v>0</v>
      </c>
      <c r="J64" s="5"/>
      <c r="K64" s="2"/>
      <c r="L64" s="2"/>
      <c r="M64" s="1"/>
      <c r="N64" s="1"/>
      <c r="O64" s="1"/>
      <c r="P64" s="1"/>
    </row>
    <row r="65" spans="1:17" ht="12.75" x14ac:dyDescent="0.15">
      <c r="A65" s="369" t="s">
        <v>158</v>
      </c>
      <c r="B65" s="369"/>
      <c r="C65" s="369"/>
      <c r="D65" s="369"/>
      <c r="E65" s="370"/>
      <c r="F65" s="240">
        <v>0</v>
      </c>
      <c r="G65" s="237"/>
      <c r="H65" s="238"/>
      <c r="I65" s="239">
        <v>0</v>
      </c>
      <c r="J65" s="5"/>
      <c r="K65" s="2"/>
      <c r="L65" s="2"/>
      <c r="M65" s="1"/>
      <c r="N65" s="1"/>
      <c r="O65" s="1"/>
      <c r="P65" s="1"/>
    </row>
    <row r="66" spans="1:17" ht="12.75" x14ac:dyDescent="0.15">
      <c r="A66" s="369" t="s">
        <v>159</v>
      </c>
      <c r="B66" s="369"/>
      <c r="C66" s="369"/>
      <c r="D66" s="369"/>
      <c r="E66" s="370"/>
      <c r="F66" s="240">
        <v>0</v>
      </c>
      <c r="G66" s="237"/>
      <c r="H66" s="238"/>
      <c r="I66" s="239">
        <v>0</v>
      </c>
      <c r="J66" s="5"/>
      <c r="K66" s="2"/>
      <c r="L66" s="2"/>
      <c r="M66" s="1"/>
      <c r="N66" s="1"/>
      <c r="O66" s="1"/>
      <c r="P66" s="1"/>
    </row>
    <row r="67" spans="1:17" ht="15" customHeight="1" x14ac:dyDescent="0.15">
      <c r="A67" s="359" t="s">
        <v>165</v>
      </c>
      <c r="B67" s="359"/>
      <c r="C67" s="359"/>
      <c r="D67" s="359"/>
      <c r="E67" s="360"/>
      <c r="F67" s="240">
        <v>0</v>
      </c>
      <c r="G67" s="237"/>
      <c r="H67" s="238"/>
      <c r="I67" s="239">
        <v>0</v>
      </c>
      <c r="J67" s="5"/>
      <c r="K67" s="2"/>
      <c r="L67" s="2"/>
      <c r="M67" s="1"/>
      <c r="N67" s="1"/>
      <c r="O67" s="1"/>
      <c r="P67" s="1"/>
    </row>
    <row r="68" spans="1:17" ht="22.9" customHeight="1" x14ac:dyDescent="0.15">
      <c r="A68" s="363" t="s">
        <v>166</v>
      </c>
      <c r="B68" s="363"/>
      <c r="C68" s="363"/>
      <c r="D68" s="363"/>
      <c r="E68" s="351"/>
      <c r="F68" s="246">
        <f>F57-F63</f>
        <v>0</v>
      </c>
      <c r="G68" s="237"/>
      <c r="H68" s="238"/>
      <c r="I68" s="248">
        <f>I57-I63</f>
        <v>0</v>
      </c>
      <c r="J68" s="5"/>
      <c r="K68" s="2"/>
      <c r="L68" s="2"/>
      <c r="M68" s="14"/>
      <c r="N68" s="12"/>
      <c r="O68" s="15"/>
    </row>
    <row r="69" spans="1:17" ht="13.5" thickBot="1" x14ac:dyDescent="0.2">
      <c r="A69" s="342"/>
      <c r="B69" s="343"/>
      <c r="C69" s="343"/>
      <c r="D69" s="343"/>
      <c r="E69" s="343"/>
      <c r="F69" s="250"/>
      <c r="G69" s="342"/>
      <c r="H69" s="343"/>
      <c r="I69" s="344"/>
      <c r="J69" s="5"/>
      <c r="K69" s="2"/>
      <c r="M69" s="2"/>
      <c r="N69" s="10"/>
    </row>
    <row r="70" spans="1:17" ht="13.5" thickBot="1" x14ac:dyDescent="0.2">
      <c r="A70" s="363" t="s">
        <v>160</v>
      </c>
      <c r="B70" s="363"/>
      <c r="C70" s="363"/>
      <c r="D70" s="363"/>
      <c r="E70" s="351"/>
      <c r="F70" s="228">
        <f>F72-F71</f>
        <v>2492420</v>
      </c>
      <c r="G70" s="356">
        <f>G72-G71</f>
        <v>-2451942</v>
      </c>
      <c r="H70" s="357"/>
      <c r="I70" s="358"/>
      <c r="J70" s="138"/>
      <c r="K70" s="2"/>
      <c r="L70" s="2"/>
      <c r="M70" s="16"/>
      <c r="N70" s="17"/>
      <c r="O70" s="18"/>
    </row>
    <row r="71" spans="1:17" ht="12.75" x14ac:dyDescent="0.15">
      <c r="A71" s="359" t="s">
        <v>161</v>
      </c>
      <c r="B71" s="359"/>
      <c r="C71" s="359"/>
      <c r="D71" s="359"/>
      <c r="E71" s="360"/>
      <c r="F71" s="229">
        <f>G72</f>
        <v>3549565</v>
      </c>
      <c r="G71" s="345">
        <v>6001507</v>
      </c>
      <c r="H71" s="346"/>
      <c r="I71" s="347"/>
      <c r="J71" s="5"/>
      <c r="K71" s="2"/>
      <c r="M71" s="11"/>
      <c r="N71" s="12"/>
      <c r="O71" s="13"/>
    </row>
    <row r="72" spans="1:17" ht="12.75" x14ac:dyDescent="0.15">
      <c r="A72" s="359" t="s">
        <v>162</v>
      </c>
      <c r="B72" s="359"/>
      <c r="C72" s="359"/>
      <c r="D72" s="359"/>
      <c r="E72" s="360"/>
      <c r="F72" s="251">
        <v>6041985</v>
      </c>
      <c r="G72" s="345">
        <v>3549565</v>
      </c>
      <c r="H72" s="346"/>
      <c r="I72" s="347"/>
      <c r="J72" s="5"/>
      <c r="K72" s="2"/>
      <c r="M72" s="29"/>
      <c r="N72" s="12"/>
      <c r="O72" s="28"/>
    </row>
    <row r="73" spans="1:17" x14ac:dyDescent="0.15">
      <c r="A73" s="198"/>
      <c r="B73" s="198"/>
      <c r="C73" s="198"/>
      <c r="D73" s="198"/>
      <c r="E73" s="198"/>
      <c r="F73" s="198"/>
      <c r="G73" s="198"/>
      <c r="H73" s="198"/>
      <c r="I73" s="198"/>
      <c r="J73" s="1"/>
      <c r="K73" s="2"/>
      <c r="M73" s="29"/>
      <c r="N73" s="12"/>
      <c r="O73" s="13"/>
    </row>
    <row r="74" spans="1:17" x14ac:dyDescent="0.15">
      <c r="A74" s="198"/>
      <c r="B74" s="198"/>
      <c r="C74" s="198"/>
      <c r="D74" s="198"/>
      <c r="E74" s="198"/>
      <c r="F74" s="187"/>
      <c r="G74" s="198"/>
      <c r="H74" s="198"/>
      <c r="I74" s="198"/>
      <c r="J74" s="1"/>
      <c r="K74" s="2"/>
      <c r="M74" s="30"/>
      <c r="N74" s="10"/>
      <c r="O74" s="12"/>
    </row>
    <row r="75" spans="1:17" ht="12" x14ac:dyDescent="0.15">
      <c r="A75" s="198"/>
      <c r="B75" s="198"/>
      <c r="C75" s="198"/>
      <c r="D75" s="198"/>
      <c r="E75" s="198"/>
      <c r="F75" s="188"/>
      <c r="G75" s="198"/>
      <c r="H75" s="198"/>
      <c r="I75" s="198"/>
      <c r="J75" s="1"/>
      <c r="K75" s="2"/>
      <c r="N75" s="9"/>
      <c r="O75" s="25"/>
      <c r="P75" s="25"/>
    </row>
    <row r="76" spans="1:17" x14ac:dyDescent="0.15">
      <c r="A76" s="198"/>
      <c r="B76" s="198"/>
      <c r="C76" s="198"/>
      <c r="D76" s="198"/>
      <c r="E76" s="198"/>
      <c r="F76" s="198"/>
      <c r="G76" s="198"/>
      <c r="H76" s="198"/>
      <c r="I76" s="188"/>
      <c r="K76" s="2"/>
      <c r="O76" s="13"/>
      <c r="Q76" s="9"/>
    </row>
    <row r="77" spans="1:17" ht="12" x14ac:dyDescent="0.15">
      <c r="A77" s="198"/>
      <c r="B77" s="198"/>
      <c r="C77" s="198"/>
      <c r="D77" s="198"/>
      <c r="E77" s="198"/>
      <c r="F77" s="198"/>
      <c r="G77" s="198"/>
      <c r="H77" s="198"/>
      <c r="I77" s="198"/>
      <c r="J77" s="1"/>
      <c r="K77" s="7"/>
      <c r="M77" s="44"/>
      <c r="N77" s="32"/>
      <c r="O77" s="13"/>
    </row>
    <row r="78" spans="1:17" ht="12" x14ac:dyDescent="0.15">
      <c r="A78" s="135"/>
      <c r="B78" s="135"/>
      <c r="C78" s="135"/>
      <c r="D78" s="135"/>
      <c r="E78" s="135"/>
      <c r="F78" s="189"/>
      <c r="G78" s="135"/>
      <c r="H78" s="135"/>
      <c r="I78" s="135"/>
      <c r="M78" s="40"/>
      <c r="N78" s="32"/>
      <c r="O78" s="13"/>
      <c r="Q78" s="8"/>
    </row>
    <row r="79" spans="1:17" ht="12" x14ac:dyDescent="0.15">
      <c r="A79" s="135"/>
      <c r="B79" s="135"/>
      <c r="C79" s="135"/>
      <c r="D79" s="135"/>
      <c r="E79" s="135"/>
      <c r="F79" s="135"/>
      <c r="G79" s="135"/>
      <c r="H79" s="135"/>
      <c r="I79" s="135"/>
      <c r="M79" s="40"/>
      <c r="N79" s="32"/>
      <c r="O79" s="28"/>
      <c r="Q79" s="8"/>
    </row>
    <row r="80" spans="1:17" x14ac:dyDescent="0.15">
      <c r="A80" s="135"/>
      <c r="B80" s="135"/>
      <c r="C80" s="135"/>
      <c r="D80" s="135"/>
      <c r="E80" s="135"/>
      <c r="F80" s="135"/>
      <c r="G80" s="135"/>
      <c r="H80" s="135"/>
      <c r="I80" s="135"/>
      <c r="M80" s="45"/>
      <c r="N80" s="33"/>
      <c r="O80" s="34"/>
      <c r="Q80" s="8"/>
    </row>
    <row r="81" spans="1:17" x14ac:dyDescent="0.15">
      <c r="A81" s="135"/>
      <c r="B81" s="135"/>
      <c r="C81" s="135"/>
      <c r="D81" s="135"/>
      <c r="E81" s="135"/>
      <c r="F81" s="135"/>
      <c r="G81" s="135"/>
      <c r="H81" s="135"/>
      <c r="I81" s="135"/>
      <c r="M81" s="31"/>
      <c r="N81" s="14"/>
      <c r="O81" s="28"/>
      <c r="Q81" s="8"/>
    </row>
    <row r="82" spans="1:17" x14ac:dyDescent="0.15">
      <c r="A82" s="135"/>
      <c r="B82" s="135"/>
      <c r="C82" s="135"/>
      <c r="D82" s="135"/>
      <c r="E82" s="135"/>
      <c r="F82" s="135"/>
      <c r="G82" s="135"/>
      <c r="H82" s="135"/>
      <c r="I82" s="135"/>
      <c r="M82" s="29"/>
      <c r="N82" s="14"/>
      <c r="O82" s="13"/>
      <c r="Q82" s="8"/>
    </row>
    <row r="83" spans="1:17" ht="11.25" thickBot="1" x14ac:dyDescent="0.2">
      <c r="A83" s="135"/>
      <c r="B83" s="135"/>
      <c r="C83" s="135"/>
      <c r="D83" s="135"/>
      <c r="E83" s="135"/>
      <c r="F83" s="135"/>
      <c r="G83" s="135"/>
      <c r="H83" s="135"/>
      <c r="I83" s="135"/>
      <c r="K83" s="2"/>
      <c r="M83" s="11"/>
      <c r="N83" s="14"/>
      <c r="O83" s="27"/>
      <c r="Q83" s="8"/>
    </row>
    <row r="84" spans="1:17" x14ac:dyDescent="0.15">
      <c r="A84" s="135"/>
      <c r="B84" s="135"/>
      <c r="C84" s="135"/>
      <c r="D84" s="135"/>
      <c r="E84" s="135"/>
      <c r="F84" s="135"/>
      <c r="G84" s="135"/>
      <c r="H84" s="135"/>
      <c r="I84" s="135"/>
      <c r="M84" s="11"/>
      <c r="N84" s="15"/>
      <c r="Q84" s="8"/>
    </row>
    <row r="85" spans="1:17" x14ac:dyDescent="0.15">
      <c r="N85" s="8"/>
    </row>
    <row r="86" spans="1:17" ht="12.75" x14ac:dyDescent="0.15">
      <c r="A86" s="364"/>
      <c r="B86" s="364"/>
      <c r="C86" s="364"/>
      <c r="D86" s="364"/>
      <c r="E86" s="364"/>
      <c r="F86" s="364"/>
      <c r="G86" s="364"/>
      <c r="H86" s="364"/>
      <c r="I86" s="364"/>
      <c r="J86" s="5"/>
      <c r="K86" s="365"/>
      <c r="L86" s="365"/>
      <c r="M86" s="5"/>
      <c r="N86" s="9"/>
    </row>
    <row r="87" spans="1:17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9"/>
    </row>
    <row r="88" spans="1:17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9"/>
    </row>
    <row r="89" spans="1:17" ht="12.7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6"/>
      <c r="O89" s="1"/>
    </row>
    <row r="90" spans="1:17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6"/>
      <c r="O90" s="1"/>
    </row>
    <row r="91" spans="1:17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7" x14ac:dyDescent="0.15">
      <c r="N92" s="1"/>
      <c r="O92" s="1"/>
    </row>
    <row r="93" spans="1:17" x14ac:dyDescent="0.15">
      <c r="N93" s="1"/>
      <c r="O93" s="1"/>
    </row>
    <row r="94" spans="1:17" x14ac:dyDescent="0.15">
      <c r="N94" s="1"/>
    </row>
  </sheetData>
  <mergeCells count="115">
    <mergeCell ref="G17:I17"/>
    <mergeCell ref="G18:I18"/>
    <mergeCell ref="G19:I19"/>
    <mergeCell ref="G20:I20"/>
    <mergeCell ref="A67:E67"/>
    <mergeCell ref="G21:I21"/>
    <mergeCell ref="G22:I22"/>
    <mergeCell ref="A63:E63"/>
    <mergeCell ref="A64:E64"/>
    <mergeCell ref="A65:E65"/>
    <mergeCell ref="A39:E39"/>
    <mergeCell ref="A40:E40"/>
    <mergeCell ref="A41:E41"/>
    <mergeCell ref="A58:E58"/>
    <mergeCell ref="A59:E59"/>
    <mergeCell ref="A34:E34"/>
    <mergeCell ref="A35:E35"/>
    <mergeCell ref="A36:E36"/>
    <mergeCell ref="A37:E37"/>
    <mergeCell ref="A21:E21"/>
    <mergeCell ref="H45:I45"/>
    <mergeCell ref="A46:E46"/>
    <mergeCell ref="A47:E47"/>
    <mergeCell ref="A31:E31"/>
    <mergeCell ref="A9:E9"/>
    <mergeCell ref="G9:I9"/>
    <mergeCell ref="A10:B10"/>
    <mergeCell ref="A11:E11"/>
    <mergeCell ref="A12:E12"/>
    <mergeCell ref="G12:I12"/>
    <mergeCell ref="A4:C4"/>
    <mergeCell ref="D4:G4"/>
    <mergeCell ref="B5:H5"/>
    <mergeCell ref="E6:G6"/>
    <mergeCell ref="A7:B7"/>
    <mergeCell ref="C7:G7"/>
    <mergeCell ref="G10:I10"/>
    <mergeCell ref="G11:I11"/>
    <mergeCell ref="A32:E32"/>
    <mergeCell ref="A33:E33"/>
    <mergeCell ref="A38:E38"/>
    <mergeCell ref="A42:E42"/>
    <mergeCell ref="A13:E13"/>
    <mergeCell ref="A22:E22"/>
    <mergeCell ref="A29:E29"/>
    <mergeCell ref="A30:E30"/>
    <mergeCell ref="A24:E24"/>
    <mergeCell ref="A16:E16"/>
    <mergeCell ref="A17:E17"/>
    <mergeCell ref="A18:E18"/>
    <mergeCell ref="A19:E19"/>
    <mergeCell ref="A20:E20"/>
    <mergeCell ref="A23:E23"/>
    <mergeCell ref="G13:I13"/>
    <mergeCell ref="A14:E14"/>
    <mergeCell ref="G14:I14"/>
    <mergeCell ref="A15:E15"/>
    <mergeCell ref="G16:I16"/>
    <mergeCell ref="A86:I86"/>
    <mergeCell ref="K86:L86"/>
    <mergeCell ref="A70:E70"/>
    <mergeCell ref="G70:I70"/>
    <mergeCell ref="A71:E71"/>
    <mergeCell ref="G71:I71"/>
    <mergeCell ref="A72:E72"/>
    <mergeCell ref="G72:I72"/>
    <mergeCell ref="A53:E53"/>
    <mergeCell ref="G53:I53"/>
    <mergeCell ref="A54:E54"/>
    <mergeCell ref="G54:I54"/>
    <mergeCell ref="A56:E56"/>
    <mergeCell ref="A60:E60"/>
    <mergeCell ref="A61:E61"/>
    <mergeCell ref="A68:E68"/>
    <mergeCell ref="A66:E66"/>
    <mergeCell ref="A62:E62"/>
    <mergeCell ref="A69:E69"/>
    <mergeCell ref="G15:I15"/>
    <mergeCell ref="G23:I23"/>
    <mergeCell ref="A43:E43"/>
    <mergeCell ref="A45:E45"/>
    <mergeCell ref="A49:E49"/>
    <mergeCell ref="A55:E55"/>
    <mergeCell ref="A57:E57"/>
    <mergeCell ref="G69:I69"/>
    <mergeCell ref="A50:E50"/>
    <mergeCell ref="G50:I50"/>
    <mergeCell ref="A51:E51"/>
    <mergeCell ref="A52:E52"/>
    <mergeCell ref="G24:I24"/>
    <mergeCell ref="A25:E25"/>
    <mergeCell ref="A26:E26"/>
    <mergeCell ref="A48:E48"/>
    <mergeCell ref="A27:E27"/>
    <mergeCell ref="A28:E28"/>
    <mergeCell ref="A44:E44"/>
    <mergeCell ref="G44:I44"/>
    <mergeCell ref="G40:I40"/>
    <mergeCell ref="G41:I41"/>
    <mergeCell ref="G25:I25"/>
    <mergeCell ref="G26:I26"/>
    <mergeCell ref="G49:I49"/>
    <mergeCell ref="G36:I36"/>
    <mergeCell ref="G37:I37"/>
    <mergeCell ref="G38:I38"/>
    <mergeCell ref="G39:I39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opLeftCell="A72" workbookViewId="0">
      <selection activeCell="I13" sqref="I13"/>
    </sheetView>
  </sheetViews>
  <sheetFormatPr baseColWidth="10" defaultRowHeight="10.5" x14ac:dyDescent="0.15"/>
  <cols>
    <col min="5" max="5" width="24.5" customWidth="1"/>
    <col min="6" max="6" width="21" customWidth="1"/>
    <col min="7" max="7" width="27" customWidth="1"/>
    <col min="8" max="8" width="13.1640625" bestFit="1" customWidth="1"/>
    <col min="9" max="9" width="14.83203125" bestFit="1" customWidth="1"/>
    <col min="10" max="10" width="14.1640625" bestFit="1" customWidth="1"/>
    <col min="11" max="11" width="13.83203125" customWidth="1"/>
    <col min="12" max="12" width="15.83203125" customWidth="1"/>
    <col min="13" max="13" width="14.83203125" bestFit="1" customWidth="1"/>
  </cols>
  <sheetData>
    <row r="1" spans="1:11" ht="12.75" x14ac:dyDescent="0.15">
      <c r="A1" s="394"/>
      <c r="B1" s="394"/>
      <c r="C1" s="394"/>
      <c r="D1" s="395"/>
      <c r="E1" s="395"/>
      <c r="F1" s="395"/>
      <c r="G1" s="152"/>
      <c r="H1" s="1"/>
    </row>
    <row r="2" spans="1:11" ht="12.75" x14ac:dyDescent="0.15">
      <c r="A2" s="152"/>
      <c r="B2" s="152"/>
      <c r="C2" s="152"/>
      <c r="D2" s="153"/>
      <c r="E2" s="153"/>
      <c r="F2" s="153"/>
      <c r="G2" s="152"/>
      <c r="H2" s="1"/>
    </row>
    <row r="3" spans="1:11" ht="12.75" x14ac:dyDescent="0.15">
      <c r="A3" s="152"/>
      <c r="B3" s="152"/>
      <c r="C3" s="152"/>
      <c r="D3" s="153"/>
      <c r="E3" s="153"/>
      <c r="F3" s="153"/>
      <c r="G3" s="152"/>
      <c r="H3" s="1"/>
    </row>
    <row r="4" spans="1:11" ht="12.75" x14ac:dyDescent="0.15">
      <c r="A4" s="152"/>
      <c r="B4" s="395"/>
      <c r="C4" s="395"/>
      <c r="D4" s="395"/>
      <c r="E4" s="395"/>
      <c r="F4" s="395"/>
      <c r="G4" s="152"/>
      <c r="H4" s="1"/>
    </row>
    <row r="5" spans="1:11" ht="12.75" x14ac:dyDescent="0.15">
      <c r="A5" s="152"/>
      <c r="B5" s="152"/>
      <c r="C5" s="395"/>
      <c r="D5" s="395"/>
      <c r="E5" s="395"/>
      <c r="F5" s="395"/>
      <c r="G5" s="152"/>
      <c r="H5" s="1"/>
    </row>
    <row r="6" spans="1:11" ht="12.75" x14ac:dyDescent="0.15">
      <c r="A6" s="152"/>
      <c r="B6" s="152"/>
      <c r="C6" s="153"/>
      <c r="D6" s="153"/>
      <c r="E6" s="153"/>
      <c r="F6" s="153"/>
      <c r="G6" s="152"/>
      <c r="H6" s="1"/>
    </row>
    <row r="7" spans="1:11" ht="12.75" x14ac:dyDescent="0.2">
      <c r="A7" s="342"/>
      <c r="B7" s="343"/>
      <c r="C7" s="343"/>
      <c r="D7" s="343"/>
      <c r="E7" s="344"/>
      <c r="F7" s="151" t="s">
        <v>10</v>
      </c>
      <c r="G7" s="151" t="s">
        <v>11</v>
      </c>
      <c r="H7" s="1"/>
    </row>
    <row r="8" spans="1:11" ht="12.75" x14ac:dyDescent="0.15">
      <c r="A8" s="363" t="s">
        <v>1</v>
      </c>
      <c r="B8" s="363"/>
      <c r="C8" s="363"/>
      <c r="D8" s="363"/>
      <c r="E8" s="363"/>
      <c r="F8" s="154">
        <f>F9+F18</f>
        <v>866305</v>
      </c>
      <c r="G8" s="154">
        <f>G9+G18</f>
        <v>2661400</v>
      </c>
      <c r="H8" s="78"/>
      <c r="I8" s="9"/>
    </row>
    <row r="9" spans="1:11" ht="12" customHeight="1" x14ac:dyDescent="0.15">
      <c r="A9" s="354" t="s">
        <v>83</v>
      </c>
      <c r="B9" s="354"/>
      <c r="C9" s="354"/>
      <c r="D9" s="354"/>
      <c r="E9" s="354"/>
      <c r="F9" s="154">
        <f>SUM(F10:F16)</f>
        <v>866305</v>
      </c>
      <c r="G9" s="155">
        <f>SUM(G10:G16)</f>
        <v>2497981</v>
      </c>
      <c r="H9" s="78"/>
      <c r="J9" s="2"/>
    </row>
    <row r="10" spans="1:11" ht="12" customHeight="1" x14ac:dyDescent="0.15">
      <c r="A10" s="359" t="s">
        <v>84</v>
      </c>
      <c r="B10" s="359"/>
      <c r="C10" s="359"/>
      <c r="D10" s="359"/>
      <c r="E10" s="359"/>
      <c r="F10" s="156">
        <v>0</v>
      </c>
      <c r="G10" s="156">
        <v>2492420</v>
      </c>
      <c r="H10" s="78"/>
      <c r="I10" s="2"/>
      <c r="J10" s="9"/>
    </row>
    <row r="11" spans="1:11" ht="12" customHeight="1" x14ac:dyDescent="0.15">
      <c r="A11" s="359" t="s">
        <v>85</v>
      </c>
      <c r="B11" s="359"/>
      <c r="C11" s="359"/>
      <c r="D11" s="359"/>
      <c r="E11" s="359"/>
      <c r="F11" s="157">
        <v>866305</v>
      </c>
      <c r="G11" s="156">
        <v>0</v>
      </c>
      <c r="H11" s="78"/>
      <c r="I11" s="110">
        <f>F8+F29+F48</f>
        <v>2796816</v>
      </c>
    </row>
    <row r="12" spans="1:11" ht="12" customHeight="1" x14ac:dyDescent="0.15">
      <c r="A12" s="359" t="s">
        <v>86</v>
      </c>
      <c r="B12" s="359"/>
      <c r="C12" s="359"/>
      <c r="D12" s="359"/>
      <c r="E12" s="359"/>
      <c r="F12" s="157">
        <v>0</v>
      </c>
      <c r="G12" s="156">
        <v>5561</v>
      </c>
      <c r="H12" s="78"/>
      <c r="I12" s="2">
        <f>G8+G29+G48</f>
        <v>2796816</v>
      </c>
      <c r="K12" s="2"/>
    </row>
    <row r="13" spans="1:11" ht="12" customHeight="1" x14ac:dyDescent="0.15">
      <c r="A13" s="359" t="s">
        <v>87</v>
      </c>
      <c r="B13" s="359"/>
      <c r="C13" s="359"/>
      <c r="D13" s="359"/>
      <c r="E13" s="359"/>
      <c r="F13" s="157">
        <v>0</v>
      </c>
      <c r="G13" s="157">
        <v>0</v>
      </c>
      <c r="H13" s="78"/>
      <c r="I13" s="2">
        <f>I11-I12</f>
        <v>0</v>
      </c>
      <c r="J13" s="2"/>
      <c r="K13" s="9"/>
    </row>
    <row r="14" spans="1:11" ht="12" customHeight="1" x14ac:dyDescent="0.15">
      <c r="A14" s="359" t="s">
        <v>88</v>
      </c>
      <c r="B14" s="359"/>
      <c r="C14" s="359"/>
      <c r="D14" s="359"/>
      <c r="E14" s="359"/>
      <c r="F14" s="157">
        <v>0</v>
      </c>
      <c r="G14" s="157">
        <v>0</v>
      </c>
      <c r="H14" s="78"/>
      <c r="I14" s="2"/>
      <c r="J14" s="2"/>
      <c r="K14" s="9"/>
    </row>
    <row r="15" spans="1:11" ht="12" customHeight="1" x14ac:dyDescent="0.15">
      <c r="A15" s="359" t="s">
        <v>89</v>
      </c>
      <c r="B15" s="359"/>
      <c r="C15" s="359"/>
      <c r="D15" s="359"/>
      <c r="E15" s="359"/>
      <c r="F15" s="157">
        <v>0</v>
      </c>
      <c r="G15" s="157">
        <v>0</v>
      </c>
      <c r="H15" s="78"/>
      <c r="I15" s="2"/>
      <c r="J15" s="2"/>
      <c r="K15" s="9"/>
    </row>
    <row r="16" spans="1:11" ht="12" customHeight="1" x14ac:dyDescent="0.15">
      <c r="A16" s="359" t="s">
        <v>90</v>
      </c>
      <c r="B16" s="359"/>
      <c r="C16" s="359"/>
      <c r="D16" s="359"/>
      <c r="E16" s="359"/>
      <c r="F16" s="157">
        <v>0</v>
      </c>
      <c r="G16" s="157">
        <v>0</v>
      </c>
      <c r="H16" s="78"/>
      <c r="I16" s="2"/>
      <c r="J16" s="2"/>
      <c r="K16" s="9"/>
    </row>
    <row r="17" spans="1:15" ht="6" customHeight="1" x14ac:dyDescent="0.15">
      <c r="A17" s="393"/>
      <c r="B17" s="393"/>
      <c r="C17" s="393"/>
      <c r="D17" s="393"/>
      <c r="E17" s="393"/>
      <c r="F17" s="157"/>
      <c r="G17" s="157"/>
      <c r="H17" s="78"/>
      <c r="I17" s="110"/>
    </row>
    <row r="18" spans="1:15" ht="12" customHeight="1" x14ac:dyDescent="0.15">
      <c r="A18" s="354" t="s">
        <v>91</v>
      </c>
      <c r="B18" s="354"/>
      <c r="C18" s="354"/>
      <c r="D18" s="354"/>
      <c r="E18" s="354"/>
      <c r="F18" s="154">
        <f>SUM(F19:F27)</f>
        <v>0</v>
      </c>
      <c r="G18" s="154">
        <f>SUM(G19:G27)</f>
        <v>163419</v>
      </c>
      <c r="H18" s="78"/>
      <c r="I18" s="2"/>
    </row>
    <row r="19" spans="1:15" ht="14.25" customHeight="1" x14ac:dyDescent="0.15">
      <c r="A19" s="359" t="s">
        <v>92</v>
      </c>
      <c r="B19" s="359"/>
      <c r="C19" s="359"/>
      <c r="D19" s="359"/>
      <c r="E19" s="359"/>
      <c r="F19" s="157">
        <v>0</v>
      </c>
      <c r="G19" s="157">
        <v>0</v>
      </c>
      <c r="H19" s="78"/>
      <c r="I19" s="2"/>
    </row>
    <row r="20" spans="1:15" ht="12" customHeight="1" x14ac:dyDescent="0.15">
      <c r="A20" s="359" t="s">
        <v>93</v>
      </c>
      <c r="B20" s="359"/>
      <c r="C20" s="359"/>
      <c r="D20" s="359"/>
      <c r="E20" s="359"/>
      <c r="F20" s="157">
        <v>0</v>
      </c>
      <c r="G20" s="157">
        <v>0</v>
      </c>
      <c r="H20" s="78"/>
      <c r="I20" s="2"/>
      <c r="J20" s="2"/>
    </row>
    <row r="21" spans="1:15" ht="12.75" x14ac:dyDescent="0.15">
      <c r="A21" s="392" t="s">
        <v>94</v>
      </c>
      <c r="B21" s="392"/>
      <c r="C21" s="392"/>
      <c r="D21" s="392"/>
      <c r="E21" s="392"/>
      <c r="F21" s="157">
        <v>0</v>
      </c>
      <c r="G21" s="157">
        <v>0</v>
      </c>
      <c r="H21" s="78"/>
      <c r="I21" s="2"/>
    </row>
    <row r="22" spans="1:15" ht="12" customHeight="1" x14ac:dyDescent="0.15">
      <c r="A22" s="359" t="s">
        <v>95</v>
      </c>
      <c r="B22" s="359"/>
      <c r="C22" s="359"/>
      <c r="D22" s="359"/>
      <c r="E22" s="359"/>
      <c r="F22" s="157">
        <v>0</v>
      </c>
      <c r="G22" s="156">
        <v>163419</v>
      </c>
      <c r="H22" s="78"/>
      <c r="I22" s="9"/>
      <c r="J22" s="2"/>
      <c r="K22" s="2"/>
    </row>
    <row r="23" spans="1:15" ht="12" customHeight="1" x14ac:dyDescent="0.15">
      <c r="A23" s="359" t="s">
        <v>96</v>
      </c>
      <c r="B23" s="359"/>
      <c r="C23" s="359"/>
      <c r="D23" s="359"/>
      <c r="E23" s="359"/>
      <c r="F23" s="157">
        <v>0</v>
      </c>
      <c r="G23" s="156">
        <v>0</v>
      </c>
      <c r="H23" s="78"/>
      <c r="I23" s="9"/>
      <c r="J23" s="2"/>
      <c r="K23" s="2"/>
    </row>
    <row r="24" spans="1:15" ht="12" customHeight="1" x14ac:dyDescent="0.15">
      <c r="A24" s="359" t="s">
        <v>97</v>
      </c>
      <c r="B24" s="359"/>
      <c r="C24" s="359"/>
      <c r="D24" s="359"/>
      <c r="E24" s="359"/>
      <c r="F24" s="157">
        <v>0</v>
      </c>
      <c r="G24" s="157">
        <v>0</v>
      </c>
      <c r="H24" s="78"/>
    </row>
    <row r="25" spans="1:15" ht="12.75" customHeight="1" x14ac:dyDescent="0.15">
      <c r="A25" s="359" t="s">
        <v>98</v>
      </c>
      <c r="B25" s="359"/>
      <c r="C25" s="359"/>
      <c r="D25" s="359"/>
      <c r="E25" s="359"/>
      <c r="F25" s="157">
        <v>0</v>
      </c>
      <c r="G25" s="157">
        <v>0</v>
      </c>
      <c r="H25" s="78"/>
    </row>
    <row r="26" spans="1:15" ht="12.75" customHeight="1" x14ac:dyDescent="0.15">
      <c r="A26" s="359" t="s">
        <v>129</v>
      </c>
      <c r="B26" s="359"/>
      <c r="C26" s="359"/>
      <c r="D26" s="359"/>
      <c r="E26" s="359"/>
      <c r="F26" s="157">
        <v>0</v>
      </c>
      <c r="G26" s="157">
        <v>0</v>
      </c>
      <c r="H26" s="78"/>
    </row>
    <row r="27" spans="1:15" ht="12.75" customHeight="1" x14ac:dyDescent="0.15">
      <c r="A27" s="359" t="s">
        <v>130</v>
      </c>
      <c r="B27" s="359"/>
      <c r="C27" s="359"/>
      <c r="D27" s="359"/>
      <c r="E27" s="359"/>
      <c r="F27" s="157">
        <v>0</v>
      </c>
      <c r="G27" s="157">
        <v>0</v>
      </c>
      <c r="H27" s="78"/>
    </row>
    <row r="28" spans="1:15" ht="4.5" customHeight="1" x14ac:dyDescent="0.15">
      <c r="A28" s="342"/>
      <c r="B28" s="343"/>
      <c r="C28" s="343"/>
      <c r="D28" s="343"/>
      <c r="E28" s="344"/>
      <c r="F28" s="157"/>
      <c r="G28" s="157"/>
      <c r="H28" s="78"/>
    </row>
    <row r="29" spans="1:15" ht="12.75" x14ac:dyDescent="0.15">
      <c r="A29" s="363" t="s">
        <v>2</v>
      </c>
      <c r="B29" s="363"/>
      <c r="C29" s="363"/>
      <c r="D29" s="363"/>
      <c r="E29" s="363"/>
      <c r="F29" s="154">
        <f>F30+F40</f>
        <v>527</v>
      </c>
      <c r="G29" s="154">
        <f>G30+G40</f>
        <v>135416</v>
      </c>
      <c r="H29" s="78"/>
      <c r="I29" s="9"/>
      <c r="K29" s="382"/>
      <c r="L29" s="383"/>
      <c r="M29" s="383"/>
      <c r="N29" s="383"/>
      <c r="O29" s="384"/>
    </row>
    <row r="30" spans="1:15" ht="12" customHeight="1" x14ac:dyDescent="0.15">
      <c r="A30" s="354" t="s">
        <v>102</v>
      </c>
      <c r="B30" s="354"/>
      <c r="C30" s="354"/>
      <c r="D30" s="354"/>
      <c r="E30" s="354"/>
      <c r="F30" s="154">
        <f>SUM(F31:F38)</f>
        <v>527</v>
      </c>
      <c r="G30" s="154">
        <f>SUM(G31:G38)</f>
        <v>135416</v>
      </c>
      <c r="H30" s="78"/>
    </row>
    <row r="31" spans="1:15" ht="12" customHeight="1" x14ac:dyDescent="0.15">
      <c r="A31" s="359" t="s">
        <v>103</v>
      </c>
      <c r="B31" s="359"/>
      <c r="C31" s="359"/>
      <c r="D31" s="359"/>
      <c r="E31" s="359"/>
      <c r="F31" s="158">
        <v>0</v>
      </c>
      <c r="G31" s="158">
        <v>127917</v>
      </c>
      <c r="H31" s="78"/>
      <c r="I31" s="2"/>
    </row>
    <row r="32" spans="1:15" ht="12" customHeight="1" x14ac:dyDescent="0.15">
      <c r="A32" s="359" t="s">
        <v>104</v>
      </c>
      <c r="B32" s="359"/>
      <c r="C32" s="359"/>
      <c r="D32" s="359"/>
      <c r="E32" s="359"/>
      <c r="F32" s="157">
        <v>0</v>
      </c>
      <c r="G32" s="158">
        <v>7499</v>
      </c>
      <c r="H32" s="78"/>
    </row>
    <row r="33" spans="1:8" ht="12.75" customHeight="1" x14ac:dyDescent="0.15">
      <c r="A33" s="359" t="s">
        <v>131</v>
      </c>
      <c r="B33" s="359"/>
      <c r="C33" s="359"/>
      <c r="D33" s="359"/>
      <c r="E33" s="359"/>
      <c r="F33" s="157">
        <v>0</v>
      </c>
      <c r="G33" s="158">
        <v>0</v>
      </c>
      <c r="H33" s="78"/>
    </row>
    <row r="34" spans="1:8" ht="12" customHeight="1" x14ac:dyDescent="0.15">
      <c r="A34" s="359" t="s">
        <v>106</v>
      </c>
      <c r="B34" s="359"/>
      <c r="C34" s="359"/>
      <c r="D34" s="359"/>
      <c r="E34" s="359"/>
      <c r="F34" s="157">
        <v>0</v>
      </c>
      <c r="G34" s="158">
        <v>0</v>
      </c>
      <c r="H34" s="78"/>
    </row>
    <row r="35" spans="1:8" ht="12" customHeight="1" x14ac:dyDescent="0.15">
      <c r="A35" s="359" t="s">
        <v>107</v>
      </c>
      <c r="B35" s="359"/>
      <c r="C35" s="359"/>
      <c r="D35" s="359"/>
      <c r="E35" s="359"/>
      <c r="F35" s="157">
        <v>0</v>
      </c>
      <c r="G35" s="158">
        <v>0</v>
      </c>
      <c r="H35" s="79"/>
    </row>
    <row r="36" spans="1:8" ht="12" customHeight="1" x14ac:dyDescent="0.15">
      <c r="A36" s="359" t="s">
        <v>108</v>
      </c>
      <c r="B36" s="359"/>
      <c r="C36" s="359"/>
      <c r="D36" s="359"/>
      <c r="E36" s="359"/>
      <c r="F36" s="157">
        <v>527</v>
      </c>
      <c r="G36" s="158">
        <v>0</v>
      </c>
      <c r="H36" s="78"/>
    </row>
    <row r="37" spans="1:8" ht="12" customHeight="1" x14ac:dyDescent="0.15">
      <c r="A37" s="359" t="s">
        <v>109</v>
      </c>
      <c r="B37" s="359"/>
      <c r="C37" s="359"/>
      <c r="D37" s="359"/>
      <c r="E37" s="359"/>
      <c r="F37" s="157">
        <v>0</v>
      </c>
      <c r="G37" s="158">
        <v>0</v>
      </c>
      <c r="H37" s="78"/>
    </row>
    <row r="38" spans="1:8" ht="12" customHeight="1" x14ac:dyDescent="0.15">
      <c r="A38" s="359" t="s">
        <v>110</v>
      </c>
      <c r="B38" s="359"/>
      <c r="C38" s="359"/>
      <c r="D38" s="359"/>
      <c r="E38" s="359"/>
      <c r="F38" s="157">
        <v>0</v>
      </c>
      <c r="G38" s="158">
        <v>0</v>
      </c>
      <c r="H38" s="78"/>
    </row>
    <row r="39" spans="1:8" ht="6" customHeight="1" x14ac:dyDescent="0.15">
      <c r="A39" s="342"/>
      <c r="B39" s="343"/>
      <c r="C39" s="343"/>
      <c r="D39" s="343"/>
      <c r="E39" s="344"/>
      <c r="F39" s="157"/>
      <c r="G39" s="157"/>
      <c r="H39" s="78"/>
    </row>
    <row r="40" spans="1:8" ht="12" customHeight="1" x14ac:dyDescent="0.15">
      <c r="A40" s="354" t="s">
        <v>132</v>
      </c>
      <c r="B40" s="354"/>
      <c r="C40" s="354"/>
      <c r="D40" s="354"/>
      <c r="E40" s="354"/>
      <c r="F40" s="154">
        <f>SUM(F41:F46)</f>
        <v>0</v>
      </c>
      <c r="G40" s="154">
        <f>SUM(G41:G45)</f>
        <v>0</v>
      </c>
      <c r="H40" s="78"/>
    </row>
    <row r="41" spans="1:8" ht="12" customHeight="1" x14ac:dyDescent="0.15">
      <c r="A41" s="359" t="s">
        <v>133</v>
      </c>
      <c r="B41" s="359"/>
      <c r="C41" s="359"/>
      <c r="D41" s="359"/>
      <c r="E41" s="359"/>
      <c r="F41" s="157">
        <v>0</v>
      </c>
      <c r="G41" s="157">
        <v>0</v>
      </c>
      <c r="H41" s="78"/>
    </row>
    <row r="42" spans="1:8" ht="12" customHeight="1" x14ac:dyDescent="0.15">
      <c r="A42" s="359" t="s">
        <v>112</v>
      </c>
      <c r="B42" s="359"/>
      <c r="C42" s="359"/>
      <c r="D42" s="359"/>
      <c r="E42" s="359"/>
      <c r="F42" s="157">
        <v>0</v>
      </c>
      <c r="G42" s="157">
        <v>0</v>
      </c>
      <c r="H42" s="78"/>
    </row>
    <row r="43" spans="1:8" ht="12" customHeight="1" x14ac:dyDescent="0.15">
      <c r="A43" s="359" t="s">
        <v>113</v>
      </c>
      <c r="B43" s="359"/>
      <c r="C43" s="359"/>
      <c r="D43" s="359"/>
      <c r="E43" s="359"/>
      <c r="F43" s="157">
        <v>0</v>
      </c>
      <c r="G43" s="157">
        <v>0</v>
      </c>
      <c r="H43" s="78"/>
    </row>
    <row r="44" spans="1:8" ht="12" customHeight="1" x14ac:dyDescent="0.15">
      <c r="A44" s="359" t="s">
        <v>114</v>
      </c>
      <c r="B44" s="359"/>
      <c r="C44" s="359"/>
      <c r="D44" s="359"/>
      <c r="E44" s="359"/>
      <c r="F44" s="157">
        <v>0</v>
      </c>
      <c r="G44" s="157">
        <v>0</v>
      </c>
      <c r="H44" s="78"/>
    </row>
    <row r="45" spans="1:8" ht="12" customHeight="1" x14ac:dyDescent="0.15">
      <c r="A45" s="359" t="s">
        <v>115</v>
      </c>
      <c r="B45" s="359"/>
      <c r="C45" s="359"/>
      <c r="D45" s="359"/>
      <c r="E45" s="359"/>
      <c r="F45" s="157">
        <v>0</v>
      </c>
      <c r="G45" s="157">
        <v>0</v>
      </c>
      <c r="H45" s="78"/>
    </row>
    <row r="46" spans="1:8" ht="12" customHeight="1" x14ac:dyDescent="0.15">
      <c r="A46" s="359" t="s">
        <v>116</v>
      </c>
      <c r="B46" s="359"/>
      <c r="C46" s="359"/>
      <c r="D46" s="359"/>
      <c r="E46" s="359"/>
      <c r="F46" s="157">
        <v>0</v>
      </c>
      <c r="G46" s="157">
        <v>0</v>
      </c>
      <c r="H46" s="78"/>
    </row>
    <row r="47" spans="1:8" ht="6" customHeight="1" x14ac:dyDescent="0.15">
      <c r="A47" s="385"/>
      <c r="B47" s="386"/>
      <c r="C47" s="386"/>
      <c r="D47" s="386"/>
      <c r="E47" s="387"/>
      <c r="F47" s="157"/>
      <c r="G47" s="157"/>
      <c r="H47" s="78"/>
    </row>
    <row r="48" spans="1:8" ht="12" customHeight="1" x14ac:dyDescent="0.15">
      <c r="A48" s="363" t="s">
        <v>7</v>
      </c>
      <c r="B48" s="363"/>
      <c r="C48" s="363"/>
      <c r="D48" s="363"/>
      <c r="E48" s="363"/>
      <c r="F48" s="154">
        <f>F50+F55+F61</f>
        <v>1929984</v>
      </c>
      <c r="G48" s="154">
        <f>G50+G55+G61</f>
        <v>0</v>
      </c>
      <c r="H48" s="78"/>
    </row>
    <row r="49" spans="1:12" ht="4.5" customHeight="1" x14ac:dyDescent="0.15">
      <c r="A49" s="385"/>
      <c r="B49" s="386"/>
      <c r="C49" s="386"/>
      <c r="D49" s="386"/>
      <c r="E49" s="387"/>
      <c r="F49" s="157"/>
      <c r="G49" s="157"/>
      <c r="H49" s="80"/>
    </row>
    <row r="50" spans="1:12" ht="12" customHeight="1" x14ac:dyDescent="0.15">
      <c r="A50" s="389" t="s">
        <v>118</v>
      </c>
      <c r="B50" s="389"/>
      <c r="C50" s="389"/>
      <c r="D50" s="389"/>
      <c r="E50" s="389"/>
      <c r="F50" s="154">
        <f>SUM(F51:F53)</f>
        <v>0</v>
      </c>
      <c r="G50" s="154">
        <f>SUM(G51:G53)</f>
        <v>0</v>
      </c>
      <c r="H50" s="78"/>
    </row>
    <row r="51" spans="1:12" ht="12" customHeight="1" x14ac:dyDescent="0.15">
      <c r="A51" s="359" t="s">
        <v>65</v>
      </c>
      <c r="B51" s="359"/>
      <c r="C51" s="359"/>
      <c r="D51" s="359"/>
      <c r="E51" s="359"/>
      <c r="F51" s="157">
        <v>0</v>
      </c>
      <c r="G51" s="157">
        <v>0</v>
      </c>
      <c r="H51" s="78"/>
    </row>
    <row r="52" spans="1:12" ht="12" customHeight="1" x14ac:dyDescent="0.15">
      <c r="A52" s="359" t="s">
        <v>119</v>
      </c>
      <c r="B52" s="359"/>
      <c r="C52" s="359"/>
      <c r="D52" s="359"/>
      <c r="E52" s="359"/>
      <c r="F52" s="157">
        <v>0</v>
      </c>
      <c r="G52" s="157">
        <v>0</v>
      </c>
      <c r="H52" s="78"/>
    </row>
    <row r="53" spans="1:12" ht="12" customHeight="1" x14ac:dyDescent="0.15">
      <c r="A53" s="359" t="s">
        <v>134</v>
      </c>
      <c r="B53" s="359"/>
      <c r="C53" s="359"/>
      <c r="D53" s="359"/>
      <c r="E53" s="359"/>
      <c r="F53" s="157">
        <v>0</v>
      </c>
      <c r="G53" s="157">
        <v>0</v>
      </c>
      <c r="H53" s="78"/>
    </row>
    <row r="54" spans="1:12" ht="4.5" customHeight="1" x14ac:dyDescent="0.15">
      <c r="A54" s="390"/>
      <c r="B54" s="390"/>
      <c r="C54" s="390"/>
      <c r="D54" s="390"/>
      <c r="E54" s="390"/>
      <c r="F54" s="157"/>
      <c r="G54" s="157"/>
      <c r="H54" s="78"/>
      <c r="J54" s="9"/>
      <c r="K54" s="9"/>
    </row>
    <row r="55" spans="1:12" ht="12" customHeight="1" x14ac:dyDescent="0.15">
      <c r="A55" s="388" t="s">
        <v>121</v>
      </c>
      <c r="B55" s="388"/>
      <c r="C55" s="388"/>
      <c r="D55" s="388"/>
      <c r="E55" s="388"/>
      <c r="F55" s="159">
        <f>SUM(F56:F60)</f>
        <v>1929984</v>
      </c>
      <c r="G55" s="159">
        <f>SUM(G56:G60)</f>
        <v>0</v>
      </c>
      <c r="H55" s="78"/>
    </row>
    <row r="56" spans="1:12" ht="12" customHeight="1" x14ac:dyDescent="0.15">
      <c r="A56" s="359" t="s">
        <v>15</v>
      </c>
      <c r="B56" s="359"/>
      <c r="C56" s="359"/>
      <c r="D56" s="359"/>
      <c r="E56" s="359"/>
      <c r="F56" s="157">
        <v>1700137</v>
      </c>
      <c r="G56" s="157">
        <v>0</v>
      </c>
      <c r="H56" s="78"/>
      <c r="J56" s="2"/>
      <c r="K56" s="9"/>
      <c r="L56" s="2"/>
    </row>
    <row r="57" spans="1:12" ht="12" customHeight="1" x14ac:dyDescent="0.15">
      <c r="A57" s="359" t="s">
        <v>122</v>
      </c>
      <c r="B57" s="359"/>
      <c r="C57" s="359"/>
      <c r="D57" s="359"/>
      <c r="E57" s="359"/>
      <c r="F57" s="157">
        <v>229847</v>
      </c>
      <c r="G57" s="157">
        <v>0</v>
      </c>
      <c r="H57" s="81"/>
      <c r="I57" s="2"/>
      <c r="J57" s="2"/>
      <c r="K57" s="2"/>
      <c r="L57" s="2"/>
    </row>
    <row r="58" spans="1:12" ht="12" customHeight="1" x14ac:dyDescent="0.15">
      <c r="A58" s="359" t="s">
        <v>123</v>
      </c>
      <c r="B58" s="359"/>
      <c r="C58" s="359"/>
      <c r="D58" s="359"/>
      <c r="E58" s="359"/>
      <c r="F58" s="157">
        <v>0</v>
      </c>
      <c r="G58" s="157">
        <v>0</v>
      </c>
      <c r="H58" s="78"/>
      <c r="I58" s="2"/>
    </row>
    <row r="59" spans="1:12" ht="12" customHeight="1" x14ac:dyDescent="0.15">
      <c r="A59" s="359" t="s">
        <v>124</v>
      </c>
      <c r="B59" s="359"/>
      <c r="C59" s="359"/>
      <c r="D59" s="359"/>
      <c r="E59" s="359"/>
      <c r="F59" s="157">
        <v>0</v>
      </c>
      <c r="G59" s="157">
        <v>0</v>
      </c>
      <c r="H59" s="78"/>
      <c r="I59" s="9"/>
    </row>
    <row r="60" spans="1:12" ht="11.25" customHeight="1" x14ac:dyDescent="0.15">
      <c r="A60" s="342" t="s">
        <v>135</v>
      </c>
      <c r="B60" s="343"/>
      <c r="C60" s="343"/>
      <c r="D60" s="343"/>
      <c r="E60" s="344"/>
      <c r="F60" s="157">
        <v>0</v>
      </c>
      <c r="G60" s="157">
        <v>0</v>
      </c>
      <c r="H60" s="78"/>
      <c r="I60" s="9"/>
      <c r="K60" s="2"/>
      <c r="L60" s="9"/>
    </row>
    <row r="61" spans="1:12" ht="12" customHeight="1" x14ac:dyDescent="0.15">
      <c r="A61" s="363" t="s">
        <v>136</v>
      </c>
      <c r="B61" s="363"/>
      <c r="C61" s="363"/>
      <c r="D61" s="363"/>
      <c r="E61" s="363"/>
      <c r="F61" s="160">
        <f>SUM(F62:F63)</f>
        <v>0</v>
      </c>
      <c r="G61" s="160">
        <f>SUM(G62:G63)</f>
        <v>0</v>
      </c>
      <c r="H61" s="1"/>
      <c r="I61" s="2"/>
      <c r="J61" s="9"/>
      <c r="L61" s="9"/>
    </row>
    <row r="62" spans="1:12" ht="11.25" customHeight="1" x14ac:dyDescent="0.15">
      <c r="A62" s="391" t="s">
        <v>137</v>
      </c>
      <c r="B62" s="391"/>
      <c r="C62" s="391"/>
      <c r="D62" s="391"/>
      <c r="E62" s="391"/>
      <c r="F62" s="161">
        <v>0</v>
      </c>
      <c r="G62" s="161">
        <v>0</v>
      </c>
      <c r="H62" s="1"/>
      <c r="I62" s="9"/>
      <c r="K62" s="2"/>
    </row>
    <row r="63" spans="1:12" ht="11.25" customHeight="1" x14ac:dyDescent="0.15">
      <c r="A63" s="391" t="s">
        <v>138</v>
      </c>
      <c r="B63" s="391"/>
      <c r="C63" s="391"/>
      <c r="D63" s="391"/>
      <c r="E63" s="391"/>
      <c r="F63" s="161">
        <v>0</v>
      </c>
      <c r="G63" s="161">
        <v>0</v>
      </c>
      <c r="H63" s="1"/>
      <c r="I63" s="2"/>
    </row>
    <row r="64" spans="1:12" ht="12.75" x14ac:dyDescent="0.15">
      <c r="A64" s="162"/>
      <c r="B64" s="162"/>
      <c r="C64" s="162"/>
      <c r="D64" s="162"/>
      <c r="E64" s="162"/>
      <c r="F64" s="163"/>
      <c r="G64" s="164"/>
      <c r="H64" s="1"/>
      <c r="I64" s="2"/>
      <c r="K64" s="2"/>
      <c r="L64" s="9"/>
    </row>
    <row r="65" spans="1:7" ht="12.75" x14ac:dyDescent="0.15">
      <c r="A65" s="137"/>
      <c r="B65" s="137"/>
      <c r="C65" s="137"/>
      <c r="D65" s="137"/>
      <c r="E65" s="137"/>
      <c r="F65" s="137"/>
      <c r="G65" s="137"/>
    </row>
    <row r="66" spans="1:7" ht="12.75" x14ac:dyDescent="0.15">
      <c r="A66" s="137"/>
      <c r="B66" s="137"/>
      <c r="C66" s="137"/>
      <c r="D66" s="137"/>
      <c r="E66" s="137"/>
      <c r="F66" s="137"/>
      <c r="G66" s="137"/>
    </row>
    <row r="67" spans="1:7" ht="12.75" x14ac:dyDescent="0.15">
      <c r="A67" s="137"/>
      <c r="B67" s="137"/>
      <c r="C67" s="137"/>
      <c r="D67" s="137"/>
      <c r="E67" s="137"/>
      <c r="F67" s="137"/>
      <c r="G67" s="137"/>
    </row>
    <row r="68" spans="1:7" ht="12.75" x14ac:dyDescent="0.15">
      <c r="A68" s="137"/>
      <c r="B68" s="137"/>
      <c r="C68" s="137"/>
      <c r="D68" s="137"/>
      <c r="E68" s="137"/>
      <c r="F68" s="137"/>
      <c r="G68" s="137"/>
    </row>
    <row r="69" spans="1:7" ht="12.75" x14ac:dyDescent="0.15">
      <c r="A69" s="137"/>
      <c r="B69" s="137"/>
      <c r="C69" s="137"/>
      <c r="D69" s="137"/>
      <c r="E69" s="137"/>
      <c r="F69" s="137"/>
      <c r="G69" s="137"/>
    </row>
    <row r="70" spans="1:7" ht="12.75" x14ac:dyDescent="0.15">
      <c r="A70" s="137"/>
      <c r="B70" s="137"/>
      <c r="C70" s="137"/>
      <c r="D70" s="137"/>
      <c r="E70" s="137"/>
      <c r="F70" s="137"/>
      <c r="G70" s="137"/>
    </row>
    <row r="71" spans="1:7" ht="12.75" x14ac:dyDescent="0.15">
      <c r="A71" s="137"/>
      <c r="B71" s="137"/>
      <c r="C71" s="137"/>
      <c r="D71" s="137"/>
      <c r="E71" s="137"/>
      <c r="F71" s="137"/>
      <c r="G71" s="137"/>
    </row>
  </sheetData>
  <mergeCells count="62">
    <mergeCell ref="A38:E38"/>
    <mergeCell ref="A18:E18"/>
    <mergeCell ref="A20:E20"/>
    <mergeCell ref="A40:E40"/>
    <mergeCell ref="A48:E48"/>
    <mergeCell ref="A23:E23"/>
    <mergeCell ref="A29:E29"/>
    <mergeCell ref="A25:E25"/>
    <mergeCell ref="A26:E26"/>
    <mergeCell ref="A27:E27"/>
    <mergeCell ref="A42:E42"/>
    <mergeCell ref="A43:E43"/>
    <mergeCell ref="A44:E44"/>
    <mergeCell ref="A45:E45"/>
    <mergeCell ref="A1:C1"/>
    <mergeCell ref="D1:F1"/>
    <mergeCell ref="B4:F4"/>
    <mergeCell ref="C5:F5"/>
    <mergeCell ref="A7:E7"/>
    <mergeCell ref="A8:E8"/>
    <mergeCell ref="A9:E9"/>
    <mergeCell ref="A10:E10"/>
    <mergeCell ref="A11:E11"/>
    <mergeCell ref="A12:E12"/>
    <mergeCell ref="A13:E13"/>
    <mergeCell ref="A30:E30"/>
    <mergeCell ref="A36:E36"/>
    <mergeCell ref="A33:E33"/>
    <mergeCell ref="A34:E34"/>
    <mergeCell ref="A35:E35"/>
    <mergeCell ref="A63:E63"/>
    <mergeCell ref="A14:E14"/>
    <mergeCell ref="A15:E15"/>
    <mergeCell ref="A16:E16"/>
    <mergeCell ref="A21:E21"/>
    <mergeCell ref="A19:E19"/>
    <mergeCell ref="A22:E22"/>
    <mergeCell ref="A24:E24"/>
    <mergeCell ref="A31:E31"/>
    <mergeCell ref="A32:E32"/>
    <mergeCell ref="A17:E17"/>
    <mergeCell ref="A53:E53"/>
    <mergeCell ref="A58:E58"/>
    <mergeCell ref="A61:E61"/>
    <mergeCell ref="A62:E62"/>
    <mergeCell ref="A56:E56"/>
    <mergeCell ref="A60:E60"/>
    <mergeCell ref="K29:O29"/>
    <mergeCell ref="A28:E28"/>
    <mergeCell ref="A39:E39"/>
    <mergeCell ref="A47:E47"/>
    <mergeCell ref="A49:E49"/>
    <mergeCell ref="A57:E57"/>
    <mergeCell ref="A59:E59"/>
    <mergeCell ref="A55:E55"/>
    <mergeCell ref="A46:E46"/>
    <mergeCell ref="A51:E51"/>
    <mergeCell ref="A52:E52"/>
    <mergeCell ref="A50:E50"/>
    <mergeCell ref="A54:E54"/>
    <mergeCell ref="A41:E41"/>
    <mergeCell ref="A37:E3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topLeftCell="A65" zoomScale="118" zoomScaleNormal="118" workbookViewId="0">
      <selection sqref="A1:H77"/>
    </sheetView>
  </sheetViews>
  <sheetFormatPr baseColWidth="10" defaultRowHeight="10.5" x14ac:dyDescent="0.15"/>
  <cols>
    <col min="1" max="1" width="14.33203125" customWidth="1"/>
    <col min="2" max="2" width="63" customWidth="1"/>
    <col min="3" max="3" width="0.1640625" hidden="1" customWidth="1"/>
    <col min="4" max="4" width="11.5" hidden="1" customWidth="1"/>
    <col min="5" max="5" width="0.5" hidden="1" customWidth="1"/>
    <col min="6" max="6" width="11" hidden="1" customWidth="1"/>
    <col min="7" max="7" width="30" customWidth="1"/>
    <col min="8" max="8" width="42" customWidth="1"/>
    <col min="9" max="9" width="21.6640625" customWidth="1"/>
    <col min="10" max="10" width="13.1640625" bestFit="1" customWidth="1"/>
    <col min="11" max="11" width="16" bestFit="1" customWidth="1"/>
    <col min="12" max="12" width="13.1640625" bestFit="1" customWidth="1"/>
  </cols>
  <sheetData>
    <row r="1" spans="1:12" ht="12.75" x14ac:dyDescent="0.15">
      <c r="A1" s="135"/>
      <c r="B1" s="135"/>
      <c r="C1" s="135"/>
      <c r="D1" s="135"/>
      <c r="E1" s="135"/>
      <c r="F1" s="135"/>
      <c r="G1" s="135"/>
      <c r="H1" s="135"/>
      <c r="I1" s="137"/>
      <c r="J1" s="137"/>
    </row>
    <row r="2" spans="1:12" ht="12.75" x14ac:dyDescent="0.15">
      <c r="A2" s="135"/>
      <c r="B2" s="135"/>
      <c r="C2" s="135"/>
      <c r="D2" s="135"/>
      <c r="E2" s="135"/>
      <c r="F2" s="135"/>
      <c r="G2" s="135"/>
      <c r="H2" s="135"/>
      <c r="I2" s="137"/>
      <c r="J2" s="137"/>
    </row>
    <row r="3" spans="1:12" ht="12.75" x14ac:dyDescent="0.15">
      <c r="A3" s="135"/>
      <c r="B3" s="135"/>
      <c r="C3" s="135"/>
      <c r="D3" s="135"/>
      <c r="E3" s="135"/>
      <c r="F3" s="135"/>
      <c r="G3" s="135"/>
      <c r="H3" s="135"/>
      <c r="I3" s="137"/>
      <c r="J3" s="137"/>
    </row>
    <row r="4" spans="1:12" ht="12.75" x14ac:dyDescent="0.15">
      <c r="A4" s="135"/>
      <c r="B4" s="135"/>
      <c r="C4" s="135"/>
      <c r="D4" s="135"/>
      <c r="E4" s="135"/>
      <c r="F4" s="135"/>
      <c r="G4" s="135"/>
      <c r="H4" s="135"/>
      <c r="I4" s="137"/>
      <c r="J4" s="137"/>
    </row>
    <row r="5" spans="1:12" ht="12.75" x14ac:dyDescent="0.15">
      <c r="A5" s="135"/>
      <c r="B5" s="135"/>
      <c r="C5" s="135"/>
      <c r="D5" s="135"/>
      <c r="E5" s="135"/>
      <c r="F5" s="135"/>
      <c r="G5" s="135"/>
      <c r="H5" s="135"/>
      <c r="I5" s="137"/>
      <c r="J5" s="137"/>
    </row>
    <row r="6" spans="1:12" ht="12.75" x14ac:dyDescent="0.15">
      <c r="A6" s="135"/>
      <c r="B6" s="135"/>
      <c r="C6" s="135"/>
      <c r="D6" s="135"/>
      <c r="E6" s="135"/>
      <c r="F6" s="135"/>
      <c r="G6" s="135"/>
      <c r="H6" s="135"/>
      <c r="I6" s="137"/>
      <c r="J6" s="137"/>
      <c r="L6" s="2"/>
    </row>
    <row r="7" spans="1:12" ht="17.25" customHeight="1" x14ac:dyDescent="0.15">
      <c r="A7" s="111"/>
      <c r="B7" s="135"/>
      <c r="C7" s="135"/>
      <c r="D7" s="135"/>
      <c r="E7" s="135"/>
      <c r="F7" s="135"/>
      <c r="G7" s="149"/>
      <c r="H7" s="135"/>
      <c r="I7" s="137"/>
      <c r="J7" s="137"/>
    </row>
    <row r="8" spans="1:12" ht="12.75" x14ac:dyDescent="0.2">
      <c r="A8" s="385" t="s">
        <v>16</v>
      </c>
      <c r="B8" s="386"/>
      <c r="C8" s="386"/>
      <c r="D8" s="386"/>
      <c r="E8" s="386"/>
      <c r="F8" s="387"/>
      <c r="G8" s="151">
        <v>2025</v>
      </c>
      <c r="H8" s="260">
        <v>2024</v>
      </c>
      <c r="I8" s="66"/>
      <c r="J8" s="5"/>
      <c r="K8" s="1"/>
    </row>
    <row r="9" spans="1:12" ht="14.25" customHeight="1" x14ac:dyDescent="0.15">
      <c r="A9" s="363" t="s">
        <v>12</v>
      </c>
      <c r="B9" s="363"/>
      <c r="C9" s="363"/>
      <c r="D9" s="363"/>
      <c r="E9" s="363"/>
      <c r="F9" s="363"/>
      <c r="G9" s="228"/>
      <c r="H9" s="224"/>
      <c r="I9" s="5"/>
      <c r="J9" s="5"/>
      <c r="K9" s="1"/>
    </row>
    <row r="10" spans="1:12" ht="12.75" x14ac:dyDescent="0.15">
      <c r="A10" s="388" t="s">
        <v>41</v>
      </c>
      <c r="B10" s="388"/>
      <c r="C10" s="388"/>
      <c r="D10" s="388"/>
      <c r="E10" s="388"/>
      <c r="F10" s="388"/>
      <c r="G10" s="261">
        <f>G17</f>
        <v>2458574</v>
      </c>
      <c r="H10" s="228">
        <f>H17</f>
        <v>1870242</v>
      </c>
      <c r="I10" s="61"/>
      <c r="J10" s="5"/>
      <c r="K10" s="4"/>
    </row>
    <row r="11" spans="1:12" ht="12.75" customHeight="1" x14ac:dyDescent="0.15">
      <c r="A11" s="359" t="s">
        <v>42</v>
      </c>
      <c r="B11" s="359"/>
      <c r="C11" s="359"/>
      <c r="D11" s="359"/>
      <c r="E11" s="359"/>
      <c r="F11" s="359"/>
      <c r="G11" s="229">
        <v>0</v>
      </c>
      <c r="H11" s="229">
        <v>0</v>
      </c>
      <c r="I11" s="61"/>
      <c r="J11" s="5"/>
      <c r="K11" s="4"/>
    </row>
    <row r="12" spans="1:12" ht="12.75" x14ac:dyDescent="0.15">
      <c r="A12" s="359" t="s">
        <v>32</v>
      </c>
      <c r="B12" s="359"/>
      <c r="C12" s="359"/>
      <c r="D12" s="359"/>
      <c r="E12" s="359"/>
      <c r="F12" s="359"/>
      <c r="G12" s="229">
        <v>0</v>
      </c>
      <c r="H12" s="229">
        <v>0</v>
      </c>
      <c r="I12" s="61"/>
      <c r="J12" s="5"/>
      <c r="K12" s="4"/>
    </row>
    <row r="13" spans="1:12" ht="12.75" x14ac:dyDescent="0.15">
      <c r="A13" s="359" t="s">
        <v>33</v>
      </c>
      <c r="B13" s="359"/>
      <c r="C13" s="359"/>
      <c r="D13" s="359"/>
      <c r="E13" s="359"/>
      <c r="F13" s="359"/>
      <c r="G13" s="229">
        <v>0</v>
      </c>
      <c r="H13" s="229">
        <v>0</v>
      </c>
      <c r="I13" s="61"/>
      <c r="J13" s="5"/>
      <c r="K13" s="4"/>
    </row>
    <row r="14" spans="1:12" ht="14.25" customHeight="1" x14ac:dyDescent="0.15">
      <c r="A14" s="359" t="s">
        <v>34</v>
      </c>
      <c r="B14" s="359"/>
      <c r="C14" s="359"/>
      <c r="D14" s="359"/>
      <c r="E14" s="359"/>
      <c r="F14" s="359"/>
      <c r="G14" s="229">
        <v>0</v>
      </c>
      <c r="H14" s="229">
        <v>0</v>
      </c>
      <c r="I14" s="61"/>
      <c r="J14" s="5"/>
      <c r="K14" s="4"/>
    </row>
    <row r="15" spans="1:12" ht="15" customHeight="1" x14ac:dyDescent="0.15">
      <c r="A15" s="359" t="s">
        <v>35</v>
      </c>
      <c r="B15" s="359"/>
      <c r="C15" s="359"/>
      <c r="D15" s="359"/>
      <c r="E15" s="359"/>
      <c r="F15" s="359"/>
      <c r="G15" s="229">
        <v>0</v>
      </c>
      <c r="H15" s="229">
        <v>0</v>
      </c>
      <c r="I15" s="61"/>
      <c r="J15" s="5"/>
      <c r="K15" s="4"/>
    </row>
    <row r="16" spans="1:12" ht="12.75" x14ac:dyDescent="0.15">
      <c r="A16" s="359" t="s">
        <v>36</v>
      </c>
      <c r="B16" s="359"/>
      <c r="C16" s="359"/>
      <c r="D16" s="359"/>
      <c r="E16" s="359"/>
      <c r="F16" s="359"/>
      <c r="G16" s="229">
        <v>0</v>
      </c>
      <c r="H16" s="229">
        <v>0</v>
      </c>
      <c r="I16" s="61"/>
      <c r="J16" s="5"/>
      <c r="K16" s="4"/>
    </row>
    <row r="17" spans="1:11" ht="12.75" x14ac:dyDescent="0.15">
      <c r="A17" s="359" t="s">
        <v>37</v>
      </c>
      <c r="B17" s="359"/>
      <c r="C17" s="359"/>
      <c r="D17" s="359"/>
      <c r="E17" s="359"/>
      <c r="F17" s="359"/>
      <c r="G17" s="229">
        <v>2458574</v>
      </c>
      <c r="H17" s="229">
        <v>1870242</v>
      </c>
      <c r="I17" s="61"/>
      <c r="J17" s="5"/>
      <c r="K17" s="4"/>
    </row>
    <row r="18" spans="1:11" ht="12.75" x14ac:dyDescent="0.15">
      <c r="A18" s="363" t="s">
        <v>38</v>
      </c>
      <c r="B18" s="363"/>
      <c r="C18" s="363"/>
      <c r="D18" s="363"/>
      <c r="E18" s="363"/>
      <c r="F18" s="363"/>
      <c r="G18" s="261">
        <f>G19+G20</f>
        <v>49269323</v>
      </c>
      <c r="H18" s="228">
        <f>H19+H20</f>
        <v>46363244</v>
      </c>
      <c r="I18" s="61"/>
      <c r="J18" s="5"/>
      <c r="K18" s="3"/>
    </row>
    <row r="19" spans="1:11" ht="15" customHeight="1" x14ac:dyDescent="0.15">
      <c r="A19" s="396" t="s">
        <v>39</v>
      </c>
      <c r="B19" s="396"/>
      <c r="C19" s="396"/>
      <c r="D19" s="396"/>
      <c r="E19" s="396"/>
      <c r="F19" s="396"/>
      <c r="G19" s="262">
        <v>0</v>
      </c>
      <c r="H19" s="229">
        <v>0</v>
      </c>
      <c r="I19" s="42"/>
      <c r="J19" s="5"/>
      <c r="K19" s="3"/>
    </row>
    <row r="20" spans="1:11" ht="20.25" customHeight="1" x14ac:dyDescent="0.15">
      <c r="A20" s="359" t="s">
        <v>40</v>
      </c>
      <c r="B20" s="359"/>
      <c r="C20" s="359"/>
      <c r="D20" s="359"/>
      <c r="E20" s="359"/>
      <c r="F20" s="359"/>
      <c r="G20" s="262">
        <v>49269323</v>
      </c>
      <c r="H20" s="229">
        <v>46363244</v>
      </c>
      <c r="I20" s="42"/>
      <c r="J20" s="5"/>
      <c r="K20" s="3"/>
    </row>
    <row r="21" spans="1:11" ht="18.75" customHeight="1" x14ac:dyDescent="0.15">
      <c r="A21" s="388" t="s">
        <v>43</v>
      </c>
      <c r="B21" s="388"/>
      <c r="C21" s="388"/>
      <c r="D21" s="388"/>
      <c r="E21" s="388"/>
      <c r="F21" s="388"/>
      <c r="G21" s="261">
        <f>G26</f>
        <v>549</v>
      </c>
      <c r="H21" s="228">
        <f>H26</f>
        <v>925</v>
      </c>
      <c r="I21" s="43"/>
      <c r="J21" s="43"/>
      <c r="K21" s="43"/>
    </row>
    <row r="22" spans="1:11" ht="14.25" customHeight="1" x14ac:dyDescent="0.15">
      <c r="A22" s="359" t="s">
        <v>44</v>
      </c>
      <c r="B22" s="359"/>
      <c r="C22" s="359"/>
      <c r="D22" s="359"/>
      <c r="E22" s="359"/>
      <c r="F22" s="359"/>
      <c r="G22" s="262">
        <v>0</v>
      </c>
      <c r="H22" s="229">
        <v>0</v>
      </c>
      <c r="I22" s="43"/>
      <c r="J22" s="43"/>
      <c r="K22" s="43"/>
    </row>
    <row r="23" spans="1:11" ht="12.75" x14ac:dyDescent="0.15">
      <c r="A23" s="359" t="s">
        <v>45</v>
      </c>
      <c r="B23" s="359"/>
      <c r="C23" s="359"/>
      <c r="D23" s="359"/>
      <c r="E23" s="359"/>
      <c r="F23" s="359"/>
      <c r="G23" s="262">
        <v>0</v>
      </c>
      <c r="H23" s="229">
        <v>0</v>
      </c>
      <c r="I23" s="43"/>
      <c r="J23" s="43"/>
      <c r="K23" s="43"/>
    </row>
    <row r="24" spans="1:11" ht="12.75" x14ac:dyDescent="0.15">
      <c r="A24" s="359" t="s">
        <v>46</v>
      </c>
      <c r="B24" s="359"/>
      <c r="C24" s="359"/>
      <c r="D24" s="359"/>
      <c r="E24" s="359"/>
      <c r="F24" s="359"/>
      <c r="G24" s="262">
        <v>0</v>
      </c>
      <c r="H24" s="229">
        <v>0</v>
      </c>
      <c r="I24" s="43"/>
      <c r="J24" s="43"/>
      <c r="K24" s="43"/>
    </row>
    <row r="25" spans="1:11" ht="12.75" x14ac:dyDescent="0.15">
      <c r="A25" s="359" t="s">
        <v>47</v>
      </c>
      <c r="B25" s="359"/>
      <c r="C25" s="359"/>
      <c r="D25" s="359"/>
      <c r="E25" s="359"/>
      <c r="F25" s="359"/>
      <c r="G25" s="262">
        <v>0</v>
      </c>
      <c r="H25" s="229">
        <v>0</v>
      </c>
      <c r="I25" s="43"/>
      <c r="J25" s="43"/>
      <c r="K25" s="43"/>
    </row>
    <row r="26" spans="1:11" ht="12.75" x14ac:dyDescent="0.15">
      <c r="A26" s="359" t="s">
        <v>48</v>
      </c>
      <c r="B26" s="359"/>
      <c r="C26" s="359"/>
      <c r="D26" s="359"/>
      <c r="E26" s="359"/>
      <c r="F26" s="359"/>
      <c r="G26" s="262">
        <v>549</v>
      </c>
      <c r="H26" s="229">
        <v>925</v>
      </c>
      <c r="I26" s="43"/>
      <c r="J26" s="43"/>
      <c r="K26" s="43"/>
    </row>
    <row r="27" spans="1:11" ht="12.75" x14ac:dyDescent="0.15">
      <c r="A27" s="363" t="s">
        <v>13</v>
      </c>
      <c r="B27" s="363"/>
      <c r="C27" s="363"/>
      <c r="D27" s="363"/>
      <c r="E27" s="363"/>
      <c r="F27" s="363"/>
      <c r="G27" s="261">
        <f>G10+G18+G21</f>
        <v>51728446</v>
      </c>
      <c r="H27" s="228">
        <f>H10+H18+H21</f>
        <v>48234411</v>
      </c>
      <c r="I27" s="61"/>
      <c r="J27" s="5"/>
      <c r="K27" s="3"/>
    </row>
    <row r="28" spans="1:11" ht="12.75" x14ac:dyDescent="0.15">
      <c r="A28" s="399" t="s">
        <v>0</v>
      </c>
      <c r="B28" s="400"/>
      <c r="C28" s="400"/>
      <c r="D28" s="400"/>
      <c r="E28" s="400"/>
      <c r="F28" s="401"/>
      <c r="G28" s="224"/>
      <c r="H28" s="252"/>
      <c r="I28" s="6"/>
      <c r="J28" s="5"/>
      <c r="K28" s="1"/>
    </row>
    <row r="29" spans="1:11" ht="12.75" x14ac:dyDescent="0.15">
      <c r="A29" s="363" t="s">
        <v>14</v>
      </c>
      <c r="B29" s="363"/>
      <c r="C29" s="363"/>
      <c r="D29" s="363"/>
      <c r="E29" s="363"/>
      <c r="F29" s="363"/>
      <c r="G29" s="224"/>
      <c r="H29" s="252"/>
      <c r="I29" s="6"/>
      <c r="J29" s="5"/>
      <c r="K29" s="1"/>
    </row>
    <row r="30" spans="1:11" ht="12.75" x14ac:dyDescent="0.15">
      <c r="A30" s="354" t="s">
        <v>49</v>
      </c>
      <c r="B30" s="354"/>
      <c r="C30" s="354"/>
      <c r="D30" s="354"/>
      <c r="E30" s="354"/>
      <c r="F30" s="354"/>
      <c r="G30" s="253">
        <f>SUM(G31:G33)</f>
        <v>49781136</v>
      </c>
      <c r="H30" s="254">
        <f>SUM(H31:H33)</f>
        <v>47987238</v>
      </c>
      <c r="I30" s="61"/>
      <c r="J30" s="5"/>
      <c r="K30" s="1"/>
    </row>
    <row r="31" spans="1:11" ht="12.75" x14ac:dyDescent="0.15">
      <c r="A31" s="359" t="s">
        <v>50</v>
      </c>
      <c r="B31" s="359"/>
      <c r="C31" s="359"/>
      <c r="D31" s="359"/>
      <c r="E31" s="359"/>
      <c r="F31" s="359"/>
      <c r="G31" s="255">
        <v>44149981</v>
      </c>
      <c r="H31" s="256">
        <v>42760894</v>
      </c>
      <c r="I31" s="42"/>
      <c r="J31" s="5"/>
      <c r="K31" s="1"/>
    </row>
    <row r="32" spans="1:11" ht="12.75" x14ac:dyDescent="0.15">
      <c r="A32" s="359" t="s">
        <v>51</v>
      </c>
      <c r="B32" s="359"/>
      <c r="C32" s="359"/>
      <c r="D32" s="359"/>
      <c r="E32" s="359"/>
      <c r="F32" s="359"/>
      <c r="G32" s="255">
        <v>4273136</v>
      </c>
      <c r="H32" s="256">
        <v>4088407</v>
      </c>
      <c r="I32" s="42"/>
      <c r="J32" s="5"/>
      <c r="K32" s="24"/>
    </row>
    <row r="33" spans="1:12" ht="12.75" x14ac:dyDescent="0.15">
      <c r="A33" s="359" t="s">
        <v>52</v>
      </c>
      <c r="B33" s="359"/>
      <c r="C33" s="359"/>
      <c r="D33" s="359"/>
      <c r="E33" s="359"/>
      <c r="F33" s="359"/>
      <c r="G33" s="255">
        <v>1358019</v>
      </c>
      <c r="H33" s="256">
        <v>1137937</v>
      </c>
      <c r="I33" s="42"/>
      <c r="J33" s="5"/>
      <c r="K33" s="24"/>
    </row>
    <row r="34" spans="1:12" ht="12.75" x14ac:dyDescent="0.15">
      <c r="A34" s="363" t="s">
        <v>53</v>
      </c>
      <c r="B34" s="363"/>
      <c r="C34" s="363"/>
      <c r="D34" s="363"/>
      <c r="E34" s="363"/>
      <c r="F34" s="363"/>
      <c r="G34" s="253">
        <f>SUM(G35:G43)</f>
        <v>0</v>
      </c>
      <c r="H34" s="254">
        <f>SUM(H35:H43)</f>
        <v>0</v>
      </c>
      <c r="I34" s="41"/>
      <c r="J34" s="41"/>
      <c r="K34" s="41"/>
    </row>
    <row r="35" spans="1:12" ht="12.75" x14ac:dyDescent="0.15">
      <c r="A35" s="359" t="s">
        <v>54</v>
      </c>
      <c r="B35" s="359"/>
      <c r="C35" s="359"/>
      <c r="D35" s="359"/>
      <c r="E35" s="359"/>
      <c r="F35" s="359"/>
      <c r="G35" s="256">
        <v>0</v>
      </c>
      <c r="H35" s="256">
        <v>0</v>
      </c>
      <c r="I35" s="3"/>
      <c r="J35" s="3"/>
      <c r="K35" s="3"/>
    </row>
    <row r="36" spans="1:12" ht="12.75" x14ac:dyDescent="0.15">
      <c r="A36" s="359" t="s">
        <v>55</v>
      </c>
      <c r="B36" s="359"/>
      <c r="C36" s="359"/>
      <c r="D36" s="359"/>
      <c r="E36" s="359"/>
      <c r="F36" s="359"/>
      <c r="G36" s="256">
        <v>0</v>
      </c>
      <c r="H36" s="256">
        <v>0</v>
      </c>
      <c r="I36" s="3"/>
      <c r="J36" s="3"/>
      <c r="K36" s="3"/>
    </row>
    <row r="37" spans="1:12" ht="12.75" x14ac:dyDescent="0.15">
      <c r="A37" s="359" t="s">
        <v>56</v>
      </c>
      <c r="B37" s="359"/>
      <c r="C37" s="359"/>
      <c r="D37" s="359"/>
      <c r="E37" s="359"/>
      <c r="F37" s="359"/>
      <c r="G37" s="256">
        <v>0</v>
      </c>
      <c r="H37" s="256">
        <v>0</v>
      </c>
      <c r="I37" s="3"/>
      <c r="J37" s="3"/>
      <c r="K37" s="3"/>
    </row>
    <row r="38" spans="1:12" ht="12.75" x14ac:dyDescent="0.15">
      <c r="A38" s="359" t="s">
        <v>57</v>
      </c>
      <c r="B38" s="359"/>
      <c r="C38" s="359"/>
      <c r="D38" s="359"/>
      <c r="E38" s="359"/>
      <c r="F38" s="359"/>
      <c r="G38" s="256">
        <v>0</v>
      </c>
      <c r="H38" s="256">
        <v>0</v>
      </c>
      <c r="I38" s="3"/>
      <c r="J38" s="3"/>
      <c r="K38" s="3"/>
      <c r="L38" s="2"/>
    </row>
    <row r="39" spans="1:12" ht="12.75" x14ac:dyDescent="0.15">
      <c r="A39" s="359" t="s">
        <v>58</v>
      </c>
      <c r="B39" s="359"/>
      <c r="C39" s="359"/>
      <c r="D39" s="359"/>
      <c r="E39" s="359"/>
      <c r="F39" s="359"/>
      <c r="G39" s="256">
        <v>0</v>
      </c>
      <c r="H39" s="256">
        <v>0</v>
      </c>
      <c r="I39" s="61"/>
      <c r="J39" s="5"/>
      <c r="K39" s="1"/>
    </row>
    <row r="40" spans="1:12" ht="12.75" customHeight="1" x14ac:dyDescent="0.15">
      <c r="A40" s="359" t="s">
        <v>59</v>
      </c>
      <c r="B40" s="359"/>
      <c r="C40" s="359"/>
      <c r="D40" s="359"/>
      <c r="E40" s="359"/>
      <c r="F40" s="359"/>
      <c r="G40" s="256">
        <v>0</v>
      </c>
      <c r="H40" s="256">
        <v>0</v>
      </c>
      <c r="I40" s="6"/>
      <c r="J40" s="5"/>
      <c r="K40" s="1"/>
    </row>
    <row r="41" spans="1:12" ht="12.75" x14ac:dyDescent="0.15">
      <c r="A41" s="359" t="s">
        <v>60</v>
      </c>
      <c r="B41" s="359"/>
      <c r="C41" s="359"/>
      <c r="D41" s="359"/>
      <c r="E41" s="359"/>
      <c r="F41" s="359"/>
      <c r="G41" s="256">
        <v>0</v>
      </c>
      <c r="H41" s="256">
        <v>0</v>
      </c>
      <c r="I41" s="61"/>
      <c r="J41" s="5"/>
      <c r="K41" s="1"/>
    </row>
    <row r="42" spans="1:12" ht="12.75" x14ac:dyDescent="0.15">
      <c r="A42" s="226" t="s">
        <v>61</v>
      </c>
      <c r="B42" s="226"/>
      <c r="C42" s="226"/>
      <c r="D42" s="226"/>
      <c r="E42" s="226"/>
      <c r="F42" s="226"/>
      <c r="G42" s="256">
        <v>0</v>
      </c>
      <c r="H42" s="256">
        <v>0</v>
      </c>
      <c r="I42" s="5"/>
      <c r="J42" s="5"/>
      <c r="K42" s="1"/>
    </row>
    <row r="43" spans="1:12" ht="12.75" x14ac:dyDescent="0.15">
      <c r="A43" s="359" t="s">
        <v>62</v>
      </c>
      <c r="B43" s="359"/>
      <c r="C43" s="359"/>
      <c r="D43" s="359"/>
      <c r="E43" s="359"/>
      <c r="F43" s="359"/>
      <c r="G43" s="256">
        <v>0</v>
      </c>
      <c r="H43" s="256">
        <v>0</v>
      </c>
      <c r="I43" s="5"/>
      <c r="J43" s="5"/>
      <c r="K43" s="1"/>
    </row>
    <row r="44" spans="1:12" ht="12.75" x14ac:dyDescent="0.15">
      <c r="A44" s="363" t="s">
        <v>63</v>
      </c>
      <c r="B44" s="363"/>
      <c r="C44" s="363"/>
      <c r="D44" s="363"/>
      <c r="E44" s="363"/>
      <c r="F44" s="363"/>
      <c r="G44" s="254">
        <f>SUM(G45:G47)</f>
        <v>0</v>
      </c>
      <c r="H44" s="254">
        <f>SUM(H45:H47)</f>
        <v>0</v>
      </c>
      <c r="I44" s="5"/>
      <c r="J44" s="5"/>
      <c r="K44" s="1"/>
    </row>
    <row r="45" spans="1:12" ht="12.75" x14ac:dyDescent="0.15">
      <c r="A45" s="398" t="s">
        <v>64</v>
      </c>
      <c r="B45" s="398"/>
      <c r="C45" s="398"/>
      <c r="D45" s="398"/>
      <c r="E45" s="398"/>
      <c r="F45" s="398"/>
      <c r="G45" s="257">
        <v>0</v>
      </c>
      <c r="H45" s="256">
        <v>0</v>
      </c>
      <c r="I45" s="137"/>
      <c r="J45" s="137"/>
    </row>
    <row r="46" spans="1:12" ht="12.75" x14ac:dyDescent="0.15">
      <c r="A46" s="398" t="s">
        <v>65</v>
      </c>
      <c r="B46" s="398"/>
      <c r="C46" s="398"/>
      <c r="D46" s="398"/>
      <c r="E46" s="398"/>
      <c r="F46" s="398"/>
      <c r="G46" s="257">
        <v>0</v>
      </c>
      <c r="H46" s="256">
        <v>0</v>
      </c>
      <c r="I46" s="137"/>
      <c r="J46" s="137"/>
    </row>
    <row r="47" spans="1:12" ht="12.75" x14ac:dyDescent="0.15">
      <c r="A47" s="398" t="s">
        <v>66</v>
      </c>
      <c r="B47" s="398"/>
      <c r="C47" s="398"/>
      <c r="D47" s="398"/>
      <c r="E47" s="398"/>
      <c r="F47" s="398"/>
      <c r="G47" s="257">
        <v>0</v>
      </c>
      <c r="H47" s="256">
        <v>0</v>
      </c>
      <c r="I47" s="137"/>
      <c r="J47" s="137"/>
    </row>
    <row r="48" spans="1:12" ht="12.75" x14ac:dyDescent="0.15">
      <c r="A48" s="402" t="s">
        <v>67</v>
      </c>
      <c r="B48" s="402"/>
      <c r="C48" s="402"/>
      <c r="D48" s="402"/>
      <c r="E48" s="402"/>
      <c r="F48" s="402"/>
      <c r="G48" s="258">
        <f>SUM(G49:G53)</f>
        <v>0</v>
      </c>
      <c r="H48" s="254">
        <f>SUM(H49:H53)</f>
        <v>0</v>
      </c>
      <c r="I48" s="137"/>
      <c r="J48" s="137"/>
    </row>
    <row r="49" spans="1:10" ht="12.75" x14ac:dyDescent="0.15">
      <c r="A49" s="398" t="s">
        <v>68</v>
      </c>
      <c r="B49" s="398"/>
      <c r="C49" s="398"/>
      <c r="D49" s="398"/>
      <c r="E49" s="398"/>
      <c r="F49" s="398"/>
      <c r="G49" s="257">
        <v>0</v>
      </c>
      <c r="H49" s="256">
        <v>0</v>
      </c>
      <c r="I49" s="137"/>
      <c r="J49" s="137"/>
    </row>
    <row r="50" spans="1:10" ht="12.75" x14ac:dyDescent="0.15">
      <c r="A50" s="398" t="s">
        <v>69</v>
      </c>
      <c r="B50" s="398"/>
      <c r="C50" s="398"/>
      <c r="D50" s="398"/>
      <c r="E50" s="398"/>
      <c r="F50" s="398"/>
      <c r="G50" s="257">
        <v>0</v>
      </c>
      <c r="H50" s="256">
        <v>0</v>
      </c>
      <c r="I50" s="137"/>
      <c r="J50" s="137"/>
    </row>
    <row r="51" spans="1:10" ht="12.75" x14ac:dyDescent="0.15">
      <c r="A51" s="398" t="s">
        <v>70</v>
      </c>
      <c r="B51" s="398"/>
      <c r="C51" s="398"/>
      <c r="D51" s="398"/>
      <c r="E51" s="398"/>
      <c r="F51" s="398"/>
      <c r="G51" s="257">
        <v>0</v>
      </c>
      <c r="H51" s="256">
        <v>0</v>
      </c>
      <c r="I51" s="137"/>
      <c r="J51" s="137"/>
    </row>
    <row r="52" spans="1:10" ht="12.75" x14ac:dyDescent="0.15">
      <c r="A52" s="398" t="s">
        <v>71</v>
      </c>
      <c r="B52" s="398"/>
      <c r="C52" s="398"/>
      <c r="D52" s="398"/>
      <c r="E52" s="398"/>
      <c r="F52" s="398"/>
      <c r="G52" s="257">
        <v>0</v>
      </c>
      <c r="H52" s="256">
        <v>0</v>
      </c>
      <c r="I52" s="137"/>
      <c r="J52" s="137"/>
    </row>
    <row r="53" spans="1:10" ht="12.75" x14ac:dyDescent="0.15">
      <c r="A53" s="398" t="s">
        <v>72</v>
      </c>
      <c r="B53" s="398"/>
      <c r="C53" s="398"/>
      <c r="D53" s="398"/>
      <c r="E53" s="398"/>
      <c r="F53" s="398"/>
      <c r="G53" s="257">
        <v>0</v>
      </c>
      <c r="H53" s="256">
        <v>0</v>
      </c>
      <c r="I53" s="137"/>
      <c r="J53" s="137"/>
    </row>
    <row r="54" spans="1:10" ht="12.75" x14ac:dyDescent="0.15">
      <c r="A54" s="402" t="s">
        <v>73</v>
      </c>
      <c r="B54" s="402"/>
      <c r="C54" s="402"/>
      <c r="D54" s="402"/>
      <c r="E54" s="402"/>
      <c r="F54" s="402"/>
      <c r="G54" s="259">
        <f>SUM(G55:G60)</f>
        <v>0</v>
      </c>
      <c r="H54" s="254">
        <f>SUM(H55:H60)</f>
        <v>0</v>
      </c>
      <c r="I54" s="137"/>
      <c r="J54" s="137"/>
    </row>
    <row r="55" spans="1:10" ht="12.75" x14ac:dyDescent="0.15">
      <c r="A55" s="398" t="s">
        <v>74</v>
      </c>
      <c r="B55" s="398"/>
      <c r="C55" s="398"/>
      <c r="D55" s="398"/>
      <c r="E55" s="398"/>
      <c r="F55" s="398"/>
      <c r="G55" s="257">
        <v>0</v>
      </c>
      <c r="H55" s="256">
        <v>0</v>
      </c>
      <c r="I55" s="137"/>
      <c r="J55" s="137"/>
    </row>
    <row r="56" spans="1:10" ht="12.75" x14ac:dyDescent="0.15">
      <c r="A56" s="398" t="s">
        <v>75</v>
      </c>
      <c r="B56" s="398"/>
      <c r="C56" s="398"/>
      <c r="D56" s="398"/>
      <c r="E56" s="398"/>
      <c r="F56" s="398"/>
      <c r="G56" s="257">
        <v>0</v>
      </c>
      <c r="H56" s="256">
        <v>0</v>
      </c>
      <c r="I56" s="137"/>
      <c r="J56" s="137"/>
    </row>
    <row r="57" spans="1:10" ht="12.75" x14ac:dyDescent="0.15">
      <c r="A57" s="398" t="s">
        <v>76</v>
      </c>
      <c r="B57" s="398"/>
      <c r="C57" s="398"/>
      <c r="D57" s="398"/>
      <c r="E57" s="398"/>
      <c r="F57" s="398"/>
      <c r="G57" s="257">
        <v>0</v>
      </c>
      <c r="H57" s="256">
        <v>0</v>
      </c>
      <c r="I57" s="137"/>
      <c r="J57" s="137"/>
    </row>
    <row r="58" spans="1:10" ht="12.75" x14ac:dyDescent="0.15">
      <c r="A58" s="398" t="s">
        <v>77</v>
      </c>
      <c r="B58" s="398"/>
      <c r="C58" s="398"/>
      <c r="D58" s="398"/>
      <c r="E58" s="398"/>
      <c r="F58" s="398"/>
      <c r="G58" s="257">
        <v>0</v>
      </c>
      <c r="H58" s="256">
        <v>0</v>
      </c>
      <c r="I58" s="137"/>
      <c r="J58" s="137"/>
    </row>
    <row r="59" spans="1:10" ht="12.75" x14ac:dyDescent="0.15">
      <c r="A59" s="398" t="s">
        <v>78</v>
      </c>
      <c r="B59" s="398"/>
      <c r="C59" s="398"/>
      <c r="D59" s="398"/>
      <c r="E59" s="398"/>
      <c r="F59" s="398"/>
      <c r="G59" s="257">
        <v>0</v>
      </c>
      <c r="H59" s="256">
        <v>0</v>
      </c>
      <c r="I59" s="137"/>
      <c r="J59" s="137"/>
    </row>
    <row r="60" spans="1:10" ht="12.75" x14ac:dyDescent="0.15">
      <c r="A60" s="398" t="s">
        <v>79</v>
      </c>
      <c r="B60" s="398"/>
      <c r="C60" s="398"/>
      <c r="D60" s="398"/>
      <c r="E60" s="398"/>
      <c r="F60" s="398"/>
      <c r="G60" s="257">
        <v>0</v>
      </c>
      <c r="H60" s="256">
        <v>0</v>
      </c>
      <c r="I60" s="137"/>
      <c r="J60" s="137"/>
    </row>
    <row r="61" spans="1:10" ht="12.75" x14ac:dyDescent="0.15">
      <c r="A61" s="402" t="s">
        <v>80</v>
      </c>
      <c r="B61" s="402"/>
      <c r="C61" s="402"/>
      <c r="D61" s="402"/>
      <c r="E61" s="402"/>
      <c r="F61" s="402"/>
      <c r="G61" s="259">
        <f>G62</f>
        <v>0</v>
      </c>
      <c r="H61" s="254">
        <f>H62</f>
        <v>0</v>
      </c>
      <c r="I61" s="137"/>
      <c r="J61" s="137"/>
    </row>
    <row r="62" spans="1:10" ht="12.75" x14ac:dyDescent="0.15">
      <c r="A62" s="398" t="s">
        <v>81</v>
      </c>
      <c r="B62" s="398"/>
      <c r="C62" s="398"/>
      <c r="D62" s="398"/>
      <c r="E62" s="398"/>
      <c r="F62" s="398"/>
      <c r="G62" s="257">
        <v>0</v>
      </c>
      <c r="H62" s="256">
        <v>0</v>
      </c>
      <c r="I62" s="137"/>
      <c r="J62" s="137"/>
    </row>
    <row r="63" spans="1:10" ht="12.75" x14ac:dyDescent="0.15">
      <c r="A63" s="402" t="s">
        <v>82</v>
      </c>
      <c r="B63" s="402"/>
      <c r="C63" s="402"/>
      <c r="D63" s="402"/>
      <c r="E63" s="402"/>
      <c r="F63" s="402"/>
      <c r="G63" s="257">
        <f>G30+G34+G44+G48+G54+G61</f>
        <v>49781136</v>
      </c>
      <c r="H63" s="256">
        <f>H30+H34+H44+H48+H54+H61</f>
        <v>47987238</v>
      </c>
      <c r="I63" s="137"/>
      <c r="J63" s="137"/>
    </row>
    <row r="64" spans="1:10" ht="3.75" customHeight="1" x14ac:dyDescent="0.15">
      <c r="A64" s="403"/>
      <c r="B64" s="404"/>
      <c r="C64" s="404"/>
      <c r="D64" s="404"/>
      <c r="E64" s="404"/>
      <c r="F64" s="405"/>
      <c r="G64" s="257"/>
      <c r="H64" s="256"/>
      <c r="I64" s="137"/>
      <c r="J64" s="137"/>
    </row>
    <row r="65" spans="1:10" ht="14.25" customHeight="1" x14ac:dyDescent="0.15">
      <c r="A65" s="402" t="s">
        <v>15</v>
      </c>
      <c r="B65" s="402"/>
      <c r="C65" s="402"/>
      <c r="D65" s="402"/>
      <c r="E65" s="402"/>
      <c r="F65" s="402"/>
      <c r="G65" s="257">
        <f>G27-G63</f>
        <v>1947310</v>
      </c>
      <c r="H65" s="256">
        <f>H27-H63</f>
        <v>247173</v>
      </c>
      <c r="I65" s="137"/>
      <c r="J65" s="137"/>
    </row>
    <row r="66" spans="1:10" ht="12.75" x14ac:dyDescent="0.15">
      <c r="A66" s="397"/>
      <c r="B66" s="397"/>
      <c r="C66" s="397"/>
      <c r="D66" s="397"/>
      <c r="E66" s="397"/>
      <c r="F66" s="397"/>
      <c r="G66" s="135"/>
      <c r="H66" s="135"/>
      <c r="I66" s="137"/>
      <c r="J66" s="137"/>
    </row>
    <row r="67" spans="1:10" ht="12.75" x14ac:dyDescent="0.15">
      <c r="A67" s="135"/>
      <c r="B67" s="135"/>
      <c r="C67" s="135"/>
      <c r="D67" s="135"/>
      <c r="E67" s="135"/>
      <c r="F67" s="135"/>
      <c r="G67" s="135"/>
      <c r="H67" s="135"/>
      <c r="I67" s="137"/>
      <c r="J67" s="137"/>
    </row>
    <row r="68" spans="1:10" x14ac:dyDescent="0.15">
      <c r="A68" s="135"/>
      <c r="B68" s="135"/>
      <c r="C68" s="135"/>
      <c r="D68" s="135"/>
      <c r="E68" s="135"/>
      <c r="F68" s="135"/>
      <c r="G68" s="135"/>
      <c r="H68" s="135"/>
    </row>
    <row r="69" spans="1:10" x14ac:dyDescent="0.15">
      <c r="A69" s="127"/>
      <c r="B69" s="127"/>
      <c r="C69" s="127"/>
      <c r="D69" s="127"/>
      <c r="E69" s="127"/>
      <c r="F69" s="127"/>
      <c r="G69" s="127"/>
      <c r="H69" s="127"/>
    </row>
    <row r="70" spans="1:10" x14ac:dyDescent="0.15">
      <c r="A70" s="127"/>
      <c r="B70" s="127"/>
      <c r="C70" s="127"/>
      <c r="D70" s="127"/>
      <c r="E70" s="127"/>
      <c r="F70" s="127"/>
      <c r="G70" s="127"/>
      <c r="H70" s="127"/>
    </row>
    <row r="71" spans="1:10" x14ac:dyDescent="0.15">
      <c r="A71" s="127"/>
      <c r="B71" s="127"/>
      <c r="C71" s="127"/>
      <c r="D71" s="127"/>
      <c r="E71" s="127"/>
      <c r="F71" s="127"/>
      <c r="G71" s="127"/>
      <c r="H71" s="127"/>
    </row>
    <row r="72" spans="1:10" x14ac:dyDescent="0.15">
      <c r="A72" s="127"/>
      <c r="B72" s="127"/>
      <c r="C72" s="127"/>
      <c r="D72" s="127"/>
      <c r="E72" s="127"/>
      <c r="F72" s="127"/>
      <c r="G72" s="127"/>
      <c r="H72" s="127"/>
    </row>
    <row r="73" spans="1:10" x14ac:dyDescent="0.15">
      <c r="A73" s="127"/>
      <c r="B73" s="127"/>
      <c r="C73" s="127"/>
      <c r="D73" s="127"/>
      <c r="E73" s="127"/>
      <c r="F73" s="127"/>
      <c r="G73" s="127"/>
      <c r="H73" s="127"/>
    </row>
    <row r="74" spans="1:10" x14ac:dyDescent="0.15">
      <c r="A74" s="127"/>
      <c r="B74" s="127"/>
      <c r="C74" s="127"/>
      <c r="D74" s="127"/>
      <c r="E74" s="127"/>
      <c r="F74" s="127"/>
      <c r="G74" s="127"/>
      <c r="H74" s="127"/>
    </row>
    <row r="75" spans="1:10" x14ac:dyDescent="0.15">
      <c r="A75" s="127"/>
      <c r="B75" s="127"/>
      <c r="C75" s="127"/>
      <c r="D75" s="127"/>
      <c r="E75" s="127"/>
      <c r="F75" s="127"/>
      <c r="G75" s="127"/>
      <c r="H75" s="127"/>
    </row>
    <row r="76" spans="1:10" x14ac:dyDescent="0.15">
      <c r="A76" s="127"/>
      <c r="B76" s="127"/>
      <c r="C76" s="127"/>
      <c r="D76" s="127"/>
      <c r="E76" s="127"/>
      <c r="F76" s="127"/>
      <c r="G76" s="127"/>
      <c r="H76" s="127"/>
    </row>
    <row r="77" spans="1:10" x14ac:dyDescent="0.15">
      <c r="A77" s="127"/>
      <c r="B77" s="127"/>
      <c r="C77" s="127"/>
      <c r="D77" s="127"/>
      <c r="E77" s="127"/>
      <c r="F77" s="127"/>
      <c r="G77" s="127"/>
      <c r="H77" s="127"/>
    </row>
    <row r="78" spans="1:10" x14ac:dyDescent="0.15">
      <c r="A78" s="127"/>
      <c r="B78" s="127"/>
      <c r="C78" s="127"/>
      <c r="D78" s="127"/>
      <c r="E78" s="127"/>
      <c r="F78" s="127"/>
      <c r="G78" s="127"/>
      <c r="H78" s="127"/>
    </row>
  </sheetData>
  <mergeCells count="58">
    <mergeCell ref="A63:F63"/>
    <mergeCell ref="A65:F65"/>
    <mergeCell ref="A59:F59"/>
    <mergeCell ref="A61:F61"/>
    <mergeCell ref="A62:F62"/>
    <mergeCell ref="A60:F60"/>
    <mergeCell ref="A64:F64"/>
    <mergeCell ref="A57:F57"/>
    <mergeCell ref="A58:F58"/>
    <mergeCell ref="A49:F49"/>
    <mergeCell ref="A50:F50"/>
    <mergeCell ref="A51:F51"/>
    <mergeCell ref="A52:F52"/>
    <mergeCell ref="A53:F53"/>
    <mergeCell ref="A44:F44"/>
    <mergeCell ref="A45:F45"/>
    <mergeCell ref="A54:F54"/>
    <mergeCell ref="A55:F55"/>
    <mergeCell ref="A56:F56"/>
    <mergeCell ref="A48:F48"/>
    <mergeCell ref="A21:F21"/>
    <mergeCell ref="A39:F39"/>
    <mergeCell ref="A40:F40"/>
    <mergeCell ref="A43:F43"/>
    <mergeCell ref="A22:F22"/>
    <mergeCell ref="A23:F23"/>
    <mergeCell ref="A24:F24"/>
    <mergeCell ref="A25:F25"/>
    <mergeCell ref="A26:F26"/>
    <mergeCell ref="A28:F28"/>
    <mergeCell ref="A8:F8"/>
    <mergeCell ref="A66:F66"/>
    <mergeCell ref="A46:F46"/>
    <mergeCell ref="A27:F27"/>
    <mergeCell ref="A29:F29"/>
    <mergeCell ref="A30:F30"/>
    <mergeCell ref="A31:F31"/>
    <mergeCell ref="A41:F41"/>
    <mergeCell ref="A32:F32"/>
    <mergeCell ref="A33:F33"/>
    <mergeCell ref="A34:F34"/>
    <mergeCell ref="A35:F35"/>
    <mergeCell ref="A36:F36"/>
    <mergeCell ref="A37:F37"/>
    <mergeCell ref="A38:F38"/>
    <mergeCell ref="A47:F47"/>
    <mergeCell ref="A20:F20"/>
    <mergeCell ref="A9:F9"/>
    <mergeCell ref="A10:F10"/>
    <mergeCell ref="A18:F18"/>
    <mergeCell ref="A19:F19"/>
    <mergeCell ref="A16:F16"/>
    <mergeCell ref="A17:F17"/>
    <mergeCell ref="A11:F11"/>
    <mergeCell ref="A12:F12"/>
    <mergeCell ref="A13:F13"/>
    <mergeCell ref="A14:F14"/>
    <mergeCell ref="A15:F1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9"/>
  <sheetViews>
    <sheetView tabSelected="1" topLeftCell="A56" workbookViewId="0">
      <selection activeCell="N68" sqref="N68"/>
    </sheetView>
  </sheetViews>
  <sheetFormatPr baseColWidth="10" defaultColWidth="9.33203125" defaultRowHeight="10.5" x14ac:dyDescent="0.15"/>
  <cols>
    <col min="1" max="1" width="0.6640625" customWidth="1"/>
    <col min="2" max="5" width="9.33203125" hidden="1" customWidth="1"/>
    <col min="6" max="6" width="4.5" customWidth="1"/>
    <col min="7" max="7" width="7.5" customWidth="1"/>
    <col min="8" max="8" width="15" customWidth="1"/>
    <col min="9" max="9" width="18.5" customWidth="1"/>
    <col min="10" max="10" width="0.6640625" customWidth="1"/>
    <col min="11" max="11" width="22.6640625" bestFit="1" customWidth="1"/>
    <col min="12" max="12" width="2.1640625" customWidth="1"/>
    <col min="13" max="13" width="15.5" bestFit="1" customWidth="1"/>
    <col min="14" max="14" width="19.83203125" customWidth="1"/>
    <col min="15" max="15" width="36.83203125" customWidth="1"/>
    <col min="16" max="16" width="8.1640625" customWidth="1"/>
    <col min="17" max="17" width="20.83203125" customWidth="1"/>
    <col min="18" max="18" width="1.33203125" customWidth="1"/>
    <col min="19" max="19" width="3.83203125" customWidth="1"/>
    <col min="20" max="20" width="5.83203125" customWidth="1"/>
    <col min="21" max="21" width="25.1640625" customWidth="1"/>
    <col min="22" max="22" width="15.5" customWidth="1"/>
    <col min="24" max="24" width="14.6640625" customWidth="1"/>
    <col min="25" max="25" width="11.5" bestFit="1" customWidth="1"/>
    <col min="26" max="26" width="13.83203125" bestFit="1" customWidth="1"/>
    <col min="28" max="28" width="11.5" bestFit="1" customWidth="1"/>
  </cols>
  <sheetData>
    <row r="1" spans="1:24" ht="9.9499999999999993" customHeight="1" x14ac:dyDescent="0.15">
      <c r="A1" s="35" t="s">
        <v>204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4" ht="9.9499999999999993" customHeight="1" x14ac:dyDescent="0.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4" ht="9.9499999999999993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4" ht="12.75" x14ac:dyDescent="0.15">
      <c r="A4" s="35"/>
      <c r="B4" s="35"/>
      <c r="C4" s="35"/>
      <c r="D4" s="35"/>
      <c r="E4" s="35"/>
      <c r="F4" s="417"/>
      <c r="G4" s="417"/>
      <c r="H4" s="417"/>
      <c r="I4" s="418"/>
      <c r="J4" s="418"/>
      <c r="K4" s="418"/>
      <c r="L4" s="418"/>
      <c r="M4" s="418"/>
      <c r="N4" s="419"/>
      <c r="O4" s="418"/>
      <c r="P4" s="418"/>
      <c r="Q4" s="418"/>
      <c r="R4" s="418"/>
      <c r="S4" s="418"/>
      <c r="T4" s="418"/>
      <c r="U4" s="35"/>
    </row>
    <row r="5" spans="1:24" ht="12.75" x14ac:dyDescent="0.15">
      <c r="A5" s="35"/>
      <c r="B5" s="35"/>
      <c r="C5" s="35"/>
      <c r="D5" s="35"/>
      <c r="E5" s="35"/>
      <c r="F5" s="417"/>
      <c r="G5" s="417"/>
      <c r="H5" s="417"/>
      <c r="I5" s="420"/>
      <c r="J5" s="420"/>
      <c r="K5" s="420"/>
      <c r="L5" s="420"/>
      <c r="M5" s="420"/>
      <c r="N5" s="421"/>
      <c r="O5" s="420"/>
      <c r="P5" s="420"/>
      <c r="Q5" s="420"/>
      <c r="R5" s="420"/>
      <c r="S5" s="35"/>
      <c r="T5" s="35"/>
      <c r="U5" s="35"/>
    </row>
    <row r="6" spans="1:24" ht="12.75" x14ac:dyDescent="0.15">
      <c r="A6" s="35"/>
      <c r="B6" s="35"/>
      <c r="C6" s="35"/>
      <c r="D6" s="35"/>
      <c r="E6" s="35"/>
      <c r="F6" s="35"/>
      <c r="G6" s="35"/>
      <c r="H6" s="35"/>
      <c r="I6" s="36"/>
      <c r="J6" s="36"/>
      <c r="K6" s="36"/>
      <c r="L6" s="36"/>
      <c r="M6" s="36"/>
      <c r="N6" s="36"/>
      <c r="O6" s="36"/>
      <c r="P6" s="36"/>
      <c r="Q6" s="36"/>
      <c r="R6" s="36"/>
      <c r="S6" s="35"/>
      <c r="T6" s="35"/>
      <c r="U6" s="35"/>
    </row>
    <row r="7" spans="1:24" ht="12.75" x14ac:dyDescent="0.15">
      <c r="A7" s="35"/>
      <c r="B7" s="35"/>
      <c r="C7" s="35"/>
      <c r="D7" s="35"/>
      <c r="E7" s="35"/>
      <c r="F7" s="35"/>
      <c r="G7" s="35"/>
      <c r="H7" s="35"/>
      <c r="I7" s="36"/>
      <c r="J7" s="36"/>
      <c r="K7" s="36"/>
      <c r="L7" s="36"/>
      <c r="M7" s="36"/>
      <c r="N7" s="36"/>
      <c r="O7" s="36"/>
      <c r="P7" s="36"/>
      <c r="Q7" s="36"/>
      <c r="R7" s="36"/>
      <c r="S7" s="35"/>
      <c r="T7" s="35"/>
      <c r="U7" s="35"/>
    </row>
    <row r="8" spans="1:24" ht="12.75" x14ac:dyDescent="0.15">
      <c r="A8" s="35"/>
      <c r="B8" s="35"/>
      <c r="C8" s="35"/>
      <c r="D8" s="35"/>
      <c r="E8" s="35"/>
      <c r="F8" s="35"/>
      <c r="G8" s="35"/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5"/>
      <c r="T8" s="35"/>
      <c r="U8" s="35"/>
    </row>
    <row r="9" spans="1:24" ht="12.7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7">
        <v>2025</v>
      </c>
      <c r="L9" s="422">
        <v>2024</v>
      </c>
      <c r="M9" s="422"/>
      <c r="N9" s="38"/>
      <c r="O9" s="35"/>
      <c r="P9" s="35"/>
      <c r="Q9" s="37">
        <v>2025</v>
      </c>
      <c r="R9" s="422">
        <v>2024</v>
      </c>
      <c r="S9" s="422"/>
      <c r="T9" s="422"/>
      <c r="U9" s="422"/>
    </row>
    <row r="10" spans="1:24" ht="12.75" x14ac:dyDescent="0.15">
      <c r="A10" s="35"/>
      <c r="B10" s="35"/>
      <c r="C10" s="35"/>
      <c r="D10" s="35"/>
      <c r="E10" s="35"/>
      <c r="F10" s="423" t="s">
        <v>1</v>
      </c>
      <c r="G10" s="423"/>
      <c r="H10" s="423"/>
      <c r="I10" s="423"/>
      <c r="J10" s="423"/>
      <c r="K10" s="46"/>
      <c r="L10" s="46"/>
      <c r="M10" s="46"/>
      <c r="N10" s="46"/>
      <c r="O10" s="423" t="s">
        <v>2</v>
      </c>
      <c r="P10" s="423"/>
      <c r="Q10" s="46"/>
      <c r="R10" s="46"/>
      <c r="S10" s="46"/>
      <c r="T10" s="46"/>
      <c r="U10" s="46"/>
    </row>
    <row r="11" spans="1:24" ht="12.75" x14ac:dyDescent="0.15">
      <c r="A11" s="35"/>
      <c r="B11" s="35"/>
      <c r="C11" s="35"/>
      <c r="D11" s="35"/>
      <c r="E11" s="35"/>
      <c r="F11" s="414" t="s">
        <v>83</v>
      </c>
      <c r="G11" s="414"/>
      <c r="H11" s="414"/>
      <c r="I11" s="414"/>
      <c r="J11" s="414"/>
      <c r="K11" s="47"/>
      <c r="L11" s="415"/>
      <c r="M11" s="415"/>
      <c r="N11" s="48"/>
      <c r="O11" s="416" t="s">
        <v>102</v>
      </c>
      <c r="P11" s="416"/>
      <c r="Q11" s="47"/>
      <c r="R11" s="415"/>
      <c r="S11" s="415"/>
      <c r="T11" s="415"/>
      <c r="U11" s="415"/>
    </row>
    <row r="12" spans="1:24" ht="12.75" x14ac:dyDescent="0.15">
      <c r="A12" s="35"/>
      <c r="B12" s="35"/>
      <c r="C12" s="35"/>
      <c r="D12" s="35"/>
      <c r="E12" s="35"/>
      <c r="F12" s="406" t="s">
        <v>84</v>
      </c>
      <c r="G12" s="406"/>
      <c r="H12" s="406"/>
      <c r="I12" s="406"/>
      <c r="J12" s="406"/>
      <c r="K12" s="147">
        <v>6041985</v>
      </c>
      <c r="L12" s="128"/>
      <c r="M12" s="49">
        <v>3549565</v>
      </c>
      <c r="N12" s="50"/>
      <c r="O12" s="412" t="s">
        <v>103</v>
      </c>
      <c r="P12" s="412"/>
      <c r="Q12" s="147">
        <v>5433395</v>
      </c>
      <c r="R12" s="69">
        <v>4220889</v>
      </c>
      <c r="S12" s="69"/>
      <c r="T12" s="69"/>
      <c r="U12" s="49">
        <v>5561312</v>
      </c>
      <c r="V12" s="20"/>
      <c r="W12" s="20"/>
      <c r="X12" s="21"/>
    </row>
    <row r="13" spans="1:24" ht="12.75" x14ac:dyDescent="0.15">
      <c r="A13" s="35"/>
      <c r="B13" s="35"/>
      <c r="C13" s="35"/>
      <c r="D13" s="35"/>
      <c r="E13" s="35"/>
      <c r="F13" s="406" t="s">
        <v>85</v>
      </c>
      <c r="G13" s="406"/>
      <c r="H13" s="406"/>
      <c r="I13" s="406"/>
      <c r="J13" s="406"/>
      <c r="K13" s="147">
        <v>600553</v>
      </c>
      <c r="L13" s="128"/>
      <c r="M13" s="49">
        <v>1466858</v>
      </c>
      <c r="N13" s="50"/>
      <c r="O13" s="412" t="s">
        <v>104</v>
      </c>
      <c r="P13" s="412"/>
      <c r="Q13" s="147">
        <v>0</v>
      </c>
      <c r="R13" s="69">
        <v>10575</v>
      </c>
      <c r="S13" s="69"/>
      <c r="T13" s="69"/>
      <c r="U13" s="49">
        <v>7499</v>
      </c>
      <c r="V13" s="20"/>
      <c r="W13" s="20"/>
      <c r="X13" s="21"/>
    </row>
    <row r="14" spans="1:24" ht="12.75" x14ac:dyDescent="0.15">
      <c r="A14" s="35"/>
      <c r="B14" s="35"/>
      <c r="C14" s="35"/>
      <c r="D14" s="35"/>
      <c r="E14" s="35"/>
      <c r="F14" s="406" t="s">
        <v>86</v>
      </c>
      <c r="G14" s="406"/>
      <c r="H14" s="406"/>
      <c r="I14" s="406"/>
      <c r="J14" s="406"/>
      <c r="K14" s="147">
        <v>5570</v>
      </c>
      <c r="L14" s="128"/>
      <c r="M14" s="49">
        <v>9</v>
      </c>
      <c r="N14" s="50"/>
      <c r="O14" s="412" t="s">
        <v>105</v>
      </c>
      <c r="P14" s="412"/>
      <c r="Q14" s="147">
        <v>0</v>
      </c>
      <c r="R14" s="69">
        <v>0</v>
      </c>
      <c r="S14" s="69"/>
      <c r="T14" s="69"/>
      <c r="U14" s="49">
        <v>0</v>
      </c>
      <c r="V14" s="20"/>
      <c r="W14" s="20"/>
      <c r="X14" s="21"/>
    </row>
    <row r="15" spans="1:24" ht="12.75" x14ac:dyDescent="0.15">
      <c r="A15" s="35"/>
      <c r="B15" s="35"/>
      <c r="C15" s="35"/>
      <c r="D15" s="35"/>
      <c r="E15" s="35"/>
      <c r="F15" s="406" t="s">
        <v>87</v>
      </c>
      <c r="G15" s="406"/>
      <c r="H15" s="406"/>
      <c r="I15" s="406"/>
      <c r="J15" s="406"/>
      <c r="K15" s="146"/>
      <c r="L15" s="128"/>
      <c r="M15" s="49">
        <v>0</v>
      </c>
      <c r="N15" s="50"/>
      <c r="O15" s="412" t="s">
        <v>106</v>
      </c>
      <c r="P15" s="412"/>
      <c r="Q15" s="147">
        <v>0</v>
      </c>
      <c r="R15" s="69">
        <v>0</v>
      </c>
      <c r="S15" s="69"/>
      <c r="T15" s="69"/>
      <c r="U15" s="49">
        <v>0</v>
      </c>
      <c r="V15" s="20"/>
      <c r="W15" s="20"/>
      <c r="X15" s="21"/>
    </row>
    <row r="16" spans="1:24" ht="12.75" x14ac:dyDescent="0.15">
      <c r="A16" s="35"/>
      <c r="B16" s="35"/>
      <c r="C16" s="35"/>
      <c r="D16" s="35"/>
      <c r="E16" s="35"/>
      <c r="F16" s="406" t="s">
        <v>88</v>
      </c>
      <c r="G16" s="406"/>
      <c r="H16" s="406"/>
      <c r="I16" s="406"/>
      <c r="J16" s="406"/>
      <c r="K16" s="146"/>
      <c r="L16" s="128"/>
      <c r="M16" s="49">
        <v>0</v>
      </c>
      <c r="N16" s="50"/>
      <c r="O16" s="412" t="s">
        <v>107</v>
      </c>
      <c r="P16" s="412"/>
      <c r="Q16" s="147">
        <v>0</v>
      </c>
      <c r="R16" s="69">
        <v>0</v>
      </c>
      <c r="S16" s="69"/>
      <c r="T16" s="69"/>
      <c r="U16" s="49">
        <v>0</v>
      </c>
      <c r="V16" s="20"/>
      <c r="W16" s="20"/>
      <c r="X16" s="21"/>
    </row>
    <row r="17" spans="1:25" ht="12.75" x14ac:dyDescent="0.15">
      <c r="A17" s="35"/>
      <c r="B17" s="35"/>
      <c r="C17" s="35"/>
      <c r="D17" s="35"/>
      <c r="E17" s="35"/>
      <c r="F17" s="406" t="s">
        <v>89</v>
      </c>
      <c r="G17" s="406"/>
      <c r="H17" s="406"/>
      <c r="I17" s="406"/>
      <c r="J17" s="406"/>
      <c r="K17" s="146"/>
      <c r="L17" s="128"/>
      <c r="M17" s="49">
        <v>0</v>
      </c>
      <c r="N17" s="50"/>
      <c r="O17" s="412" t="s">
        <v>108</v>
      </c>
      <c r="P17" s="412"/>
      <c r="Q17" s="147">
        <v>73777</v>
      </c>
      <c r="R17" s="69">
        <v>299200</v>
      </c>
      <c r="S17" s="69"/>
      <c r="T17" s="69"/>
      <c r="U17" s="49">
        <v>73250</v>
      </c>
      <c r="V17" s="21"/>
      <c r="W17" s="20"/>
      <c r="X17" s="21"/>
    </row>
    <row r="18" spans="1:25" ht="12.75" x14ac:dyDescent="0.15">
      <c r="A18" s="35"/>
      <c r="B18" s="35"/>
      <c r="C18" s="35"/>
      <c r="D18" s="35"/>
      <c r="E18" s="35"/>
      <c r="F18" s="406" t="s">
        <v>90</v>
      </c>
      <c r="G18" s="406"/>
      <c r="H18" s="406"/>
      <c r="I18" s="406"/>
      <c r="J18" s="406"/>
      <c r="K18" s="146"/>
      <c r="L18" s="128"/>
      <c r="M18" s="49">
        <v>0</v>
      </c>
      <c r="N18" s="50"/>
      <c r="O18" s="412" t="s">
        <v>109</v>
      </c>
      <c r="P18" s="412"/>
      <c r="Q18" s="147">
        <v>0</v>
      </c>
      <c r="R18" s="69">
        <v>0</v>
      </c>
      <c r="S18" s="69"/>
      <c r="T18" s="69"/>
      <c r="U18" s="49">
        <v>0</v>
      </c>
      <c r="V18" s="20"/>
      <c r="W18" s="20"/>
      <c r="X18" s="21"/>
    </row>
    <row r="19" spans="1:25" ht="12.75" x14ac:dyDescent="0.15">
      <c r="A19" s="35"/>
      <c r="B19" s="35"/>
      <c r="C19" s="35"/>
      <c r="D19" s="35"/>
      <c r="E19" s="35"/>
      <c r="F19" s="70"/>
      <c r="G19" s="70"/>
      <c r="H19" s="70"/>
      <c r="I19" s="70"/>
      <c r="J19" s="70"/>
      <c r="K19" s="146"/>
      <c r="L19" s="50"/>
      <c r="M19" s="69"/>
      <c r="N19" s="50"/>
      <c r="O19" s="68" t="s">
        <v>110</v>
      </c>
      <c r="P19" s="68"/>
      <c r="Q19" s="147">
        <v>0</v>
      </c>
      <c r="R19" s="69">
        <v>0</v>
      </c>
      <c r="S19" s="69"/>
      <c r="T19" s="69"/>
      <c r="U19" s="49">
        <v>0</v>
      </c>
      <c r="V19" s="20"/>
      <c r="W19" s="20"/>
      <c r="X19" s="21"/>
    </row>
    <row r="20" spans="1:25" ht="12.75" x14ac:dyDescent="0.15">
      <c r="A20" s="35"/>
      <c r="B20" s="35"/>
      <c r="C20" s="35"/>
      <c r="D20" s="35"/>
      <c r="E20" s="35"/>
      <c r="F20" s="410" t="s">
        <v>3</v>
      </c>
      <c r="G20" s="410"/>
      <c r="H20" s="410"/>
      <c r="I20" s="410"/>
      <c r="J20" s="410"/>
      <c r="K20" s="65">
        <f>SUM(K12:K18)</f>
        <v>6648108</v>
      </c>
      <c r="L20" s="129"/>
      <c r="M20" s="65">
        <f>SUM(M12:M18)</f>
        <v>5016432</v>
      </c>
      <c r="N20" s="51"/>
      <c r="O20" s="412"/>
      <c r="P20" s="412"/>
      <c r="Q20" s="147"/>
      <c r="R20" s="20"/>
      <c r="S20" s="20"/>
      <c r="T20" s="20"/>
      <c r="U20" s="20"/>
      <c r="W20" s="20"/>
      <c r="X20" s="21"/>
    </row>
    <row r="21" spans="1:25" ht="12.75" x14ac:dyDescent="0.15">
      <c r="A21" s="35"/>
      <c r="B21" s="35"/>
      <c r="C21" s="35"/>
      <c r="D21" s="35"/>
      <c r="E21" s="35"/>
      <c r="F21" s="59"/>
      <c r="G21" s="59"/>
      <c r="H21" s="59"/>
      <c r="I21" s="59"/>
      <c r="J21" s="59"/>
      <c r="K21" s="146"/>
      <c r="L21" s="51"/>
      <c r="M21" s="67"/>
      <c r="N21" s="51"/>
      <c r="O21" s="410" t="s">
        <v>4</v>
      </c>
      <c r="P21" s="410"/>
      <c r="Q21" s="65">
        <f>SUM(Q12:Q19)</f>
        <v>5507172</v>
      </c>
      <c r="R21" s="67">
        <f>SUM(R12:R19)</f>
        <v>4530664</v>
      </c>
      <c r="S21" s="67"/>
      <c r="T21" s="67"/>
      <c r="U21" s="65">
        <f>SUM(U12:U19)</f>
        <v>5642061</v>
      </c>
      <c r="V21" s="20"/>
      <c r="W21" s="20"/>
      <c r="X21" s="21"/>
    </row>
    <row r="22" spans="1:25" ht="12.75" x14ac:dyDescent="0.15">
      <c r="A22" s="35"/>
      <c r="B22" s="35"/>
      <c r="C22" s="35"/>
      <c r="D22" s="35"/>
      <c r="E22" s="35"/>
      <c r="F22" s="413" t="s">
        <v>91</v>
      </c>
      <c r="G22" s="413"/>
      <c r="H22" s="413"/>
      <c r="I22" s="413"/>
      <c r="J22" s="413"/>
      <c r="K22" s="146"/>
      <c r="L22" s="130"/>
      <c r="M22" s="52"/>
      <c r="N22" s="53"/>
      <c r="Q22" s="147"/>
      <c r="R22" s="20"/>
      <c r="S22" s="20"/>
      <c r="T22" s="20"/>
      <c r="U22" s="20"/>
      <c r="V22" s="20"/>
      <c r="W22" s="20"/>
      <c r="X22" s="21"/>
      <c r="Y22" s="2"/>
    </row>
    <row r="23" spans="1:25" ht="12.75" x14ac:dyDescent="0.15">
      <c r="A23" s="35"/>
      <c r="B23" s="35"/>
      <c r="C23" s="35"/>
      <c r="D23" s="35"/>
      <c r="E23" s="35"/>
      <c r="F23" s="406" t="s">
        <v>92</v>
      </c>
      <c r="G23" s="406"/>
      <c r="H23" s="406"/>
      <c r="I23" s="406"/>
      <c r="J23" s="406"/>
      <c r="K23" s="147">
        <v>0</v>
      </c>
      <c r="L23" s="128"/>
      <c r="M23" s="49">
        <v>0</v>
      </c>
      <c r="N23" s="50"/>
      <c r="O23" s="411" t="s">
        <v>111</v>
      </c>
      <c r="P23" s="411"/>
      <c r="Q23" s="147"/>
      <c r="R23" s="131"/>
      <c r="S23" s="131"/>
      <c r="T23" s="131"/>
      <c r="U23" s="54"/>
      <c r="V23" s="22"/>
      <c r="W23" s="20"/>
      <c r="X23" s="21"/>
    </row>
    <row r="24" spans="1:25" ht="12.75" x14ac:dyDescent="0.15">
      <c r="A24" s="35"/>
      <c r="B24" s="35"/>
      <c r="C24" s="35"/>
      <c r="D24" s="35"/>
      <c r="E24" s="35"/>
      <c r="F24" s="406" t="s">
        <v>93</v>
      </c>
      <c r="G24" s="406"/>
      <c r="H24" s="406"/>
      <c r="I24" s="406"/>
      <c r="J24" s="406"/>
      <c r="K24" s="147">
        <v>0</v>
      </c>
      <c r="L24" s="128"/>
      <c r="M24" s="49">
        <v>0</v>
      </c>
      <c r="N24" s="50"/>
      <c r="O24" s="406" t="s">
        <v>103</v>
      </c>
      <c r="P24" s="406"/>
      <c r="Q24" s="49">
        <v>0</v>
      </c>
      <c r="R24" s="69">
        <v>0</v>
      </c>
      <c r="S24" s="69"/>
      <c r="T24" s="69"/>
      <c r="U24" s="49">
        <v>0</v>
      </c>
      <c r="V24" s="20"/>
      <c r="W24" s="20"/>
      <c r="X24" s="21"/>
    </row>
    <row r="25" spans="1:25" ht="12.75" x14ac:dyDescent="0.15">
      <c r="A25" s="35"/>
      <c r="B25" s="35"/>
      <c r="C25" s="35"/>
      <c r="D25" s="35"/>
      <c r="E25" s="35"/>
      <c r="F25" s="406" t="s">
        <v>94</v>
      </c>
      <c r="G25" s="406"/>
      <c r="H25" s="406"/>
      <c r="I25" s="406"/>
      <c r="J25" s="406"/>
      <c r="K25" s="147">
        <v>36934900</v>
      </c>
      <c r="L25" s="128"/>
      <c r="M25" s="49">
        <v>36934900</v>
      </c>
      <c r="N25" s="50"/>
      <c r="O25" s="406" t="s">
        <v>112</v>
      </c>
      <c r="P25" s="406"/>
      <c r="Q25" s="49">
        <v>0</v>
      </c>
      <c r="R25" s="69">
        <v>0</v>
      </c>
      <c r="S25" s="69"/>
      <c r="T25" s="69"/>
      <c r="U25" s="49">
        <v>0</v>
      </c>
      <c r="V25" s="20"/>
      <c r="W25" s="20"/>
      <c r="X25" s="21"/>
    </row>
    <row r="26" spans="1:25" ht="12.75" x14ac:dyDescent="0.15">
      <c r="A26" s="35"/>
      <c r="B26" s="35"/>
      <c r="C26" s="35"/>
      <c r="D26" s="35"/>
      <c r="E26" s="35"/>
      <c r="F26" s="406" t="s">
        <v>95</v>
      </c>
      <c r="G26" s="406"/>
      <c r="H26" s="406"/>
      <c r="I26" s="406"/>
      <c r="J26" s="406"/>
      <c r="K26" s="147">
        <v>4716151</v>
      </c>
      <c r="L26" s="128"/>
      <c r="M26" s="49">
        <v>4552732</v>
      </c>
      <c r="N26" s="50"/>
      <c r="O26" s="406" t="s">
        <v>113</v>
      </c>
      <c r="P26" s="406"/>
      <c r="Q26" s="49">
        <v>0</v>
      </c>
      <c r="R26" s="69">
        <v>0</v>
      </c>
      <c r="S26" s="69"/>
      <c r="T26" s="69"/>
      <c r="U26" s="49">
        <v>0</v>
      </c>
      <c r="V26" s="20"/>
      <c r="W26" s="20"/>
      <c r="X26" s="21"/>
    </row>
    <row r="27" spans="1:25" ht="12.75" x14ac:dyDescent="0.15">
      <c r="A27" s="35"/>
      <c r="B27" s="35"/>
      <c r="C27" s="35"/>
      <c r="D27" s="35"/>
      <c r="E27" s="35"/>
      <c r="F27" s="406" t="s">
        <v>96</v>
      </c>
      <c r="G27" s="406"/>
      <c r="H27" s="406"/>
      <c r="I27" s="406"/>
      <c r="J27" s="406"/>
      <c r="K27" s="147">
        <v>0</v>
      </c>
      <c r="L27" s="128"/>
      <c r="M27" s="49">
        <v>0</v>
      </c>
      <c r="N27" s="50"/>
      <c r="O27" s="406" t="s">
        <v>114</v>
      </c>
      <c r="P27" s="406"/>
      <c r="Q27" s="49">
        <v>0</v>
      </c>
      <c r="R27" s="69">
        <v>0</v>
      </c>
      <c r="S27" s="69"/>
      <c r="T27" s="69"/>
      <c r="U27" s="49">
        <v>0</v>
      </c>
      <c r="V27" s="20"/>
      <c r="W27" s="20"/>
      <c r="X27" s="21"/>
    </row>
    <row r="28" spans="1:25" ht="12.75" x14ac:dyDescent="0.15">
      <c r="A28" s="35"/>
      <c r="B28" s="35"/>
      <c r="C28" s="35"/>
      <c r="D28" s="35"/>
      <c r="E28" s="35"/>
      <c r="F28" s="406" t="s">
        <v>97</v>
      </c>
      <c r="G28" s="406"/>
      <c r="H28" s="406"/>
      <c r="I28" s="406"/>
      <c r="J28" s="406"/>
      <c r="K28" s="148">
        <v>-4524798</v>
      </c>
      <c r="L28" s="122"/>
      <c r="M28" s="122">
        <v>-4524798</v>
      </c>
      <c r="N28" s="55"/>
      <c r="O28" s="406" t="s">
        <v>115</v>
      </c>
      <c r="P28" s="406"/>
      <c r="Q28" s="49">
        <v>0</v>
      </c>
      <c r="R28" s="69">
        <v>0</v>
      </c>
      <c r="S28" s="69"/>
      <c r="T28" s="69"/>
      <c r="U28" s="49">
        <v>0</v>
      </c>
      <c r="V28" s="20"/>
      <c r="W28" s="20"/>
      <c r="X28" s="21"/>
    </row>
    <row r="29" spans="1:25" ht="12.75" x14ac:dyDescent="0.15">
      <c r="A29" s="35"/>
      <c r="B29" s="35"/>
      <c r="C29" s="35"/>
      <c r="D29" s="35"/>
      <c r="E29" s="35"/>
      <c r="F29" s="406" t="s">
        <v>98</v>
      </c>
      <c r="G29" s="406"/>
      <c r="H29" s="406"/>
      <c r="I29" s="406"/>
      <c r="J29" s="406"/>
      <c r="K29" s="147">
        <v>0</v>
      </c>
      <c r="L29" s="128"/>
      <c r="M29" s="49">
        <v>0</v>
      </c>
      <c r="N29" s="50"/>
      <c r="O29" s="406" t="s">
        <v>116</v>
      </c>
      <c r="P29" s="406"/>
      <c r="Q29" s="49">
        <v>0</v>
      </c>
      <c r="R29" s="69">
        <v>0</v>
      </c>
      <c r="S29" s="69"/>
      <c r="T29" s="69"/>
      <c r="U29" s="49">
        <v>0</v>
      </c>
      <c r="V29" s="20"/>
      <c r="W29" s="20"/>
      <c r="X29" s="21"/>
    </row>
    <row r="30" spans="1:25" ht="12.75" x14ac:dyDescent="0.15">
      <c r="A30" s="35"/>
      <c r="B30" s="35"/>
      <c r="C30" s="35"/>
      <c r="D30" s="35"/>
      <c r="E30" s="35"/>
      <c r="F30" s="406" t="s">
        <v>99</v>
      </c>
      <c r="G30" s="406"/>
      <c r="H30" s="406"/>
      <c r="I30" s="406"/>
      <c r="J30" s="406"/>
      <c r="K30" s="147">
        <v>0</v>
      </c>
      <c r="L30" s="128"/>
      <c r="M30" s="49">
        <v>0</v>
      </c>
      <c r="N30" s="50"/>
      <c r="Q30" s="20"/>
      <c r="R30" s="20"/>
      <c r="S30" s="20"/>
      <c r="T30" s="20"/>
      <c r="U30" s="20"/>
      <c r="W30" s="20"/>
      <c r="X30" s="21"/>
    </row>
    <row r="31" spans="1:25" ht="12.75" x14ac:dyDescent="0.15">
      <c r="A31" s="35"/>
      <c r="B31" s="35"/>
      <c r="C31" s="35"/>
      <c r="D31" s="35"/>
      <c r="E31" s="35"/>
      <c r="F31" s="406" t="s">
        <v>100</v>
      </c>
      <c r="G31" s="406"/>
      <c r="H31" s="406"/>
      <c r="I31" s="406"/>
      <c r="J31" s="406"/>
      <c r="K31" s="147">
        <v>0</v>
      </c>
      <c r="L31" s="128"/>
      <c r="M31" s="49">
        <v>0</v>
      </c>
      <c r="N31" s="50"/>
      <c r="O31" s="64" t="s">
        <v>5</v>
      </c>
      <c r="P31" s="64"/>
      <c r="Q31" s="65">
        <f>SUM(Q24:Q29)</f>
        <v>0</v>
      </c>
      <c r="R31" s="67">
        <f>SUM(R24:R29)</f>
        <v>0</v>
      </c>
      <c r="S31" s="67"/>
      <c r="T31" s="67"/>
      <c r="U31" s="65">
        <f>SUM(U24:U29)</f>
        <v>0</v>
      </c>
      <c r="V31" s="20"/>
      <c r="W31" s="20"/>
      <c r="X31" s="21"/>
    </row>
    <row r="32" spans="1:25" ht="12.75" x14ac:dyDescent="0.15">
      <c r="A32" s="35"/>
      <c r="B32" s="35"/>
      <c r="C32" s="35"/>
      <c r="D32" s="35"/>
      <c r="E32" s="35"/>
      <c r="F32" s="68"/>
      <c r="G32" s="68"/>
      <c r="H32" s="68"/>
      <c r="I32" s="68"/>
      <c r="J32" s="68"/>
      <c r="K32" s="147"/>
      <c r="L32" s="50"/>
      <c r="M32" s="69"/>
      <c r="N32" s="50"/>
      <c r="O32" s="64"/>
      <c r="P32" s="64"/>
      <c r="Q32" s="147"/>
      <c r="R32" s="67"/>
      <c r="S32" s="67"/>
      <c r="T32" s="67"/>
      <c r="U32" s="65"/>
      <c r="V32" s="20"/>
      <c r="W32" s="20"/>
      <c r="X32" s="21"/>
    </row>
    <row r="33" spans="1:28" ht="12.75" x14ac:dyDescent="0.15">
      <c r="A33" s="35"/>
      <c r="B33" s="35"/>
      <c r="C33" s="35"/>
      <c r="D33" s="35"/>
      <c r="E33" s="35"/>
      <c r="F33" s="410" t="s">
        <v>6</v>
      </c>
      <c r="G33" s="410"/>
      <c r="H33" s="410"/>
      <c r="I33" s="410"/>
      <c r="J33" s="410"/>
      <c r="K33" s="65">
        <f>SUM(K23:K31)</f>
        <v>37126253</v>
      </c>
      <c r="L33" s="129"/>
      <c r="M33" s="65">
        <f>SUM(M23:M31)</f>
        <v>36962834</v>
      </c>
      <c r="N33" s="51"/>
      <c r="O33" s="59"/>
      <c r="P33" s="59"/>
      <c r="Q33" s="147"/>
      <c r="R33" s="67"/>
      <c r="S33" s="67"/>
      <c r="T33" s="67"/>
      <c r="U33" s="67"/>
      <c r="V33" s="20"/>
      <c r="W33" s="20"/>
      <c r="X33" s="21"/>
    </row>
    <row r="34" spans="1:28" ht="12.75" x14ac:dyDescent="0.15">
      <c r="A34" s="35"/>
      <c r="B34" s="35"/>
      <c r="C34" s="35"/>
      <c r="D34" s="35"/>
      <c r="E34" s="35"/>
      <c r="F34" s="57"/>
      <c r="G34" s="58" t="s">
        <v>0</v>
      </c>
      <c r="H34" s="58"/>
      <c r="I34" s="58"/>
      <c r="J34" s="58"/>
      <c r="K34" s="147"/>
      <c r="L34" s="58"/>
      <c r="M34" s="58"/>
      <c r="N34" s="59"/>
      <c r="O34" s="59" t="s">
        <v>117</v>
      </c>
      <c r="P34" s="59"/>
      <c r="Q34" s="56">
        <f>Q21+Q31</f>
        <v>5507172</v>
      </c>
      <c r="R34" s="132">
        <f>R21+R31</f>
        <v>4530664</v>
      </c>
      <c r="S34" s="132"/>
      <c r="T34" s="132"/>
      <c r="U34" s="56">
        <f>U21+U31</f>
        <v>5642061</v>
      </c>
      <c r="V34" s="23"/>
      <c r="W34" s="20"/>
      <c r="X34" s="21"/>
    </row>
    <row r="35" spans="1:28" ht="12.75" x14ac:dyDescent="0.15">
      <c r="A35" s="35"/>
      <c r="B35" s="35"/>
      <c r="C35" s="35"/>
      <c r="D35" s="35"/>
      <c r="E35" s="35"/>
      <c r="F35" s="410" t="s">
        <v>101</v>
      </c>
      <c r="G35" s="410"/>
      <c r="H35" s="410"/>
      <c r="I35" s="410"/>
      <c r="J35" s="410"/>
      <c r="K35" s="60">
        <f>K20+K33</f>
        <v>43774361</v>
      </c>
      <c r="L35" s="51"/>
      <c r="M35" s="60">
        <f>M20+M33</f>
        <v>41979266</v>
      </c>
      <c r="N35" s="51"/>
      <c r="O35" s="58"/>
      <c r="P35" s="57"/>
      <c r="Q35" s="147"/>
      <c r="R35" s="57"/>
      <c r="S35" s="57"/>
      <c r="T35" s="57"/>
      <c r="U35" s="57"/>
      <c r="V35" s="20"/>
      <c r="W35" s="20"/>
      <c r="X35" s="21"/>
    </row>
    <row r="36" spans="1:28" ht="12.75" customHeight="1" x14ac:dyDescent="0.15">
      <c r="A36" s="35"/>
      <c r="B36" s="35"/>
      <c r="C36" s="35"/>
      <c r="D36" s="35"/>
      <c r="E36" s="35"/>
      <c r="F36" s="57"/>
      <c r="G36" s="57"/>
      <c r="H36" s="57"/>
      <c r="I36" s="57"/>
      <c r="J36" s="57"/>
      <c r="K36" s="145"/>
      <c r="L36" s="57"/>
      <c r="M36" s="57"/>
      <c r="N36" s="57"/>
      <c r="O36" s="64" t="s">
        <v>7</v>
      </c>
      <c r="P36" s="64"/>
      <c r="Q36" s="147"/>
      <c r="R36" s="57"/>
      <c r="S36" s="57"/>
      <c r="T36" s="57"/>
      <c r="U36" s="57"/>
      <c r="V36" s="20"/>
      <c r="Z36" s="20"/>
      <c r="AA36" s="20"/>
      <c r="AB36" s="21"/>
    </row>
    <row r="37" spans="1:28" ht="12.75" customHeight="1" x14ac:dyDescent="0.15">
      <c r="A37" s="35"/>
      <c r="B37" s="35"/>
      <c r="C37" s="35"/>
      <c r="D37" s="35"/>
      <c r="E37" s="35"/>
      <c r="F37" s="57"/>
      <c r="G37" s="57"/>
      <c r="H37" s="57"/>
      <c r="I37" s="57"/>
      <c r="J37" s="57"/>
      <c r="K37" s="57"/>
      <c r="L37" s="57"/>
      <c r="M37" s="57"/>
      <c r="N37" s="57"/>
      <c r="O37" s="76" t="s">
        <v>118</v>
      </c>
      <c r="P37" s="72"/>
      <c r="Q37" s="77">
        <f>SUM(Q38:Q40)</f>
        <v>17722108</v>
      </c>
      <c r="R37" s="67">
        <f>SUM(R38:R40)</f>
        <v>17722108</v>
      </c>
      <c r="S37" s="67"/>
      <c r="T37" s="67"/>
      <c r="U37" s="77">
        <f>SUM(U38:U40)</f>
        <v>17722108</v>
      </c>
      <c r="Z37" s="20"/>
      <c r="AA37" s="20"/>
      <c r="AB37" s="21"/>
    </row>
    <row r="38" spans="1:28" ht="12.75" customHeight="1" x14ac:dyDescent="0.15">
      <c r="A38" s="35"/>
      <c r="B38" s="35"/>
      <c r="C38" s="35"/>
      <c r="D38" s="35"/>
      <c r="E38" s="35"/>
      <c r="F38" s="57"/>
      <c r="G38" s="57"/>
      <c r="H38" s="57"/>
      <c r="I38" s="57"/>
      <c r="J38" s="57"/>
      <c r="K38" s="57"/>
      <c r="L38" s="57"/>
      <c r="M38" s="57"/>
      <c r="N38" s="57"/>
      <c r="O38" s="408" t="s">
        <v>65</v>
      </c>
      <c r="P38" s="408"/>
      <c r="Q38" s="69">
        <v>0</v>
      </c>
      <c r="R38" s="69">
        <v>0</v>
      </c>
      <c r="S38" s="69"/>
      <c r="T38" s="69"/>
      <c r="U38" s="69">
        <v>0</v>
      </c>
      <c r="Z38" s="20"/>
      <c r="AA38" s="20"/>
      <c r="AB38" s="21"/>
    </row>
    <row r="39" spans="1:28" ht="12.75" customHeight="1" x14ac:dyDescent="0.15">
      <c r="A39" s="35"/>
      <c r="B39" s="35"/>
      <c r="C39" s="35"/>
      <c r="D39" s="35"/>
      <c r="E39" s="35"/>
      <c r="F39" s="57"/>
      <c r="G39" s="57"/>
      <c r="H39" s="57"/>
      <c r="I39" s="57"/>
      <c r="J39" s="57"/>
      <c r="K39" s="57"/>
      <c r="L39" s="57"/>
      <c r="M39" s="57"/>
      <c r="N39" s="57"/>
      <c r="O39" s="408" t="s">
        <v>119</v>
      </c>
      <c r="P39" s="408"/>
      <c r="Q39" s="69">
        <v>0</v>
      </c>
      <c r="R39" s="69">
        <v>0</v>
      </c>
      <c r="S39" s="69"/>
      <c r="T39" s="69"/>
      <c r="U39" s="69">
        <v>0</v>
      </c>
      <c r="Z39" s="20"/>
      <c r="AA39" s="20"/>
      <c r="AB39" s="21"/>
    </row>
    <row r="40" spans="1:28" ht="12.75" customHeight="1" x14ac:dyDescent="0.15">
      <c r="A40" s="35"/>
      <c r="B40" s="35"/>
      <c r="C40" s="35"/>
      <c r="D40" s="35"/>
      <c r="E40" s="35"/>
      <c r="F40" s="57"/>
      <c r="G40" s="57"/>
      <c r="H40" s="57"/>
      <c r="I40" s="57"/>
      <c r="J40" s="57"/>
      <c r="K40" s="57"/>
      <c r="L40" s="57"/>
      <c r="M40" s="57"/>
      <c r="N40" s="57"/>
      <c r="O40" s="408" t="s">
        <v>120</v>
      </c>
      <c r="P40" s="408"/>
      <c r="Q40" s="69">
        <v>17722108</v>
      </c>
      <c r="R40" s="69">
        <v>17722108</v>
      </c>
      <c r="S40" s="69"/>
      <c r="T40" s="69"/>
      <c r="U40" s="69">
        <v>17722108</v>
      </c>
      <c r="Z40" s="20"/>
      <c r="AA40" s="20"/>
      <c r="AB40" s="21"/>
    </row>
    <row r="41" spans="1:28" ht="12.75" customHeight="1" x14ac:dyDescent="0.15">
      <c r="A41" s="35"/>
      <c r="B41" s="35"/>
      <c r="C41" s="35"/>
      <c r="D41" s="35"/>
      <c r="E41" s="35"/>
      <c r="F41" s="57"/>
      <c r="G41" s="57"/>
      <c r="H41" s="57"/>
      <c r="I41" s="57"/>
      <c r="J41" s="57"/>
      <c r="K41" s="57"/>
      <c r="L41" s="57"/>
      <c r="M41" s="57"/>
      <c r="N41" s="57"/>
      <c r="O41" s="62"/>
      <c r="P41" s="62"/>
      <c r="Q41" s="49"/>
      <c r="R41" s="69"/>
      <c r="S41" s="69"/>
      <c r="T41" s="69"/>
      <c r="U41" s="49"/>
      <c r="Z41" s="20"/>
      <c r="AA41" s="20"/>
      <c r="AB41" s="21"/>
    </row>
    <row r="42" spans="1:28" ht="12.75" customHeight="1" x14ac:dyDescent="0.15">
      <c r="A42" s="35"/>
      <c r="B42" s="35"/>
      <c r="C42" s="35"/>
      <c r="D42" s="35"/>
      <c r="E42" s="35"/>
      <c r="F42" s="57"/>
      <c r="G42" s="57"/>
      <c r="H42" s="57"/>
      <c r="I42" s="57"/>
      <c r="J42" s="57"/>
      <c r="K42" s="57"/>
      <c r="L42" s="57"/>
      <c r="M42" s="57"/>
      <c r="N42" s="57"/>
      <c r="O42" s="73" t="s">
        <v>121</v>
      </c>
      <c r="P42" s="63"/>
      <c r="Q42" s="77">
        <f>SUM(Q43:Q47)</f>
        <v>20545081</v>
      </c>
      <c r="R42" s="67">
        <f>SUM(R43:R47)</f>
        <v>20802034</v>
      </c>
      <c r="S42" s="67"/>
      <c r="T42" s="67"/>
      <c r="U42" s="77">
        <f>SUM(U43:U47)</f>
        <v>18615097</v>
      </c>
      <c r="Z42" s="21"/>
      <c r="AA42" s="20"/>
      <c r="AB42" s="21"/>
    </row>
    <row r="43" spans="1:28" ht="12.75" customHeight="1" x14ac:dyDescent="0.15">
      <c r="A43" s="35"/>
      <c r="B43" s="35"/>
      <c r="C43" s="35"/>
      <c r="D43" s="35"/>
      <c r="E43" s="35"/>
      <c r="F43" s="57"/>
      <c r="G43" s="57"/>
      <c r="H43" s="57"/>
      <c r="I43" s="57"/>
      <c r="J43" s="57"/>
      <c r="K43" s="57"/>
      <c r="L43" s="57"/>
      <c r="M43" s="57"/>
      <c r="N43" s="57"/>
      <c r="O43" s="406" t="s">
        <v>15</v>
      </c>
      <c r="P43" s="406"/>
      <c r="Q43" s="49">
        <f>1932456+14854</f>
        <v>1947310</v>
      </c>
      <c r="R43" s="69">
        <f>1587942+14854</f>
        <v>1602796</v>
      </c>
      <c r="S43" s="69"/>
      <c r="T43" s="69"/>
      <c r="U43" s="49">
        <v>247173</v>
      </c>
      <c r="V43" s="2">
        <f>Q43-U43</f>
        <v>1700137</v>
      </c>
      <c r="Z43" s="21"/>
      <c r="AA43" s="20"/>
      <c r="AB43" s="21"/>
    </row>
    <row r="44" spans="1:28" ht="12.75" x14ac:dyDescent="0.15">
      <c r="A44" s="35"/>
      <c r="B44" s="35"/>
      <c r="C44" s="35"/>
      <c r="D44" s="35"/>
      <c r="E44" s="35"/>
      <c r="F44" s="57"/>
      <c r="G44" s="57"/>
      <c r="H44" s="57"/>
      <c r="I44" s="57"/>
      <c r="J44" s="57"/>
      <c r="K44" s="57"/>
      <c r="L44" s="57"/>
      <c r="M44" s="57"/>
      <c r="N44" s="57"/>
      <c r="O44" s="406" t="s">
        <v>122</v>
      </c>
      <c r="P44" s="406"/>
      <c r="Q44" s="49">
        <f>-2233607-14854</f>
        <v>-2248461</v>
      </c>
      <c r="R44" s="69">
        <f>-1632139-14854</f>
        <v>-1646993</v>
      </c>
      <c r="S44" s="69"/>
      <c r="T44" s="69"/>
      <c r="U44" s="49">
        <v>-2478308</v>
      </c>
      <c r="V44" s="2">
        <f>Q44-U44</f>
        <v>229847</v>
      </c>
      <c r="Z44" s="20"/>
      <c r="AA44" s="20"/>
      <c r="AB44" s="21"/>
    </row>
    <row r="45" spans="1:28" ht="12.75" x14ac:dyDescent="0.15">
      <c r="A45" s="35"/>
      <c r="B45" s="35"/>
      <c r="C45" s="35"/>
      <c r="D45" s="35"/>
      <c r="E45" s="35"/>
      <c r="F45" s="57"/>
      <c r="G45" s="57"/>
      <c r="H45" s="57"/>
      <c r="I45" s="57"/>
      <c r="J45" s="57"/>
      <c r="K45" s="57"/>
      <c r="L45" s="57"/>
      <c r="M45" s="57"/>
      <c r="N45" s="57"/>
      <c r="O45" s="406" t="s">
        <v>123</v>
      </c>
      <c r="P45" s="406"/>
      <c r="Q45" s="49">
        <v>20838165</v>
      </c>
      <c r="R45" s="69">
        <v>20838164</v>
      </c>
      <c r="S45" s="69"/>
      <c r="T45" s="69"/>
      <c r="U45" s="49">
        <v>20838165</v>
      </c>
      <c r="Z45" s="20"/>
      <c r="AA45" s="20"/>
      <c r="AB45" s="21"/>
    </row>
    <row r="46" spans="1:28" ht="12.75" customHeight="1" x14ac:dyDescent="0.15">
      <c r="A46" s="35"/>
      <c r="B46" s="35"/>
      <c r="C46" s="35"/>
      <c r="D46" s="35"/>
      <c r="E46" s="35"/>
      <c r="F46" s="57"/>
      <c r="G46" s="57"/>
      <c r="H46" s="57"/>
      <c r="I46" s="57"/>
      <c r="J46" s="57"/>
      <c r="K46" s="57"/>
      <c r="L46" s="57"/>
      <c r="M46" s="57"/>
      <c r="N46" s="57"/>
      <c r="O46" s="406" t="s">
        <v>124</v>
      </c>
      <c r="P46" s="406"/>
      <c r="Q46" s="49">
        <v>0</v>
      </c>
      <c r="R46" s="69">
        <v>0</v>
      </c>
      <c r="S46" s="69"/>
      <c r="T46" s="69"/>
      <c r="U46" s="49">
        <v>0</v>
      </c>
      <c r="Z46" s="20"/>
      <c r="AA46" s="20"/>
      <c r="AB46" s="21"/>
    </row>
    <row r="47" spans="1:28" ht="12.75" customHeight="1" x14ac:dyDescent="0.15">
      <c r="A47" s="35"/>
      <c r="B47" s="35"/>
      <c r="C47" s="35"/>
      <c r="D47" s="35"/>
      <c r="E47" s="35"/>
      <c r="F47" s="57"/>
      <c r="G47" s="57"/>
      <c r="H47" s="57"/>
      <c r="I47" s="57"/>
      <c r="J47" s="57"/>
      <c r="K47" s="57"/>
      <c r="L47" s="57"/>
      <c r="M47" s="57"/>
      <c r="N47" s="57"/>
      <c r="O47" s="406" t="s">
        <v>125</v>
      </c>
      <c r="P47" s="406"/>
      <c r="Q47" s="49">
        <v>8067</v>
      </c>
      <c r="R47" s="69">
        <v>8067</v>
      </c>
      <c r="S47" s="69"/>
      <c r="T47" s="69"/>
      <c r="U47" s="49">
        <v>8067</v>
      </c>
      <c r="Z47" s="20"/>
      <c r="AA47" s="20"/>
      <c r="AB47" s="21"/>
    </row>
    <row r="48" spans="1:28" ht="12.75" customHeight="1" x14ac:dyDescent="0.15">
      <c r="A48" s="35"/>
      <c r="B48" s="35"/>
      <c r="C48" s="35"/>
      <c r="D48" s="35"/>
      <c r="E48" s="35"/>
      <c r="F48" s="57"/>
      <c r="G48" s="57"/>
      <c r="H48" s="57"/>
      <c r="I48" s="57"/>
      <c r="J48" s="57"/>
      <c r="K48" s="57"/>
      <c r="L48" s="57"/>
      <c r="M48" s="57"/>
      <c r="N48" s="57"/>
      <c r="Q48" s="20"/>
      <c r="R48" s="20"/>
      <c r="S48" s="20"/>
      <c r="T48" s="20"/>
      <c r="U48" s="20"/>
      <c r="Z48" s="20"/>
      <c r="AA48" s="20"/>
      <c r="AB48" s="21"/>
    </row>
    <row r="49" spans="1:28" ht="12.75" customHeight="1" x14ac:dyDescent="0.15">
      <c r="A49" s="35"/>
      <c r="B49" s="35"/>
      <c r="C49" s="35"/>
      <c r="D49" s="35"/>
      <c r="E49" s="35"/>
      <c r="F49" s="57"/>
      <c r="G49" s="57"/>
      <c r="H49" s="57"/>
      <c r="I49" s="57"/>
      <c r="J49" s="57"/>
      <c r="K49" s="57"/>
      <c r="L49" s="57"/>
      <c r="M49" s="57"/>
      <c r="N49" s="57"/>
      <c r="O49" s="407" t="s">
        <v>126</v>
      </c>
      <c r="P49" s="407"/>
      <c r="Q49" s="77">
        <f>SUM(Q50:Q51)</f>
        <v>0</v>
      </c>
      <c r="R49" s="67">
        <f>SUM(R50:R51)</f>
        <v>0</v>
      </c>
      <c r="S49" s="67"/>
      <c r="T49" s="67"/>
      <c r="U49" s="77">
        <f>SUM(U50:U51)</f>
        <v>0</v>
      </c>
      <c r="Z49" s="20"/>
      <c r="AA49" s="20"/>
      <c r="AB49" s="21"/>
    </row>
    <row r="50" spans="1:28" ht="12.75" customHeight="1" x14ac:dyDescent="0.15">
      <c r="A50" s="35"/>
      <c r="B50" s="35"/>
      <c r="C50" s="35"/>
      <c r="D50" s="35"/>
      <c r="E50" s="35"/>
      <c r="F50" s="57"/>
      <c r="G50" s="57"/>
      <c r="H50" s="57"/>
      <c r="I50" s="57"/>
      <c r="J50" s="57"/>
      <c r="K50" s="57"/>
      <c r="L50" s="57"/>
      <c r="M50" s="57"/>
      <c r="N50" s="57"/>
      <c r="O50" s="408" t="s">
        <v>127</v>
      </c>
      <c r="P50" s="408"/>
      <c r="Q50" s="69">
        <v>0</v>
      </c>
      <c r="R50" s="69">
        <v>0</v>
      </c>
      <c r="S50" s="69"/>
      <c r="T50" s="69"/>
      <c r="U50" s="69">
        <v>0</v>
      </c>
      <c r="Z50" s="20"/>
      <c r="AA50" s="20"/>
      <c r="AB50" s="21"/>
    </row>
    <row r="51" spans="1:28" ht="12.75" customHeight="1" x14ac:dyDescent="0.15">
      <c r="A51" s="35"/>
      <c r="B51" s="35"/>
      <c r="C51" s="35"/>
      <c r="D51" s="35"/>
      <c r="E51" s="35"/>
      <c r="F51" s="57"/>
      <c r="G51" s="57"/>
      <c r="H51" s="57"/>
      <c r="I51" s="57"/>
      <c r="J51" s="57"/>
      <c r="K51" s="57"/>
      <c r="L51" s="57"/>
      <c r="M51" s="57"/>
      <c r="N51" s="57"/>
      <c r="O51" s="408" t="s">
        <v>128</v>
      </c>
      <c r="P51" s="408"/>
      <c r="Q51" s="69">
        <v>0</v>
      </c>
      <c r="R51" s="69">
        <v>0</v>
      </c>
      <c r="S51" s="69"/>
      <c r="T51" s="69"/>
      <c r="U51" s="69">
        <v>0</v>
      </c>
      <c r="Z51" s="20"/>
      <c r="AA51" s="20"/>
      <c r="AB51" s="21"/>
    </row>
    <row r="52" spans="1:28" ht="12.75" customHeight="1" x14ac:dyDescent="0.15">
      <c r="A52" s="35"/>
      <c r="B52" s="35"/>
      <c r="C52" s="35"/>
      <c r="D52" s="35"/>
      <c r="E52" s="35"/>
      <c r="F52" s="57"/>
      <c r="G52" s="57"/>
      <c r="H52" s="57"/>
      <c r="I52" s="57"/>
      <c r="J52" s="57"/>
      <c r="K52" s="57"/>
      <c r="L52" s="57"/>
      <c r="M52" s="57"/>
      <c r="N52" s="57"/>
      <c r="O52" s="59"/>
      <c r="P52" s="59"/>
      <c r="Q52" s="71"/>
      <c r="R52" s="71"/>
      <c r="S52" s="71"/>
      <c r="T52" s="71"/>
      <c r="U52" s="71"/>
      <c r="Z52" s="20"/>
      <c r="AA52" s="20"/>
      <c r="AB52" s="21"/>
    </row>
    <row r="53" spans="1:28" ht="12.75" x14ac:dyDescent="0.15">
      <c r="A53" s="35"/>
      <c r="B53" s="35"/>
      <c r="C53" s="35"/>
      <c r="D53" s="35"/>
      <c r="E53" s="35"/>
      <c r="F53" s="39"/>
      <c r="G53" s="39"/>
      <c r="H53" s="39"/>
      <c r="I53" s="39"/>
      <c r="J53" s="39"/>
      <c r="K53" s="39"/>
      <c r="L53" s="39"/>
      <c r="M53" s="39"/>
      <c r="N53" s="39"/>
      <c r="O53" s="74" t="s">
        <v>8</v>
      </c>
      <c r="P53" s="74"/>
      <c r="Q53" s="75">
        <f>Q42+Q37</f>
        <v>38267189</v>
      </c>
      <c r="R53" s="67">
        <f>R42+R37</f>
        <v>38524142</v>
      </c>
      <c r="S53" s="67"/>
      <c r="T53" s="67"/>
      <c r="U53" s="75">
        <f>U42+U37</f>
        <v>36337205</v>
      </c>
      <c r="Z53" s="20"/>
      <c r="AA53" s="20"/>
      <c r="AB53" s="20"/>
    </row>
    <row r="54" spans="1:28" ht="12.75" x14ac:dyDescent="0.15">
      <c r="A54" s="35"/>
      <c r="B54" s="35"/>
      <c r="C54" s="35"/>
      <c r="D54" s="35"/>
      <c r="E54" s="35"/>
      <c r="F54" s="39"/>
      <c r="G54" s="39"/>
      <c r="H54" s="39"/>
      <c r="I54" s="39"/>
      <c r="J54" s="39"/>
      <c r="K54" s="39"/>
      <c r="L54" s="39"/>
      <c r="M54" s="39"/>
      <c r="N54" s="39"/>
      <c r="O54" s="59"/>
      <c r="P54" s="59"/>
      <c r="Q54" s="67"/>
      <c r="R54" s="67"/>
      <c r="S54" s="67"/>
      <c r="T54" s="67"/>
      <c r="U54" s="67"/>
      <c r="Z54" s="20"/>
      <c r="AA54" s="20"/>
      <c r="AB54" s="20"/>
    </row>
    <row r="55" spans="1:28" ht="26.25" customHeight="1" x14ac:dyDescent="0.15">
      <c r="A55" s="35"/>
      <c r="B55" s="35"/>
      <c r="C55" s="35"/>
      <c r="D55" s="35"/>
      <c r="E55" s="35"/>
      <c r="F55" s="39"/>
      <c r="G55" s="39"/>
      <c r="H55" s="39"/>
      <c r="I55" s="39"/>
      <c r="J55" s="39"/>
      <c r="K55" s="39"/>
      <c r="L55" s="39"/>
      <c r="M55" s="39"/>
      <c r="N55" s="39"/>
      <c r="O55" s="409" t="s">
        <v>9</v>
      </c>
      <c r="P55" s="409"/>
      <c r="Q55" s="49">
        <f>Q34+Q53</f>
        <v>43774361</v>
      </c>
      <c r="R55" s="69">
        <f>R34+R37+R42</f>
        <v>43054806</v>
      </c>
      <c r="S55" s="69"/>
      <c r="T55" s="69"/>
      <c r="U55" s="49">
        <f>U34+U53</f>
        <v>41979266</v>
      </c>
      <c r="Z55" s="21"/>
      <c r="AA55" s="20"/>
      <c r="AB55" s="20"/>
    </row>
    <row r="56" spans="1:28" ht="13.5" customHeight="1" x14ac:dyDescent="0.15">
      <c r="A56" s="35"/>
      <c r="B56" s="35"/>
      <c r="C56" s="35"/>
      <c r="D56" s="35"/>
      <c r="E56" s="35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57"/>
      <c r="R56" s="20"/>
      <c r="S56" s="20"/>
      <c r="T56" s="20"/>
      <c r="U56" s="20"/>
      <c r="V56" s="20"/>
      <c r="W56" s="20"/>
      <c r="X56" s="21"/>
    </row>
    <row r="57" spans="1:28" ht="9.9499999999999993" customHeight="1" x14ac:dyDescent="0.1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46"/>
      <c r="R57" s="35"/>
      <c r="S57" s="35"/>
      <c r="T57" s="35"/>
      <c r="U57" s="35"/>
    </row>
    <row r="58" spans="1:28" ht="24.95" customHeight="1" x14ac:dyDescent="0.15">
      <c r="Q58" s="46"/>
      <c r="V58" s="2"/>
    </row>
    <row r="59" spans="1:28" x14ac:dyDescent="0.15">
      <c r="Y59" s="2"/>
    </row>
  </sheetData>
  <mergeCells count="59">
    <mergeCell ref="R11:U11"/>
    <mergeCell ref="F12:J12"/>
    <mergeCell ref="O12:P12"/>
    <mergeCell ref="F4:H5"/>
    <mergeCell ref="I4:T4"/>
    <mergeCell ref="I5:R5"/>
    <mergeCell ref="L9:M9"/>
    <mergeCell ref="R9:U9"/>
    <mergeCell ref="F10:J10"/>
    <mergeCell ref="O10:P10"/>
    <mergeCell ref="F14:J14"/>
    <mergeCell ref="O14:P14"/>
    <mergeCell ref="F11:J11"/>
    <mergeCell ref="L11:M11"/>
    <mergeCell ref="O11:P11"/>
    <mergeCell ref="F13:J13"/>
    <mergeCell ref="O13:P13"/>
    <mergeCell ref="F17:J17"/>
    <mergeCell ref="O17:P17"/>
    <mergeCell ref="F18:J18"/>
    <mergeCell ref="O18:P18"/>
    <mergeCell ref="F15:J15"/>
    <mergeCell ref="O15:P15"/>
    <mergeCell ref="F16:J16"/>
    <mergeCell ref="O16:P16"/>
    <mergeCell ref="F23:J23"/>
    <mergeCell ref="O23:P23"/>
    <mergeCell ref="F24:J24"/>
    <mergeCell ref="O24:P24"/>
    <mergeCell ref="F20:J20"/>
    <mergeCell ref="O20:P20"/>
    <mergeCell ref="F22:J22"/>
    <mergeCell ref="O21:P21"/>
    <mergeCell ref="F27:J27"/>
    <mergeCell ref="O27:P27"/>
    <mergeCell ref="F28:J28"/>
    <mergeCell ref="O28:P28"/>
    <mergeCell ref="F25:J25"/>
    <mergeCell ref="O25:P25"/>
    <mergeCell ref="F26:J26"/>
    <mergeCell ref="O26:P26"/>
    <mergeCell ref="O38:P38"/>
    <mergeCell ref="F33:J33"/>
    <mergeCell ref="F35:J35"/>
    <mergeCell ref="F31:J31"/>
    <mergeCell ref="F29:J29"/>
    <mergeCell ref="O29:P29"/>
    <mergeCell ref="F30:J30"/>
    <mergeCell ref="O45:P45"/>
    <mergeCell ref="O46:P46"/>
    <mergeCell ref="O43:P43"/>
    <mergeCell ref="O44:P44"/>
    <mergeCell ref="O39:P39"/>
    <mergeCell ref="O40:P40"/>
    <mergeCell ref="O47:P47"/>
    <mergeCell ref="O49:P49"/>
    <mergeCell ref="O50:P50"/>
    <mergeCell ref="O51:P51"/>
    <mergeCell ref="O55:P55"/>
  </mergeCells>
  <pageMargins left="0.39370078740157483" right="0.19685039370078741" top="0.39370078740157483" bottom="0.39370078740157483" header="0" footer="0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99"/>
  <sheetViews>
    <sheetView topLeftCell="K31" workbookViewId="0">
      <selection activeCell="W49" sqref="W49"/>
    </sheetView>
  </sheetViews>
  <sheetFormatPr baseColWidth="10" defaultRowHeight="10.5" x14ac:dyDescent="0.15"/>
  <cols>
    <col min="1" max="1" width="6.5" hidden="1" customWidth="1"/>
    <col min="2" max="3" width="11.5" hidden="1" customWidth="1"/>
    <col min="4" max="4" width="30.5" hidden="1" customWidth="1"/>
    <col min="5" max="5" width="19.83203125" hidden="1" customWidth="1"/>
    <col min="6" max="6" width="26.6640625" hidden="1" customWidth="1"/>
    <col min="7" max="10" width="24.5" hidden="1" customWidth="1"/>
    <col min="11" max="12" width="24.5" customWidth="1"/>
    <col min="13" max="13" width="7.83203125" customWidth="1"/>
    <col min="14" max="15" width="24.5" hidden="1" customWidth="1"/>
    <col min="16" max="16" width="24.5" customWidth="1"/>
    <col min="17" max="18" width="20.5" customWidth="1"/>
    <col min="19" max="19" width="19.5" customWidth="1"/>
    <col min="20" max="21" width="24.5" customWidth="1"/>
    <col min="22" max="23" width="15.5" bestFit="1" customWidth="1"/>
    <col min="24" max="24" width="24.83203125" bestFit="1" customWidth="1"/>
  </cols>
  <sheetData>
    <row r="2" spans="4:27" ht="12.75" x14ac:dyDescent="0.15">
      <c r="H2" s="185"/>
      <c r="I2" s="185"/>
      <c r="J2" s="185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</row>
    <row r="3" spans="4:27" ht="12.75" x14ac:dyDescent="0.15">
      <c r="D3" s="150"/>
      <c r="E3" s="150"/>
      <c r="F3" s="150"/>
      <c r="G3" s="150"/>
      <c r="H3" s="185"/>
      <c r="I3" s="185"/>
      <c r="J3" s="185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4" spans="4:27" ht="12.75" x14ac:dyDescent="0.15">
      <c r="H4" s="185"/>
      <c r="I4" s="185"/>
      <c r="J4" s="185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</row>
    <row r="5" spans="4:27" ht="12.75" x14ac:dyDescent="0.15">
      <c r="H5" s="185"/>
      <c r="I5" s="185"/>
      <c r="J5" s="185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t="s">
        <v>1</v>
      </c>
    </row>
    <row r="6" spans="4:27" ht="12.75" x14ac:dyDescent="0.15">
      <c r="H6" s="185"/>
      <c r="I6" s="185"/>
      <c r="J6" s="185"/>
      <c r="K6" s="431" t="s">
        <v>1</v>
      </c>
      <c r="L6" s="431"/>
      <c r="M6" s="431"/>
      <c r="N6" s="431"/>
      <c r="O6" s="431"/>
      <c r="P6" s="166"/>
      <c r="Q6" s="166"/>
      <c r="R6" s="166"/>
      <c r="S6" s="166"/>
      <c r="T6" s="431" t="s">
        <v>2</v>
      </c>
      <c r="U6" s="431"/>
      <c r="V6" s="166"/>
      <c r="W6" s="166"/>
      <c r="X6" s="174"/>
      <c r="Y6" s="174"/>
      <c r="Z6" s="174"/>
    </row>
    <row r="7" spans="4:27" ht="12.75" x14ac:dyDescent="0.15">
      <c r="H7" s="185"/>
      <c r="I7" s="185"/>
      <c r="J7" s="185"/>
      <c r="K7" s="432" t="s">
        <v>83</v>
      </c>
      <c r="L7" s="432"/>
      <c r="M7" s="432"/>
      <c r="N7" s="432"/>
      <c r="O7" s="432"/>
      <c r="P7" s="167"/>
      <c r="Q7" s="186"/>
      <c r="R7" s="186"/>
      <c r="S7" s="186"/>
      <c r="T7" s="433" t="s">
        <v>102</v>
      </c>
      <c r="U7" s="433"/>
      <c r="V7" s="167"/>
      <c r="W7" s="186"/>
      <c r="X7" s="174"/>
      <c r="Y7" s="174"/>
      <c r="Z7" s="174"/>
    </row>
    <row r="8" spans="4:27" ht="54" x14ac:dyDescent="0.15">
      <c r="H8" s="185"/>
      <c r="I8" s="185"/>
      <c r="J8" s="185"/>
      <c r="K8" s="434" t="s">
        <v>84</v>
      </c>
      <c r="L8" s="434"/>
      <c r="M8" s="434"/>
      <c r="N8" s="434"/>
      <c r="O8" s="434"/>
      <c r="P8" s="190">
        <v>6041985</v>
      </c>
      <c r="Q8" s="184">
        <v>3549565</v>
      </c>
      <c r="R8" s="206">
        <f t="shared" ref="R8:R31" si="0">P8-Q8</f>
        <v>2492420</v>
      </c>
      <c r="S8" s="207" t="s">
        <v>206</v>
      </c>
      <c r="T8" s="435" t="s">
        <v>103</v>
      </c>
      <c r="U8" s="435"/>
      <c r="V8" s="182">
        <v>5433395</v>
      </c>
      <c r="W8" s="183">
        <v>5561312</v>
      </c>
      <c r="X8" s="215">
        <f>V8-W8</f>
        <v>-127917</v>
      </c>
      <c r="Y8" s="216" t="s">
        <v>206</v>
      </c>
      <c r="Z8" s="201" t="s">
        <v>1</v>
      </c>
      <c r="AA8" s="1"/>
    </row>
    <row r="9" spans="4:27" ht="54" x14ac:dyDescent="0.15">
      <c r="H9" s="185"/>
      <c r="I9" s="185"/>
      <c r="J9" s="185"/>
      <c r="K9" s="427" t="s">
        <v>85</v>
      </c>
      <c r="L9" s="427"/>
      <c r="M9" s="427"/>
      <c r="N9" s="427"/>
      <c r="O9" s="427"/>
      <c r="P9" s="203">
        <v>600553</v>
      </c>
      <c r="Q9" s="204">
        <v>1466858</v>
      </c>
      <c r="R9" s="208">
        <f t="shared" si="0"/>
        <v>-866305</v>
      </c>
      <c r="S9" s="209" t="s">
        <v>205</v>
      </c>
      <c r="T9" s="430" t="s">
        <v>104</v>
      </c>
      <c r="U9" s="430"/>
      <c r="V9" s="205">
        <v>0</v>
      </c>
      <c r="W9" s="191">
        <v>7499</v>
      </c>
      <c r="X9" s="217">
        <f t="shared" ref="X9:X51" si="1">V9-W9</f>
        <v>-7499</v>
      </c>
      <c r="Y9" s="218" t="s">
        <v>206</v>
      </c>
      <c r="Z9" s="201" t="s">
        <v>207</v>
      </c>
      <c r="AA9" s="1" t="s">
        <v>205</v>
      </c>
    </row>
    <row r="10" spans="4:27" ht="18" x14ac:dyDescent="0.15">
      <c r="H10" s="185"/>
      <c r="I10" s="185"/>
      <c r="J10" s="185"/>
      <c r="K10" s="426" t="s">
        <v>86</v>
      </c>
      <c r="L10" s="426"/>
      <c r="M10" s="426"/>
      <c r="N10" s="426"/>
      <c r="O10" s="426"/>
      <c r="P10" s="182">
        <v>5570</v>
      </c>
      <c r="Q10" s="183">
        <v>9</v>
      </c>
      <c r="R10" s="210">
        <f t="shared" si="0"/>
        <v>5561</v>
      </c>
      <c r="S10" s="211" t="s">
        <v>206</v>
      </c>
      <c r="T10" s="428" t="s">
        <v>105</v>
      </c>
      <c r="U10" s="428"/>
      <c r="V10" s="168">
        <v>0</v>
      </c>
      <c r="W10" s="169">
        <v>0</v>
      </c>
      <c r="X10" s="219">
        <f t="shared" si="1"/>
        <v>0</v>
      </c>
      <c r="Y10" s="220"/>
      <c r="Z10" s="201" t="s">
        <v>208</v>
      </c>
      <c r="AA10" s="1" t="s">
        <v>206</v>
      </c>
    </row>
    <row r="11" spans="4:27" ht="18" x14ac:dyDescent="0.15">
      <c r="H11" s="185"/>
      <c r="I11" s="185"/>
      <c r="J11" s="185"/>
      <c r="K11" s="425" t="s">
        <v>87</v>
      </c>
      <c r="L11" s="425"/>
      <c r="M11" s="425"/>
      <c r="N11" s="425"/>
      <c r="O11" s="425"/>
      <c r="P11" s="170"/>
      <c r="Q11" s="169">
        <v>0</v>
      </c>
      <c r="R11" s="212">
        <f t="shared" si="0"/>
        <v>0</v>
      </c>
      <c r="S11" s="213"/>
      <c r="T11" s="428" t="s">
        <v>106</v>
      </c>
      <c r="U11" s="428"/>
      <c r="V11" s="168">
        <v>0</v>
      </c>
      <c r="W11" s="169">
        <v>0</v>
      </c>
      <c r="X11" s="219">
        <f t="shared" si="1"/>
        <v>0</v>
      </c>
      <c r="Y11" s="220"/>
      <c r="Z11" s="201"/>
      <c r="AA11" s="1"/>
    </row>
    <row r="12" spans="4:27" ht="18" x14ac:dyDescent="0.15">
      <c r="H12" s="185"/>
      <c r="I12" s="185"/>
      <c r="J12" s="185"/>
      <c r="K12" s="425" t="s">
        <v>88</v>
      </c>
      <c r="L12" s="425"/>
      <c r="M12" s="425"/>
      <c r="N12" s="425"/>
      <c r="O12" s="425"/>
      <c r="P12" s="170"/>
      <c r="Q12" s="169">
        <v>0</v>
      </c>
      <c r="R12" s="212">
        <f t="shared" si="0"/>
        <v>0</v>
      </c>
      <c r="S12" s="213"/>
      <c r="T12" s="428" t="s">
        <v>107</v>
      </c>
      <c r="U12" s="428"/>
      <c r="V12" s="168">
        <v>0</v>
      </c>
      <c r="W12" s="169">
        <v>0</v>
      </c>
      <c r="X12" s="219">
        <f t="shared" si="1"/>
        <v>0</v>
      </c>
      <c r="Y12" s="220"/>
      <c r="Z12" s="201" t="s">
        <v>2</v>
      </c>
      <c r="AA12" s="1"/>
    </row>
    <row r="13" spans="4:27" ht="36" x14ac:dyDescent="0.15">
      <c r="H13" s="185"/>
      <c r="I13" s="185"/>
      <c r="J13" s="185"/>
      <c r="K13" s="425" t="s">
        <v>89</v>
      </c>
      <c r="L13" s="425"/>
      <c r="M13" s="425"/>
      <c r="N13" s="425"/>
      <c r="O13" s="425"/>
      <c r="P13" s="170"/>
      <c r="Q13" s="169">
        <v>0</v>
      </c>
      <c r="R13" s="212">
        <f t="shared" si="0"/>
        <v>0</v>
      </c>
      <c r="S13" s="213"/>
      <c r="T13" s="430" t="s">
        <v>108</v>
      </c>
      <c r="U13" s="430"/>
      <c r="V13" s="205">
        <v>73777</v>
      </c>
      <c r="W13" s="191">
        <v>73250</v>
      </c>
      <c r="X13" s="217">
        <f t="shared" si="1"/>
        <v>527</v>
      </c>
      <c r="Y13" s="218" t="s">
        <v>205</v>
      </c>
      <c r="Z13" s="192" t="s">
        <v>207</v>
      </c>
      <c r="AA13" s="1" t="s">
        <v>206</v>
      </c>
    </row>
    <row r="14" spans="4:27" ht="18" x14ac:dyDescent="0.15">
      <c r="H14" s="185"/>
      <c r="I14" s="185"/>
      <c r="J14" s="185"/>
      <c r="K14" s="425" t="s">
        <v>90</v>
      </c>
      <c r="L14" s="425"/>
      <c r="M14" s="425"/>
      <c r="N14" s="425"/>
      <c r="O14" s="425"/>
      <c r="P14" s="170"/>
      <c r="Q14" s="169">
        <v>0</v>
      </c>
      <c r="R14" s="212">
        <f t="shared" si="0"/>
        <v>0</v>
      </c>
      <c r="S14" s="213"/>
      <c r="T14" s="428" t="s">
        <v>109</v>
      </c>
      <c r="U14" s="428"/>
      <c r="V14" s="168">
        <v>0</v>
      </c>
      <c r="W14" s="169">
        <v>0</v>
      </c>
      <c r="X14" s="219">
        <f t="shared" si="1"/>
        <v>0</v>
      </c>
      <c r="Y14" s="220"/>
      <c r="Z14" s="201" t="s">
        <v>208</v>
      </c>
      <c r="AA14" s="1" t="s">
        <v>205</v>
      </c>
    </row>
    <row r="15" spans="4:27" ht="24" x14ac:dyDescent="0.15">
      <c r="H15" s="185"/>
      <c r="I15" s="185"/>
      <c r="J15" s="185"/>
      <c r="K15" s="194"/>
      <c r="L15" s="194"/>
      <c r="M15" s="194"/>
      <c r="N15" s="194"/>
      <c r="O15" s="194"/>
      <c r="P15" s="170"/>
      <c r="Q15" s="169"/>
      <c r="R15" s="212">
        <f t="shared" si="0"/>
        <v>0</v>
      </c>
      <c r="S15" s="213"/>
      <c r="T15" s="196" t="s">
        <v>110</v>
      </c>
      <c r="U15" s="196"/>
      <c r="V15" s="168">
        <v>0</v>
      </c>
      <c r="W15" s="169">
        <v>0</v>
      </c>
      <c r="X15" s="219">
        <f t="shared" si="1"/>
        <v>0</v>
      </c>
      <c r="Y15" s="220"/>
      <c r="Z15" s="201"/>
      <c r="AA15" s="1"/>
    </row>
    <row r="16" spans="4:27" ht="18" x14ac:dyDescent="0.15">
      <c r="H16" s="185"/>
      <c r="I16" s="185"/>
      <c r="J16" s="185"/>
      <c r="K16" s="424" t="s">
        <v>3</v>
      </c>
      <c r="L16" s="424"/>
      <c r="M16" s="424"/>
      <c r="N16" s="424"/>
      <c r="O16" s="424"/>
      <c r="P16" s="171">
        <f>SUM(P8:P14)</f>
        <v>6648108</v>
      </c>
      <c r="Q16" s="171">
        <f>SUM(Q8:Q14)</f>
        <v>5016432</v>
      </c>
      <c r="R16" s="212">
        <f t="shared" si="0"/>
        <v>1631676</v>
      </c>
      <c r="S16" s="213"/>
      <c r="T16" s="428"/>
      <c r="U16" s="428"/>
      <c r="V16" s="168"/>
      <c r="W16" s="172"/>
      <c r="X16" s="219">
        <f t="shared" si="1"/>
        <v>0</v>
      </c>
      <c r="Y16" s="220"/>
      <c r="Z16" s="174"/>
    </row>
    <row r="17" spans="8:26" ht="18" x14ac:dyDescent="0.15">
      <c r="H17" s="185"/>
      <c r="I17" s="185"/>
      <c r="J17" s="185"/>
      <c r="K17" s="195"/>
      <c r="L17" s="195"/>
      <c r="M17" s="195"/>
      <c r="N17" s="195"/>
      <c r="O17" s="195"/>
      <c r="P17" s="170"/>
      <c r="Q17" s="171"/>
      <c r="R17" s="212">
        <f t="shared" si="0"/>
        <v>0</v>
      </c>
      <c r="S17" s="213"/>
      <c r="T17" s="424" t="s">
        <v>4</v>
      </c>
      <c r="U17" s="424"/>
      <c r="V17" s="171">
        <f>SUM(V8:V15)</f>
        <v>5507172</v>
      </c>
      <c r="W17" s="171">
        <f>SUM(W8:W15)</f>
        <v>5642061</v>
      </c>
      <c r="X17" s="219">
        <f t="shared" si="1"/>
        <v>-134889</v>
      </c>
      <c r="Y17" s="220"/>
      <c r="Z17" s="174"/>
    </row>
    <row r="18" spans="8:26" ht="18" x14ac:dyDescent="0.15">
      <c r="H18" s="185"/>
      <c r="I18" s="185"/>
      <c r="J18" s="185"/>
      <c r="K18" s="429" t="s">
        <v>91</v>
      </c>
      <c r="L18" s="429"/>
      <c r="M18" s="429"/>
      <c r="N18" s="429"/>
      <c r="O18" s="429"/>
      <c r="P18" s="170"/>
      <c r="Q18" s="173"/>
      <c r="R18" s="212">
        <f t="shared" si="0"/>
        <v>0</v>
      </c>
      <c r="S18" s="213"/>
      <c r="T18" s="174"/>
      <c r="U18" s="174"/>
      <c r="V18" s="168"/>
      <c r="W18" s="172"/>
      <c r="X18" s="219">
        <f t="shared" si="1"/>
        <v>0</v>
      </c>
      <c r="Y18" s="220"/>
      <c r="Z18" s="174"/>
    </row>
    <row r="19" spans="8:26" ht="18" x14ac:dyDescent="0.15">
      <c r="H19" s="185"/>
      <c r="I19" s="185"/>
      <c r="J19" s="185"/>
      <c r="K19" s="425" t="s">
        <v>92</v>
      </c>
      <c r="L19" s="425"/>
      <c r="M19" s="425"/>
      <c r="N19" s="425"/>
      <c r="O19" s="425"/>
      <c r="P19" s="168">
        <v>0</v>
      </c>
      <c r="Q19" s="169">
        <v>0</v>
      </c>
      <c r="R19" s="212">
        <f t="shared" si="0"/>
        <v>0</v>
      </c>
      <c r="S19" s="213"/>
      <c r="T19" s="424" t="s">
        <v>111</v>
      </c>
      <c r="U19" s="424"/>
      <c r="V19" s="168"/>
      <c r="W19" s="175"/>
      <c r="X19" s="219">
        <f t="shared" si="1"/>
        <v>0</v>
      </c>
      <c r="Y19" s="220"/>
      <c r="Z19" s="174"/>
    </row>
    <row r="20" spans="8:26" ht="18" x14ac:dyDescent="0.15">
      <c r="H20" s="185"/>
      <c r="I20" s="185"/>
      <c r="J20" s="185"/>
      <c r="K20" s="425" t="s">
        <v>93</v>
      </c>
      <c r="L20" s="425"/>
      <c r="M20" s="425"/>
      <c r="N20" s="425"/>
      <c r="O20" s="425"/>
      <c r="P20" s="168">
        <v>0</v>
      </c>
      <c r="Q20" s="169">
        <v>0</v>
      </c>
      <c r="R20" s="212">
        <f t="shared" si="0"/>
        <v>0</v>
      </c>
      <c r="S20" s="213"/>
      <c r="T20" s="425" t="s">
        <v>103</v>
      </c>
      <c r="U20" s="425"/>
      <c r="V20" s="169">
        <v>0</v>
      </c>
      <c r="W20" s="169">
        <v>0</v>
      </c>
      <c r="X20" s="219">
        <f t="shared" si="1"/>
        <v>0</v>
      </c>
      <c r="Y20" s="220"/>
      <c r="Z20" s="174"/>
    </row>
    <row r="21" spans="8:26" ht="18" x14ac:dyDescent="0.15">
      <c r="H21" s="185"/>
      <c r="I21" s="185"/>
      <c r="J21" s="185"/>
      <c r="K21" s="425" t="s">
        <v>94</v>
      </c>
      <c r="L21" s="425"/>
      <c r="M21" s="425"/>
      <c r="N21" s="425"/>
      <c r="O21" s="425"/>
      <c r="P21" s="168">
        <v>36934900</v>
      </c>
      <c r="Q21" s="169">
        <v>36934900</v>
      </c>
      <c r="R21" s="212">
        <f t="shared" si="0"/>
        <v>0</v>
      </c>
      <c r="S21" s="213"/>
      <c r="T21" s="425" t="s">
        <v>112</v>
      </c>
      <c r="U21" s="425"/>
      <c r="V21" s="169">
        <v>0</v>
      </c>
      <c r="W21" s="169">
        <v>0</v>
      </c>
      <c r="X21" s="219">
        <f t="shared" si="1"/>
        <v>0</v>
      </c>
      <c r="Y21" s="220"/>
      <c r="Z21" s="174"/>
    </row>
    <row r="22" spans="8:26" ht="18" x14ac:dyDescent="0.15">
      <c r="H22" s="185"/>
      <c r="I22" s="185"/>
      <c r="J22" s="185"/>
      <c r="K22" s="426" t="s">
        <v>95</v>
      </c>
      <c r="L22" s="426"/>
      <c r="M22" s="426"/>
      <c r="N22" s="426"/>
      <c r="O22" s="426"/>
      <c r="P22" s="182">
        <v>4716151</v>
      </c>
      <c r="Q22" s="183">
        <v>4552732</v>
      </c>
      <c r="R22" s="210">
        <f t="shared" si="0"/>
        <v>163419</v>
      </c>
      <c r="S22" s="211" t="s">
        <v>206</v>
      </c>
      <c r="T22" s="425" t="s">
        <v>113</v>
      </c>
      <c r="U22" s="425"/>
      <c r="V22" s="169">
        <v>0</v>
      </c>
      <c r="W22" s="169">
        <v>0</v>
      </c>
      <c r="X22" s="219">
        <f t="shared" si="1"/>
        <v>0</v>
      </c>
      <c r="Y22" s="220"/>
      <c r="Z22" s="174"/>
    </row>
    <row r="23" spans="8:26" ht="18" x14ac:dyDescent="0.15">
      <c r="H23" s="185"/>
      <c r="I23" s="185"/>
      <c r="J23" s="185"/>
      <c r="K23" s="425" t="s">
        <v>96</v>
      </c>
      <c r="L23" s="425"/>
      <c r="M23" s="425"/>
      <c r="N23" s="425"/>
      <c r="O23" s="425"/>
      <c r="P23" s="168">
        <v>0</v>
      </c>
      <c r="Q23" s="169">
        <v>0</v>
      </c>
      <c r="R23" s="212">
        <f t="shared" si="0"/>
        <v>0</v>
      </c>
      <c r="S23" s="213"/>
      <c r="T23" s="425" t="s">
        <v>114</v>
      </c>
      <c r="U23" s="425"/>
      <c r="V23" s="169">
        <v>0</v>
      </c>
      <c r="W23" s="169">
        <v>0</v>
      </c>
      <c r="X23" s="219">
        <f t="shared" si="1"/>
        <v>0</v>
      </c>
      <c r="Y23" s="220"/>
      <c r="Z23" s="174"/>
    </row>
    <row r="24" spans="8:26" ht="18" x14ac:dyDescent="0.15">
      <c r="H24" s="185"/>
      <c r="I24" s="185"/>
      <c r="J24" s="185"/>
      <c r="K24" s="425" t="s">
        <v>97</v>
      </c>
      <c r="L24" s="425"/>
      <c r="M24" s="425"/>
      <c r="N24" s="425"/>
      <c r="O24" s="425"/>
      <c r="P24" s="176">
        <v>-4524798</v>
      </c>
      <c r="Q24" s="177">
        <v>-4524798</v>
      </c>
      <c r="R24" s="212">
        <f t="shared" si="0"/>
        <v>0</v>
      </c>
      <c r="S24" s="213"/>
      <c r="T24" s="425" t="s">
        <v>115</v>
      </c>
      <c r="U24" s="425"/>
      <c r="V24" s="169">
        <v>0</v>
      </c>
      <c r="W24" s="169">
        <v>0</v>
      </c>
      <c r="X24" s="219">
        <f t="shared" si="1"/>
        <v>0</v>
      </c>
      <c r="Y24" s="220"/>
      <c r="Z24" s="174"/>
    </row>
    <row r="25" spans="8:26" ht="18" x14ac:dyDescent="0.15">
      <c r="H25" s="185"/>
      <c r="I25" s="185"/>
      <c r="J25" s="185"/>
      <c r="K25" s="425" t="s">
        <v>98</v>
      </c>
      <c r="L25" s="425"/>
      <c r="M25" s="425"/>
      <c r="N25" s="425"/>
      <c r="O25" s="425"/>
      <c r="P25" s="168">
        <v>0</v>
      </c>
      <c r="Q25" s="169">
        <v>0</v>
      </c>
      <c r="R25" s="212">
        <f t="shared" si="0"/>
        <v>0</v>
      </c>
      <c r="S25" s="213"/>
      <c r="T25" s="425" t="s">
        <v>116</v>
      </c>
      <c r="U25" s="425"/>
      <c r="V25" s="169">
        <v>0</v>
      </c>
      <c r="W25" s="169">
        <v>0</v>
      </c>
      <c r="X25" s="219">
        <f t="shared" si="1"/>
        <v>0</v>
      </c>
      <c r="Y25" s="220"/>
      <c r="Z25" s="174"/>
    </row>
    <row r="26" spans="8:26" ht="18" x14ac:dyDescent="0.15">
      <c r="H26" s="185"/>
      <c r="I26" s="185"/>
      <c r="J26" s="185"/>
      <c r="K26" s="425" t="s">
        <v>99</v>
      </c>
      <c r="L26" s="425"/>
      <c r="M26" s="425"/>
      <c r="N26" s="425"/>
      <c r="O26" s="425"/>
      <c r="P26" s="168">
        <v>0</v>
      </c>
      <c r="Q26" s="169">
        <v>0</v>
      </c>
      <c r="R26" s="212">
        <f t="shared" si="0"/>
        <v>0</v>
      </c>
      <c r="S26" s="213"/>
      <c r="T26" s="174"/>
      <c r="U26" s="174"/>
      <c r="V26" s="172"/>
      <c r="W26" s="172"/>
      <c r="X26" s="219">
        <f t="shared" si="1"/>
        <v>0</v>
      </c>
      <c r="Y26" s="220"/>
      <c r="Z26" s="174"/>
    </row>
    <row r="27" spans="8:26" ht="24" x14ac:dyDescent="0.15">
      <c r="H27" s="185"/>
      <c r="I27" s="185"/>
      <c r="J27" s="185"/>
      <c r="K27" s="425" t="s">
        <v>100</v>
      </c>
      <c r="L27" s="425"/>
      <c r="M27" s="425"/>
      <c r="N27" s="425"/>
      <c r="O27" s="425"/>
      <c r="P27" s="168">
        <v>0</v>
      </c>
      <c r="Q27" s="169">
        <v>0</v>
      </c>
      <c r="R27" s="212">
        <f t="shared" si="0"/>
        <v>0</v>
      </c>
      <c r="S27" s="213"/>
      <c r="T27" s="195" t="s">
        <v>5</v>
      </c>
      <c r="U27" s="195"/>
      <c r="V27" s="171">
        <f>SUM(V20:V25)</f>
        <v>0</v>
      </c>
      <c r="W27" s="171">
        <f>SUM(W20:W25)</f>
        <v>0</v>
      </c>
      <c r="X27" s="219">
        <f t="shared" si="1"/>
        <v>0</v>
      </c>
      <c r="Y27" s="220"/>
      <c r="Z27" s="174"/>
    </row>
    <row r="28" spans="8:26" ht="18" x14ac:dyDescent="0.15">
      <c r="H28" s="185"/>
      <c r="I28" s="185"/>
      <c r="J28" s="185"/>
      <c r="K28" s="196"/>
      <c r="L28" s="196"/>
      <c r="M28" s="196"/>
      <c r="N28" s="196"/>
      <c r="O28" s="196"/>
      <c r="P28" s="168"/>
      <c r="Q28" s="169"/>
      <c r="R28" s="212">
        <f t="shared" si="0"/>
        <v>0</v>
      </c>
      <c r="S28" s="213"/>
      <c r="T28" s="195"/>
      <c r="U28" s="195"/>
      <c r="V28" s="168"/>
      <c r="W28" s="171"/>
      <c r="X28" s="219">
        <f t="shared" si="1"/>
        <v>0</v>
      </c>
      <c r="Y28" s="220"/>
      <c r="Z28" s="174"/>
    </row>
    <row r="29" spans="8:26" ht="18" x14ac:dyDescent="0.15">
      <c r="H29" s="185"/>
      <c r="I29" s="185"/>
      <c r="J29" s="185"/>
      <c r="K29" s="424" t="s">
        <v>6</v>
      </c>
      <c r="L29" s="424"/>
      <c r="M29" s="424"/>
      <c r="N29" s="424"/>
      <c r="O29" s="424"/>
      <c r="P29" s="171">
        <f>SUM(P19:P27)</f>
        <v>37126253</v>
      </c>
      <c r="Q29" s="171">
        <f>SUM(Q19:Q27)</f>
        <v>36962834</v>
      </c>
      <c r="R29" s="212">
        <f t="shared" si="0"/>
        <v>163419</v>
      </c>
      <c r="S29" s="213"/>
      <c r="T29" s="195"/>
      <c r="U29" s="195"/>
      <c r="V29" s="168"/>
      <c r="W29" s="171"/>
      <c r="X29" s="219">
        <f t="shared" si="1"/>
        <v>0</v>
      </c>
      <c r="Y29" s="220"/>
      <c r="Z29" s="174"/>
    </row>
    <row r="30" spans="8:26" ht="18" x14ac:dyDescent="0.15">
      <c r="H30" s="185"/>
      <c r="I30" s="185"/>
      <c r="J30" s="185"/>
      <c r="K30" s="196"/>
      <c r="L30" s="195" t="s">
        <v>0</v>
      </c>
      <c r="M30" s="195"/>
      <c r="N30" s="195"/>
      <c r="O30" s="195"/>
      <c r="P30" s="168"/>
      <c r="Q30" s="195"/>
      <c r="R30" s="212">
        <f t="shared" si="0"/>
        <v>0</v>
      </c>
      <c r="S30" s="213"/>
      <c r="T30" s="195" t="s">
        <v>117</v>
      </c>
      <c r="U30" s="195"/>
      <c r="V30" s="178">
        <f>V17+V27</f>
        <v>5507172</v>
      </c>
      <c r="W30" s="178">
        <f>W17+W27</f>
        <v>5642061</v>
      </c>
      <c r="X30" s="219">
        <f t="shared" si="1"/>
        <v>-134889</v>
      </c>
      <c r="Y30" s="220"/>
      <c r="Z30" s="174"/>
    </row>
    <row r="31" spans="8:26" ht="18" x14ac:dyDescent="0.15">
      <c r="H31" s="185"/>
      <c r="I31" s="185"/>
      <c r="J31" s="185"/>
      <c r="K31" s="424" t="s">
        <v>101</v>
      </c>
      <c r="L31" s="424"/>
      <c r="M31" s="424"/>
      <c r="N31" s="424"/>
      <c r="O31" s="424"/>
      <c r="P31" s="171">
        <f>P16+P29</f>
        <v>43774361</v>
      </c>
      <c r="Q31" s="171">
        <f>Q16+Q29</f>
        <v>41979266</v>
      </c>
      <c r="R31" s="212">
        <f t="shared" si="0"/>
        <v>1795095</v>
      </c>
      <c r="S31" s="213"/>
      <c r="T31" s="195"/>
      <c r="U31" s="196"/>
      <c r="V31" s="168"/>
      <c r="W31" s="196"/>
      <c r="X31" s="219">
        <f t="shared" si="1"/>
        <v>0</v>
      </c>
      <c r="Y31" s="220"/>
      <c r="Z31" s="174"/>
    </row>
    <row r="32" spans="8:26" ht="24" x14ac:dyDescent="0.15">
      <c r="H32" s="185"/>
      <c r="I32" s="185"/>
      <c r="J32" s="185"/>
      <c r="K32" s="196"/>
      <c r="L32" s="196"/>
      <c r="M32" s="196"/>
      <c r="N32" s="196"/>
      <c r="O32" s="196"/>
      <c r="P32" s="179"/>
      <c r="Q32" s="196"/>
      <c r="R32" s="214"/>
      <c r="S32" s="213"/>
      <c r="T32" s="195" t="s">
        <v>7</v>
      </c>
      <c r="U32" s="195"/>
      <c r="V32" s="168"/>
      <c r="W32" s="196"/>
      <c r="X32" s="219">
        <f t="shared" si="1"/>
        <v>0</v>
      </c>
      <c r="Y32" s="220"/>
      <c r="Z32" s="174"/>
    </row>
    <row r="33" spans="8:26" ht="36" x14ac:dyDescent="0.15">
      <c r="H33" s="185"/>
      <c r="I33" s="185"/>
      <c r="J33" s="185"/>
      <c r="K33" s="196"/>
      <c r="L33" s="196"/>
      <c r="M33" s="196"/>
      <c r="N33" s="196"/>
      <c r="O33" s="196"/>
      <c r="P33" s="196"/>
      <c r="Q33" s="196"/>
      <c r="R33" s="214"/>
      <c r="S33" s="213"/>
      <c r="T33" s="175" t="s">
        <v>118</v>
      </c>
      <c r="U33" s="180"/>
      <c r="V33" s="171">
        <f>SUM(V34:V36)</f>
        <v>17722108</v>
      </c>
      <c r="W33" s="171">
        <f>SUM(W34:W36)</f>
        <v>17722108</v>
      </c>
      <c r="X33" s="219">
        <f t="shared" si="1"/>
        <v>0</v>
      </c>
      <c r="Y33" s="220"/>
      <c r="Z33" s="174"/>
    </row>
    <row r="34" spans="8:26" ht="18" x14ac:dyDescent="0.15">
      <c r="H34" s="185"/>
      <c r="I34" s="185"/>
      <c r="J34" s="185"/>
      <c r="K34" s="196"/>
      <c r="L34" s="196"/>
      <c r="M34" s="196"/>
      <c r="N34" s="196"/>
      <c r="O34" s="196"/>
      <c r="P34" s="196"/>
      <c r="Q34" s="196"/>
      <c r="R34" s="214"/>
      <c r="S34" s="213"/>
      <c r="T34" s="425" t="s">
        <v>65</v>
      </c>
      <c r="U34" s="425"/>
      <c r="V34" s="169">
        <v>0</v>
      </c>
      <c r="W34" s="169">
        <v>0</v>
      </c>
      <c r="X34" s="219">
        <f t="shared" si="1"/>
        <v>0</v>
      </c>
      <c r="Y34" s="220"/>
      <c r="Z34" s="174"/>
    </row>
    <row r="35" spans="8:26" ht="18" x14ac:dyDescent="0.15">
      <c r="H35" s="185"/>
      <c r="I35" s="185"/>
      <c r="J35" s="185"/>
      <c r="K35" s="196"/>
      <c r="L35" s="196"/>
      <c r="M35" s="196"/>
      <c r="N35" s="196"/>
      <c r="O35" s="196"/>
      <c r="P35" s="196"/>
      <c r="Q35" s="196"/>
      <c r="R35" s="214"/>
      <c r="S35" s="213"/>
      <c r="T35" s="425" t="s">
        <v>119</v>
      </c>
      <c r="U35" s="425"/>
      <c r="V35" s="169">
        <v>0</v>
      </c>
      <c r="W35" s="169">
        <v>0</v>
      </c>
      <c r="X35" s="219">
        <f t="shared" si="1"/>
        <v>0</v>
      </c>
      <c r="Y35" s="220"/>
      <c r="Z35" s="174"/>
    </row>
    <row r="36" spans="8:26" ht="18" x14ac:dyDescent="0.15">
      <c r="H36" s="185"/>
      <c r="I36" s="185"/>
      <c r="J36" s="185"/>
      <c r="K36" s="196"/>
      <c r="L36" s="196"/>
      <c r="M36" s="196"/>
      <c r="N36" s="196"/>
      <c r="O36" s="196"/>
      <c r="P36" s="196"/>
      <c r="Q36" s="196"/>
      <c r="R36" s="214"/>
      <c r="S36" s="213"/>
      <c r="T36" s="425" t="s">
        <v>120</v>
      </c>
      <c r="U36" s="425"/>
      <c r="V36" s="169">
        <v>17722108</v>
      </c>
      <c r="W36" s="169">
        <v>17722108</v>
      </c>
      <c r="X36" s="219">
        <f t="shared" si="1"/>
        <v>0</v>
      </c>
      <c r="Y36" s="220"/>
      <c r="Z36" s="174"/>
    </row>
    <row r="37" spans="8:26" ht="18" x14ac:dyDescent="0.15">
      <c r="H37" s="185"/>
      <c r="I37" s="185"/>
      <c r="J37" s="185"/>
      <c r="K37" s="196"/>
      <c r="L37" s="196"/>
      <c r="M37" s="196"/>
      <c r="N37" s="196"/>
      <c r="O37" s="196"/>
      <c r="P37" s="196"/>
      <c r="Q37" s="196"/>
      <c r="R37" s="214"/>
      <c r="S37" s="213"/>
      <c r="T37" s="196"/>
      <c r="U37" s="196"/>
      <c r="V37" s="169"/>
      <c r="W37" s="169"/>
      <c r="X37" s="219">
        <f t="shared" si="1"/>
        <v>0</v>
      </c>
      <c r="Y37" s="220"/>
      <c r="Z37" s="174"/>
    </row>
    <row r="38" spans="8:26" ht="36" x14ac:dyDescent="0.15">
      <c r="H38" s="185"/>
      <c r="I38" s="185"/>
      <c r="J38" s="185"/>
      <c r="K38" s="196"/>
      <c r="L38" s="196"/>
      <c r="M38" s="196"/>
      <c r="N38" s="196"/>
      <c r="O38" s="196"/>
      <c r="P38" s="196"/>
      <c r="Q38" s="196"/>
      <c r="R38" s="214"/>
      <c r="S38" s="213"/>
      <c r="T38" s="195" t="s">
        <v>121</v>
      </c>
      <c r="U38" s="181"/>
      <c r="V38" s="171">
        <f>SUM(V39:V43)</f>
        <v>20545081</v>
      </c>
      <c r="W38" s="171">
        <f>SUM(W39:W43)</f>
        <v>18615097</v>
      </c>
      <c r="X38" s="219">
        <f t="shared" si="1"/>
        <v>1929984</v>
      </c>
      <c r="Y38" s="220"/>
      <c r="Z38" s="174"/>
    </row>
    <row r="39" spans="8:26" ht="36" x14ac:dyDescent="0.15">
      <c r="H39" s="185"/>
      <c r="I39" s="185"/>
      <c r="J39" s="185"/>
      <c r="K39" s="196"/>
      <c r="L39" s="196"/>
      <c r="M39" s="196"/>
      <c r="N39" s="196"/>
      <c r="O39" s="196"/>
      <c r="P39" s="196"/>
      <c r="Q39" s="196"/>
      <c r="R39" s="214"/>
      <c r="S39" s="213"/>
      <c r="T39" s="426" t="s">
        <v>15</v>
      </c>
      <c r="U39" s="426"/>
      <c r="V39" s="183">
        <f>1932456+14854</f>
        <v>1947310</v>
      </c>
      <c r="W39" s="183">
        <v>247173</v>
      </c>
      <c r="X39" s="215">
        <f t="shared" si="1"/>
        <v>1700137</v>
      </c>
      <c r="Y39" s="216" t="s">
        <v>205</v>
      </c>
      <c r="Z39" s="174"/>
    </row>
    <row r="40" spans="8:26" ht="36" x14ac:dyDescent="0.15">
      <c r="H40" s="185"/>
      <c r="I40" s="185"/>
      <c r="J40" s="185"/>
      <c r="K40" s="196"/>
      <c r="L40" s="196"/>
      <c r="M40" s="196"/>
      <c r="N40" s="196"/>
      <c r="O40" s="196"/>
      <c r="P40" s="196"/>
      <c r="Q40" s="196"/>
      <c r="R40" s="214"/>
      <c r="S40" s="213"/>
      <c r="T40" s="427" t="s">
        <v>122</v>
      </c>
      <c r="U40" s="427"/>
      <c r="V40" s="204">
        <f>-2233607-14854</f>
        <v>-2248461</v>
      </c>
      <c r="W40" s="204">
        <v>-2478308</v>
      </c>
      <c r="X40" s="221">
        <f t="shared" si="1"/>
        <v>229847</v>
      </c>
      <c r="Y40" s="222" t="s">
        <v>205</v>
      </c>
      <c r="Z40" s="174"/>
    </row>
    <row r="41" spans="8:26" ht="18" x14ac:dyDescent="0.15">
      <c r="H41" s="185"/>
      <c r="I41" s="185"/>
      <c r="J41" s="185"/>
      <c r="K41" s="196"/>
      <c r="L41" s="196"/>
      <c r="M41" s="196"/>
      <c r="N41" s="196"/>
      <c r="O41" s="196"/>
      <c r="P41" s="196"/>
      <c r="Q41" s="196"/>
      <c r="R41" s="214"/>
      <c r="S41" s="213"/>
      <c r="T41" s="425" t="s">
        <v>123</v>
      </c>
      <c r="U41" s="425"/>
      <c r="V41" s="169">
        <v>20838165</v>
      </c>
      <c r="W41" s="169">
        <v>20838165</v>
      </c>
      <c r="X41" s="219">
        <f t="shared" si="1"/>
        <v>0</v>
      </c>
      <c r="Y41" s="220"/>
      <c r="Z41" s="174"/>
    </row>
    <row r="42" spans="8:26" ht="18" x14ac:dyDescent="0.15">
      <c r="H42" s="185"/>
      <c r="I42" s="185"/>
      <c r="J42" s="185"/>
      <c r="K42" s="196"/>
      <c r="L42" s="196"/>
      <c r="M42" s="196"/>
      <c r="N42" s="196"/>
      <c r="O42" s="196"/>
      <c r="P42" s="196"/>
      <c r="Q42" s="196"/>
      <c r="R42" s="214"/>
      <c r="S42" s="213"/>
      <c r="T42" s="425" t="s">
        <v>124</v>
      </c>
      <c r="U42" s="425"/>
      <c r="V42" s="169">
        <v>0</v>
      </c>
      <c r="W42" s="169">
        <v>0</v>
      </c>
      <c r="X42" s="219">
        <f t="shared" si="1"/>
        <v>0</v>
      </c>
      <c r="Y42" s="220"/>
      <c r="Z42" s="174"/>
    </row>
    <row r="43" spans="8:26" ht="18" x14ac:dyDescent="0.15">
      <c r="H43" s="185"/>
      <c r="I43" s="185"/>
      <c r="J43" s="185"/>
      <c r="K43" s="196"/>
      <c r="L43" s="196"/>
      <c r="M43" s="196"/>
      <c r="N43" s="196"/>
      <c r="O43" s="196"/>
      <c r="P43" s="196"/>
      <c r="Q43" s="196"/>
      <c r="R43" s="214"/>
      <c r="S43" s="213"/>
      <c r="T43" s="425" t="s">
        <v>125</v>
      </c>
      <c r="U43" s="425"/>
      <c r="V43" s="169">
        <v>8067</v>
      </c>
      <c r="W43" s="169">
        <v>8067</v>
      </c>
      <c r="X43" s="219">
        <f t="shared" si="1"/>
        <v>0</v>
      </c>
      <c r="Y43" s="220"/>
      <c r="Z43" s="174"/>
    </row>
    <row r="44" spans="8:26" ht="18" x14ac:dyDescent="0.15">
      <c r="H44" s="185"/>
      <c r="I44" s="185"/>
      <c r="J44" s="185"/>
      <c r="K44" s="196"/>
      <c r="L44" s="196"/>
      <c r="M44" s="196"/>
      <c r="N44" s="196"/>
      <c r="O44" s="196"/>
      <c r="P44" s="196"/>
      <c r="Q44" s="196"/>
      <c r="R44" s="214"/>
      <c r="S44" s="213"/>
      <c r="T44" s="174"/>
      <c r="U44" s="174"/>
      <c r="V44" s="172"/>
      <c r="W44" s="172"/>
      <c r="X44" s="219">
        <f t="shared" si="1"/>
        <v>0</v>
      </c>
      <c r="Y44" s="220"/>
      <c r="Z44" s="174"/>
    </row>
    <row r="45" spans="8:26" ht="18" x14ac:dyDescent="0.15">
      <c r="H45" s="185"/>
      <c r="I45" s="185"/>
      <c r="J45" s="185"/>
      <c r="K45" s="196"/>
      <c r="L45" s="196"/>
      <c r="M45" s="196"/>
      <c r="N45" s="196"/>
      <c r="O45" s="196"/>
      <c r="P45" s="196"/>
      <c r="Q45" s="196"/>
      <c r="R45" s="214"/>
      <c r="S45" s="213"/>
      <c r="T45" s="424" t="s">
        <v>126</v>
      </c>
      <c r="U45" s="424"/>
      <c r="V45" s="171">
        <f>SUM(V46:V47)</f>
        <v>0</v>
      </c>
      <c r="W45" s="171">
        <f>SUM(W46:W47)</f>
        <v>0</v>
      </c>
      <c r="X45" s="219">
        <f t="shared" si="1"/>
        <v>0</v>
      </c>
      <c r="Y45" s="220"/>
      <c r="Z45" s="174"/>
    </row>
    <row r="46" spans="8:26" ht="18" x14ac:dyDescent="0.15">
      <c r="H46" s="185"/>
      <c r="I46" s="185"/>
      <c r="J46" s="185"/>
      <c r="K46" s="196"/>
      <c r="L46" s="196"/>
      <c r="M46" s="196"/>
      <c r="N46" s="196"/>
      <c r="O46" s="196"/>
      <c r="P46" s="196"/>
      <c r="Q46" s="196"/>
      <c r="R46" s="214"/>
      <c r="S46" s="213"/>
      <c r="T46" s="425" t="s">
        <v>127</v>
      </c>
      <c r="U46" s="425"/>
      <c r="V46" s="169">
        <v>0</v>
      </c>
      <c r="W46" s="169">
        <v>0</v>
      </c>
      <c r="X46" s="219">
        <f t="shared" si="1"/>
        <v>0</v>
      </c>
      <c r="Y46" s="220"/>
      <c r="Z46" s="174"/>
    </row>
    <row r="47" spans="8:26" ht="18" x14ac:dyDescent="0.15">
      <c r="H47" s="185"/>
      <c r="I47" s="185"/>
      <c r="J47" s="185"/>
      <c r="K47" s="196"/>
      <c r="L47" s="196"/>
      <c r="M47" s="196"/>
      <c r="N47" s="196"/>
      <c r="O47" s="196"/>
      <c r="P47" s="196"/>
      <c r="Q47" s="196"/>
      <c r="R47" s="202"/>
      <c r="S47" s="200"/>
      <c r="T47" s="425" t="s">
        <v>128</v>
      </c>
      <c r="U47" s="425"/>
      <c r="V47" s="169">
        <v>0</v>
      </c>
      <c r="W47" s="169">
        <v>0</v>
      </c>
      <c r="X47" s="219">
        <f t="shared" si="1"/>
        <v>0</v>
      </c>
      <c r="Y47" s="220"/>
      <c r="Z47" s="174"/>
    </row>
    <row r="48" spans="8:26" ht="18" x14ac:dyDescent="0.15">
      <c r="H48" s="185"/>
      <c r="I48" s="185"/>
      <c r="J48" s="185"/>
      <c r="K48" s="196"/>
      <c r="L48" s="196"/>
      <c r="M48" s="196"/>
      <c r="N48" s="196"/>
      <c r="O48" s="196"/>
      <c r="P48" s="196"/>
      <c r="Q48" s="196"/>
      <c r="R48" s="196"/>
      <c r="S48" s="196"/>
      <c r="T48" s="195"/>
      <c r="U48" s="195"/>
      <c r="V48" s="173"/>
      <c r="W48" s="173"/>
      <c r="X48" s="219">
        <f t="shared" si="1"/>
        <v>0</v>
      </c>
      <c r="Y48" s="220"/>
      <c r="Z48" s="174"/>
    </row>
    <row r="49" spans="11:26" ht="24" x14ac:dyDescent="0.15">
      <c r="K49" s="165"/>
      <c r="L49" s="165"/>
      <c r="M49" s="165"/>
      <c r="N49" s="165"/>
      <c r="O49" s="165"/>
      <c r="P49" s="165"/>
      <c r="Q49" s="165"/>
      <c r="R49" s="165"/>
      <c r="S49" s="165"/>
      <c r="T49" s="195" t="s">
        <v>8</v>
      </c>
      <c r="U49" s="195"/>
      <c r="V49" s="171">
        <f>V38+V33</f>
        <v>38267189</v>
      </c>
      <c r="W49" s="171">
        <f>W38+W33</f>
        <v>36337205</v>
      </c>
      <c r="X49" s="219">
        <f t="shared" si="1"/>
        <v>1929984</v>
      </c>
      <c r="Y49" s="220"/>
      <c r="Z49" s="174"/>
    </row>
    <row r="50" spans="11:26" ht="18" x14ac:dyDescent="0.15">
      <c r="K50" s="165"/>
      <c r="L50" s="165"/>
      <c r="M50" s="165"/>
      <c r="N50" s="165"/>
      <c r="O50" s="165"/>
      <c r="P50" s="165"/>
      <c r="Q50" s="165"/>
      <c r="R50" s="165"/>
      <c r="S50" s="165"/>
      <c r="T50" s="195"/>
      <c r="U50" s="195"/>
      <c r="V50" s="171"/>
      <c r="W50" s="171"/>
      <c r="X50" s="219">
        <f t="shared" si="1"/>
        <v>0</v>
      </c>
      <c r="Y50" s="220"/>
      <c r="Z50" s="174"/>
    </row>
    <row r="51" spans="11:26" ht="18" x14ac:dyDescent="0.15">
      <c r="K51" s="165"/>
      <c r="L51" s="165"/>
      <c r="M51" s="165"/>
      <c r="N51" s="165"/>
      <c r="O51" s="165"/>
      <c r="P51" s="165"/>
      <c r="Q51" s="165"/>
      <c r="R51" s="165"/>
      <c r="S51" s="165"/>
      <c r="T51" s="424" t="s">
        <v>9</v>
      </c>
      <c r="U51" s="424"/>
      <c r="V51" s="169">
        <f>V30+V49</f>
        <v>43774361</v>
      </c>
      <c r="W51" s="169">
        <f>W30+W49</f>
        <v>41979266</v>
      </c>
      <c r="X51" s="219">
        <f t="shared" si="1"/>
        <v>1795095</v>
      </c>
      <c r="Y51" s="220"/>
      <c r="Z51" s="174"/>
    </row>
    <row r="52" spans="11:26" x14ac:dyDescent="0.15"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200"/>
      <c r="Y52" s="200"/>
      <c r="Z52" s="174"/>
    </row>
    <row r="53" spans="11:26" x14ac:dyDescent="0.15">
      <c r="X53" s="199"/>
      <c r="Y53" s="199"/>
    </row>
    <row r="54" spans="11:26" x14ac:dyDescent="0.15">
      <c r="X54" s="199"/>
      <c r="Y54" s="199"/>
    </row>
    <row r="55" spans="11:26" x14ac:dyDescent="0.15">
      <c r="X55" s="199"/>
      <c r="Y55" s="199"/>
    </row>
    <row r="56" spans="11:26" x14ac:dyDescent="0.15">
      <c r="X56" s="199"/>
      <c r="Y56" s="199"/>
    </row>
    <row r="57" spans="11:26" x14ac:dyDescent="0.15">
      <c r="X57" s="199"/>
      <c r="Y57" s="199"/>
    </row>
    <row r="58" spans="11:26" x14ac:dyDescent="0.15">
      <c r="X58" s="199"/>
      <c r="Y58" s="199"/>
    </row>
    <row r="59" spans="11:26" x14ac:dyDescent="0.15">
      <c r="X59" s="199"/>
      <c r="Y59" s="199"/>
    </row>
    <row r="60" spans="11:26" x14ac:dyDescent="0.15">
      <c r="X60" s="199"/>
      <c r="Y60" s="199"/>
    </row>
    <row r="61" spans="11:26" x14ac:dyDescent="0.15">
      <c r="X61" s="199"/>
      <c r="Y61" s="199"/>
    </row>
    <row r="62" spans="11:26" x14ac:dyDescent="0.15">
      <c r="X62" s="199"/>
      <c r="Y62" s="199"/>
    </row>
    <row r="63" spans="11:26" x14ac:dyDescent="0.15">
      <c r="X63" s="199"/>
      <c r="Y63" s="199"/>
    </row>
    <row r="64" spans="11:26" x14ac:dyDescent="0.15">
      <c r="X64" s="199"/>
      <c r="Y64" s="199"/>
    </row>
    <row r="65" spans="24:25" x14ac:dyDescent="0.15">
      <c r="X65" s="199"/>
      <c r="Y65" s="199"/>
    </row>
    <row r="66" spans="24:25" x14ac:dyDescent="0.15">
      <c r="X66" s="199"/>
      <c r="Y66" s="199"/>
    </row>
    <row r="67" spans="24:25" x14ac:dyDescent="0.15">
      <c r="X67" s="199"/>
      <c r="Y67" s="199"/>
    </row>
    <row r="68" spans="24:25" x14ac:dyDescent="0.15">
      <c r="X68" s="199"/>
      <c r="Y68" s="199"/>
    </row>
    <row r="69" spans="24:25" x14ac:dyDescent="0.15">
      <c r="X69" s="199"/>
      <c r="Y69" s="199"/>
    </row>
    <row r="70" spans="24:25" x14ac:dyDescent="0.15">
      <c r="X70" s="199"/>
      <c r="Y70" s="199"/>
    </row>
    <row r="71" spans="24:25" x14ac:dyDescent="0.15">
      <c r="X71" s="199"/>
      <c r="Y71" s="199"/>
    </row>
    <row r="72" spans="24:25" x14ac:dyDescent="0.15">
      <c r="X72" s="199"/>
      <c r="Y72" s="199"/>
    </row>
    <row r="73" spans="24:25" x14ac:dyDescent="0.15">
      <c r="X73" s="199"/>
      <c r="Y73" s="199"/>
    </row>
    <row r="74" spans="24:25" x14ac:dyDescent="0.15">
      <c r="X74" s="199"/>
      <c r="Y74" s="199"/>
    </row>
    <row r="75" spans="24:25" x14ac:dyDescent="0.15">
      <c r="X75" s="199"/>
      <c r="Y75" s="199"/>
    </row>
    <row r="76" spans="24:25" x14ac:dyDescent="0.15">
      <c r="X76" s="199"/>
      <c r="Y76" s="199"/>
    </row>
    <row r="77" spans="24:25" x14ac:dyDescent="0.15">
      <c r="X77" s="199"/>
      <c r="Y77" s="199"/>
    </row>
    <row r="78" spans="24:25" x14ac:dyDescent="0.15">
      <c r="X78" s="199"/>
      <c r="Y78" s="199"/>
    </row>
    <row r="79" spans="24:25" x14ac:dyDescent="0.15">
      <c r="X79" s="199"/>
      <c r="Y79" s="199"/>
    </row>
    <row r="80" spans="24:25" x14ac:dyDescent="0.15">
      <c r="X80" s="199"/>
      <c r="Y80" s="199"/>
    </row>
    <row r="81" spans="24:25" x14ac:dyDescent="0.15">
      <c r="X81" s="199"/>
      <c r="Y81" s="199"/>
    </row>
    <row r="82" spans="24:25" x14ac:dyDescent="0.15">
      <c r="X82" s="199"/>
      <c r="Y82" s="199"/>
    </row>
    <row r="83" spans="24:25" x14ac:dyDescent="0.15">
      <c r="X83" s="199"/>
      <c r="Y83" s="199"/>
    </row>
    <row r="84" spans="24:25" x14ac:dyDescent="0.15">
      <c r="X84" s="199"/>
      <c r="Y84" s="199"/>
    </row>
    <row r="85" spans="24:25" x14ac:dyDescent="0.15">
      <c r="X85" s="199"/>
      <c r="Y85" s="199"/>
    </row>
    <row r="86" spans="24:25" x14ac:dyDescent="0.15">
      <c r="X86" s="199"/>
      <c r="Y86" s="199"/>
    </row>
    <row r="87" spans="24:25" x14ac:dyDescent="0.15">
      <c r="X87" s="199"/>
      <c r="Y87" s="199"/>
    </row>
    <row r="88" spans="24:25" x14ac:dyDescent="0.15">
      <c r="X88" s="199"/>
      <c r="Y88" s="199"/>
    </row>
    <row r="89" spans="24:25" x14ac:dyDescent="0.15">
      <c r="X89" s="199"/>
      <c r="Y89" s="199"/>
    </row>
    <row r="90" spans="24:25" x14ac:dyDescent="0.15">
      <c r="X90" s="199"/>
      <c r="Y90" s="199"/>
    </row>
    <row r="91" spans="24:25" x14ac:dyDescent="0.15">
      <c r="X91" s="199"/>
      <c r="Y91" s="199"/>
    </row>
    <row r="92" spans="24:25" x14ac:dyDescent="0.15">
      <c r="X92" s="199"/>
      <c r="Y92" s="199"/>
    </row>
    <row r="93" spans="24:25" x14ac:dyDescent="0.15">
      <c r="X93" s="199"/>
      <c r="Y93" s="199"/>
    </row>
    <row r="94" spans="24:25" x14ac:dyDescent="0.15">
      <c r="X94" s="199"/>
      <c r="Y94" s="199"/>
    </row>
    <row r="95" spans="24:25" x14ac:dyDescent="0.15">
      <c r="X95" s="199"/>
      <c r="Y95" s="199"/>
    </row>
    <row r="96" spans="24:25" x14ac:dyDescent="0.15">
      <c r="X96" s="199"/>
      <c r="Y96" s="199"/>
    </row>
    <row r="97" spans="24:25" x14ac:dyDescent="0.15">
      <c r="X97" s="199"/>
      <c r="Y97" s="199"/>
    </row>
    <row r="98" spans="24:25" x14ac:dyDescent="0.15">
      <c r="X98" s="199"/>
      <c r="Y98" s="199"/>
    </row>
    <row r="99" spans="24:25" x14ac:dyDescent="0.15">
      <c r="X99" s="199"/>
      <c r="Y99" s="199"/>
    </row>
  </sheetData>
  <mergeCells count="52">
    <mergeCell ref="T6:U6"/>
    <mergeCell ref="K7:O7"/>
    <mergeCell ref="T7:U7"/>
    <mergeCell ref="K22:O22"/>
    <mergeCell ref="K25:O25"/>
    <mergeCell ref="K19:O19"/>
    <mergeCell ref="K11:O11"/>
    <mergeCell ref="K14:O14"/>
    <mergeCell ref="K8:O8"/>
    <mergeCell ref="K6:O6"/>
    <mergeCell ref="T8:U8"/>
    <mergeCell ref="K9:O9"/>
    <mergeCell ref="T9:U9"/>
    <mergeCell ref="K10:O10"/>
    <mergeCell ref="T10:U10"/>
    <mergeCell ref="T11:U11"/>
    <mergeCell ref="K12:O12"/>
    <mergeCell ref="T12:U12"/>
    <mergeCell ref="K13:O13"/>
    <mergeCell ref="T13:U13"/>
    <mergeCell ref="T14:U14"/>
    <mergeCell ref="K16:O16"/>
    <mergeCell ref="T16:U16"/>
    <mergeCell ref="T17:U17"/>
    <mergeCell ref="K18:O18"/>
    <mergeCell ref="T19:U19"/>
    <mergeCell ref="K20:O20"/>
    <mergeCell ref="T20:U20"/>
    <mergeCell ref="K21:O21"/>
    <mergeCell ref="T21:U21"/>
    <mergeCell ref="T22:U22"/>
    <mergeCell ref="K23:O23"/>
    <mergeCell ref="T23:U23"/>
    <mergeCell ref="K24:O24"/>
    <mergeCell ref="T24:U24"/>
    <mergeCell ref="T25:U25"/>
    <mergeCell ref="K26:O26"/>
    <mergeCell ref="K27:O27"/>
    <mergeCell ref="K29:O29"/>
    <mergeCell ref="K31:O31"/>
    <mergeCell ref="T34:U34"/>
    <mergeCell ref="T35:U35"/>
    <mergeCell ref="T36:U36"/>
    <mergeCell ref="T39:U39"/>
    <mergeCell ref="T40:U40"/>
    <mergeCell ref="T47:U47"/>
    <mergeCell ref="T51:U51"/>
    <mergeCell ref="T41:U41"/>
    <mergeCell ref="T42:U42"/>
    <mergeCell ref="T43:U43"/>
    <mergeCell ref="T45:U45"/>
    <mergeCell ref="T46:U46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Analitico del Activo</vt:lpstr>
      <vt:lpstr>Hoja2</vt:lpstr>
      <vt:lpstr>varicacion sacg</vt:lpstr>
      <vt:lpstr>FLUJO DE EFCTIVO</vt:lpstr>
      <vt:lpstr>ESTADO DE CAMBIOS EN LA SITUAC</vt:lpstr>
      <vt:lpstr>ESTADO DE ACTIVIDADES</vt:lpstr>
      <vt:lpstr>EDO SITUACION  19 (2)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ARCHIVO IGNA</cp:lastModifiedBy>
  <cp:lastPrinted>2026-01-13T17:49:27Z</cp:lastPrinted>
  <dcterms:created xsi:type="dcterms:W3CDTF">2009-06-17T07:33:19Z</dcterms:created>
  <dcterms:modified xsi:type="dcterms:W3CDTF">2026-01-14T17:34:04Z</dcterms:modified>
</cp:coreProperties>
</file>