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FINANCIERO\SEPTIEMBRE 2025\"/>
    </mc:Choice>
  </mc:AlternateContent>
  <bookViews>
    <workbookView xWindow="0" yWindow="0" windowWidth="20490" windowHeight="6420"/>
  </bookViews>
  <sheets>
    <sheet name="Analitico del Activo" sheetId="9" r:id="rId1"/>
    <sheet name="Hoja2" sheetId="11" r:id="rId2"/>
    <sheet name="varicacion sacg" sheetId="10" r:id="rId3"/>
    <sheet name="FLUJO DE EFCTIVO" sheetId="4" r:id="rId4"/>
    <sheet name="ESTADO DE CAMBIOS EN LA SITUAC" sheetId="3" r:id="rId5"/>
    <sheet name="ESTADO DE ACTIVIDADES" sheetId="2" r:id="rId6"/>
    <sheet name="EDO SITUACION  19 (2)" sheetId="7" r:id="rId7"/>
  </sheets>
  <calcPr calcId="162913"/>
</workbook>
</file>

<file path=xl/calcChain.xml><?xml version="1.0" encoding="utf-8"?>
<calcChain xmlns="http://schemas.openxmlformats.org/spreadsheetml/2006/main">
  <c r="Q43" i="7" l="1"/>
  <c r="Q44" i="7" l="1"/>
  <c r="V43" i="7" l="1"/>
  <c r="H21" i="2"/>
  <c r="H31" i="2"/>
  <c r="H35" i="2"/>
  <c r="H45" i="2"/>
  <c r="H49" i="2"/>
  <c r="H55" i="2"/>
  <c r="H62" i="2"/>
  <c r="H65" i="2" l="1"/>
  <c r="Q49" i="7"/>
  <c r="Q37" i="7"/>
  <c r="Q31" i="7"/>
  <c r="Q21" i="7"/>
  <c r="Q34" i="7" s="1"/>
  <c r="K33" i="7"/>
  <c r="K20" i="7"/>
  <c r="Q42" i="7" l="1"/>
  <c r="Q53" i="7" s="1"/>
  <c r="Q55" i="7" s="1"/>
  <c r="V44" i="7"/>
  <c r="K35" i="7"/>
  <c r="R49" i="7"/>
  <c r="U49" i="7"/>
  <c r="R44" i="7"/>
  <c r="U42" i="7"/>
  <c r="R43" i="7"/>
  <c r="R37" i="7"/>
  <c r="U37" i="7"/>
  <c r="M33" i="7"/>
  <c r="R31" i="7"/>
  <c r="U31" i="7"/>
  <c r="R21" i="7"/>
  <c r="U21" i="7"/>
  <c r="M20" i="7"/>
  <c r="G62" i="2"/>
  <c r="G55" i="2"/>
  <c r="G49" i="2"/>
  <c r="G45" i="2"/>
  <c r="G35" i="2"/>
  <c r="G31" i="2"/>
  <c r="G21" i="2"/>
  <c r="H18" i="2"/>
  <c r="G18" i="2"/>
  <c r="H10" i="2"/>
  <c r="G10" i="2"/>
  <c r="G61" i="3"/>
  <c r="F61" i="3"/>
  <c r="G55" i="3"/>
  <c r="G48" i="3" s="1"/>
  <c r="F55" i="3"/>
  <c r="F48" i="3" s="1"/>
  <c r="G50" i="3"/>
  <c r="F50" i="3"/>
  <c r="G40" i="3"/>
  <c r="F40" i="3"/>
  <c r="G30" i="3"/>
  <c r="F30" i="3"/>
  <c r="G18" i="3"/>
  <c r="F18" i="3"/>
  <c r="G9" i="3"/>
  <c r="F9" i="3"/>
  <c r="F71" i="4"/>
  <c r="F70" i="4" s="1"/>
  <c r="G70" i="4"/>
  <c r="I64" i="4"/>
  <c r="I63" i="4" s="1"/>
  <c r="F64" i="4"/>
  <c r="F63" i="4"/>
  <c r="I58" i="4"/>
  <c r="I57" i="4" s="1"/>
  <c r="I68" i="4" s="1"/>
  <c r="F58" i="4"/>
  <c r="F57" i="4"/>
  <c r="N54" i="4"/>
  <c r="N51" i="4"/>
  <c r="O51" i="4" s="1"/>
  <c r="G50" i="4"/>
  <c r="Q46" i="4"/>
  <c r="O46" i="4"/>
  <c r="H45" i="4"/>
  <c r="N39" i="4"/>
  <c r="F48" i="4" s="1"/>
  <c r="F45" i="4" s="1"/>
  <c r="G27" i="4"/>
  <c r="F27" i="4"/>
  <c r="G26" i="4"/>
  <c r="F26" i="4"/>
  <c r="G25" i="4"/>
  <c r="F25" i="4"/>
  <c r="G22" i="4"/>
  <c r="F22" i="4"/>
  <c r="G21" i="4"/>
  <c r="F21" i="4"/>
  <c r="G19" i="4"/>
  <c r="F19" i="4"/>
  <c r="U32" i="10"/>
  <c r="U31" i="10"/>
  <c r="L30" i="10"/>
  <c r="J30" i="10"/>
  <c r="O24" i="10"/>
  <c r="J24" i="10"/>
  <c r="U19" i="10"/>
  <c r="U17" i="10"/>
  <c r="U16" i="10"/>
  <c r="U15" i="10"/>
  <c r="L14" i="10"/>
  <c r="J14" i="10"/>
  <c r="H14" i="10"/>
  <c r="H24" i="10" s="1"/>
  <c r="O25" i="11"/>
  <c r="J25" i="11"/>
  <c r="H25" i="11"/>
  <c r="U15" i="11"/>
  <c r="U25" i="11" s="1"/>
  <c r="L15" i="11"/>
  <c r="L25" i="11" s="1"/>
  <c r="D28" i="9"/>
  <c r="D27" i="9" s="1"/>
  <c r="D26" i="9" s="1"/>
  <c r="D25" i="9" s="1"/>
  <c r="D24" i="9" s="1"/>
  <c r="D23" i="9" s="1"/>
  <c r="C28" i="9"/>
  <c r="C27" i="9" s="1"/>
  <c r="B28" i="9"/>
  <c r="B27" i="9" s="1"/>
  <c r="B26" i="9" s="1"/>
  <c r="B19" i="9" s="1"/>
  <c r="E20" i="9"/>
  <c r="F20" i="9" s="1"/>
  <c r="E14" i="9"/>
  <c r="F14" i="9" s="1"/>
  <c r="E13" i="9"/>
  <c r="F13" i="9" s="1"/>
  <c r="F12" i="9"/>
  <c r="E12" i="9"/>
  <c r="F68" i="4" l="1"/>
  <c r="R34" i="7"/>
  <c r="R42" i="7"/>
  <c r="R53" i="7" s="1"/>
  <c r="U30" i="10"/>
  <c r="G54" i="4"/>
  <c r="F29" i="3"/>
  <c r="G29" i="3"/>
  <c r="M35" i="7"/>
  <c r="G8" i="3"/>
  <c r="F8" i="3"/>
  <c r="G24" i="4"/>
  <c r="H28" i="2"/>
  <c r="H67" i="2" s="1"/>
  <c r="G12" i="4"/>
  <c r="G28" i="2"/>
  <c r="F12" i="4"/>
  <c r="U53" i="7"/>
  <c r="U34" i="7"/>
  <c r="C26" i="9"/>
  <c r="C25" i="9" s="1"/>
  <c r="E27" i="9"/>
  <c r="F27" i="9" s="1"/>
  <c r="R55" i="7"/>
  <c r="E23" i="9"/>
  <c r="F23" i="9" s="1"/>
  <c r="D22" i="9"/>
  <c r="E28" i="9"/>
  <c r="F28" i="9" s="1"/>
  <c r="F24" i="4"/>
  <c r="O54" i="4"/>
  <c r="F53" i="4" s="1"/>
  <c r="F50" i="4" s="1"/>
  <c r="F54" i="4" s="1"/>
  <c r="G65" i="2"/>
  <c r="J39" i="10"/>
  <c r="U14" i="10"/>
  <c r="U24" i="10" s="1"/>
  <c r="U39" i="10" s="1"/>
  <c r="L24" i="10"/>
  <c r="L39" i="10" s="1"/>
  <c r="I11" i="3" l="1"/>
  <c r="I12" i="3"/>
  <c r="G41" i="4"/>
  <c r="G67" i="2"/>
  <c r="U55" i="7"/>
  <c r="F41" i="4"/>
  <c r="K41" i="4" s="1"/>
  <c r="E25" i="9"/>
  <c r="F25" i="9" s="1"/>
  <c r="C24" i="9"/>
  <c r="E22" i="9"/>
  <c r="F22" i="9" s="1"/>
  <c r="D21" i="9"/>
  <c r="E26" i="9"/>
  <c r="F26" i="9" s="1"/>
  <c r="I13" i="3" l="1"/>
  <c r="K44" i="4"/>
  <c r="E24" i="9"/>
  <c r="F24" i="9" s="1"/>
  <c r="C19" i="9"/>
  <c r="D19" i="9"/>
  <c r="E21" i="9"/>
  <c r="F21" i="9" s="1"/>
  <c r="E19" i="9" l="1"/>
  <c r="F19" i="9" s="1"/>
  <c r="F11" i="9"/>
  <c r="B18" i="9"/>
  <c r="E18" i="9"/>
  <c r="F18" i="9"/>
  <c r="C11" i="9"/>
  <c r="C17" i="9"/>
  <c r="C18" i="9"/>
  <c r="C16" i="9"/>
  <c r="E16" i="9"/>
  <c r="F16" i="9"/>
  <c r="D15" i="9"/>
  <c r="E11" i="9"/>
  <c r="B11" i="9"/>
  <c r="D17" i="9"/>
  <c r="C15" i="9"/>
  <c r="D11" i="9"/>
  <c r="B17" i="9"/>
  <c r="E17" i="9"/>
  <c r="F17" i="9"/>
  <c r="D18" i="9"/>
  <c r="D16" i="9"/>
  <c r="B15" i="9"/>
  <c r="E15" i="9"/>
  <c r="F15" i="9"/>
</calcChain>
</file>

<file path=xl/sharedStrings.xml><?xml version="1.0" encoding="utf-8"?>
<sst xmlns="http://schemas.openxmlformats.org/spreadsheetml/2006/main" count="378" uniqueCount="217">
  <si>
    <t/>
  </si>
  <si>
    <t>ACTIVO</t>
  </si>
  <si>
    <t>PASIVO</t>
  </si>
  <si>
    <t>Total de Activos Circulantes</t>
  </si>
  <si>
    <t>Total de Pasivos Circulantes</t>
  </si>
  <si>
    <t>Total de Pasivos No Circulantes</t>
  </si>
  <si>
    <t>Total de Activos No Circulantes</t>
  </si>
  <si>
    <t>HACIENDA PÚBLICA/ PATRIMONIO</t>
  </si>
  <si>
    <t>Total Hcienda Pública /Patrimonio</t>
  </si>
  <si>
    <t>Total Pasivo y Hacienda Pública/Patrimonio</t>
  </si>
  <si>
    <t>Origen</t>
  </si>
  <si>
    <t>Aplicación</t>
  </si>
  <si>
    <t>INGRESOS Y OTROS BENEFICIOS</t>
  </si>
  <si>
    <t>Total de Ingresos y Otros Beneficios</t>
  </si>
  <si>
    <t>GASTOS Y OTRAS PÉRDIDAS</t>
  </si>
  <si>
    <t>Resultado del Ejercicio (Ahorro/Desahorro)</t>
  </si>
  <si>
    <t>Concepto</t>
  </si>
  <si>
    <t>origenes de inversion</t>
  </si>
  <si>
    <t>suma lo siguiente</t>
  </si>
  <si>
    <t>origen</t>
  </si>
  <si>
    <t>otras aplicaciones de inversion</t>
  </si>
  <si>
    <t>aplicación</t>
  </si>
  <si>
    <t>DERECHOS A RECIBIR BIENES</t>
  </si>
  <si>
    <t>diferencia negativa es aplicación, diferencia positiva origen</t>
  </si>
  <si>
    <t>CUENTAS</t>
  </si>
  <si>
    <t>FONDO</t>
  </si>
  <si>
    <t>DERECHOS</t>
  </si>
  <si>
    <t>RESULTADO DEL EJERCICIO(AHORRO/DESAHORRO 2DA COLUMNA</t>
  </si>
  <si>
    <t>RESULTADO EJERCICIOA ANT 2018 2DA COLUMNA</t>
  </si>
  <si>
    <t>RESULTADOS EJER ANTERIORES COLUNA 1</t>
  </si>
  <si>
    <t>DOCTOS</t>
  </si>
  <si>
    <t>RECTIFICIACIONES</t>
  </si>
  <si>
    <t>Cuotas y Aportaciones de Seguridad Social</t>
  </si>
  <si>
    <t>Contribución de Mejoras</t>
  </si>
  <si>
    <t>Derechos</t>
  </si>
  <si>
    <t>Productos</t>
  </si>
  <si>
    <t>Aprovechamientos</t>
  </si>
  <si>
    <t xml:space="preserve">Ingresos por Venta de Bienes y Servicios </t>
  </si>
  <si>
    <t>Participaciones, Aportaciones, Convenios,Incentivos Derivados de la Colaboración Fiscal, Fondos Distintos de Aportaciones, Transferencias, Asiganaciones, Subsidios y Subvenciones, y Jubilaciones y Pensiones</t>
  </si>
  <si>
    <t>Participaciones, Aportaciones, Convenios,Incentivos Derivados de la Colaboración Fiscal, Fondos Distintos de Aportaciones</t>
  </si>
  <si>
    <t>Transferencias, Asiganaciones, Subsidios y Subvenciones, y Jubilaciones y Pensiones</t>
  </si>
  <si>
    <t xml:space="preserve"> Ingresos de Gestión</t>
  </si>
  <si>
    <t xml:space="preserve"> Impuestos</t>
  </si>
  <si>
    <t>Otros Ingresos y Beneficios</t>
  </si>
  <si>
    <t>Ingresos Financieros</t>
  </si>
  <si>
    <t>Incremento por Variación de Inventarios</t>
  </si>
  <si>
    <t>Disminución del Exceso de Estimaciones por Pérdida o Deterioro u Obstrución</t>
  </si>
  <si>
    <t>Disminución del Exceso de Provisiones</t>
  </si>
  <si>
    <t>Otros Ingresos y Beneficios Varios</t>
  </si>
  <si>
    <t>Gastos de Funcionamiento</t>
  </si>
  <si>
    <t>Servicios Personales</t>
  </si>
  <si>
    <t>Materiales y Suministros</t>
  </si>
  <si>
    <t>Servicios Generales</t>
  </si>
  <si>
    <t>Transferncias, Asignaciones, Subsidios y Otras Ayudas</t>
  </si>
  <si>
    <t>Transferencias internas y Asignaciones al Sector Público</t>
  </si>
  <si>
    <t>Transferencias al Resto del Sector Público</t>
  </si>
  <si>
    <t>Subsidio y Subvenciones</t>
  </si>
  <si>
    <t>Ayudas Sociales</t>
  </si>
  <si>
    <t>Pensiones y Jubilaciones</t>
  </si>
  <si>
    <t>Transferencias a Fideicomisos Mandatos y Contratos Análogos</t>
  </si>
  <si>
    <t>Transferencia a la Seguridad Social</t>
  </si>
  <si>
    <t>Donativos</t>
  </si>
  <si>
    <t>Transferencias al Exterior</t>
  </si>
  <si>
    <t>Participaciones y Aportaciones</t>
  </si>
  <si>
    <t>Participaciones</t>
  </si>
  <si>
    <t>Aportaciones</t>
  </si>
  <si>
    <t>Convenios</t>
  </si>
  <si>
    <t>Intereses, Comisiones y Otros Gastos de la Deuda Pública</t>
  </si>
  <si>
    <t>Interes de la Deuda</t>
  </si>
  <si>
    <t>Comisiones de la Deuda Pública</t>
  </si>
  <si>
    <t>Gastos de la Deuda Pública</t>
  </si>
  <si>
    <t>Costo por Coberturas</t>
  </si>
  <si>
    <t>Apoyos Financieros</t>
  </si>
  <si>
    <t>Otros Gastos y Pérdidas Extraordinarias</t>
  </si>
  <si>
    <t>Estimaciones, Depreciaciones,Deterioro, Obsolescencia y Amortizaciones</t>
  </si>
  <si>
    <t>Provisiones</t>
  </si>
  <si>
    <t>Disminuición de Inventarios</t>
  </si>
  <si>
    <t>Aumento por Insuficiencia de Estimaciones por Perdida o Deterioro u Obsolescencia</t>
  </si>
  <si>
    <t>Aumento por Insuficiencia de Provisiones</t>
  </si>
  <si>
    <t>Otros Gastos</t>
  </si>
  <si>
    <t>Inversión Pública</t>
  </si>
  <si>
    <t>Inversión Pública no Capitalizable</t>
  </si>
  <si>
    <t>Total de Gastos y Otras Pérdidas</t>
  </si>
  <si>
    <t>Activo Circulante</t>
  </si>
  <si>
    <t>Efectivo y Equivalentes</t>
  </si>
  <si>
    <t>Derechos a Recibir Efectivo o Equivalentes</t>
  </si>
  <si>
    <t>Derechos a Recibir Bienes o Servicios</t>
  </si>
  <si>
    <t>Inventarios</t>
  </si>
  <si>
    <t>Almacenes</t>
  </si>
  <si>
    <t>Estimación por Pérdida o Deterioro de Activos Circulantes</t>
  </si>
  <si>
    <t>Otros Activos Circulantes</t>
  </si>
  <si>
    <t>Activo No Circulante</t>
  </si>
  <si>
    <t>Inversiones Financieras a Largo Plazo</t>
  </si>
  <si>
    <t>Derechos a Recibir Efectivo o Equivalentes a Largo Plazo</t>
  </si>
  <si>
    <t>Bienes Inmuebles, Infraestructura y Construcciones en Proceso</t>
  </si>
  <si>
    <t>Bienes Muebles</t>
  </si>
  <si>
    <t>Activos Intangibles</t>
  </si>
  <si>
    <t>Depreciación, Deterioro y Amortización Acumulada de Bienes</t>
  </si>
  <si>
    <t>Activos Diferidos</t>
  </si>
  <si>
    <t>Estimación por Pérdida o Deterioro de Activos No Circulantes</t>
  </si>
  <si>
    <t>Otros Activos No Circulantes</t>
  </si>
  <si>
    <t>Total de Activo</t>
  </si>
  <si>
    <t>Pasivo Circulante</t>
  </si>
  <si>
    <t>Cuentas por Pagar a Corto Plazo</t>
  </si>
  <si>
    <t>Documentos por Pagar a Corto Plazo</t>
  </si>
  <si>
    <t>Porción a Corto Plazo de la Deuda Públiza a Largo Plazo</t>
  </si>
  <si>
    <t>Títulos y Valores a Corto Plazo</t>
  </si>
  <si>
    <t>Pasivos Diferidos a Corto Plazo</t>
  </si>
  <si>
    <t>Fondos y Bienes de Terceros en Garantía y/o Administración a Corto Plazo</t>
  </si>
  <si>
    <t>Provisiones a Corto Plazo</t>
  </si>
  <si>
    <t>Otros Pasivos a Corto Plazo</t>
  </si>
  <si>
    <t>Pasivo No Circulante</t>
  </si>
  <si>
    <t>Documentos por Pagar a Largo Plazo</t>
  </si>
  <si>
    <t>Deuda Pública a Largo Plazo</t>
  </si>
  <si>
    <t>Pasivos Diferidos a Largo Plazo</t>
  </si>
  <si>
    <t>Fondos y Bienes de Terceros en Garantía y/o Administración a Largo Plazo</t>
  </si>
  <si>
    <t>Provisiones a Largo Plazo</t>
  </si>
  <si>
    <t>Total de Pasivo</t>
  </si>
  <si>
    <t>Hacienda Pública/Patrimonio Contribuido</t>
  </si>
  <si>
    <t>Donaciones de Capital</t>
  </si>
  <si>
    <t>Actualización de la Hacienda Pública /Patrimonio</t>
  </si>
  <si>
    <t>Hacienda Pública/Patrimonio Generado</t>
  </si>
  <si>
    <t>Resultados de Ejercicios Anteriores</t>
  </si>
  <si>
    <t>Revalúos</t>
  </si>
  <si>
    <t>Reservas</t>
  </si>
  <si>
    <t>Rectidicaciones de Resultados de Ejercicios Anteriores</t>
  </si>
  <si>
    <t>Exceso o Insuficiencia en la Actualización de la Hacienda/Patrimonio</t>
  </si>
  <si>
    <t>Resultado por Posición Monetaria</t>
  </si>
  <si>
    <t>Resultado por Tenencia de Activos Monetarios</t>
  </si>
  <si>
    <t>Estimación por Pérdida o Deterioro de Activos no Circulantes</t>
  </si>
  <si>
    <t>Otros Activos no Circulantes</t>
  </si>
  <si>
    <t>Porción a Corto Plazo de la Deuda Pública a Largo Plazo</t>
  </si>
  <si>
    <t>Pasivo No Circulantes</t>
  </si>
  <si>
    <t>Cuentas por Pagar a Largo Plazo</t>
  </si>
  <si>
    <t>Actualización de la Hacienda/Patrimonio</t>
  </si>
  <si>
    <t>Rectificaciones de Resultado de Ejercicios Anteriores</t>
  </si>
  <si>
    <t>Exceso o Insuficiencia en la Actulización de la Hacienda Pública/Patrimonio</t>
  </si>
  <si>
    <t>Resultado por Posición Moneteria</t>
  </si>
  <si>
    <t>Resultado por Tenencia de Activos no Monetarios</t>
  </si>
  <si>
    <t>Flujos de Efectivo de las Actividades de Operación</t>
  </si>
  <si>
    <t>Impuestos</t>
  </si>
  <si>
    <t>Contribución de Mejores</t>
  </si>
  <si>
    <t>Ingresos por Venta de Bienes y Prestación de Servicios</t>
  </si>
  <si>
    <t>Participaciones,Aportaciones,Convenios,Incentivos Derivados de la Colaboración Fiscal y Fondos Distintos de Aportaciones</t>
  </si>
  <si>
    <t>Transferencias, Asignaciones, Subsidios y Subvenciones, y Pensiones y Jubilaciones</t>
  </si>
  <si>
    <t>Otros Origenes de Operación</t>
  </si>
  <si>
    <t>Servicio Generales</t>
  </si>
  <si>
    <t>Transferencias Internas y Asignaciones al Sector Público</t>
  </si>
  <si>
    <t xml:space="preserve">Subsidios y Subvenciones </t>
  </si>
  <si>
    <t>Transferencias a Fideicomisos,Mandatos y Contratos Análogos</t>
  </si>
  <si>
    <t>Transferencias a la Seguridad Social</t>
  </si>
  <si>
    <t>Otras Aplicaciones de Operación</t>
  </si>
  <si>
    <t>Flujos Netos de Efectivo por Actividades de Operación</t>
  </si>
  <si>
    <t>Flujos de Efectivo de las Actividades de Inversión</t>
  </si>
  <si>
    <t>Otros Origenes de Inversión</t>
  </si>
  <si>
    <t>Otras Aplicaciones de Inversión</t>
  </si>
  <si>
    <t>Flujo de Efectivo de las Actividades de Financiamiento</t>
  </si>
  <si>
    <t>Endeudamiento Neto</t>
  </si>
  <si>
    <t>Interno</t>
  </si>
  <si>
    <t>Externo</t>
  </si>
  <si>
    <t>Incremento/Dismunición Neta en el Efectivo y Equivalentes al Efectivo</t>
  </si>
  <si>
    <t>Efectivo y Equivalentes al Efectivo al Inicio del Ejercicio</t>
  </si>
  <si>
    <t>Efectivo y Equivalentes al Efectivo al Final del Ejercicio</t>
  </si>
  <si>
    <t>Otras Origenes de Financiamiento</t>
  </si>
  <si>
    <t>Servicios de la Deuda</t>
  </si>
  <si>
    <t>Otras Apliaciones de Financiamiento</t>
  </si>
  <si>
    <t>Flujo Neto de Efectivo de las Actividades de Financiamiento</t>
  </si>
  <si>
    <t>Flujos Netos de Efectivo de Actividades de Inversión</t>
  </si>
  <si>
    <t>Total</t>
  </si>
  <si>
    <t>Derechos a Recibir por Bienes o Servicios</t>
  </si>
  <si>
    <t>Estimacion por Pérdida o Deterioro de Activos Circulantes</t>
  </si>
  <si>
    <t>Saldo Inicial</t>
  </si>
  <si>
    <t>Cargos del Período</t>
  </si>
  <si>
    <t>Abonos del Período</t>
  </si>
  <si>
    <t>Saldo Final</t>
  </si>
  <si>
    <t>Variación Final</t>
  </si>
  <si>
    <t>Inversiones Financieros a Largo Plazo</t>
  </si>
  <si>
    <t>Bienes Inmuebles, Infraestructura Y Construcciones en Proceso</t>
  </si>
  <si>
    <t>Depreciación, Deteriroro y Amortización Acumulada de Bienes</t>
  </si>
  <si>
    <t>FONDOS</t>
  </si>
  <si>
    <t>efe</t>
  </si>
  <si>
    <t xml:space="preserve">otros </t>
  </si>
  <si>
    <t>Hacienda Pública/ 
Patrimonio
Contribuido</t>
  </si>
  <si>
    <t xml:space="preserve">Hacienda Pública/ Patrimonio Generado De Ejercicios Anteriores
</t>
  </si>
  <si>
    <t>Hacienda Pública/ Patrimonio Generado Del Ejercicio</t>
  </si>
  <si>
    <t xml:space="preserve">Exceso o
Insuficiencia en la
Actualización de la
Hacienda Pública /
Patrimonio </t>
  </si>
  <si>
    <t xml:space="preserve">HACIENDA PÚBLICA/PATRIMONIO CONTRIBUIDO NETO DE 2021 </t>
  </si>
  <si>
    <t xml:space="preserve">        APORTACIONES</t>
  </si>
  <si>
    <t xml:space="preserve">        DONACIONES DE CAPITAL</t>
  </si>
  <si>
    <t xml:space="preserve">        ACTUALIZACIÓN DE LA HACIENDA PÚBLICA/PATRIMONIO</t>
  </si>
  <si>
    <t xml:space="preserve">HACIENDA PÚBLICA /PATRIMONIO GENERADO NETO DE 2021 </t>
  </si>
  <si>
    <t xml:space="preserve">        RESULTADOS DEL EJERCICIO (AHORRO/ DESAHORRO)</t>
  </si>
  <si>
    <t xml:space="preserve">        RESULTADOS DE EJERCICIOS ANTERIORES</t>
  </si>
  <si>
    <t xml:space="preserve">        REVALÚOS</t>
  </si>
  <si>
    <t xml:space="preserve">        RESERVAS</t>
  </si>
  <si>
    <t xml:space="preserve">        RECTIFICACIONES DE RESULTADOS DE EJERCICIOS ANTERIORES</t>
  </si>
  <si>
    <t xml:space="preserve">EXCESO O INSUFICIENCIA EN LA ACTUALIZACIÓN DE LA HACIENDA PÚBLICA/ PATRIMONIO NETO DE 2021 </t>
  </si>
  <si>
    <t xml:space="preserve">        RESULTADO POR POSICIÓN MONETARIA</t>
  </si>
  <si>
    <t xml:space="preserve">        RESULTADO POR TENENCIA DE ACTIVOS NO MONETARIOS</t>
  </si>
  <si>
    <t xml:space="preserve">HACIENDA PÚBLICA / PATRIMONIO  NETO  FINAL DE 2021 </t>
  </si>
  <si>
    <t xml:space="preserve">CAMBIOS EN LA HACIENDA PÚBLICA/PATRIMONIO CONTRIBUIDO NETO DE 2022 </t>
  </si>
  <si>
    <t xml:space="preserve">VARIACIONES DE LA HACIENDA PÚBLICA / PATRIMONIO GENERADO NETO DE 2022 </t>
  </si>
  <si>
    <t xml:space="preserve">CAMBIOS EN EL EXCESO O INSUFICIENCIA EN LA ACTUALIZACIÓN DE LA HACIENDA PÚBLICA/ PATRIMONIO NETO DE 2022 </t>
  </si>
  <si>
    <t xml:space="preserve">HACIENDA PÚBLICA / PATRIMONIO NETO FINAL DE 2022 </t>
  </si>
  <si>
    <t>DR. NAZARET LÓPEZ DÁVILA</t>
  </si>
  <si>
    <t>LIC. JORGE HERVERT SCHEKAIBAN</t>
  </si>
  <si>
    <t>DIRECTOR GENERAL</t>
  </si>
  <si>
    <t xml:space="preserve">ADMINISTRADOR </t>
  </si>
  <si>
    <t xml:space="preserve"> </t>
  </si>
  <si>
    <t>HACIENDA PÚBLICA/PATRIMONIO CONTRIBUIDO NETO DE 2024</t>
  </si>
  <si>
    <t>HACIENDA PÚBLICA /PATRIMONIO GENERADO NETO DE 2024</t>
  </si>
  <si>
    <t>EXCESO O INSUFICIENCIA EN LA ACTUALIZACIÓN DE LA HACIENDA PÚBLICA/ PATRIMONIO NETO DE 2024</t>
  </si>
  <si>
    <t>HACIENDA PÚBLICA / PATRIMONIO  NETO  FINAL DE 2024</t>
  </si>
  <si>
    <t xml:space="preserve">CAMBIOS EN LA HACIENDA PÚBLICA/PATRIMONIO CONTRIBUIDO NETO DE 2025 </t>
  </si>
  <si>
    <t xml:space="preserve">VARIACIONES DE LA HACIENDA PÚBLICA / PATRIMONIO GENERADO NETO DE 2025 </t>
  </si>
  <si>
    <t xml:space="preserve">CAMBIOS EN EL EXCESO O INSUFICIENCIA EN LA ACTUALIZACIÓN DE LA HACIENDA PÚBLICA/ PATRIMONIO NETO DE 2025 </t>
  </si>
  <si>
    <t>HACIENDA PÚBLICA / PATRIMONIO NETO FINAL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</si>
</sst>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7" formatCode="&quot;$&quot;#,##0.00;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49" x14ac:knownFonts="1">
    <font>
      <sz val="8"/>
      <color rgb="FF000000"/>
      <name val="Tahoma"/>
    </font>
    <font>
      <b/>
      <sz val="5"/>
      <color rgb="FF000000"/>
      <name val="Microsoft Sans Serif"/>
      <family val="2"/>
    </font>
    <font>
      <b/>
      <sz val="9"/>
      <color rgb="FF000000"/>
      <name val="Microsoft Sans Serif"/>
      <family val="2"/>
    </font>
    <font>
      <sz val="7"/>
      <color rgb="FF000000"/>
      <name val="Arial"/>
      <family val="2"/>
    </font>
    <font>
      <sz val="8"/>
      <color rgb="FF000000"/>
      <name val="Tahoma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b/>
      <u/>
      <sz val="10"/>
      <color rgb="FF000000"/>
      <name val="Arial"/>
      <family val="2"/>
    </font>
    <font>
      <b/>
      <sz val="9"/>
      <color rgb="FF000000"/>
      <name val="Arial"/>
      <family val="2"/>
    </font>
    <font>
      <sz val="9"/>
      <color rgb="FF000000"/>
      <name val="Arial"/>
      <family val="2"/>
    </font>
    <font>
      <b/>
      <u/>
      <sz val="9"/>
      <color rgb="FF000000"/>
      <name val="Arial"/>
      <family val="2"/>
    </font>
    <font>
      <sz val="9"/>
      <color rgb="FF808080"/>
      <name val="Arial"/>
      <family val="2"/>
    </font>
    <font>
      <b/>
      <sz val="9"/>
      <color rgb="FF808080"/>
      <name val="Arial"/>
      <family val="2"/>
    </font>
    <font>
      <b/>
      <u/>
      <sz val="9"/>
      <color rgb="FF808080"/>
      <name val="Arial"/>
      <family val="2"/>
    </font>
    <font>
      <sz val="10"/>
      <color rgb="FF000000"/>
      <name val="Tahoma"/>
      <family val="2"/>
    </font>
    <font>
      <sz val="10"/>
      <color rgb="FF000000"/>
      <name val="Microsoft Sans Serif"/>
      <family val="2"/>
    </font>
    <font>
      <b/>
      <sz val="10"/>
      <color rgb="FF000000"/>
      <name val="Tahoma"/>
      <family val="2"/>
    </font>
    <font>
      <sz val="6"/>
      <color rgb="FF000000"/>
      <name val="Arial"/>
      <family val="2"/>
    </font>
    <font>
      <b/>
      <sz val="8"/>
      <color rgb="FF000000"/>
      <name val="Tahoma"/>
      <family val="2"/>
    </font>
    <font>
      <sz val="9"/>
      <color theme="1"/>
      <name val="Arial"/>
      <family val="2"/>
    </font>
    <font>
      <sz val="9"/>
      <color rgb="FFFF0000"/>
      <name val="Arial"/>
      <family val="2"/>
    </font>
    <font>
      <sz val="8"/>
      <color rgb="FF000000"/>
      <name val="Tahoma"/>
      <family val="2"/>
    </font>
    <font>
      <sz val="8"/>
      <color theme="1"/>
      <name val="Tahoma"/>
      <family val="2"/>
    </font>
    <font>
      <b/>
      <sz val="9"/>
      <color theme="1"/>
      <name val="Arial"/>
      <family val="2"/>
    </font>
    <font>
      <sz val="7"/>
      <color indexed="8"/>
      <name val="Arial"/>
      <family val="2"/>
    </font>
    <font>
      <b/>
      <sz val="7"/>
      <color indexed="8"/>
      <name val="Arial"/>
      <family val="2"/>
    </font>
    <font>
      <b/>
      <sz val="7"/>
      <color indexed="10"/>
      <name val="Arial"/>
      <family val="2"/>
    </font>
    <font>
      <b/>
      <sz val="7"/>
      <color theme="1"/>
      <name val="Arial"/>
      <family val="2"/>
    </font>
    <font>
      <b/>
      <sz val="7"/>
      <color rgb="FFFF0000"/>
      <name val="Arial"/>
      <family val="2"/>
    </font>
    <font>
      <sz val="7"/>
      <color indexed="10"/>
      <name val="Arial"/>
      <family val="2"/>
    </font>
    <font>
      <sz val="7"/>
      <color theme="1"/>
      <name val="Arial"/>
      <family val="2"/>
    </font>
    <font>
      <sz val="7"/>
      <color rgb="FFFF0000"/>
      <name val="Arial"/>
      <family val="2"/>
    </font>
    <font>
      <sz val="7"/>
      <color indexed="9"/>
      <name val="Arial"/>
      <family val="2"/>
    </font>
    <font>
      <sz val="6"/>
      <color indexed="8"/>
      <name val="Arial"/>
      <family val="2"/>
    </font>
    <font>
      <b/>
      <sz val="6"/>
      <color indexed="8"/>
      <name val="Arial"/>
      <family val="2"/>
    </font>
    <font>
      <sz val="6"/>
      <color rgb="FF000000"/>
      <name val="Tahoma"/>
      <family val="2"/>
    </font>
    <font>
      <u/>
      <sz val="6"/>
      <color rgb="FF000000"/>
      <name val="Arial"/>
      <family val="2"/>
    </font>
    <font>
      <u/>
      <sz val="6"/>
      <color indexed="8"/>
      <name val="Arial"/>
      <family val="2"/>
    </font>
    <font>
      <u/>
      <sz val="6"/>
      <color indexed="9"/>
      <name val="Arial"/>
      <family val="2"/>
    </font>
    <font>
      <u/>
      <sz val="8"/>
      <color rgb="FF000000"/>
      <name val="Tahoma"/>
      <family val="2"/>
    </font>
    <font>
      <b/>
      <sz val="6"/>
      <color rgb="FF000000"/>
      <name val="Arial"/>
      <family val="2"/>
    </font>
    <font>
      <u/>
      <sz val="6"/>
      <color rgb="FF000000"/>
      <name val="Tahoma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Tahoma"/>
      <family val="2"/>
    </font>
    <font>
      <b/>
      <u/>
      <sz val="10"/>
      <color theme="1"/>
      <name val="Arial"/>
      <family val="2"/>
    </font>
    <font>
      <b/>
      <sz val="9"/>
      <color indexed="8"/>
      <name val="Arial"/>
      <family val="2"/>
    </font>
    <font>
      <sz val="9"/>
      <color indexed="8"/>
      <name val="Arial"/>
      <family val="2"/>
    </font>
    <font>
      <b/>
      <sz val="10"/>
      <color indexed="8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DCDCDC"/>
      </patternFill>
    </fill>
    <fill>
      <patternFill patternType="solid">
        <fgColor theme="0"/>
        <bgColor indexed="64"/>
      </patternFill>
    </fill>
  </fills>
  <borders count="64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dotted">
        <color rgb="FF000000"/>
      </top>
      <bottom style="dotted">
        <color rgb="FF000000"/>
      </bottom>
      <diagonal/>
    </border>
    <border>
      <left/>
      <right/>
      <top style="dotted">
        <color rgb="FF000000"/>
      </top>
      <bottom style="dotted">
        <color rgb="FF000000"/>
      </bottom>
      <diagonal/>
    </border>
    <border>
      <left/>
      <right style="thin">
        <color rgb="FF000000"/>
      </right>
      <top style="dotted">
        <color rgb="FF000000"/>
      </top>
      <bottom style="dotted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dotted">
        <color rgb="FF000000"/>
      </top>
      <bottom style="dotted">
        <color rgb="FF000000"/>
      </bottom>
      <diagonal/>
    </border>
    <border>
      <left/>
      <right style="thin">
        <color indexed="64"/>
      </right>
      <top style="dotted">
        <color rgb="FF000000"/>
      </top>
      <bottom style="dotted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rgb="FF000000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dotted">
        <color rgb="FF000000"/>
      </top>
      <bottom style="dotted">
        <color rgb="FF000000"/>
      </bottom>
      <diagonal/>
    </border>
    <border>
      <left/>
      <right style="medium">
        <color indexed="64"/>
      </right>
      <top style="dotted">
        <color rgb="FF000000"/>
      </top>
      <bottom style="dotted">
        <color rgb="FF000000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/>
      <diagonal/>
    </border>
    <border>
      <left/>
      <right style="thin">
        <color rgb="FF000000"/>
      </right>
      <top style="medium">
        <color indexed="64"/>
      </top>
      <bottom/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44" fontId="21" fillId="0" borderId="0" applyFont="0" applyFill="0" applyBorder="0" applyAlignment="0" applyProtection="0"/>
  </cellStyleXfs>
  <cellXfs count="409">
    <xf numFmtId="0" fontId="0" fillId="2" borderId="0" xfId="0" applyFill="1" applyAlignment="1">
      <alignment horizontal="left" vertical="top" wrapText="1"/>
    </xf>
    <xf numFmtId="0" fontId="0" fillId="10" borderId="0" xfId="0" applyFill="1" applyAlignment="1">
      <alignment horizontal="left" vertical="top" wrapText="1"/>
    </xf>
    <xf numFmtId="7" fontId="0" fillId="2" borderId="0" xfId="0" applyNumberFormat="1" applyFill="1" applyAlignment="1">
      <alignment horizontal="left" vertical="top" wrapText="1"/>
    </xf>
    <xf numFmtId="7" fontId="5" fillId="10" borderId="17" xfId="0" applyNumberFormat="1" applyFont="1" applyFill="1" applyBorder="1" applyAlignment="1">
      <alignment horizontal="right" vertical="top" wrapText="1"/>
    </xf>
    <xf numFmtId="7" fontId="6" fillId="10" borderId="17" xfId="0" applyNumberFormat="1" applyFont="1" applyFill="1" applyBorder="1" applyAlignment="1">
      <alignment horizontal="right" vertical="top" wrapText="1"/>
    </xf>
    <xf numFmtId="0" fontId="14" fillId="10" borderId="0" xfId="0" applyFont="1" applyFill="1" applyAlignment="1">
      <alignment horizontal="left" vertical="top" wrapText="1"/>
    </xf>
    <xf numFmtId="43" fontId="14" fillId="10" borderId="0" xfId="1" applyFont="1" applyFill="1" applyAlignment="1">
      <alignment horizontal="left" vertical="top" wrapText="1"/>
    </xf>
    <xf numFmtId="7" fontId="0" fillId="10" borderId="0" xfId="0" applyNumberFormat="1" applyFill="1" applyAlignment="1">
      <alignment horizontal="left" vertical="top" wrapText="1"/>
    </xf>
    <xf numFmtId="43" fontId="0" fillId="2" borderId="0" xfId="1" applyFont="1" applyFill="1" applyAlignment="1">
      <alignment horizontal="left" vertical="top" wrapText="1"/>
    </xf>
    <xf numFmtId="43" fontId="0" fillId="2" borderId="0" xfId="0" applyNumberFormat="1" applyFill="1" applyAlignment="1">
      <alignment horizontal="left" vertical="top" wrapText="1"/>
    </xf>
    <xf numFmtId="43" fontId="0" fillId="2" borderId="0" xfId="1" applyFont="1" applyFill="1" applyAlignment="1">
      <alignment horizontal="right" vertical="top" wrapText="1"/>
    </xf>
    <xf numFmtId="0" fontId="0" fillId="2" borderId="18" xfId="0" applyFill="1" applyBorder="1" applyAlignment="1">
      <alignment horizontal="left" vertical="top" wrapText="1"/>
    </xf>
    <xf numFmtId="43" fontId="0" fillId="2" borderId="17" xfId="1" applyFont="1" applyFill="1" applyBorder="1" applyAlignment="1">
      <alignment horizontal="right" vertical="top" wrapText="1"/>
    </xf>
    <xf numFmtId="0" fontId="0" fillId="2" borderId="19" xfId="0" applyFill="1" applyBorder="1" applyAlignment="1">
      <alignment horizontal="left" vertical="top" wrapText="1"/>
    </xf>
    <xf numFmtId="43" fontId="0" fillId="2" borderId="17" xfId="1" applyFont="1" applyFill="1" applyBorder="1" applyAlignment="1">
      <alignment horizontal="left" vertical="top" wrapText="1"/>
    </xf>
    <xf numFmtId="43" fontId="0" fillId="2" borderId="17" xfId="0" applyNumberFormat="1" applyFill="1" applyBorder="1" applyAlignment="1">
      <alignment horizontal="left" vertical="top" wrapText="1"/>
    </xf>
    <xf numFmtId="0" fontId="0" fillId="2" borderId="23" xfId="0" applyFill="1" applyBorder="1" applyAlignment="1">
      <alignment horizontal="left" vertical="top" wrapText="1"/>
    </xf>
    <xf numFmtId="43" fontId="0" fillId="2" borderId="25" xfId="1" applyFont="1" applyFill="1" applyBorder="1" applyAlignment="1">
      <alignment horizontal="right" vertical="top" wrapText="1"/>
    </xf>
    <xf numFmtId="0" fontId="0" fillId="2" borderId="24" xfId="0" applyFill="1" applyBorder="1" applyAlignment="1">
      <alignment horizontal="left" vertical="top" wrapText="1"/>
    </xf>
    <xf numFmtId="7" fontId="0" fillId="2" borderId="0" xfId="1" applyNumberFormat="1" applyFont="1" applyFill="1" applyAlignment="1">
      <alignment horizontal="left" vertical="top" wrapText="1"/>
    </xf>
    <xf numFmtId="0" fontId="0" fillId="12" borderId="0" xfId="0" applyFill="1" applyAlignment="1">
      <alignment horizontal="left" vertical="top" wrapText="1"/>
    </xf>
    <xf numFmtId="7" fontId="0" fillId="12" borderId="0" xfId="0" applyNumberFormat="1" applyFill="1" applyAlignment="1">
      <alignment horizontal="left" vertical="top" wrapText="1"/>
    </xf>
    <xf numFmtId="0" fontId="1" fillId="12" borderId="7" xfId="0" applyFont="1" applyFill="1" applyBorder="1" applyAlignment="1">
      <alignment horizontal="left" vertical="top" wrapText="1"/>
    </xf>
    <xf numFmtId="0" fontId="2" fillId="12" borderId="16" xfId="0" applyFont="1" applyFill="1" applyBorder="1" applyAlignment="1">
      <alignment horizontal="left" vertical="top" wrapText="1"/>
    </xf>
    <xf numFmtId="43" fontId="0" fillId="10" borderId="0" xfId="1" applyFont="1" applyFill="1" applyAlignment="1">
      <alignment horizontal="left" vertical="top" wrapText="1"/>
    </xf>
    <xf numFmtId="43" fontId="11" fillId="10" borderId="17" xfId="1" applyFont="1" applyFill="1" applyBorder="1" applyAlignment="1">
      <alignment horizontal="right" vertical="top" wrapText="1"/>
    </xf>
    <xf numFmtId="43" fontId="0" fillId="10" borderId="0" xfId="0" applyNumberFormat="1" applyFill="1" applyAlignment="1">
      <alignment horizontal="left" vertical="top" wrapText="1"/>
    </xf>
    <xf numFmtId="43" fontId="0" fillId="2" borderId="22" xfId="0" applyNumberFormat="1" applyFill="1" applyBorder="1" applyAlignment="1">
      <alignment horizontal="left" vertical="top" wrapText="1"/>
    </xf>
    <xf numFmtId="43" fontId="0" fillId="2" borderId="19" xfId="0" applyNumberFormat="1" applyFill="1" applyBorder="1" applyAlignment="1">
      <alignment horizontal="left" vertical="top" wrapText="1"/>
    </xf>
    <xf numFmtId="0" fontId="4" fillId="2" borderId="18" xfId="0" applyFont="1" applyFill="1" applyBorder="1" applyAlignment="1">
      <alignment horizontal="left" vertical="top" wrapText="1"/>
    </xf>
    <xf numFmtId="0" fontId="4" fillId="2" borderId="17" xfId="0" applyFont="1" applyFill="1" applyBorder="1" applyAlignment="1">
      <alignment horizontal="left" vertical="top" wrapText="1"/>
    </xf>
    <xf numFmtId="0" fontId="4" fillId="2" borderId="0" xfId="0" applyFont="1" applyFill="1" applyAlignment="1">
      <alignment horizontal="left" vertical="top" wrapText="1"/>
    </xf>
    <xf numFmtId="7" fontId="11" fillId="10" borderId="17" xfId="1" applyNumberFormat="1" applyFont="1" applyFill="1" applyBorder="1" applyAlignment="1">
      <alignment horizontal="right" vertical="top" wrapText="1"/>
    </xf>
    <xf numFmtId="7" fontId="0" fillId="2" borderId="17" xfId="1" applyNumberFormat="1" applyFont="1" applyFill="1" applyBorder="1" applyAlignment="1">
      <alignment horizontal="left" vertical="top" wrapText="1"/>
    </xf>
    <xf numFmtId="7" fontId="0" fillId="2" borderId="19" xfId="1" applyNumberFormat="1" applyFont="1" applyFill="1" applyBorder="1" applyAlignment="1">
      <alignment horizontal="left" vertical="top" wrapText="1"/>
    </xf>
    <xf numFmtId="0" fontId="5" fillId="2" borderId="0" xfId="0" applyFont="1" applyFill="1" applyAlignment="1">
      <alignment horizontal="left" vertical="top" wrapText="1"/>
    </xf>
    <xf numFmtId="0" fontId="6" fillId="4" borderId="17" xfId="0" applyFont="1" applyFill="1" applyBorder="1" applyAlignment="1">
      <alignment horizontal="center" vertical="top" wrapText="1"/>
    </xf>
    <xf numFmtId="0" fontId="7" fillId="5" borderId="3" xfId="0" applyFont="1" applyFill="1" applyBorder="1" applyAlignment="1">
      <alignment horizontal="right" wrapText="1"/>
    </xf>
    <xf numFmtId="0" fontId="7" fillId="5" borderId="17" xfId="0" applyFont="1" applyFill="1" applyBorder="1" applyAlignment="1">
      <alignment horizontal="right" wrapText="1"/>
    </xf>
    <xf numFmtId="0" fontId="5" fillId="12" borderId="0" xfId="0" applyFont="1" applyFill="1" applyAlignment="1">
      <alignment horizontal="left" vertical="top" wrapText="1"/>
    </xf>
    <xf numFmtId="0" fontId="4" fillId="10" borderId="0" xfId="0" applyFont="1" applyFill="1" applyAlignment="1">
      <alignment horizontal="left" vertical="top" wrapText="1"/>
    </xf>
    <xf numFmtId="7" fontId="15" fillId="10" borderId="17" xfId="0" applyNumberFormat="1" applyFont="1" applyFill="1" applyBorder="1" applyAlignment="1">
      <alignment horizontal="right" vertical="top" wrapText="1"/>
    </xf>
    <xf numFmtId="43" fontId="14" fillId="10" borderId="0" xfId="1" applyFont="1" applyFill="1" applyAlignment="1">
      <alignment horizontal="right" vertical="top" wrapText="1"/>
    </xf>
    <xf numFmtId="7" fontId="6" fillId="10" borderId="17" xfId="0" applyNumberFormat="1" applyFont="1" applyFill="1" applyBorder="1" applyAlignment="1">
      <alignment vertical="top" wrapText="1"/>
    </xf>
    <xf numFmtId="43" fontId="14" fillId="10" borderId="0" xfId="1" applyFont="1" applyFill="1" applyAlignment="1">
      <alignment horizontal="center" vertical="top" wrapText="1"/>
    </xf>
    <xf numFmtId="0" fontId="4" fillId="10" borderId="17" xfId="0" applyFont="1" applyFill="1" applyBorder="1" applyAlignment="1">
      <alignment horizontal="left" vertical="top" wrapText="1"/>
    </xf>
    <xf numFmtId="0" fontId="18" fillId="10" borderId="18" xfId="0" applyFont="1" applyFill="1" applyBorder="1" applyAlignment="1">
      <alignment horizontal="left" vertical="top" wrapText="1"/>
    </xf>
    <xf numFmtId="0" fontId="9" fillId="2" borderId="0" xfId="0" applyFont="1" applyFill="1" applyAlignment="1">
      <alignment horizontal="left" vertical="top" wrapText="1"/>
    </xf>
    <xf numFmtId="7" fontId="10" fillId="7" borderId="5" xfId="0" applyNumberFormat="1" applyFont="1" applyFill="1" applyBorder="1" applyAlignment="1">
      <alignment horizontal="right" vertical="top" wrapText="1"/>
    </xf>
    <xf numFmtId="7" fontId="13" fillId="9" borderId="17" xfId="0" applyNumberFormat="1" applyFont="1" applyFill="1" applyBorder="1" applyAlignment="1">
      <alignment horizontal="right" vertical="top" wrapText="1"/>
    </xf>
    <xf numFmtId="7" fontId="9" fillId="12" borderId="9" xfId="0" applyNumberFormat="1" applyFont="1" applyFill="1" applyBorder="1" applyAlignment="1">
      <alignment horizontal="right" vertical="top" wrapText="1"/>
    </xf>
    <xf numFmtId="7" fontId="11" fillId="12" borderId="17" xfId="0" applyNumberFormat="1" applyFont="1" applyFill="1" applyBorder="1" applyAlignment="1">
      <alignment horizontal="right" vertical="top" wrapText="1"/>
    </xf>
    <xf numFmtId="7" fontId="12" fillId="12" borderId="17" xfId="0" applyNumberFormat="1" applyFont="1" applyFill="1" applyBorder="1" applyAlignment="1">
      <alignment horizontal="right" vertical="top" wrapText="1"/>
    </xf>
    <xf numFmtId="7" fontId="10" fillId="12" borderId="5" xfId="0" applyNumberFormat="1" applyFont="1" applyFill="1" applyBorder="1" applyAlignment="1">
      <alignment horizontal="right" vertical="top" wrapText="1"/>
    </xf>
    <xf numFmtId="7" fontId="13" fillId="12" borderId="17" xfId="0" applyNumberFormat="1" applyFont="1" applyFill="1" applyBorder="1" applyAlignment="1">
      <alignment horizontal="right" vertical="top" wrapText="1"/>
    </xf>
    <xf numFmtId="0" fontId="8" fillId="12" borderId="7" xfId="0" applyFont="1" applyFill="1" applyBorder="1" applyAlignment="1">
      <alignment vertical="top" wrapText="1"/>
    </xf>
    <xf numFmtId="7" fontId="20" fillId="12" borderId="17" xfId="0" applyNumberFormat="1" applyFont="1" applyFill="1" applyBorder="1" applyAlignment="1">
      <alignment horizontal="right" vertical="top" wrapText="1"/>
    </xf>
    <xf numFmtId="7" fontId="8" fillId="12" borderId="16" xfId="0" applyNumberFormat="1" applyFont="1" applyFill="1" applyBorder="1" applyAlignment="1">
      <alignment vertical="top" wrapText="1"/>
    </xf>
    <xf numFmtId="0" fontId="9" fillId="12" borderId="0" xfId="0" applyFont="1" applyFill="1" applyAlignment="1">
      <alignment horizontal="left" vertical="top" wrapText="1"/>
    </xf>
    <xf numFmtId="0" fontId="8" fillId="12" borderId="16" xfId="0" applyFont="1" applyFill="1" applyBorder="1" applyAlignment="1">
      <alignment horizontal="left" vertical="top" wrapText="1"/>
    </xf>
    <xf numFmtId="0" fontId="8" fillId="12" borderId="17" xfId="0" applyFont="1" applyFill="1" applyBorder="1" applyAlignment="1">
      <alignment horizontal="left" vertical="top" wrapText="1"/>
    </xf>
    <xf numFmtId="7" fontId="8" fillId="12" borderId="15" xfId="0" applyNumberFormat="1" applyFont="1" applyFill="1" applyBorder="1" applyAlignment="1">
      <alignment horizontal="right" vertical="top" wrapText="1"/>
    </xf>
    <xf numFmtId="43" fontId="16" fillId="10" borderId="0" xfId="1" applyFont="1" applyFill="1" applyAlignment="1">
      <alignment horizontal="right" vertical="top" wrapText="1"/>
    </xf>
    <xf numFmtId="0" fontId="9" fillId="12" borderId="10" xfId="0" applyFont="1" applyFill="1" applyBorder="1" applyAlignment="1">
      <alignment horizontal="left" vertical="top" wrapText="1"/>
    </xf>
    <xf numFmtId="0" fontId="10" fillId="12" borderId="6" xfId="0" applyFont="1" applyFill="1" applyBorder="1" applyAlignment="1">
      <alignment horizontal="left" vertical="top" wrapText="1"/>
    </xf>
    <xf numFmtId="0" fontId="8" fillId="12" borderId="4" xfId="0" applyFont="1" applyFill="1" applyBorder="1" applyAlignment="1">
      <alignment horizontal="left" vertical="top" wrapText="1"/>
    </xf>
    <xf numFmtId="7" fontId="8" fillId="12" borderId="12" xfId="0" applyNumberFormat="1" applyFont="1" applyFill="1" applyBorder="1" applyAlignment="1">
      <alignment horizontal="right" vertical="top" wrapText="1"/>
    </xf>
    <xf numFmtId="0" fontId="7" fillId="10" borderId="17" xfId="0" applyFont="1" applyFill="1" applyBorder="1" applyAlignment="1">
      <alignment wrapText="1"/>
    </xf>
    <xf numFmtId="7" fontId="8" fillId="12" borderId="17" xfId="0" applyNumberFormat="1" applyFont="1" applyFill="1" applyBorder="1" applyAlignment="1">
      <alignment horizontal="right" vertical="top" wrapText="1"/>
    </xf>
    <xf numFmtId="0" fontId="9" fillId="12" borderId="17" xfId="0" applyFont="1" applyFill="1" applyBorder="1" applyAlignment="1">
      <alignment horizontal="left" vertical="top" wrapText="1"/>
    </xf>
    <xf numFmtId="7" fontId="9" fillId="12" borderId="17" xfId="0" applyNumberFormat="1" applyFont="1" applyFill="1" applyBorder="1" applyAlignment="1">
      <alignment horizontal="right" vertical="top" wrapText="1"/>
    </xf>
    <xf numFmtId="0" fontId="9" fillId="12" borderId="17" xfId="0" applyFont="1" applyFill="1" applyBorder="1" applyAlignment="1">
      <alignment horizontal="left" vertical="top" wrapText="1" indent="2"/>
    </xf>
    <xf numFmtId="7" fontId="10" fillId="12" borderId="17" xfId="0" applyNumberFormat="1" applyFont="1" applyFill="1" applyBorder="1" applyAlignment="1">
      <alignment horizontal="right" vertical="top" wrapText="1"/>
    </xf>
    <xf numFmtId="0" fontId="10" fillId="12" borderId="6" xfId="0" applyFont="1" applyFill="1" applyBorder="1" applyAlignment="1">
      <alignment vertical="top" wrapText="1"/>
    </xf>
    <xf numFmtId="0" fontId="8" fillId="12" borderId="6" xfId="0" applyFont="1" applyFill="1" applyBorder="1" applyAlignment="1">
      <alignment horizontal="left" vertical="top" wrapText="1"/>
    </xf>
    <xf numFmtId="0" fontId="8" fillId="12" borderId="10" xfId="0" applyFont="1" applyFill="1" applyBorder="1" applyAlignment="1">
      <alignment horizontal="left" vertical="top" wrapText="1"/>
    </xf>
    <xf numFmtId="7" fontId="8" fillId="12" borderId="9" xfId="0" applyNumberFormat="1" applyFont="1" applyFill="1" applyBorder="1" applyAlignment="1">
      <alignment horizontal="right" vertical="top" wrapText="1"/>
    </xf>
    <xf numFmtId="0" fontId="8" fillId="12" borderId="6" xfId="0" applyFont="1" applyFill="1" applyBorder="1" applyAlignment="1">
      <alignment vertical="top" wrapText="1"/>
    </xf>
    <xf numFmtId="7" fontId="8" fillId="12" borderId="5" xfId="0" applyNumberFormat="1" applyFont="1" applyFill="1" applyBorder="1" applyAlignment="1">
      <alignment horizontal="right" vertical="top" wrapText="1"/>
    </xf>
    <xf numFmtId="0" fontId="22" fillId="10" borderId="0" xfId="0" applyFont="1" applyFill="1" applyAlignment="1">
      <alignment horizontal="left" vertical="top" wrapText="1"/>
    </xf>
    <xf numFmtId="7" fontId="19" fillId="10" borderId="17" xfId="0" applyNumberFormat="1" applyFont="1" applyFill="1" applyBorder="1" applyAlignment="1">
      <alignment horizontal="center" vertical="top" wrapText="1"/>
    </xf>
    <xf numFmtId="0" fontId="19" fillId="10" borderId="0" xfId="0" applyFont="1" applyFill="1" applyAlignment="1">
      <alignment horizontal="center" vertical="top" wrapText="1"/>
    </xf>
    <xf numFmtId="7" fontId="22" fillId="10" borderId="0" xfId="0" applyNumberFormat="1" applyFont="1" applyFill="1" applyAlignment="1">
      <alignment horizontal="left" vertical="top" wrapText="1"/>
    </xf>
    <xf numFmtId="0" fontId="18" fillId="2" borderId="0" xfId="0" applyFont="1" applyFill="1" applyAlignment="1">
      <alignment horizontal="left" vertical="top" wrapText="1"/>
    </xf>
    <xf numFmtId="0" fontId="18" fillId="2" borderId="0" xfId="0" applyFont="1" applyFill="1" applyAlignment="1">
      <alignment horizontal="center" vertical="top" wrapText="1"/>
    </xf>
    <xf numFmtId="164" fontId="0" fillId="2" borderId="0" xfId="1" applyNumberFormat="1" applyFont="1" applyFill="1" applyAlignment="1">
      <alignment horizontal="right" vertical="top" wrapText="1"/>
    </xf>
    <xf numFmtId="0" fontId="18" fillId="2" borderId="0" xfId="0" applyFont="1" applyFill="1" applyAlignment="1">
      <alignment horizontal="left" vertical="top" wrapText="1" indent="2"/>
    </xf>
    <xf numFmtId="0" fontId="4" fillId="2" borderId="0" xfId="0" applyFont="1" applyFill="1" applyAlignment="1">
      <alignment horizontal="left" vertical="top" wrapText="1" indent="2"/>
    </xf>
    <xf numFmtId="164" fontId="0" fillId="2" borderId="0" xfId="0" applyNumberFormat="1" applyFill="1" applyAlignment="1">
      <alignment horizontal="right" vertical="top" wrapText="1"/>
    </xf>
    <xf numFmtId="164" fontId="18" fillId="2" borderId="0" xfId="0" applyNumberFormat="1" applyFont="1" applyFill="1" applyAlignment="1">
      <alignment horizontal="right" vertical="top" wrapText="1"/>
    </xf>
    <xf numFmtId="164" fontId="18" fillId="2" borderId="0" xfId="1" applyNumberFormat="1" applyFont="1" applyFill="1" applyAlignment="1">
      <alignment horizontal="right" vertical="top" wrapText="1"/>
    </xf>
    <xf numFmtId="0" fontId="0" fillId="10" borderId="23" xfId="0" applyFill="1" applyBorder="1" applyAlignment="1">
      <alignment horizontal="left" vertical="top" wrapText="1"/>
    </xf>
    <xf numFmtId="43" fontId="0" fillId="10" borderId="24" xfId="1" applyFont="1" applyFill="1" applyBorder="1" applyAlignment="1">
      <alignment horizontal="left" vertical="top" wrapText="1"/>
    </xf>
    <xf numFmtId="0" fontId="0" fillId="10" borderId="18" xfId="0" applyFill="1" applyBorder="1" applyAlignment="1">
      <alignment horizontal="left" vertical="top" wrapText="1"/>
    </xf>
    <xf numFmtId="43" fontId="0" fillId="10" borderId="17" xfId="1" applyFont="1" applyFill="1" applyBorder="1" applyAlignment="1">
      <alignment horizontal="left" vertical="top" wrapText="1"/>
    </xf>
    <xf numFmtId="43" fontId="0" fillId="10" borderId="19" xfId="1" applyFont="1" applyFill="1" applyBorder="1" applyAlignment="1">
      <alignment horizontal="left" vertical="top" wrapText="1"/>
    </xf>
    <xf numFmtId="43" fontId="4" fillId="10" borderId="18" xfId="1" applyFill="1" applyBorder="1" applyAlignment="1">
      <alignment horizontal="left" vertical="top" wrapText="1"/>
    </xf>
    <xf numFmtId="43" fontId="0" fillId="10" borderId="17" xfId="0" applyNumberFormat="1" applyFill="1" applyBorder="1" applyAlignment="1">
      <alignment horizontal="left" vertical="top" wrapText="1"/>
    </xf>
    <xf numFmtId="43" fontId="0" fillId="10" borderId="17" xfId="1" applyFont="1" applyFill="1" applyBorder="1" applyAlignment="1">
      <alignment horizontal="right" vertical="top" wrapText="1"/>
    </xf>
    <xf numFmtId="43" fontId="0" fillId="10" borderId="0" xfId="1" applyFont="1" applyFill="1" applyAlignment="1">
      <alignment horizontal="right" vertical="top" wrapText="1"/>
    </xf>
    <xf numFmtId="0" fontId="0" fillId="10" borderId="19" xfId="0" applyFill="1" applyBorder="1" applyAlignment="1">
      <alignment horizontal="left" vertical="top" wrapText="1"/>
    </xf>
    <xf numFmtId="43" fontId="0" fillId="10" borderId="18" xfId="1" applyFont="1" applyFill="1" applyBorder="1" applyAlignment="1">
      <alignment horizontal="left" vertical="top" wrapText="1"/>
    </xf>
    <xf numFmtId="43" fontId="0" fillId="10" borderId="20" xfId="1" applyFont="1" applyFill="1" applyBorder="1" applyAlignment="1">
      <alignment horizontal="left" vertical="top" wrapText="1"/>
    </xf>
    <xf numFmtId="43" fontId="0" fillId="10" borderId="21" xfId="1" applyFont="1" applyFill="1" applyBorder="1" applyAlignment="1">
      <alignment horizontal="right" vertical="top" wrapText="1"/>
    </xf>
    <xf numFmtId="43" fontId="0" fillId="10" borderId="22" xfId="0" applyNumberFormat="1" applyFill="1" applyBorder="1" applyAlignment="1">
      <alignment horizontal="left" vertical="top" wrapText="1"/>
    </xf>
    <xf numFmtId="43" fontId="0" fillId="10" borderId="25" xfId="1" applyFont="1" applyFill="1" applyBorder="1" applyAlignment="1">
      <alignment horizontal="right" vertical="top" wrapText="1"/>
    </xf>
    <xf numFmtId="0" fontId="0" fillId="10" borderId="24" xfId="0" applyFill="1" applyBorder="1" applyAlignment="1">
      <alignment horizontal="left" vertical="top" wrapText="1"/>
    </xf>
    <xf numFmtId="0" fontId="4" fillId="10" borderId="18" xfId="0" applyFont="1" applyFill="1" applyBorder="1" applyAlignment="1">
      <alignment horizontal="left" vertical="top" wrapText="1"/>
    </xf>
    <xf numFmtId="43" fontId="0" fillId="10" borderId="19" xfId="0" applyNumberFormat="1" applyFill="1" applyBorder="1" applyAlignment="1">
      <alignment horizontal="left" vertical="top" wrapText="1"/>
    </xf>
    <xf numFmtId="7" fontId="0" fillId="10" borderId="17" xfId="1" applyNumberFormat="1" applyFont="1" applyFill="1" applyBorder="1" applyAlignment="1">
      <alignment horizontal="left" vertical="top" wrapText="1"/>
    </xf>
    <xf numFmtId="7" fontId="0" fillId="10" borderId="19" xfId="1" applyNumberFormat="1" applyFont="1" applyFill="1" applyBorder="1" applyAlignment="1">
      <alignment horizontal="left" vertical="top" wrapText="1"/>
    </xf>
    <xf numFmtId="164" fontId="0" fillId="2" borderId="0" xfId="0" applyNumberFormat="1" applyFill="1" applyAlignment="1">
      <alignment horizontal="left" vertical="top" wrapText="1"/>
    </xf>
    <xf numFmtId="0" fontId="17" fillId="0" borderId="0" xfId="0" applyFont="1"/>
    <xf numFmtId="0" fontId="3" fillId="0" borderId="40" xfId="0" applyFont="1" applyBorder="1"/>
    <xf numFmtId="0" fontId="3" fillId="0" borderId="41" xfId="0" applyFont="1" applyBorder="1"/>
    <xf numFmtId="0" fontId="3" fillId="0" borderId="17" xfId="0" applyFont="1" applyBorder="1"/>
    <xf numFmtId="0" fontId="3" fillId="0" borderId="43" xfId="0" applyFont="1" applyBorder="1"/>
    <xf numFmtId="0" fontId="24" fillId="0" borderId="17" xfId="0" applyFont="1" applyBorder="1" applyAlignment="1">
      <alignment vertical="center" wrapText="1"/>
    </xf>
    <xf numFmtId="0" fontId="25" fillId="0" borderId="17" xfId="0" applyFont="1" applyBorder="1" applyAlignment="1">
      <alignment horizontal="left" vertical="center" wrapText="1"/>
    </xf>
    <xf numFmtId="7" fontId="25" fillId="0" borderId="17" xfId="0" applyNumberFormat="1" applyFont="1" applyBorder="1" applyAlignment="1">
      <alignment horizontal="right" vertical="center" wrapText="1"/>
    </xf>
    <xf numFmtId="0" fontId="3" fillId="0" borderId="0" xfId="0" applyFont="1"/>
    <xf numFmtId="0" fontId="3" fillId="0" borderId="33" xfId="0" applyFont="1" applyBorder="1"/>
    <xf numFmtId="0" fontId="32" fillId="0" borderId="17" xfId="0" applyFont="1" applyBorder="1" applyAlignment="1">
      <alignment horizontal="left" vertical="top" wrapText="1"/>
    </xf>
    <xf numFmtId="7" fontId="20" fillId="12" borderId="14" xfId="0" applyNumberFormat="1" applyFont="1" applyFill="1" applyBorder="1" applyAlignment="1">
      <alignment horizontal="right" vertical="top" wrapText="1"/>
    </xf>
    <xf numFmtId="0" fontId="17" fillId="0" borderId="17" xfId="0" applyFont="1" applyBorder="1"/>
    <xf numFmtId="0" fontId="33" fillId="0" borderId="17" xfId="0" applyFont="1" applyBorder="1" applyAlignment="1">
      <alignment vertical="center" wrapText="1"/>
    </xf>
    <xf numFmtId="0" fontId="34" fillId="0" borderId="17" xfId="0" applyFont="1" applyBorder="1" applyAlignment="1">
      <alignment horizontal="left" vertical="center" wrapText="1"/>
    </xf>
    <xf numFmtId="7" fontId="34" fillId="0" borderId="17" xfId="0" applyNumberFormat="1" applyFont="1" applyBorder="1" applyAlignment="1">
      <alignment horizontal="right" vertical="center" wrapText="1"/>
    </xf>
    <xf numFmtId="0" fontId="35" fillId="2" borderId="0" xfId="0" applyFont="1" applyFill="1" applyAlignment="1">
      <alignment horizontal="left" vertical="top" wrapText="1"/>
    </xf>
    <xf numFmtId="7" fontId="11" fillId="12" borderId="11" xfId="0" applyNumberFormat="1" applyFont="1" applyFill="1" applyBorder="1" applyAlignment="1">
      <alignment horizontal="right" vertical="top" wrapText="1"/>
    </xf>
    <xf numFmtId="7" fontId="12" fillId="12" borderId="13" xfId="0" applyNumberFormat="1" applyFont="1" applyFill="1" applyBorder="1" applyAlignment="1">
      <alignment horizontal="right" vertical="top" wrapText="1"/>
    </xf>
    <xf numFmtId="7" fontId="13" fillId="12" borderId="8" xfId="0" applyNumberFormat="1" applyFont="1" applyFill="1" applyBorder="1" applyAlignment="1">
      <alignment horizontal="right" vertical="top" wrapText="1"/>
    </xf>
    <xf numFmtId="0" fontId="8" fillId="12" borderId="17" xfId="0" applyFont="1" applyFill="1" applyBorder="1" applyAlignment="1">
      <alignment vertical="top" wrapText="1"/>
    </xf>
    <xf numFmtId="7" fontId="8" fillId="12" borderId="17" xfId="0" applyNumberFormat="1" applyFont="1" applyFill="1" applyBorder="1" applyAlignment="1">
      <alignment vertical="top" wrapText="1"/>
    </xf>
    <xf numFmtId="0" fontId="36" fillId="0" borderId="17" xfId="0" applyFont="1" applyBorder="1"/>
    <xf numFmtId="0" fontId="39" fillId="2" borderId="17" xfId="0" applyFont="1" applyFill="1" applyBorder="1" applyAlignment="1">
      <alignment horizontal="left" vertical="top" wrapText="1"/>
    </xf>
    <xf numFmtId="0" fontId="17" fillId="2" borderId="0" xfId="0" applyFont="1" applyFill="1" applyAlignment="1">
      <alignment horizontal="left" vertical="top" wrapText="1"/>
    </xf>
    <xf numFmtId="0" fontId="17" fillId="10" borderId="17" xfId="0" applyFont="1" applyFill="1" applyBorder="1" applyAlignment="1">
      <alignment horizontal="right" wrapText="1"/>
    </xf>
    <xf numFmtId="0" fontId="35" fillId="10" borderId="0" xfId="0" applyFont="1" applyFill="1" applyAlignment="1">
      <alignment horizontal="left" vertical="top" wrapText="1"/>
    </xf>
    <xf numFmtId="7" fontId="35" fillId="10" borderId="0" xfId="1" applyNumberFormat="1" applyFont="1" applyFill="1" applyAlignment="1">
      <alignment horizontal="left" vertical="top" wrapText="1"/>
    </xf>
    <xf numFmtId="43" fontId="35" fillId="10" borderId="0" xfId="0" applyNumberFormat="1" applyFont="1" applyFill="1" applyAlignment="1">
      <alignment horizontal="left" vertical="top" wrapText="1"/>
    </xf>
    <xf numFmtId="7" fontId="35" fillId="2" borderId="0" xfId="0" applyNumberFormat="1" applyFont="1" applyFill="1" applyAlignment="1">
      <alignment horizontal="left" vertical="top" wrapText="1"/>
    </xf>
    <xf numFmtId="0" fontId="14" fillId="2" borderId="0" xfId="0" applyFont="1" applyFill="1" applyAlignment="1">
      <alignment horizontal="left" vertical="top" wrapText="1"/>
    </xf>
    <xf numFmtId="7" fontId="14" fillId="10" borderId="0" xfId="0" applyNumberFormat="1" applyFont="1" applyFill="1" applyAlignment="1">
      <alignment horizontal="left" vertical="top" wrapText="1"/>
    </xf>
    <xf numFmtId="164" fontId="14" fillId="10" borderId="0" xfId="0" applyNumberFormat="1" applyFont="1" applyFill="1" applyAlignment="1">
      <alignment horizontal="left" vertical="top" wrapText="1"/>
    </xf>
    <xf numFmtId="43" fontId="14" fillId="10" borderId="0" xfId="0" applyNumberFormat="1" applyFont="1" applyFill="1" applyAlignment="1">
      <alignment horizontal="left" vertical="top" wrapText="1"/>
    </xf>
    <xf numFmtId="0" fontId="17" fillId="0" borderId="53" xfId="0" applyFont="1" applyBorder="1"/>
    <xf numFmtId="0" fontId="17" fillId="0" borderId="54" xfId="0" applyFont="1" applyBorder="1"/>
    <xf numFmtId="0" fontId="17" fillId="0" borderId="19" xfId="0" applyFont="1" applyBorder="1"/>
    <xf numFmtId="0" fontId="41" fillId="2" borderId="17" xfId="0" applyFont="1" applyFill="1" applyBorder="1" applyAlignment="1">
      <alignment horizontal="left" vertical="top" wrapText="1"/>
    </xf>
    <xf numFmtId="43" fontId="9" fillId="12" borderId="0" xfId="1" applyFont="1" applyFill="1" applyAlignment="1">
      <alignment horizontal="left" vertical="top" wrapText="1"/>
    </xf>
    <xf numFmtId="43" fontId="9" fillId="2" borderId="0" xfId="1" applyFont="1" applyFill="1" applyAlignment="1">
      <alignment horizontal="left" vertical="top" wrapText="1"/>
    </xf>
    <xf numFmtId="164" fontId="9" fillId="2" borderId="0" xfId="2" applyNumberFormat="1" applyFont="1" applyFill="1" applyAlignment="1">
      <alignment horizontal="right" vertical="top" wrapText="1"/>
    </xf>
    <xf numFmtId="164" fontId="20" fillId="2" borderId="0" xfId="2" applyNumberFormat="1" applyFont="1" applyFill="1" applyAlignment="1">
      <alignment horizontal="right" vertical="top" wrapText="1"/>
    </xf>
    <xf numFmtId="0" fontId="17" fillId="2" borderId="0" xfId="0" applyFont="1" applyFill="1" applyAlignment="1">
      <alignment horizontal="right" vertical="top" wrapText="1"/>
    </xf>
    <xf numFmtId="0" fontId="38" fillId="0" borderId="17" xfId="0" applyFont="1" applyBorder="1" applyAlignment="1">
      <alignment horizontal="left" vertical="top" wrapText="1"/>
    </xf>
    <xf numFmtId="0" fontId="17" fillId="10" borderId="0" xfId="0" applyFont="1" applyFill="1" applyAlignment="1">
      <alignment horizontal="left" vertical="top" wrapText="1"/>
    </xf>
    <xf numFmtId="0" fontId="5" fillId="10" borderId="17" xfId="0" applyFont="1" applyFill="1" applyBorder="1" applyAlignment="1">
      <alignment horizontal="left" vertical="top" wrapText="1"/>
    </xf>
    <xf numFmtId="0" fontId="5" fillId="2" borderId="0" xfId="0" applyFont="1" applyFill="1" applyAlignment="1">
      <alignment horizontal="left" vertical="top" wrapText="1"/>
    </xf>
    <xf numFmtId="0" fontId="6" fillId="10" borderId="35" xfId="0" applyFont="1" applyFill="1" applyBorder="1" applyAlignment="1">
      <alignment horizontal="right" wrapText="1"/>
    </xf>
    <xf numFmtId="0" fontId="6" fillId="10" borderId="35" xfId="0" applyFont="1" applyFill="1" applyBorder="1" applyAlignment="1">
      <alignment wrapText="1"/>
    </xf>
    <xf numFmtId="7" fontId="6" fillId="10" borderId="35" xfId="0" applyNumberFormat="1" applyFont="1" applyFill="1" applyBorder="1" applyAlignment="1">
      <alignment horizontal="right" vertical="top" wrapText="1"/>
    </xf>
    <xf numFmtId="0" fontId="5" fillId="10" borderId="35" xfId="0" applyFont="1" applyFill="1" applyBorder="1" applyAlignment="1">
      <alignment horizontal="left" vertical="top" wrapText="1"/>
    </xf>
    <xf numFmtId="7" fontId="6" fillId="10" borderId="35" xfId="0" applyNumberFormat="1" applyFont="1" applyFill="1" applyBorder="1" applyAlignment="1">
      <alignment vertical="top" wrapText="1"/>
    </xf>
    <xf numFmtId="7" fontId="5" fillId="10" borderId="35" xfId="0" applyNumberFormat="1" applyFont="1" applyFill="1" applyBorder="1" applyAlignment="1">
      <alignment horizontal="right" vertical="top" wrapText="1"/>
    </xf>
    <xf numFmtId="7" fontId="5" fillId="10" borderId="35" xfId="0" applyNumberFormat="1" applyFont="1" applyFill="1" applyBorder="1" applyAlignment="1">
      <alignment vertical="top" wrapText="1"/>
    </xf>
    <xf numFmtId="0" fontId="5" fillId="10" borderId="35" xfId="0" applyFont="1" applyFill="1" applyBorder="1" applyAlignment="1">
      <alignment horizontal="right" vertical="top" wrapText="1"/>
    </xf>
    <xf numFmtId="164" fontId="6" fillId="10" borderId="35" xfId="2" applyNumberFormat="1" applyFont="1" applyFill="1" applyBorder="1" applyAlignment="1">
      <alignment vertical="top" wrapText="1"/>
    </xf>
    <xf numFmtId="164" fontId="6" fillId="10" borderId="35" xfId="2" applyNumberFormat="1" applyFont="1" applyFill="1" applyBorder="1" applyAlignment="1">
      <alignment horizontal="right" vertical="top" wrapText="1"/>
    </xf>
    <xf numFmtId="164" fontId="5" fillId="10" borderId="35" xfId="2" applyNumberFormat="1" applyFont="1" applyFill="1" applyBorder="1" applyAlignment="1">
      <alignment vertical="top" wrapText="1"/>
    </xf>
    <xf numFmtId="164" fontId="5" fillId="10" borderId="35" xfId="2" applyNumberFormat="1" applyFont="1" applyFill="1" applyBorder="1" applyAlignment="1">
      <alignment horizontal="right" vertical="top" wrapText="1"/>
    </xf>
    <xf numFmtId="164" fontId="5" fillId="2" borderId="35" xfId="2" applyNumberFormat="1" applyFont="1" applyFill="1" applyBorder="1" applyAlignment="1">
      <alignment horizontal="right" vertical="top" wrapText="1"/>
    </xf>
    <xf numFmtId="164" fontId="6" fillId="2" borderId="35" xfId="2" applyNumberFormat="1" applyFont="1" applyFill="1" applyBorder="1" applyAlignment="1">
      <alignment vertical="top" wrapText="1"/>
    </xf>
    <xf numFmtId="164" fontId="6" fillId="2" borderId="35" xfId="2" applyNumberFormat="1" applyFont="1" applyFill="1" applyBorder="1" applyAlignment="1">
      <alignment horizontal="right" vertical="top" wrapText="1"/>
    </xf>
    <xf numFmtId="0" fontId="5" fillId="10" borderId="0" xfId="0" applyFont="1" applyFill="1" applyAlignment="1">
      <alignment horizontal="left" vertical="top" wrapText="1"/>
    </xf>
    <xf numFmtId="0" fontId="6" fillId="10" borderId="17" xfId="0" applyFont="1" applyFill="1" applyBorder="1" applyAlignment="1">
      <alignment horizontal="center" vertical="top" wrapText="1"/>
    </xf>
    <xf numFmtId="164" fontId="42" fillId="10" borderId="35" xfId="1" applyNumberFormat="1" applyFont="1" applyFill="1" applyBorder="1" applyAlignment="1">
      <alignment horizontal="right" vertical="top" wrapText="1"/>
    </xf>
    <xf numFmtId="164" fontId="42" fillId="12" borderId="35" xfId="1" applyNumberFormat="1" applyFont="1" applyFill="1" applyBorder="1" applyAlignment="1">
      <alignment horizontal="right" vertical="top" wrapText="1"/>
    </xf>
    <xf numFmtId="164" fontId="43" fillId="12" borderId="35" xfId="1" applyNumberFormat="1" applyFont="1" applyFill="1" applyBorder="1" applyAlignment="1">
      <alignment horizontal="right" vertical="top" wrapText="1"/>
    </xf>
    <xf numFmtId="164" fontId="43" fillId="10" borderId="35" xfId="1" applyNumberFormat="1" applyFont="1" applyFill="1" applyBorder="1" applyAlignment="1">
      <alignment horizontal="right" vertical="top" wrapText="1"/>
    </xf>
    <xf numFmtId="164" fontId="44" fillId="2" borderId="35" xfId="1" applyNumberFormat="1" applyFont="1" applyFill="1" applyBorder="1" applyAlignment="1">
      <alignment horizontal="right" vertical="top" wrapText="1"/>
    </xf>
    <xf numFmtId="164" fontId="45" fillId="10" borderId="35" xfId="1" applyNumberFormat="1" applyFont="1" applyFill="1" applyBorder="1" applyAlignment="1">
      <alignment horizontal="right" vertical="top" wrapText="1"/>
    </xf>
    <xf numFmtId="164" fontId="6" fillId="10" borderId="35" xfId="1" applyNumberFormat="1" applyFont="1" applyFill="1" applyBorder="1" applyAlignment="1">
      <alignment horizontal="right" vertical="top" wrapText="1"/>
    </xf>
    <xf numFmtId="164" fontId="14" fillId="10" borderId="35" xfId="1" applyNumberFormat="1" applyFont="1" applyFill="1" applyBorder="1" applyAlignment="1">
      <alignment horizontal="right" vertical="top" wrapText="1"/>
    </xf>
    <xf numFmtId="0" fontId="14" fillId="12" borderId="0" xfId="0" applyFont="1" applyFill="1" applyAlignment="1">
      <alignment horizontal="left" vertical="top" wrapText="1"/>
    </xf>
    <xf numFmtId="164" fontId="14" fillId="12" borderId="0" xfId="1" applyNumberFormat="1" applyFont="1" applyFill="1" applyAlignment="1">
      <alignment horizontal="right" vertical="top" wrapText="1"/>
    </xf>
    <xf numFmtId="164" fontId="14" fillId="10" borderId="0" xfId="1" applyNumberFormat="1" applyFont="1" applyFill="1" applyAlignment="1">
      <alignment horizontal="right" vertical="top" wrapText="1"/>
    </xf>
    <xf numFmtId="0" fontId="6" fillId="11" borderId="35" xfId="0" applyFont="1" applyFill="1" applyBorder="1" applyAlignment="1">
      <alignment horizontal="right" wrapText="1"/>
    </xf>
    <xf numFmtId="7" fontId="5" fillId="10" borderId="36" xfId="0" applyNumberFormat="1" applyFont="1" applyFill="1" applyBorder="1" applyAlignment="1">
      <alignment horizontal="right" vertical="top" wrapText="1"/>
    </xf>
    <xf numFmtId="7" fontId="6" fillId="10" borderId="36" xfId="0" applyNumberFormat="1" applyFont="1" applyFill="1" applyBorder="1" applyAlignment="1">
      <alignment horizontal="right" vertical="top" wrapText="1"/>
    </xf>
    <xf numFmtId="7" fontId="5" fillId="10" borderId="37" xfId="0" applyNumberFormat="1" applyFont="1" applyFill="1" applyBorder="1" applyAlignment="1">
      <alignment horizontal="right" vertical="top" wrapText="1"/>
    </xf>
    <xf numFmtId="7" fontId="5" fillId="10" borderId="38" xfId="0" applyNumberFormat="1" applyFont="1" applyFill="1" applyBorder="1" applyAlignment="1">
      <alignment horizontal="right" vertical="top" wrapText="1"/>
    </xf>
    <xf numFmtId="164" fontId="6" fillId="10" borderId="36" xfId="1" applyNumberFormat="1" applyFont="1" applyFill="1" applyBorder="1" applyAlignment="1">
      <alignment horizontal="right" vertical="top" wrapText="1"/>
    </xf>
    <xf numFmtId="164" fontId="5" fillId="10" borderId="36" xfId="0" applyNumberFormat="1" applyFont="1" applyFill="1" applyBorder="1" applyAlignment="1">
      <alignment horizontal="left" vertical="top" wrapText="1"/>
    </xf>
    <xf numFmtId="164" fontId="5" fillId="10" borderId="36" xfId="1" applyNumberFormat="1" applyFont="1" applyFill="1" applyBorder="1" applyAlignment="1">
      <alignment horizontal="right" vertical="top" wrapText="1"/>
    </xf>
    <xf numFmtId="0" fontId="5" fillId="10" borderId="36" xfId="0" applyFont="1" applyFill="1" applyBorder="1" applyAlignment="1">
      <alignment horizontal="left" vertical="top" wrapText="1"/>
    </xf>
    <xf numFmtId="0" fontId="5" fillId="10" borderId="37" xfId="0" applyFont="1" applyFill="1" applyBorder="1" applyAlignment="1">
      <alignment horizontal="left" vertical="top" wrapText="1"/>
    </xf>
    <xf numFmtId="164" fontId="5" fillId="10" borderId="38" xfId="0" applyNumberFormat="1" applyFont="1" applyFill="1" applyBorder="1" applyAlignment="1">
      <alignment horizontal="right" vertical="top" wrapText="1"/>
    </xf>
    <xf numFmtId="164" fontId="5" fillId="10" borderId="36" xfId="0" applyNumberFormat="1" applyFont="1" applyFill="1" applyBorder="1" applyAlignment="1">
      <alignment horizontal="right" vertical="top" wrapText="1"/>
    </xf>
    <xf numFmtId="164" fontId="5" fillId="12" borderId="36" xfId="1" applyNumberFormat="1" applyFont="1" applyFill="1" applyBorder="1" applyAlignment="1">
      <alignment horizontal="right" vertical="top" wrapText="1"/>
    </xf>
    <xf numFmtId="164" fontId="5" fillId="10" borderId="38" xfId="1" applyNumberFormat="1" applyFont="1" applyFill="1" applyBorder="1" applyAlignment="1">
      <alignment horizontal="right" vertical="top" wrapText="1"/>
    </xf>
    <xf numFmtId="7" fontId="6" fillId="10" borderId="37" xfId="0" applyNumberFormat="1" applyFont="1" applyFill="1" applyBorder="1" applyAlignment="1">
      <alignment horizontal="right" vertical="top" wrapText="1"/>
    </xf>
    <xf numFmtId="43" fontId="5" fillId="10" borderId="36" xfId="0" applyNumberFormat="1" applyFont="1" applyFill="1" applyBorder="1" applyAlignment="1">
      <alignment horizontal="right" vertical="top" wrapText="1"/>
    </xf>
    <xf numFmtId="164" fontId="6" fillId="10" borderId="36" xfId="0" applyNumberFormat="1" applyFont="1" applyFill="1" applyBorder="1" applyAlignment="1">
      <alignment horizontal="right" vertical="top" wrapText="1"/>
    </xf>
    <xf numFmtId="0" fontId="5" fillId="10" borderId="38" xfId="0" applyFont="1" applyFill="1" applyBorder="1" applyAlignment="1">
      <alignment horizontal="left" vertical="top" wrapText="1"/>
    </xf>
    <xf numFmtId="164" fontId="6" fillId="10" borderId="38" xfId="0" applyNumberFormat="1" applyFont="1" applyFill="1" applyBorder="1" applyAlignment="1">
      <alignment horizontal="right" vertical="top" wrapText="1"/>
    </xf>
    <xf numFmtId="164" fontId="5" fillId="10" borderId="37" xfId="0" applyNumberFormat="1" applyFont="1" applyFill="1" applyBorder="1" applyAlignment="1">
      <alignment horizontal="right" vertical="top" wrapText="1"/>
    </xf>
    <xf numFmtId="7" fontId="5" fillId="10" borderId="35" xfId="0" applyNumberFormat="1" applyFont="1" applyFill="1" applyBorder="1" applyAlignment="1">
      <alignment horizontal="left" vertical="top" wrapText="1"/>
    </xf>
    <xf numFmtId="7" fontId="5" fillId="12" borderId="35" xfId="0" applyNumberFormat="1" applyFont="1" applyFill="1" applyBorder="1" applyAlignment="1">
      <alignment horizontal="right" vertical="top" wrapText="1"/>
    </xf>
    <xf numFmtId="43" fontId="5" fillId="12" borderId="35" xfId="1" applyFont="1" applyFill="1" applyBorder="1" applyAlignment="1">
      <alignment horizontal="right" vertical="top" wrapText="1"/>
    </xf>
    <xf numFmtId="0" fontId="24" fillId="0" borderId="47" xfId="0" applyFont="1" applyBorder="1" applyAlignment="1">
      <alignment horizontal="left" vertical="top" wrapText="1"/>
    </xf>
    <xf numFmtId="0" fontId="24" fillId="0" borderId="30" xfId="0" applyFont="1" applyBorder="1" applyAlignment="1">
      <alignment horizontal="left" vertical="top" wrapText="1"/>
    </xf>
    <xf numFmtId="0" fontId="24" fillId="0" borderId="31" xfId="0" applyFont="1" applyBorder="1" applyAlignment="1">
      <alignment horizontal="left" vertical="top" wrapText="1"/>
    </xf>
    <xf numFmtId="0" fontId="24" fillId="0" borderId="29" xfId="0" applyFont="1" applyBorder="1" applyAlignment="1">
      <alignment horizontal="left" vertical="top" wrapText="1"/>
    </xf>
    <xf numFmtId="0" fontId="24" fillId="0" borderId="48" xfId="0" applyFont="1" applyBorder="1" applyAlignment="1">
      <alignment horizontal="left" vertical="top" wrapText="1"/>
    </xf>
    <xf numFmtId="0" fontId="3" fillId="0" borderId="39" xfId="0" applyFont="1" applyBorder="1" applyAlignment="1">
      <alignment horizontal="center"/>
    </xf>
    <xf numFmtId="0" fontId="3" fillId="0" borderId="40" xfId="0" applyFont="1" applyBorder="1" applyAlignment="1">
      <alignment horizontal="center"/>
    </xf>
    <xf numFmtId="0" fontId="3" fillId="0" borderId="42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44" xfId="0" applyFont="1" applyBorder="1" applyAlignment="1">
      <alignment horizontal="center"/>
    </xf>
    <xf numFmtId="0" fontId="3" fillId="0" borderId="32" xfId="0" applyFont="1" applyBorder="1" applyAlignment="1">
      <alignment horizontal="center"/>
    </xf>
    <xf numFmtId="0" fontId="25" fillId="0" borderId="45" xfId="0" applyFont="1" applyBorder="1" applyAlignment="1">
      <alignment horizontal="center" vertical="center" wrapText="1"/>
    </xf>
    <xf numFmtId="0" fontId="25" fillId="0" borderId="27" xfId="0" applyFont="1" applyBorder="1" applyAlignment="1">
      <alignment horizontal="center" vertical="center" wrapText="1"/>
    </xf>
    <xf numFmtId="0" fontId="25" fillId="0" borderId="28" xfId="0" applyFont="1" applyBorder="1" applyAlignment="1">
      <alignment horizontal="center" vertical="center" wrapText="1"/>
    </xf>
    <xf numFmtId="0" fontId="25" fillId="0" borderId="26" xfId="0" applyFont="1" applyBorder="1" applyAlignment="1">
      <alignment horizontal="right" vertical="center" wrapText="1"/>
    </xf>
    <xf numFmtId="0" fontId="25" fillId="0" borderId="28" xfId="0" applyFont="1" applyBorder="1" applyAlignment="1">
      <alignment horizontal="right" vertical="center" wrapText="1"/>
    </xf>
    <xf numFmtId="0" fontId="25" fillId="0" borderId="27" xfId="0" applyFont="1" applyBorder="1" applyAlignment="1">
      <alignment horizontal="right" vertical="center" wrapText="1"/>
    </xf>
    <xf numFmtId="0" fontId="25" fillId="0" borderId="26" xfId="0" applyFont="1" applyBorder="1" applyAlignment="1">
      <alignment horizontal="center" vertical="center" wrapText="1"/>
    </xf>
    <xf numFmtId="0" fontId="25" fillId="0" borderId="46" xfId="0" applyFont="1" applyBorder="1" applyAlignment="1">
      <alignment horizontal="center" vertical="center" wrapText="1"/>
    </xf>
    <xf numFmtId="0" fontId="24" fillId="0" borderId="47" xfId="0" applyFont="1" applyBorder="1" applyAlignment="1">
      <alignment horizontal="left" vertical="center" wrapText="1"/>
    </xf>
    <xf numFmtId="0" fontId="24" fillId="0" borderId="30" xfId="0" applyFont="1" applyBorder="1" applyAlignment="1">
      <alignment horizontal="left" vertical="center" wrapText="1"/>
    </xf>
    <xf numFmtId="0" fontId="24" fillId="0" borderId="31" xfId="0" applyFont="1" applyBorder="1" applyAlignment="1">
      <alignment horizontal="left" vertical="center" wrapText="1"/>
    </xf>
    <xf numFmtId="7" fontId="24" fillId="0" borderId="29" xfId="0" applyNumberFormat="1" applyFont="1" applyBorder="1" applyAlignment="1">
      <alignment horizontal="right" vertical="center" wrapText="1"/>
    </xf>
    <xf numFmtId="7" fontId="24" fillId="0" borderId="31" xfId="0" applyNumberFormat="1" applyFont="1" applyBorder="1" applyAlignment="1">
      <alignment horizontal="right" vertical="center" wrapText="1"/>
    </xf>
    <xf numFmtId="7" fontId="24" fillId="0" borderId="30" xfId="0" applyNumberFormat="1" applyFont="1" applyBorder="1" applyAlignment="1">
      <alignment horizontal="right" vertical="center" wrapText="1"/>
    </xf>
    <xf numFmtId="7" fontId="24" fillId="0" borderId="48" xfId="0" applyNumberFormat="1" applyFont="1" applyBorder="1" applyAlignment="1">
      <alignment horizontal="right" vertical="center" wrapText="1"/>
    </xf>
    <xf numFmtId="0" fontId="25" fillId="0" borderId="47" xfId="0" applyFont="1" applyBorder="1" applyAlignment="1">
      <alignment horizontal="left" vertical="center" wrapText="1"/>
    </xf>
    <xf numFmtId="0" fontId="25" fillId="0" borderId="30" xfId="0" applyFont="1" applyBorder="1" applyAlignment="1">
      <alignment horizontal="left" vertical="center" wrapText="1"/>
    </xf>
    <xf numFmtId="0" fontId="25" fillId="0" borderId="31" xfId="0" applyFont="1" applyBorder="1" applyAlignment="1">
      <alignment horizontal="left" vertical="center" wrapText="1"/>
    </xf>
    <xf numFmtId="7" fontId="25" fillId="0" borderId="29" xfId="0" applyNumberFormat="1" applyFont="1" applyBorder="1" applyAlignment="1">
      <alignment horizontal="right" vertical="center" wrapText="1"/>
    </xf>
    <xf numFmtId="7" fontId="25" fillId="0" borderId="31" xfId="0" applyNumberFormat="1" applyFont="1" applyBorder="1" applyAlignment="1">
      <alignment horizontal="right" vertical="center" wrapText="1"/>
    </xf>
    <xf numFmtId="7" fontId="25" fillId="0" borderId="30" xfId="0" applyNumberFormat="1" applyFont="1" applyBorder="1" applyAlignment="1">
      <alignment horizontal="right" vertical="center" wrapText="1"/>
    </xf>
    <xf numFmtId="7" fontId="25" fillId="0" borderId="48" xfId="0" applyNumberFormat="1" applyFont="1" applyBorder="1" applyAlignment="1">
      <alignment horizontal="right" vertical="center" wrapText="1"/>
    </xf>
    <xf numFmtId="7" fontId="26" fillId="0" borderId="29" xfId="0" applyNumberFormat="1" applyFont="1" applyBorder="1" applyAlignment="1">
      <alignment horizontal="right" vertical="center" wrapText="1"/>
    </xf>
    <xf numFmtId="7" fontId="26" fillId="0" borderId="31" xfId="0" applyNumberFormat="1" applyFont="1" applyBorder="1" applyAlignment="1">
      <alignment horizontal="right" vertical="center" wrapText="1"/>
    </xf>
    <xf numFmtId="7" fontId="27" fillId="0" borderId="29" xfId="0" applyNumberFormat="1" applyFont="1" applyBorder="1" applyAlignment="1">
      <alignment horizontal="right" vertical="center" wrapText="1"/>
    </xf>
    <xf numFmtId="7" fontId="27" fillId="0" borderId="30" xfId="0" applyNumberFormat="1" applyFont="1" applyBorder="1" applyAlignment="1">
      <alignment horizontal="right" vertical="center" wrapText="1"/>
    </xf>
    <xf numFmtId="7" fontId="27" fillId="0" borderId="31" xfId="0" applyNumberFormat="1" applyFont="1" applyBorder="1" applyAlignment="1">
      <alignment horizontal="right" vertical="center" wrapText="1"/>
    </xf>
    <xf numFmtId="7" fontId="28" fillId="0" borderId="29" xfId="0" applyNumberFormat="1" applyFont="1" applyBorder="1" applyAlignment="1">
      <alignment horizontal="right" vertical="center" wrapText="1"/>
    </xf>
    <xf numFmtId="7" fontId="28" fillId="0" borderId="30" xfId="0" applyNumberFormat="1" applyFont="1" applyBorder="1" applyAlignment="1">
      <alignment horizontal="right" vertical="center" wrapText="1"/>
    </xf>
    <xf numFmtId="7" fontId="28" fillId="0" borderId="48" xfId="0" applyNumberFormat="1" applyFont="1" applyBorder="1" applyAlignment="1">
      <alignment horizontal="right" vertical="center" wrapText="1"/>
    </xf>
    <xf numFmtId="7" fontId="29" fillId="0" borderId="29" xfId="0" applyNumberFormat="1" applyFont="1" applyBorder="1" applyAlignment="1">
      <alignment horizontal="right" vertical="center" wrapText="1"/>
    </xf>
    <xf numFmtId="7" fontId="29" fillId="0" borderId="31" xfId="0" applyNumberFormat="1" applyFont="1" applyBorder="1" applyAlignment="1">
      <alignment horizontal="right" vertical="center" wrapText="1"/>
    </xf>
    <xf numFmtId="7" fontId="30" fillId="0" borderId="29" xfId="0" applyNumberFormat="1" applyFont="1" applyBorder="1" applyAlignment="1">
      <alignment horizontal="right" vertical="center" wrapText="1"/>
    </xf>
    <xf numFmtId="7" fontId="30" fillId="0" borderId="30" xfId="0" applyNumberFormat="1" applyFont="1" applyBorder="1" applyAlignment="1">
      <alignment horizontal="right" vertical="center" wrapText="1"/>
    </xf>
    <xf numFmtId="7" fontId="30" fillId="0" borderId="31" xfId="0" applyNumberFormat="1" applyFont="1" applyBorder="1" applyAlignment="1">
      <alignment horizontal="right" vertical="center" wrapText="1"/>
    </xf>
    <xf numFmtId="7" fontId="31" fillId="0" borderId="29" xfId="0" applyNumberFormat="1" applyFont="1" applyBorder="1" applyAlignment="1">
      <alignment horizontal="right" vertical="center" wrapText="1"/>
    </xf>
    <xf numFmtId="7" fontId="31" fillId="0" borderId="30" xfId="0" applyNumberFormat="1" applyFont="1" applyBorder="1" applyAlignment="1">
      <alignment horizontal="right" vertical="center" wrapText="1"/>
    </xf>
    <xf numFmtId="7" fontId="31" fillId="0" borderId="48" xfId="0" applyNumberFormat="1" applyFont="1" applyBorder="1" applyAlignment="1">
      <alignment horizontal="right" vertical="center" wrapText="1"/>
    </xf>
    <xf numFmtId="0" fontId="25" fillId="0" borderId="17" xfId="0" applyFont="1" applyBorder="1" applyAlignment="1">
      <alignment horizontal="center" vertical="center" wrapText="1"/>
    </xf>
    <xf numFmtId="0" fontId="24" fillId="0" borderId="17" xfId="0" applyFont="1" applyBorder="1" applyAlignment="1">
      <alignment horizontal="center" vertical="top" wrapText="1"/>
    </xf>
    <xf numFmtId="0" fontId="32" fillId="0" borderId="33" xfId="0" applyFont="1" applyBorder="1" applyAlignment="1">
      <alignment horizontal="left" vertical="top" wrapText="1"/>
    </xf>
    <xf numFmtId="0" fontId="32" fillId="0" borderId="34" xfId="0" applyFont="1" applyBorder="1" applyAlignment="1">
      <alignment horizontal="left" vertical="top" wrapText="1"/>
    </xf>
    <xf numFmtId="0" fontId="25" fillId="0" borderId="49" xfId="0" applyFont="1" applyBorder="1" applyAlignment="1">
      <alignment horizontal="left" vertical="center" wrapText="1"/>
    </xf>
    <xf numFmtId="0" fontId="25" fillId="0" borderId="33" xfId="0" applyFont="1" applyBorder="1" applyAlignment="1">
      <alignment horizontal="left" vertical="center" wrapText="1"/>
    </xf>
    <xf numFmtId="0" fontId="25" fillId="0" borderId="50" xfId="0" applyFont="1" applyBorder="1" applyAlignment="1">
      <alignment horizontal="left" vertical="center" wrapText="1"/>
    </xf>
    <xf numFmtId="7" fontId="25" fillId="0" borderId="33" xfId="0" applyNumberFormat="1" applyFont="1" applyBorder="1" applyAlignment="1">
      <alignment horizontal="right" vertical="center" wrapText="1"/>
    </xf>
    <xf numFmtId="7" fontId="25" fillId="0" borderId="50" xfId="0" applyNumberFormat="1" applyFont="1" applyBorder="1" applyAlignment="1">
      <alignment horizontal="right" vertical="center" wrapText="1"/>
    </xf>
    <xf numFmtId="7" fontId="25" fillId="0" borderId="51" xfId="0" applyNumberFormat="1" applyFont="1" applyBorder="1" applyAlignment="1">
      <alignment horizontal="right" vertical="center" wrapText="1"/>
    </xf>
    <xf numFmtId="0" fontId="33" fillId="0" borderId="17" xfId="0" applyFont="1" applyBorder="1" applyAlignment="1">
      <alignment horizontal="center" vertical="top" wrapText="1"/>
    </xf>
    <xf numFmtId="0" fontId="34" fillId="0" borderId="17" xfId="0" applyFont="1" applyBorder="1" applyAlignment="1">
      <alignment horizontal="center" vertical="center" wrapText="1"/>
    </xf>
    <xf numFmtId="0" fontId="36" fillId="0" borderId="17" xfId="0" applyFont="1" applyBorder="1" applyAlignment="1">
      <alignment horizontal="center"/>
    </xf>
    <xf numFmtId="0" fontId="17" fillId="0" borderId="52" xfId="0" applyFont="1" applyBorder="1" applyAlignment="1">
      <alignment horizontal="center"/>
    </xf>
    <xf numFmtId="0" fontId="17" fillId="0" borderId="53" xfId="0" applyFont="1" applyBorder="1" applyAlignment="1">
      <alignment horizontal="center"/>
    </xf>
    <xf numFmtId="0" fontId="17" fillId="0" borderId="18" xfId="0" applyFont="1" applyBorder="1" applyAlignment="1">
      <alignment horizontal="center"/>
    </xf>
    <xf numFmtId="0" fontId="17" fillId="0" borderId="17" xfId="0" applyFont="1" applyBorder="1" applyAlignment="1">
      <alignment horizontal="center"/>
    </xf>
    <xf numFmtId="0" fontId="48" fillId="0" borderId="59" xfId="0" applyFont="1" applyBorder="1" applyAlignment="1">
      <alignment horizontal="center" vertical="center" wrapText="1"/>
    </xf>
    <xf numFmtId="0" fontId="48" fillId="0" borderId="60" xfId="0" applyFont="1" applyBorder="1" applyAlignment="1">
      <alignment horizontal="center" vertical="center" wrapText="1"/>
    </xf>
    <xf numFmtId="0" fontId="48" fillId="0" borderId="61" xfId="0" applyFont="1" applyBorder="1" applyAlignment="1">
      <alignment horizontal="center" vertical="center" wrapText="1"/>
    </xf>
    <xf numFmtId="0" fontId="48" fillId="0" borderId="62" xfId="0" applyFont="1" applyBorder="1" applyAlignment="1">
      <alignment horizontal="right" vertical="center" wrapText="1"/>
    </xf>
    <xf numFmtId="0" fontId="48" fillId="0" borderId="63" xfId="0" applyFont="1" applyBorder="1" applyAlignment="1">
      <alignment horizontal="right" vertical="center" wrapText="1"/>
    </xf>
    <xf numFmtId="0" fontId="48" fillId="0" borderId="53" xfId="0" applyFont="1" applyBorder="1" applyAlignment="1">
      <alignment horizontal="right" vertical="center" wrapText="1"/>
    </xf>
    <xf numFmtId="0" fontId="48" fillId="0" borderId="62" xfId="0" applyFont="1" applyBorder="1" applyAlignment="1">
      <alignment horizontal="center" vertical="center" wrapText="1"/>
    </xf>
    <xf numFmtId="0" fontId="48" fillId="0" borderId="53" xfId="0" applyFont="1" applyBorder="1" applyAlignment="1">
      <alignment horizontal="center" vertical="center" wrapText="1"/>
    </xf>
    <xf numFmtId="0" fontId="48" fillId="0" borderId="54" xfId="0" applyFont="1" applyBorder="1" applyAlignment="1">
      <alignment horizontal="center" vertical="center" wrapText="1"/>
    </xf>
    <xf numFmtId="0" fontId="47" fillId="0" borderId="55" xfId="0" applyFont="1" applyBorder="1" applyAlignment="1">
      <alignment horizontal="left" vertical="center" wrapText="1"/>
    </xf>
    <xf numFmtId="0" fontId="47" fillId="0" borderId="30" xfId="0" applyFont="1" applyBorder="1" applyAlignment="1">
      <alignment horizontal="left" vertical="center" wrapText="1"/>
    </xf>
    <xf numFmtId="7" fontId="47" fillId="0" borderId="47" xfId="0" applyNumberFormat="1" applyFont="1" applyBorder="1" applyAlignment="1">
      <alignment horizontal="right" vertical="center" wrapText="1"/>
    </xf>
    <xf numFmtId="7" fontId="47" fillId="0" borderId="48" xfId="0" applyNumberFormat="1" applyFont="1" applyBorder="1" applyAlignment="1">
      <alignment horizontal="right" vertical="center" wrapText="1"/>
    </xf>
    <xf numFmtId="7" fontId="47" fillId="0" borderId="30" xfId="0" applyNumberFormat="1" applyFont="1" applyBorder="1" applyAlignment="1">
      <alignment horizontal="right" vertical="center" wrapText="1"/>
    </xf>
    <xf numFmtId="7" fontId="47" fillId="0" borderId="56" xfId="0" applyNumberFormat="1" applyFont="1" applyBorder="1" applyAlignment="1">
      <alignment horizontal="right" vertical="center" wrapText="1"/>
    </xf>
    <xf numFmtId="0" fontId="46" fillId="0" borderId="55" xfId="0" applyFont="1" applyBorder="1" applyAlignment="1">
      <alignment horizontal="left" vertical="center" wrapText="1"/>
    </xf>
    <xf numFmtId="0" fontId="46" fillId="0" borderId="30" xfId="0" applyFont="1" applyBorder="1" applyAlignment="1">
      <alignment horizontal="left" vertical="center" wrapText="1"/>
    </xf>
    <xf numFmtId="7" fontId="46" fillId="0" borderId="47" xfId="0" applyNumberFormat="1" applyFont="1" applyBorder="1" applyAlignment="1">
      <alignment horizontal="right" vertical="center" wrapText="1"/>
    </xf>
    <xf numFmtId="7" fontId="46" fillId="0" borderId="48" xfId="0" applyNumberFormat="1" applyFont="1" applyBorder="1" applyAlignment="1">
      <alignment horizontal="right" vertical="center" wrapText="1"/>
    </xf>
    <xf numFmtId="7" fontId="46" fillId="0" borderId="30" xfId="0" applyNumberFormat="1" applyFont="1" applyBorder="1" applyAlignment="1">
      <alignment horizontal="right" vertical="center" wrapText="1"/>
    </xf>
    <xf numFmtId="7" fontId="46" fillId="0" borderId="56" xfId="0" applyNumberFormat="1" applyFont="1" applyBorder="1" applyAlignment="1">
      <alignment horizontal="right" vertical="center" wrapText="1"/>
    </xf>
    <xf numFmtId="7" fontId="20" fillId="0" borderId="47" xfId="0" applyNumberFormat="1" applyFont="1" applyBorder="1" applyAlignment="1">
      <alignment horizontal="right" vertical="center" wrapText="1"/>
    </xf>
    <xf numFmtId="7" fontId="20" fillId="0" borderId="48" xfId="0" applyNumberFormat="1" applyFont="1" applyBorder="1" applyAlignment="1">
      <alignment horizontal="right" vertical="center" wrapText="1"/>
    </xf>
    <xf numFmtId="7" fontId="19" fillId="0" borderId="47" xfId="0" applyNumberFormat="1" applyFont="1" applyBorder="1" applyAlignment="1">
      <alignment horizontal="right" vertical="center" wrapText="1"/>
    </xf>
    <xf numFmtId="7" fontId="19" fillId="0" borderId="30" xfId="0" applyNumberFormat="1" applyFont="1" applyBorder="1" applyAlignment="1">
      <alignment horizontal="right" vertical="center" wrapText="1"/>
    </xf>
    <xf numFmtId="7" fontId="19" fillId="0" borderId="56" xfId="0" applyNumberFormat="1" applyFont="1" applyBorder="1" applyAlignment="1">
      <alignment horizontal="right" vertical="center" wrapText="1"/>
    </xf>
    <xf numFmtId="7" fontId="19" fillId="0" borderId="48" xfId="0" applyNumberFormat="1" applyFont="1" applyBorder="1" applyAlignment="1">
      <alignment horizontal="right" vertical="center" wrapText="1"/>
    </xf>
    <xf numFmtId="0" fontId="47" fillId="0" borderId="55" xfId="0" applyFont="1" applyBorder="1" applyAlignment="1">
      <alignment horizontal="left" vertical="top" wrapText="1"/>
    </xf>
    <xf numFmtId="0" fontId="47" fillId="0" borderId="30" xfId="0" applyFont="1" applyBorder="1" applyAlignment="1">
      <alignment horizontal="left" vertical="top" wrapText="1"/>
    </xf>
    <xf numFmtId="0" fontId="47" fillId="0" borderId="47" xfId="0" applyFont="1" applyBorder="1" applyAlignment="1">
      <alignment horizontal="left" vertical="top" wrapText="1"/>
    </xf>
    <xf numFmtId="0" fontId="47" fillId="0" borderId="48" xfId="0" applyFont="1" applyBorder="1" applyAlignment="1">
      <alignment horizontal="left" vertical="top" wrapText="1"/>
    </xf>
    <xf numFmtId="0" fontId="47" fillId="0" borderId="56" xfId="0" applyFont="1" applyBorder="1" applyAlignment="1">
      <alignment horizontal="left" vertical="top" wrapText="1"/>
    </xf>
    <xf numFmtId="7" fontId="23" fillId="12" borderId="47" xfId="0" applyNumberFormat="1" applyFont="1" applyFill="1" applyBorder="1" applyAlignment="1">
      <alignment horizontal="right" vertical="center" wrapText="1"/>
    </xf>
    <xf numFmtId="7" fontId="23" fillId="12" borderId="30" xfId="0" applyNumberFormat="1" applyFont="1" applyFill="1" applyBorder="1" applyAlignment="1">
      <alignment horizontal="right" vertical="center" wrapText="1"/>
    </xf>
    <xf numFmtId="7" fontId="23" fillId="12" borderId="48" xfId="0" applyNumberFormat="1" applyFont="1" applyFill="1" applyBorder="1" applyAlignment="1">
      <alignment horizontal="right" vertical="center" wrapText="1"/>
    </xf>
    <xf numFmtId="7" fontId="23" fillId="0" borderId="47" xfId="0" applyNumberFormat="1" applyFont="1" applyBorder="1" applyAlignment="1">
      <alignment horizontal="right" vertical="center" wrapText="1"/>
    </xf>
    <xf numFmtId="7" fontId="23" fillId="0" borderId="48" xfId="0" applyNumberFormat="1" applyFont="1" applyBorder="1" applyAlignment="1">
      <alignment horizontal="right" vertical="center" wrapText="1"/>
    </xf>
    <xf numFmtId="7" fontId="23" fillId="0" borderId="30" xfId="0" applyNumberFormat="1" applyFont="1" applyBorder="1" applyAlignment="1">
      <alignment horizontal="right" vertical="center" wrapText="1"/>
    </xf>
    <xf numFmtId="7" fontId="23" fillId="0" borderId="56" xfId="0" applyNumberFormat="1" applyFont="1" applyBorder="1" applyAlignment="1">
      <alignment horizontal="right" vertical="center" wrapText="1"/>
    </xf>
    <xf numFmtId="7" fontId="19" fillId="12" borderId="47" xfId="0" applyNumberFormat="1" applyFont="1" applyFill="1" applyBorder="1" applyAlignment="1">
      <alignment horizontal="right" vertical="center" wrapText="1"/>
    </xf>
    <xf numFmtId="7" fontId="19" fillId="12" borderId="48" xfId="0" applyNumberFormat="1" applyFont="1" applyFill="1" applyBorder="1" applyAlignment="1">
      <alignment horizontal="right" vertical="center" wrapText="1"/>
    </xf>
    <xf numFmtId="0" fontId="37" fillId="0" borderId="17" xfId="0" applyFont="1" applyBorder="1" applyAlignment="1">
      <alignment horizontal="center" vertical="top" wrapText="1"/>
    </xf>
    <xf numFmtId="0" fontId="38" fillId="0" borderId="17" xfId="0" applyFont="1" applyBorder="1" applyAlignment="1">
      <alignment horizontal="left" vertical="top" wrapText="1"/>
    </xf>
    <xf numFmtId="0" fontId="46" fillId="0" borderId="20" xfId="0" applyFont="1" applyBorder="1" applyAlignment="1">
      <alignment horizontal="left" vertical="center" wrapText="1"/>
    </xf>
    <xf numFmtId="0" fontId="46" fillId="0" borderId="21" xfId="0" applyFont="1" applyBorder="1" applyAlignment="1">
      <alignment horizontal="left" vertical="center" wrapText="1"/>
    </xf>
    <xf numFmtId="7" fontId="46" fillId="0" borderId="57" xfId="0" applyNumberFormat="1" applyFont="1" applyBorder="1" applyAlignment="1">
      <alignment horizontal="right" vertical="center" wrapText="1"/>
    </xf>
    <xf numFmtId="7" fontId="46" fillId="0" borderId="58" xfId="0" applyNumberFormat="1" applyFont="1" applyBorder="1" applyAlignment="1">
      <alignment horizontal="right" vertical="center" wrapText="1"/>
    </xf>
    <xf numFmtId="7" fontId="46" fillId="0" borderId="21" xfId="0" applyNumberFormat="1" applyFont="1" applyBorder="1" applyAlignment="1">
      <alignment horizontal="right" vertical="center" wrapText="1"/>
    </xf>
    <xf numFmtId="7" fontId="46" fillId="0" borderId="22" xfId="0" applyNumberFormat="1" applyFont="1" applyBorder="1" applyAlignment="1">
      <alignment horizontal="right" vertical="center" wrapText="1"/>
    </xf>
    <xf numFmtId="0" fontId="5" fillId="10" borderId="36" xfId="0" applyFont="1" applyFill="1" applyBorder="1" applyAlignment="1">
      <alignment horizontal="center" vertical="top" wrapText="1"/>
    </xf>
    <xf numFmtId="0" fontId="5" fillId="10" borderId="37" xfId="0" applyFont="1" applyFill="1" applyBorder="1" applyAlignment="1">
      <alignment horizontal="center" vertical="top" wrapText="1"/>
    </xf>
    <xf numFmtId="0" fontId="5" fillId="10" borderId="38" xfId="0" applyFont="1" applyFill="1" applyBorder="1" applyAlignment="1">
      <alignment horizontal="center" vertical="top" wrapText="1"/>
    </xf>
    <xf numFmtId="7" fontId="5" fillId="10" borderId="36" xfId="0" applyNumberFormat="1" applyFont="1" applyFill="1" applyBorder="1" applyAlignment="1">
      <alignment horizontal="right" vertical="top" wrapText="1"/>
    </xf>
    <xf numFmtId="7" fontId="5" fillId="10" borderId="37" xfId="0" applyNumberFormat="1" applyFont="1" applyFill="1" applyBorder="1" applyAlignment="1">
      <alignment horizontal="right" vertical="top" wrapText="1"/>
    </xf>
    <xf numFmtId="7" fontId="5" fillId="10" borderId="38" xfId="0" applyNumberFormat="1" applyFont="1" applyFill="1" applyBorder="1" applyAlignment="1">
      <alignment horizontal="right" vertical="top" wrapText="1"/>
    </xf>
    <xf numFmtId="7" fontId="5" fillId="10" borderId="36" xfId="0" applyNumberFormat="1" applyFont="1" applyFill="1" applyBorder="1" applyAlignment="1">
      <alignment horizontal="center" vertical="top" wrapText="1"/>
    </xf>
    <xf numFmtId="7" fontId="5" fillId="10" borderId="37" xfId="0" applyNumberFormat="1" applyFont="1" applyFill="1" applyBorder="1" applyAlignment="1">
      <alignment horizontal="center" vertical="top" wrapText="1"/>
    </xf>
    <xf numFmtId="7" fontId="5" fillId="10" borderId="38" xfId="0" applyNumberFormat="1" applyFont="1" applyFill="1" applyBorder="1" applyAlignment="1">
      <alignment horizontal="center" vertical="top" wrapText="1"/>
    </xf>
    <xf numFmtId="0" fontId="6" fillId="10" borderId="36" xfId="0" applyFont="1" applyFill="1" applyBorder="1" applyAlignment="1">
      <alignment horizontal="left" vertical="top" wrapText="1"/>
    </xf>
    <xf numFmtId="0" fontId="6" fillId="10" borderId="37" xfId="0" applyFont="1" applyFill="1" applyBorder="1" applyAlignment="1">
      <alignment horizontal="left" vertical="top" wrapText="1"/>
    </xf>
    <xf numFmtId="0" fontId="5" fillId="12" borderId="35" xfId="0" applyFont="1" applyFill="1" applyBorder="1" applyAlignment="1">
      <alignment horizontal="center" vertical="top" wrapText="1"/>
    </xf>
    <xf numFmtId="0" fontId="6" fillId="10" borderId="35" xfId="0" applyFont="1" applyFill="1" applyBorder="1" applyAlignment="1">
      <alignment horizontal="left" vertical="top" wrapText="1" indent="1"/>
    </xf>
    <xf numFmtId="0" fontId="6" fillId="10" borderId="36" xfId="0" applyFont="1" applyFill="1" applyBorder="1" applyAlignment="1">
      <alignment horizontal="left" vertical="top" wrapText="1" indent="1"/>
    </xf>
    <xf numFmtId="7" fontId="6" fillId="10" borderId="36" xfId="0" applyNumberFormat="1" applyFont="1" applyFill="1" applyBorder="1" applyAlignment="1">
      <alignment horizontal="right" vertical="top" wrapText="1"/>
    </xf>
    <xf numFmtId="7" fontId="6" fillId="10" borderId="37" xfId="0" applyNumberFormat="1" applyFont="1" applyFill="1" applyBorder="1" applyAlignment="1">
      <alignment horizontal="right" vertical="top" wrapText="1"/>
    </xf>
    <xf numFmtId="7" fontId="6" fillId="10" borderId="38" xfId="0" applyNumberFormat="1" applyFont="1" applyFill="1" applyBorder="1" applyAlignment="1">
      <alignment horizontal="right" vertical="top" wrapText="1"/>
    </xf>
    <xf numFmtId="0" fontId="5" fillId="10" borderId="35" xfId="0" applyFont="1" applyFill="1" applyBorder="1" applyAlignment="1">
      <alignment horizontal="left" vertical="top" wrapText="1" indent="2"/>
    </xf>
    <xf numFmtId="0" fontId="5" fillId="10" borderId="36" xfId="0" applyFont="1" applyFill="1" applyBorder="1" applyAlignment="1">
      <alignment horizontal="left" vertical="top" wrapText="1" indent="2"/>
    </xf>
    <xf numFmtId="0" fontId="5" fillId="12" borderId="35" xfId="0" applyFont="1" applyFill="1" applyBorder="1" applyAlignment="1">
      <alignment horizontal="left" vertical="top" wrapText="1" indent="2"/>
    </xf>
    <xf numFmtId="0" fontId="5" fillId="12" borderId="36" xfId="0" applyFont="1" applyFill="1" applyBorder="1" applyAlignment="1">
      <alignment horizontal="left" vertical="top" wrapText="1" indent="2"/>
    </xf>
    <xf numFmtId="0" fontId="6" fillId="10" borderId="35" xfId="0" applyFont="1" applyFill="1" applyBorder="1" applyAlignment="1">
      <alignment horizontal="left" vertical="top" wrapText="1"/>
    </xf>
    <xf numFmtId="0" fontId="5" fillId="10" borderId="17" xfId="0" applyFont="1" applyFill="1" applyBorder="1" applyAlignment="1">
      <alignment horizontal="left" vertical="top" wrapText="1"/>
    </xf>
    <xf numFmtId="0" fontId="5" fillId="10" borderId="17" xfId="0" applyFont="1" applyFill="1" applyBorder="1" applyAlignment="1">
      <alignment horizontal="right" vertical="top" wrapText="1"/>
    </xf>
    <xf numFmtId="164" fontId="6" fillId="10" borderId="36" xfId="0" applyNumberFormat="1" applyFont="1" applyFill="1" applyBorder="1" applyAlignment="1">
      <alignment horizontal="right" vertical="top" wrapText="1"/>
    </xf>
    <xf numFmtId="164" fontId="6" fillId="10" borderId="37" xfId="0" applyNumberFormat="1" applyFont="1" applyFill="1" applyBorder="1" applyAlignment="1">
      <alignment horizontal="right" vertical="top" wrapText="1"/>
    </xf>
    <xf numFmtId="164" fontId="6" fillId="10" borderId="38" xfId="0" applyNumberFormat="1" applyFont="1" applyFill="1" applyBorder="1" applyAlignment="1">
      <alignment horizontal="right" vertical="top" wrapText="1"/>
    </xf>
    <xf numFmtId="0" fontId="5" fillId="10" borderId="35" xfId="0" applyFont="1" applyFill="1" applyBorder="1" applyAlignment="1">
      <alignment horizontal="left" vertical="top" wrapText="1" indent="3"/>
    </xf>
    <xf numFmtId="0" fontId="5" fillId="10" borderId="36" xfId="0" applyFont="1" applyFill="1" applyBorder="1" applyAlignment="1">
      <alignment horizontal="left" vertical="top" wrapText="1" indent="3"/>
    </xf>
    <xf numFmtId="0" fontId="6" fillId="11" borderId="36" xfId="0" applyFont="1" applyFill="1" applyBorder="1" applyAlignment="1">
      <alignment horizontal="center" wrapText="1"/>
    </xf>
    <xf numFmtId="0" fontId="6" fillId="11" borderId="37" xfId="0" applyFont="1" applyFill="1" applyBorder="1" applyAlignment="1">
      <alignment horizontal="center" wrapText="1"/>
    </xf>
    <xf numFmtId="0" fontId="6" fillId="11" borderId="38" xfId="0" applyFont="1" applyFill="1" applyBorder="1" applyAlignment="1">
      <alignment horizontal="center" wrapText="1"/>
    </xf>
    <xf numFmtId="0" fontId="6" fillId="11" borderId="35" xfId="0" applyFont="1" applyFill="1" applyBorder="1" applyAlignment="1">
      <alignment horizontal="right" wrapText="1"/>
    </xf>
    <xf numFmtId="0" fontId="17" fillId="10" borderId="0" xfId="0" applyFont="1" applyFill="1" applyAlignment="1">
      <alignment horizontal="left" vertical="top" wrapText="1"/>
    </xf>
    <xf numFmtId="0" fontId="40" fillId="10" borderId="17" xfId="0" applyFont="1" applyFill="1" applyBorder="1" applyAlignment="1">
      <alignment horizontal="center" vertical="top" wrapText="1"/>
    </xf>
    <xf numFmtId="0" fontId="17" fillId="10" borderId="0" xfId="0" applyFont="1" applyFill="1" applyAlignment="1">
      <alignment horizontal="center" vertical="top" wrapText="1"/>
    </xf>
    <xf numFmtId="0" fontId="17" fillId="10" borderId="17" xfId="0" applyFont="1" applyFill="1" applyBorder="1" applyAlignment="1">
      <alignment horizontal="left" wrapText="1"/>
    </xf>
    <xf numFmtId="0" fontId="17" fillId="10" borderId="17" xfId="0" applyFont="1" applyFill="1" applyBorder="1" applyAlignment="1">
      <alignment horizontal="center" wrapText="1"/>
    </xf>
    <xf numFmtId="164" fontId="6" fillId="10" borderId="37" xfId="1" applyNumberFormat="1" applyFont="1" applyFill="1" applyBorder="1" applyAlignment="1">
      <alignment horizontal="right" vertical="top" wrapText="1"/>
    </xf>
    <xf numFmtId="164" fontId="6" fillId="10" borderId="38" xfId="1" applyNumberFormat="1" applyFont="1" applyFill="1" applyBorder="1" applyAlignment="1">
      <alignment horizontal="right" vertical="top" wrapText="1"/>
    </xf>
    <xf numFmtId="0" fontId="9" fillId="10" borderId="36" xfId="0" applyFont="1" applyFill="1" applyBorder="1" applyAlignment="1">
      <alignment horizontal="center" vertical="top" wrapText="1"/>
    </xf>
    <xf numFmtId="0" fontId="9" fillId="10" borderId="37" xfId="0" applyFont="1" applyFill="1" applyBorder="1" applyAlignment="1">
      <alignment horizontal="center" vertical="top" wrapText="1"/>
    </xf>
    <xf numFmtId="0" fontId="9" fillId="10" borderId="38" xfId="0" applyFont="1" applyFill="1" applyBorder="1" applyAlignment="1">
      <alignment horizontal="center" vertical="top" wrapText="1"/>
    </xf>
    <xf numFmtId="0" fontId="6" fillId="10" borderId="36" xfId="0" applyFont="1" applyFill="1" applyBorder="1" applyAlignment="1">
      <alignment horizontal="center" vertical="top" wrapText="1"/>
    </xf>
    <xf numFmtId="0" fontId="6" fillId="10" borderId="37" xfId="0" applyFont="1" applyFill="1" applyBorder="1" applyAlignment="1">
      <alignment horizontal="center" vertical="top" wrapText="1"/>
    </xf>
    <xf numFmtId="0" fontId="6" fillId="10" borderId="38" xfId="0" applyFont="1" applyFill="1" applyBorder="1" applyAlignment="1">
      <alignment horizontal="center" vertical="top" wrapText="1"/>
    </xf>
    <xf numFmtId="0" fontId="6" fillId="10" borderId="35" xfId="0" applyFont="1" applyFill="1" applyBorder="1" applyAlignment="1">
      <alignment vertical="top" wrapText="1"/>
    </xf>
    <xf numFmtId="0" fontId="7" fillId="10" borderId="35" xfId="0" applyFont="1" applyFill="1" applyBorder="1" applyAlignment="1">
      <alignment horizontal="left" vertical="top" wrapText="1"/>
    </xf>
    <xf numFmtId="0" fontId="5" fillId="10" borderId="35" xfId="0" applyFont="1" applyFill="1" applyBorder="1" applyAlignment="1">
      <alignment horizontal="left" vertical="top" wrapText="1"/>
    </xf>
    <xf numFmtId="0" fontId="14" fillId="10" borderId="35" xfId="0" applyFont="1" applyFill="1" applyBorder="1" applyAlignment="1">
      <alignment horizontal="left" vertical="top" wrapText="1" indent="2"/>
    </xf>
    <xf numFmtId="0" fontId="5" fillId="10" borderId="35" xfId="0" applyFont="1" applyFill="1" applyBorder="1" applyAlignment="1">
      <alignment horizontal="left" vertical="top" indent="2"/>
    </xf>
    <xf numFmtId="0" fontId="5" fillId="10" borderId="35" xfId="0" applyFont="1" applyFill="1" applyBorder="1" applyAlignment="1">
      <alignment horizontal="center" vertical="top" wrapText="1"/>
    </xf>
    <xf numFmtId="0" fontId="5" fillId="10" borderId="0" xfId="0" applyFont="1" applyFill="1" applyAlignment="1">
      <alignment horizontal="left" vertical="top" wrapText="1"/>
    </xf>
    <xf numFmtId="0" fontId="6" fillId="10" borderId="17" xfId="0" applyFont="1" applyFill="1" applyBorder="1" applyAlignment="1">
      <alignment horizontal="center" vertical="top" wrapText="1"/>
    </xf>
    <xf numFmtId="0" fontId="5" fillId="10" borderId="35" xfId="0" applyFont="1" applyFill="1" applyBorder="1" applyAlignment="1">
      <alignment horizontal="left" vertical="top" wrapText="1" indent="2" readingOrder="1"/>
    </xf>
    <xf numFmtId="0" fontId="5" fillId="2" borderId="0" xfId="0" applyFont="1" applyFill="1" applyAlignment="1">
      <alignment horizontal="center" vertical="top" wrapText="1"/>
    </xf>
    <xf numFmtId="0" fontId="5" fillId="2" borderId="35" xfId="0" applyFont="1" applyFill="1" applyBorder="1" applyAlignment="1">
      <alignment horizontal="left" vertical="top" wrapText="1" indent="2"/>
    </xf>
    <xf numFmtId="0" fontId="6" fillId="10" borderId="36" xfId="0" applyFont="1" applyFill="1" applyBorder="1" applyAlignment="1">
      <alignment horizontal="center" vertical="top"/>
    </xf>
    <xf numFmtId="0" fontId="6" fillId="10" borderId="37" xfId="0" applyFont="1" applyFill="1" applyBorder="1" applyAlignment="1">
      <alignment horizontal="center" vertical="top"/>
    </xf>
    <xf numFmtId="0" fontId="6" fillId="10" borderId="38" xfId="0" applyFont="1" applyFill="1" applyBorder="1" applyAlignment="1">
      <alignment horizontal="center" vertical="top"/>
    </xf>
    <xf numFmtId="0" fontId="6" fillId="10" borderId="35" xfId="0" applyFont="1" applyFill="1" applyBorder="1" applyAlignment="1">
      <alignment horizontal="center" vertical="top" wrapText="1"/>
    </xf>
    <xf numFmtId="0" fontId="6" fillId="2" borderId="35" xfId="0" applyFont="1" applyFill="1" applyBorder="1" applyAlignment="1">
      <alignment horizontal="left" vertical="top" wrapText="1"/>
    </xf>
    <xf numFmtId="0" fontId="5" fillId="2" borderId="35" xfId="0" applyFont="1" applyFill="1" applyBorder="1" applyAlignment="1">
      <alignment horizontal="center" vertical="top" wrapText="1"/>
    </xf>
    <xf numFmtId="0" fontId="5" fillId="2" borderId="36" xfId="0" applyFont="1" applyFill="1" applyBorder="1" applyAlignment="1">
      <alignment horizontal="center" vertical="top" wrapText="1"/>
    </xf>
    <xf numFmtId="0" fontId="5" fillId="2" borderId="37" xfId="0" applyFont="1" applyFill="1" applyBorder="1" applyAlignment="1">
      <alignment horizontal="center" vertical="top" wrapText="1"/>
    </xf>
    <xf numFmtId="0" fontId="5" fillId="2" borderId="38" xfId="0" applyFont="1" applyFill="1" applyBorder="1" applyAlignment="1">
      <alignment horizontal="center" vertical="top" wrapText="1"/>
    </xf>
    <xf numFmtId="0" fontId="9" fillId="12" borderId="10" xfId="0" applyFont="1" applyFill="1" applyBorder="1" applyAlignment="1">
      <alignment horizontal="left" vertical="top" wrapText="1" indent="2"/>
    </xf>
    <xf numFmtId="0" fontId="8" fillId="12" borderId="6" xfId="0" applyFont="1" applyFill="1" applyBorder="1" applyAlignment="1">
      <alignment horizontal="left" vertical="top" wrapText="1"/>
    </xf>
    <xf numFmtId="0" fontId="9" fillId="12" borderId="17" xfId="0" applyFont="1" applyFill="1" applyBorder="1" applyAlignment="1">
      <alignment horizontal="left" vertical="top" wrapText="1" indent="2"/>
    </xf>
    <xf numFmtId="0" fontId="8" fillId="12" borderId="10" xfId="0" applyFont="1" applyFill="1" applyBorder="1" applyAlignment="1">
      <alignment horizontal="left" vertical="top" wrapText="1"/>
    </xf>
    <xf numFmtId="0" fontId="8" fillId="12" borderId="4" xfId="0" applyFont="1" applyFill="1" applyBorder="1" applyAlignment="1">
      <alignment horizontal="left" vertical="top" wrapText="1"/>
    </xf>
    <xf numFmtId="0" fontId="8" fillId="12" borderId="17" xfId="0" applyFont="1" applyFill="1" applyBorder="1" applyAlignment="1">
      <alignment horizontal="left" vertical="top" wrapText="1"/>
    </xf>
    <xf numFmtId="0" fontId="9" fillId="12" borderId="10" xfId="0" applyFont="1" applyFill="1" applyBorder="1" applyAlignment="1">
      <alignment horizontal="left" vertical="top" wrapText="1"/>
    </xf>
    <xf numFmtId="0" fontId="8" fillId="12" borderId="17" xfId="0" applyFont="1" applyFill="1" applyBorder="1" applyAlignment="1">
      <alignment horizontal="left" vertical="top" wrapText="1" indent="1"/>
    </xf>
    <xf numFmtId="0" fontId="8" fillId="8" borderId="17" xfId="0" applyFont="1" applyFill="1" applyBorder="1" applyAlignment="1">
      <alignment horizontal="left" vertical="top" wrapText="1" indent="1"/>
    </xf>
    <xf numFmtId="7" fontId="13" fillId="9" borderId="8" xfId="0" applyNumberFormat="1" applyFont="1" applyFill="1" applyBorder="1" applyAlignment="1">
      <alignment horizontal="right" vertical="top" wrapText="1"/>
    </xf>
    <xf numFmtId="0" fontId="8" fillId="8" borderId="6" xfId="0" applyFont="1" applyFill="1" applyBorder="1" applyAlignment="1">
      <alignment horizontal="left" vertical="top" wrapText="1"/>
    </xf>
    <xf numFmtId="0" fontId="5" fillId="2" borderId="0" xfId="0" applyFont="1" applyFill="1" applyAlignment="1">
      <alignment horizontal="left" vertical="top" wrapText="1"/>
    </xf>
    <xf numFmtId="0" fontId="6" fillId="3" borderId="1" xfId="0" applyFont="1" applyFill="1" applyBorder="1" applyAlignment="1">
      <alignment horizontal="center" vertical="top" wrapText="1"/>
    </xf>
    <xf numFmtId="0" fontId="6" fillId="3" borderId="17" xfId="0" applyFont="1" applyFill="1" applyBorder="1" applyAlignment="1">
      <alignment horizontal="center" vertical="top" wrapText="1"/>
    </xf>
    <xf numFmtId="0" fontId="6" fillId="4" borderId="2" xfId="0" applyFont="1" applyFill="1" applyBorder="1" applyAlignment="1">
      <alignment horizontal="center" vertical="top" wrapText="1"/>
    </xf>
    <xf numFmtId="0" fontId="6" fillId="4" borderId="17" xfId="0" applyFont="1" applyFill="1" applyBorder="1" applyAlignment="1">
      <alignment horizontal="center" vertical="top" wrapText="1"/>
    </xf>
    <xf numFmtId="0" fontId="7" fillId="5" borderId="3" xfId="0" applyFont="1" applyFill="1" applyBorder="1" applyAlignment="1">
      <alignment horizontal="right" wrapText="1"/>
    </xf>
    <xf numFmtId="0" fontId="8" fillId="6" borderId="4" xfId="0" applyFont="1" applyFill="1" applyBorder="1" applyAlignment="1">
      <alignment horizontal="left" vertical="top" wrapText="1"/>
    </xf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1</xdr:row>
      <xdr:rowOff>9525</xdr:rowOff>
    </xdr:from>
    <xdr:to>
      <xdr:col>0</xdr:col>
      <xdr:colOff>1562100</xdr:colOff>
      <xdr:row>4</xdr:row>
      <xdr:rowOff>76200</xdr:rowOff>
    </xdr:to>
    <xdr:pic>
      <xdr:nvPicPr>
        <xdr:cNvPr id="2" name="Imagen 1" descr="image1.png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050" y="142875"/>
          <a:ext cx="1543050" cy="466725"/>
        </a:xfrm>
        <a:prstGeom prst="rect">
          <a:avLst/>
        </a:prstGeom>
      </xdr:spPr>
    </xdr:pic>
    <xdr:clientData/>
  </xdr:twoCellAnchor>
  <xdr:oneCellAnchor>
    <xdr:from>
      <xdr:col>0</xdr:col>
      <xdr:colOff>2066926</xdr:colOff>
      <xdr:row>1</xdr:row>
      <xdr:rowOff>123825</xdr:rowOff>
    </xdr:from>
    <xdr:ext cx="6048374" cy="866776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2066926" y="257175"/>
          <a:ext cx="6048374" cy="86677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Geriátrico</a:t>
          </a:r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"Dr. Nicolás Aguilar"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Analítico del Activo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 01 al</a:t>
          </a:r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28 de Febrero del 2021</a:t>
          </a:r>
          <a:endParaRPr lang="es-MX">
            <a:effectLst/>
          </a:endParaRPr>
        </a:p>
        <a:p>
          <a:pPr algn="ctr"/>
          <a:endParaRPr lang="es-MX" sz="1100"/>
        </a:p>
      </xdr:txBody>
    </xdr:sp>
    <xdr:clientData/>
  </xdr:oneCellAnchor>
  <xdr:oneCellAnchor>
    <xdr:from>
      <xdr:col>0</xdr:col>
      <xdr:colOff>285750</xdr:colOff>
      <xdr:row>29</xdr:row>
      <xdr:rowOff>114300</xdr:rowOff>
    </xdr:from>
    <xdr:ext cx="9020175" cy="1514475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285750" y="4086225"/>
          <a:ext cx="9020175" cy="15144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eaLnBrk="1" fontAlgn="auto" latinLnBrk="0" hangingPunct="1"/>
          <a:endParaRPr lang="es-MX">
            <a:effectLst/>
          </a:endParaRPr>
        </a:p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______________________________			                             _____________________________                            </a:t>
          </a:r>
        </a:p>
        <a:p>
          <a:endParaRPr lang="es-MX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657225</xdr:colOff>
      <xdr:row>0</xdr:row>
      <xdr:rowOff>76200</xdr:rowOff>
    </xdr:from>
    <xdr:ext cx="15135225" cy="1047750"/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343025" y="76200"/>
          <a:ext cx="15135225" cy="10477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GERIATRICO "DR NICOLAS AGUILAR"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VARIACIÓN EN LA HACIENDA PÚBLICA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 01/ene/2022 al 30/jun./2022</a:t>
          </a:r>
          <a:endParaRPr lang="es-ES">
            <a:effectLst/>
          </a:endParaRPr>
        </a:p>
        <a:p>
          <a:pPr algn="ctr"/>
          <a:r>
            <a:rPr lang="es-MX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(Cifras en Pesos)</a:t>
          </a:r>
          <a:endParaRPr lang="es-ES">
            <a:effectLst/>
          </a:endParaRPr>
        </a:p>
        <a:p>
          <a:endParaRPr lang="es-ES" sz="1100"/>
        </a:p>
      </xdr:txBody>
    </xdr:sp>
    <xdr:clientData/>
  </xdr:oneCellAnchor>
  <xdr:oneCellAnchor>
    <xdr:from>
      <xdr:col>0</xdr:col>
      <xdr:colOff>19050</xdr:colOff>
      <xdr:row>0</xdr:row>
      <xdr:rowOff>66675</xdr:rowOff>
    </xdr:from>
    <xdr:ext cx="1362075" cy="540785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19050" y="66675"/>
          <a:ext cx="1362075" cy="54078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ES" sz="1100"/>
        </a:p>
      </xdr:txBody>
    </xdr:sp>
    <xdr:clientData/>
  </xdr:oneCellAnchor>
  <xdr:twoCellAnchor editAs="oneCell">
    <xdr:from>
      <xdr:col>0</xdr:col>
      <xdr:colOff>19050</xdr:colOff>
      <xdr:row>0</xdr:row>
      <xdr:rowOff>66675</xdr:rowOff>
    </xdr:from>
    <xdr:to>
      <xdr:col>7</xdr:col>
      <xdr:colOff>309340</xdr:colOff>
      <xdr:row>2</xdr:row>
      <xdr:rowOff>106094</xdr:rowOff>
    </xdr:to>
    <xdr:pic>
      <xdr:nvPicPr>
        <xdr:cNvPr id="4" name="Imagen 3" descr="image1.png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050" y="66675"/>
          <a:ext cx="1757140" cy="334694"/>
        </a:xfrm>
        <a:prstGeom prst="rect">
          <a:avLst/>
        </a:prstGeom>
      </xdr:spPr>
    </xdr:pic>
    <xdr:clientData/>
  </xdr:twoCellAnchor>
  <xdr:oneCellAnchor>
    <xdr:from>
      <xdr:col>0</xdr:col>
      <xdr:colOff>66675</xdr:colOff>
      <xdr:row>41</xdr:row>
      <xdr:rowOff>9525</xdr:rowOff>
    </xdr:from>
    <xdr:ext cx="13182600" cy="419099"/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66675" y="11677650"/>
          <a:ext cx="13182600" cy="41909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es-ES" sz="1100"/>
            <a:t>“Bajo protesta de decir verdad declaramos que los Estados Financieros y sus notas, son razonablemente correctos y son responsabilidad del emisor”.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0</xdr:row>
      <xdr:rowOff>76200</xdr:rowOff>
    </xdr:from>
    <xdr:ext cx="10696575" cy="982980"/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1343025" y="76200"/>
          <a:ext cx="10696575" cy="9829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GERIATRICO "DR NICOLAS AGUILAR"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Variación en la Hacienda Pública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 01/ene/2025 al 30/sep./2025</a:t>
          </a:r>
          <a:endParaRPr lang="es-ES">
            <a:effectLst/>
          </a:endParaRPr>
        </a:p>
        <a:p>
          <a:pPr algn="ctr"/>
          <a:r>
            <a:rPr lang="es-MX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(Cifras en Pesos)</a:t>
          </a:r>
          <a:endParaRPr lang="es-ES">
            <a:effectLst/>
          </a:endParaRPr>
        </a:p>
        <a:p>
          <a:endParaRPr lang="es-ES" sz="1100"/>
        </a:p>
      </xdr:txBody>
    </xdr:sp>
    <xdr:clientData/>
  </xdr:oneCellAnchor>
  <xdr:oneCellAnchor>
    <xdr:from>
      <xdr:col>0</xdr:col>
      <xdr:colOff>19050</xdr:colOff>
      <xdr:row>0</xdr:row>
      <xdr:rowOff>66675</xdr:rowOff>
    </xdr:from>
    <xdr:ext cx="1362075" cy="540785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/>
      </xdr:nvSpPr>
      <xdr:spPr>
        <a:xfrm>
          <a:off x="19050" y="66675"/>
          <a:ext cx="1362075" cy="54078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ES" sz="1100"/>
        </a:p>
      </xdr:txBody>
    </xdr:sp>
    <xdr:clientData/>
  </xdr:oneCellAnchor>
  <xdr:twoCellAnchor editAs="oneCell">
    <xdr:from>
      <xdr:col>0</xdr:col>
      <xdr:colOff>19050</xdr:colOff>
      <xdr:row>0</xdr:row>
      <xdr:rowOff>66675</xdr:rowOff>
    </xdr:from>
    <xdr:to>
      <xdr:col>6</xdr:col>
      <xdr:colOff>433165</xdr:colOff>
      <xdr:row>1</xdr:row>
      <xdr:rowOff>191819</xdr:rowOff>
    </xdr:to>
    <xdr:pic>
      <xdr:nvPicPr>
        <xdr:cNvPr id="4" name="Imagen 3" descr="image1.png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050" y="66675"/>
          <a:ext cx="1757140" cy="334694"/>
        </a:xfrm>
        <a:prstGeom prst="rect">
          <a:avLst/>
        </a:prstGeom>
      </xdr:spPr>
    </xdr:pic>
    <xdr:clientData/>
  </xdr:twoCellAnchor>
  <xdr:oneCellAnchor>
    <xdr:from>
      <xdr:col>0</xdr:col>
      <xdr:colOff>619125</xdr:colOff>
      <xdr:row>40</xdr:row>
      <xdr:rowOff>9526</xdr:rowOff>
    </xdr:from>
    <xdr:ext cx="12001500" cy="1295399"/>
    <xdr:sp macro="" textlink="">
      <xdr:nvSpPr>
        <xdr:cNvPr id="7" name="CuadroTexto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 txBox="1"/>
      </xdr:nvSpPr>
      <xdr:spPr>
        <a:xfrm>
          <a:off x="619125" y="7705726"/>
          <a:ext cx="12001500" cy="129539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“</a:t>
          </a:r>
          <a:endParaRPr lang="es-MX" sz="10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571501</xdr:colOff>
      <xdr:row>0</xdr:row>
      <xdr:rowOff>47625</xdr:rowOff>
    </xdr:from>
    <xdr:ext cx="5924549" cy="981075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 txBox="1"/>
      </xdr:nvSpPr>
      <xdr:spPr>
        <a:xfrm>
          <a:off x="571501" y="47625"/>
          <a:ext cx="5924549" cy="9810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GERIATRICO "DR NICOLAS AGUILAR"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FLUJO DE EFECTIVO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 01/ene/2025 al 30/sep./2025</a:t>
          </a:r>
          <a:endParaRPr lang="es-ES">
            <a:effectLst/>
          </a:endParaRPr>
        </a:p>
        <a:p>
          <a:pPr algn="ctr"/>
          <a:r>
            <a:rPr lang="es-MX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(Cifras en Pesos)</a:t>
          </a:r>
          <a:endParaRPr lang="es-ES">
            <a:effectLst/>
          </a:endParaRPr>
        </a:p>
        <a:p>
          <a:pPr algn="ctr"/>
          <a:endParaRPr lang="es-MX">
            <a:effectLst/>
          </a:endParaRPr>
        </a:p>
        <a:p>
          <a:endParaRPr lang="es-MX" sz="1100"/>
        </a:p>
      </xdr:txBody>
    </xdr:sp>
    <xdr:clientData/>
  </xdr:oneCellAnchor>
  <xdr:oneCellAnchor>
    <xdr:from>
      <xdr:col>0</xdr:col>
      <xdr:colOff>0</xdr:colOff>
      <xdr:row>73</xdr:row>
      <xdr:rowOff>38101</xdr:rowOff>
    </xdr:from>
    <xdr:ext cx="7124699" cy="1661159"/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 txBox="1"/>
      </xdr:nvSpPr>
      <xdr:spPr>
        <a:xfrm>
          <a:off x="0" y="11925301"/>
          <a:ext cx="7124699" cy="166115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“</a:t>
          </a:r>
          <a:endParaRPr lang="es-MX" sz="1000"/>
        </a:p>
      </xdr:txBody>
    </xdr:sp>
    <xdr:clientData/>
  </xdr:oneCellAnchor>
  <xdr:twoCellAnchor editAs="oneCell">
    <xdr:from>
      <xdr:col>0</xdr:col>
      <xdr:colOff>0</xdr:colOff>
      <xdr:row>0</xdr:row>
      <xdr:rowOff>9525</xdr:rowOff>
    </xdr:from>
    <xdr:to>
      <xdr:col>1</xdr:col>
      <xdr:colOff>1071340</xdr:colOff>
      <xdr:row>2</xdr:row>
      <xdr:rowOff>77519</xdr:rowOff>
    </xdr:to>
    <xdr:pic>
      <xdr:nvPicPr>
        <xdr:cNvPr id="4" name="Imagen 3" descr="image1.png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9525"/>
          <a:ext cx="1757140" cy="334694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6410325" cy="981075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 txBox="1"/>
      </xdr:nvSpPr>
      <xdr:spPr>
        <a:xfrm>
          <a:off x="0" y="0"/>
          <a:ext cx="6410325" cy="9810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GERIATRICO "DR NICOLAS AGUILAR"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CAMBIOS EN LA SITUACION FINANCIERA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 01/ene/2025 al 30/sep./2025</a:t>
          </a:r>
          <a:endParaRPr lang="es-ES">
            <a:effectLst/>
          </a:endParaRPr>
        </a:p>
        <a:p>
          <a:pPr algn="ctr"/>
          <a:r>
            <a:rPr lang="es-MX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(Cifras en Pesos)</a:t>
          </a:r>
          <a:endParaRPr lang="es-ES">
            <a:effectLst/>
          </a:endParaRPr>
        </a:p>
        <a:p>
          <a:pPr algn="ctr"/>
          <a:endParaRPr lang="es-MX" sz="1100"/>
        </a:p>
      </xdr:txBody>
    </xdr:sp>
    <xdr:clientData/>
  </xdr:oneCellAnchor>
  <xdr:oneCellAnchor>
    <xdr:from>
      <xdr:col>0</xdr:col>
      <xdr:colOff>0</xdr:colOff>
      <xdr:row>63</xdr:row>
      <xdr:rowOff>99060</xdr:rowOff>
    </xdr:from>
    <xdr:ext cx="6484620" cy="723900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 txBox="1"/>
      </xdr:nvSpPr>
      <xdr:spPr>
        <a:xfrm>
          <a:off x="0" y="9174480"/>
          <a:ext cx="6484620" cy="7239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</xdr:txBody>
    </xdr:sp>
    <xdr:clientData/>
  </xdr:oneCellAnchor>
  <xdr:twoCellAnchor editAs="oneCell">
    <xdr:from>
      <xdr:col>0</xdr:col>
      <xdr:colOff>-87857</xdr:colOff>
      <xdr:row>0</xdr:row>
      <xdr:rowOff>-17306</xdr:rowOff>
    </xdr:from>
    <xdr:to>
      <xdr:col>2</xdr:col>
      <xdr:colOff>473397</xdr:colOff>
      <xdr:row>2</xdr:row>
      <xdr:rowOff>39580</xdr:rowOff>
    </xdr:to>
    <xdr:pic>
      <xdr:nvPicPr>
        <xdr:cNvPr id="5" name="Imagen 4" descr="image1.png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-87857" y="-17306"/>
          <a:ext cx="1932854" cy="380736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933450</xdr:colOff>
      <xdr:row>2</xdr:row>
      <xdr:rowOff>10844</xdr:rowOff>
    </xdr:to>
    <xdr:pic>
      <xdr:nvPicPr>
        <xdr:cNvPr id="2" name="Imagen 1" descr="image1.png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757140" cy="334694"/>
        </a:xfrm>
        <a:prstGeom prst="rect">
          <a:avLst/>
        </a:prstGeom>
      </xdr:spPr>
    </xdr:pic>
    <xdr:clientData/>
  </xdr:twoCellAnchor>
  <xdr:oneCellAnchor>
    <xdr:from>
      <xdr:col>1</xdr:col>
      <xdr:colOff>726483</xdr:colOff>
      <xdr:row>0</xdr:row>
      <xdr:rowOff>0</xdr:rowOff>
    </xdr:from>
    <xdr:ext cx="6869301" cy="952500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1541758" y="0"/>
          <a:ext cx="6869301" cy="9525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GERIATRICO "DR NICOLAS AGUILAR"</a:t>
          </a:r>
          <a:endParaRPr lang="es-MX" sz="1200" b="1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MX" sz="1200" b="1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ACTIVIDADES</a:t>
          </a:r>
          <a:endParaRPr lang="es-MX" sz="1200" b="1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 01/ene./2025 al 30/sep./2025</a:t>
          </a:r>
        </a:p>
        <a:p>
          <a:pPr algn="ctr"/>
          <a:r>
            <a:rPr lang="es-MX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(Cifras en Pesos)</a:t>
          </a:r>
        </a:p>
        <a:p>
          <a:pPr algn="ctr"/>
          <a:r>
            <a:rPr lang="es-MX" sz="1100">
              <a:effectLst/>
            </a:rPr>
            <a:t>4</a:t>
          </a:r>
          <a:endParaRPr lang="es-MX" sz="1200">
            <a:effectLst/>
          </a:endParaRPr>
        </a:p>
      </xdr:txBody>
    </xdr:sp>
    <xdr:clientData/>
  </xdr:oneCellAnchor>
  <xdr:oneCellAnchor>
    <xdr:from>
      <xdr:col>0</xdr:col>
      <xdr:colOff>28576</xdr:colOff>
      <xdr:row>70</xdr:row>
      <xdr:rowOff>9525</xdr:rowOff>
    </xdr:from>
    <xdr:ext cx="8610600" cy="2247900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28576" y="11991975"/>
          <a:ext cx="8610600" cy="22479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  <a:p>
          <a:endParaRPr lang="es-MX" sz="1100"/>
        </a:p>
        <a:p>
          <a:endParaRPr lang="es-MX" sz="1100"/>
        </a:p>
        <a:p>
          <a:endParaRPr lang="es-MX" sz="1100"/>
        </a:p>
      </xdr:txBody>
    </xdr:sp>
    <xdr:clientData/>
  </xdr:oneCellAnchor>
  <xdr:oneCellAnchor>
    <xdr:from>
      <xdr:col>0</xdr:col>
      <xdr:colOff>0</xdr:colOff>
      <xdr:row>67</xdr:row>
      <xdr:rowOff>9524</xdr:rowOff>
    </xdr:from>
    <xdr:ext cx="10077450" cy="742951"/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 txBox="1"/>
      </xdr:nvSpPr>
      <xdr:spPr>
        <a:xfrm>
          <a:off x="0" y="11534774"/>
          <a:ext cx="10077450" cy="7429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es-MX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es-MX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oneCellAnchor>
</xdr:wsDr>
</file>

<file path=xl/drawings/drawing7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19050</xdr:colOff>
      <xdr:row>0</xdr:row>
      <xdr:rowOff>28574</xdr:rowOff>
    </xdr:from>
    <xdr:ext cx="5648326" cy="1038226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 txBox="1"/>
      </xdr:nvSpPr>
      <xdr:spPr>
        <a:xfrm>
          <a:off x="2657475" y="28574"/>
          <a:ext cx="5648326" cy="103822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GERIATRICO "DR NICOLAS AGUILAR"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SITUACION FINANCIERA</a:t>
          </a:r>
          <a:endParaRPr lang="es-ES" sz="1100" b="0" baseline="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ES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A</a:t>
          </a:r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 31/sep./2025</a:t>
          </a:r>
          <a:endParaRPr lang="es-ES">
            <a:effectLst/>
          </a:endParaRPr>
        </a:p>
        <a:p>
          <a:pPr algn="ctr"/>
          <a:r>
            <a:rPr lang="es-MX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(Cifras en Pesos)</a:t>
          </a:r>
          <a:endParaRPr lang="es-ES">
            <a:effectLst/>
          </a:endParaRPr>
        </a:p>
        <a:p>
          <a:endParaRPr lang="es-MX" sz="1100"/>
        </a:p>
      </xdr:txBody>
    </xdr:sp>
    <xdr:clientData/>
  </xdr:oneCellAnchor>
  <xdr:oneCellAnchor>
    <xdr:from>
      <xdr:col>5</xdr:col>
      <xdr:colOff>161925</xdr:colOff>
      <xdr:row>57</xdr:row>
      <xdr:rowOff>238124</xdr:rowOff>
    </xdr:from>
    <xdr:ext cx="10467975" cy="771525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 txBox="1"/>
      </xdr:nvSpPr>
      <xdr:spPr>
        <a:xfrm>
          <a:off x="200025" y="9124949"/>
          <a:ext cx="10467975" cy="77152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>
            <a:effectLst/>
          </a:endParaRPr>
        </a:p>
      </xdr:txBody>
    </xdr:sp>
    <xdr:clientData/>
  </xdr:oneCellAnchor>
  <xdr:oneCellAnchor>
    <xdr:from>
      <xdr:col>5</xdr:col>
      <xdr:colOff>190501</xdr:colOff>
      <xdr:row>55</xdr:row>
      <xdr:rowOff>76200</xdr:rowOff>
    </xdr:from>
    <xdr:ext cx="9486900" cy="457200"/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 txBox="1"/>
      </xdr:nvSpPr>
      <xdr:spPr>
        <a:xfrm>
          <a:off x="228601" y="8715375"/>
          <a:ext cx="9486900" cy="4572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</xdr:txBody>
    </xdr:sp>
    <xdr:clientData/>
  </xdr:oneCellAnchor>
  <xdr:twoCellAnchor editAs="oneCell">
    <xdr:from>
      <xdr:col>6</xdr:col>
      <xdr:colOff>0</xdr:colOff>
      <xdr:row>1</xdr:row>
      <xdr:rowOff>0</xdr:rowOff>
    </xdr:from>
    <xdr:to>
      <xdr:col>8</xdr:col>
      <xdr:colOff>471265</xdr:colOff>
      <xdr:row>3</xdr:row>
      <xdr:rowOff>87044</xdr:rowOff>
    </xdr:to>
    <xdr:pic>
      <xdr:nvPicPr>
        <xdr:cNvPr id="5" name="Imagen 4" descr="image1.png"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95275" y="123825"/>
          <a:ext cx="1757140" cy="33469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0:I29"/>
  <sheetViews>
    <sheetView tabSelected="1" topLeftCell="A27" workbookViewId="0">
      <selection activeCell="J49" sqref="J49"/>
    </sheetView>
  </sheetViews>
  <sheetFormatPr baseColWidth="10" defaultRowHeight="10.5" x14ac:dyDescent="0.15"/>
  <cols>
    <col min="1" max="1" width="63.33203125" customWidth="1"/>
    <col min="2" max="2" width="16.83203125" bestFit="1" customWidth="1"/>
    <col min="3" max="3" width="19.33203125" customWidth="1"/>
    <col min="4" max="4" width="20.1640625" customWidth="1"/>
    <col min="5" max="5" width="16.83203125" bestFit="1" customWidth="1"/>
    <col min="6" max="6" width="22" customWidth="1"/>
  </cols>
  <sheetData>
    <row r="10" spans="1:9" ht="12.75" customHeight="1" x14ac:dyDescent="0.15">
      <c r="A10" s="83" t="s">
        <v>1</v>
      </c>
      <c r="B10" s="84" t="s">
        <v>171</v>
      </c>
      <c r="C10" s="83" t="s">
        <v>172</v>
      </c>
      <c r="D10" s="83" t="s">
        <v>173</v>
      </c>
      <c r="E10" s="83" t="s">
        <v>174</v>
      </c>
      <c r="F10" s="83" t="s">
        <v>175</v>
      </c>
      <c r="G10" s="83"/>
      <c r="H10" s="83"/>
      <c r="I10" s="83"/>
    </row>
    <row r="11" spans="1:9" x14ac:dyDescent="0.15">
      <c r="A11" s="86" t="s">
        <v>83</v>
      </c>
      <c r="B11" s="89">
        <f ca="1">SUM(B12:B18)</f>
        <v>0</v>
      </c>
      <c r="C11" s="90">
        <f ca="1">SUM(C11:C18)</f>
        <v>0</v>
      </c>
      <c r="D11" s="90">
        <f ca="1">SUM(D11:D18)</f>
        <v>0</v>
      </c>
      <c r="E11" s="90">
        <f ca="1">B11+C11-D11</f>
        <v>0</v>
      </c>
      <c r="F11" s="90">
        <f ca="1">SUM(F12:F18)</f>
        <v>0</v>
      </c>
    </row>
    <row r="12" spans="1:9" x14ac:dyDescent="0.15">
      <c r="A12" s="87" t="s">
        <v>84</v>
      </c>
      <c r="B12" s="85">
        <v>7353573</v>
      </c>
      <c r="C12" s="85">
        <v>5666125</v>
      </c>
      <c r="D12" s="85">
        <v>8598363</v>
      </c>
      <c r="E12" s="85">
        <f>B12+C12-D12</f>
        <v>4421335</v>
      </c>
      <c r="F12" s="85">
        <f>B12</f>
        <v>7353573</v>
      </c>
    </row>
    <row r="13" spans="1:9" ht="12.75" customHeight="1" x14ac:dyDescent="0.15">
      <c r="A13" s="87" t="s">
        <v>85</v>
      </c>
      <c r="B13" s="85">
        <v>16257</v>
      </c>
      <c r="C13" s="85">
        <v>7868522</v>
      </c>
      <c r="D13" s="85">
        <v>5577536</v>
      </c>
      <c r="E13" s="85">
        <f>B13+C13-D13</f>
        <v>2307243</v>
      </c>
      <c r="F13" s="85">
        <f>E13-B13</f>
        <v>2290986</v>
      </c>
    </row>
    <row r="14" spans="1:9" x14ac:dyDescent="0.15">
      <c r="A14" s="87" t="s">
        <v>169</v>
      </c>
      <c r="B14" s="85">
        <v>0</v>
      </c>
      <c r="C14" s="85">
        <v>34684</v>
      </c>
      <c r="D14" s="85">
        <v>34684</v>
      </c>
      <c r="E14" s="85">
        <f>B14+C14-D14</f>
        <v>0</v>
      </c>
      <c r="F14" s="85">
        <f>E14-B14</f>
        <v>0</v>
      </c>
    </row>
    <row r="15" spans="1:9" x14ac:dyDescent="0.15">
      <c r="A15" s="87" t="s">
        <v>87</v>
      </c>
      <c r="B15" s="85">
        <f ca="1">SUM(B15:B22)</f>
        <v>0</v>
      </c>
      <c r="C15" s="85">
        <f ca="1">SUM(C15:C22)</f>
        <v>0</v>
      </c>
      <c r="D15" s="85">
        <f ca="1">SUM(D15:D22)</f>
        <v>0</v>
      </c>
      <c r="E15" s="85">
        <f t="shared" ref="E15:E28" ca="1" si="0">B15+C15-D15</f>
        <v>0</v>
      </c>
      <c r="F15" s="85">
        <f t="shared" ref="F15:F28" ca="1" si="1">E15-B15</f>
        <v>0</v>
      </c>
    </row>
    <row r="16" spans="1:9" x14ac:dyDescent="0.15">
      <c r="A16" s="87" t="s">
        <v>88</v>
      </c>
      <c r="B16" s="85">
        <v>380012</v>
      </c>
      <c r="C16" s="85">
        <f t="shared" ref="C16:D18" ca="1" si="2">SUM(C16:C23)</f>
        <v>0</v>
      </c>
      <c r="D16" s="85">
        <f t="shared" ca="1" si="2"/>
        <v>0</v>
      </c>
      <c r="E16" s="85">
        <f t="shared" ca="1" si="0"/>
        <v>0</v>
      </c>
      <c r="F16" s="85">
        <f t="shared" ca="1" si="1"/>
        <v>0</v>
      </c>
    </row>
    <row r="17" spans="1:9" ht="10.5" customHeight="1" x14ac:dyDescent="0.15">
      <c r="A17" s="87" t="s">
        <v>170</v>
      </c>
      <c r="B17" s="85">
        <f ca="1">SUM(B17:B24)</f>
        <v>0</v>
      </c>
      <c r="C17" s="85">
        <f t="shared" ca="1" si="2"/>
        <v>0</v>
      </c>
      <c r="D17" s="85">
        <f t="shared" ca="1" si="2"/>
        <v>0</v>
      </c>
      <c r="E17" s="85">
        <f t="shared" ca="1" si="0"/>
        <v>0</v>
      </c>
      <c r="F17" s="85">
        <f t="shared" ca="1" si="1"/>
        <v>0</v>
      </c>
    </row>
    <row r="18" spans="1:9" x14ac:dyDescent="0.15">
      <c r="A18" s="87" t="s">
        <v>90</v>
      </c>
      <c r="B18" s="85">
        <f ca="1">SUM(B18:B25)</f>
        <v>0</v>
      </c>
      <c r="C18" s="85">
        <f t="shared" ca="1" si="2"/>
        <v>0</v>
      </c>
      <c r="D18" s="85">
        <f t="shared" ca="1" si="2"/>
        <v>0</v>
      </c>
      <c r="E18" s="85">
        <f t="shared" ca="1" si="0"/>
        <v>0</v>
      </c>
      <c r="F18" s="85">
        <f t="shared" ca="1" si="1"/>
        <v>0</v>
      </c>
    </row>
    <row r="19" spans="1:9" x14ac:dyDescent="0.15">
      <c r="A19" s="86" t="s">
        <v>91</v>
      </c>
      <c r="B19" s="89">
        <f>SUM(B20:B28)</f>
        <v>36694434</v>
      </c>
      <c r="C19" s="89">
        <f>SUM(C20:C28)</f>
        <v>34684</v>
      </c>
      <c r="D19" s="89">
        <f>SUM(D20:D28)</f>
        <v>0</v>
      </c>
      <c r="E19" s="90">
        <f t="shared" si="0"/>
        <v>36729118</v>
      </c>
      <c r="F19" s="90">
        <f t="shared" si="1"/>
        <v>34684</v>
      </c>
      <c r="G19" s="88"/>
      <c r="H19" s="88"/>
      <c r="I19" s="88"/>
    </row>
    <row r="20" spans="1:9" x14ac:dyDescent="0.15">
      <c r="A20" s="87" t="s">
        <v>176</v>
      </c>
      <c r="B20" s="88">
        <v>0</v>
      </c>
      <c r="C20" s="88">
        <v>0</v>
      </c>
      <c r="D20" s="88">
        <v>0</v>
      </c>
      <c r="E20" s="85">
        <f t="shared" si="0"/>
        <v>0</v>
      </c>
      <c r="F20" s="85">
        <f t="shared" si="1"/>
        <v>0</v>
      </c>
      <c r="G20" s="88"/>
      <c r="H20" s="88"/>
      <c r="I20" s="88"/>
    </row>
    <row r="21" spans="1:9" x14ac:dyDescent="0.15">
      <c r="A21" s="87" t="s">
        <v>93</v>
      </c>
      <c r="B21" s="88">
        <v>0</v>
      </c>
      <c r="C21" s="88">
        <v>0</v>
      </c>
      <c r="D21" s="88">
        <f t="shared" ref="D21:D28" si="3">SUM(D22:D30)</f>
        <v>0</v>
      </c>
      <c r="E21" s="85">
        <f t="shared" si="0"/>
        <v>0</v>
      </c>
      <c r="F21" s="85">
        <f t="shared" si="1"/>
        <v>0</v>
      </c>
      <c r="G21" s="88"/>
      <c r="H21" s="88"/>
      <c r="I21" s="88"/>
    </row>
    <row r="22" spans="1:9" ht="13.5" customHeight="1" x14ac:dyDescent="0.15">
      <c r="A22" s="87" t="s">
        <v>177</v>
      </c>
      <c r="B22" s="88">
        <v>36934899</v>
      </c>
      <c r="C22" s="88">
        <v>0</v>
      </c>
      <c r="D22" s="88">
        <f t="shared" si="3"/>
        <v>0</v>
      </c>
      <c r="E22" s="85">
        <f t="shared" si="0"/>
        <v>36934899</v>
      </c>
      <c r="F22" s="85">
        <f>E22-B22</f>
        <v>0</v>
      </c>
      <c r="G22" s="88"/>
      <c r="H22" s="88"/>
      <c r="I22" s="88"/>
    </row>
    <row r="23" spans="1:9" x14ac:dyDescent="0.15">
      <c r="A23" s="87" t="s">
        <v>95</v>
      </c>
      <c r="B23" s="88">
        <v>4284333</v>
      </c>
      <c r="C23" s="88">
        <v>34684</v>
      </c>
      <c r="D23" s="88">
        <f t="shared" si="3"/>
        <v>0</v>
      </c>
      <c r="E23" s="85">
        <f>B23+C23-D23</f>
        <v>4319017</v>
      </c>
      <c r="F23" s="85">
        <f t="shared" si="1"/>
        <v>34684</v>
      </c>
      <c r="G23" s="88"/>
      <c r="H23" s="88"/>
      <c r="I23" s="88"/>
    </row>
    <row r="24" spans="1:9" x14ac:dyDescent="0.15">
      <c r="A24" s="87" t="s">
        <v>96</v>
      </c>
      <c r="B24" s="88">
        <v>0</v>
      </c>
      <c r="C24" s="88">
        <f>SUM(C25:C33)</f>
        <v>0</v>
      </c>
      <c r="D24" s="88">
        <f t="shared" si="3"/>
        <v>0</v>
      </c>
      <c r="E24" s="85">
        <f>B24+C24-D24</f>
        <v>0</v>
      </c>
      <c r="F24" s="85">
        <f t="shared" si="1"/>
        <v>0</v>
      </c>
      <c r="G24" s="88"/>
      <c r="H24" s="88"/>
      <c r="I24" s="88"/>
    </row>
    <row r="25" spans="1:9" ht="11.25" customHeight="1" x14ac:dyDescent="0.15">
      <c r="A25" s="87" t="s">
        <v>178</v>
      </c>
      <c r="B25" s="88">
        <v>-4524798</v>
      </c>
      <c r="C25" s="88">
        <f>SUM(C26:C34)</f>
        <v>0</v>
      </c>
      <c r="D25" s="88">
        <f t="shared" si="3"/>
        <v>0</v>
      </c>
      <c r="E25" s="85">
        <f t="shared" si="0"/>
        <v>-4524798</v>
      </c>
      <c r="F25" s="85">
        <f t="shared" si="1"/>
        <v>0</v>
      </c>
      <c r="G25" s="88"/>
      <c r="H25" s="88"/>
      <c r="I25" s="88"/>
    </row>
    <row r="26" spans="1:9" ht="10.5" customHeight="1" x14ac:dyDescent="0.15">
      <c r="A26" s="87" t="s">
        <v>98</v>
      </c>
      <c r="B26" s="88">
        <f>SUM(B27:B35)</f>
        <v>0</v>
      </c>
      <c r="C26" s="88">
        <f>SUM(C27:C35)</f>
        <v>0</v>
      </c>
      <c r="D26" s="88">
        <f t="shared" si="3"/>
        <v>0</v>
      </c>
      <c r="E26" s="85">
        <f t="shared" si="0"/>
        <v>0</v>
      </c>
      <c r="F26" s="85">
        <f t="shared" si="1"/>
        <v>0</v>
      </c>
      <c r="G26" s="88"/>
      <c r="H26" s="88"/>
      <c r="I26" s="88"/>
    </row>
    <row r="27" spans="1:9" x14ac:dyDescent="0.15">
      <c r="A27" s="87" t="s">
        <v>129</v>
      </c>
      <c r="B27" s="88">
        <f>SUM(B28:B36)</f>
        <v>0</v>
      </c>
      <c r="C27" s="88">
        <f>SUM(C28:C36)</f>
        <v>0</v>
      </c>
      <c r="D27" s="88">
        <f t="shared" si="3"/>
        <v>0</v>
      </c>
      <c r="E27" s="85">
        <f t="shared" si="0"/>
        <v>0</v>
      </c>
      <c r="F27" s="85">
        <f t="shared" si="1"/>
        <v>0</v>
      </c>
      <c r="G27" s="88"/>
      <c r="H27" s="88"/>
      <c r="I27" s="88"/>
    </row>
    <row r="28" spans="1:9" x14ac:dyDescent="0.15">
      <c r="A28" s="87" t="s">
        <v>100</v>
      </c>
      <c r="B28" s="88">
        <f>SUM(B29:B37)</f>
        <v>0</v>
      </c>
      <c r="C28" s="88">
        <f>SUM(C29:C37)</f>
        <v>0</v>
      </c>
      <c r="D28" s="88">
        <f t="shared" si="3"/>
        <v>0</v>
      </c>
      <c r="E28" s="85">
        <f t="shared" si="0"/>
        <v>0</v>
      </c>
      <c r="F28" s="85">
        <f t="shared" si="1"/>
        <v>0</v>
      </c>
      <c r="G28" s="88"/>
      <c r="H28" s="88"/>
      <c r="I28" s="88"/>
    </row>
    <row r="29" spans="1:9" x14ac:dyDescent="0.15">
      <c r="B29" s="88"/>
      <c r="C29" s="88"/>
      <c r="D29" s="88"/>
      <c r="E29" s="88"/>
      <c r="F29" s="88"/>
      <c r="G29" s="88"/>
      <c r="H29" s="88"/>
      <c r="I29" s="88"/>
    </row>
  </sheetData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50"/>
  <sheetViews>
    <sheetView workbookViewId="0">
      <selection activeCell="A9" sqref="A9:X41"/>
    </sheetView>
  </sheetViews>
  <sheetFormatPr baseColWidth="10" defaultRowHeight="10.5" x14ac:dyDescent="0.15"/>
  <cols>
    <col min="3" max="3" width="1.6640625" customWidth="1"/>
    <col min="4" max="4" width="5.6640625" hidden="1" customWidth="1"/>
    <col min="5" max="7" width="12" hidden="1" customWidth="1"/>
    <col min="8" max="8" width="12" customWidth="1"/>
    <col min="9" max="9" width="1" customWidth="1"/>
    <col min="11" max="11" width="1.5" customWidth="1"/>
    <col min="13" max="13" width="5.83203125" customWidth="1"/>
    <col min="14" max="14" width="12" hidden="1" customWidth="1"/>
    <col min="16" max="16" width="0.6640625" customWidth="1"/>
    <col min="17" max="20" width="12" hidden="1" customWidth="1"/>
    <col min="22" max="22" width="6.1640625" customWidth="1"/>
    <col min="23" max="24" width="12" hidden="1" customWidth="1"/>
  </cols>
  <sheetData>
    <row r="1" spans="1:24" ht="15" customHeight="1" x14ac:dyDescent="0.15">
      <c r="A1" s="215"/>
      <c r="B1" s="216"/>
      <c r="C1" s="216"/>
      <c r="D1" s="216"/>
      <c r="E1" s="216"/>
      <c r="F1" s="216"/>
      <c r="G1" s="216"/>
      <c r="H1" s="216"/>
      <c r="I1" s="216"/>
      <c r="J1" s="216"/>
      <c r="K1" s="216"/>
      <c r="L1" s="216"/>
      <c r="M1" s="216"/>
      <c r="N1" s="216"/>
      <c r="O1" s="216"/>
      <c r="P1" s="216"/>
      <c r="Q1" s="216"/>
      <c r="R1" s="216"/>
      <c r="S1" s="216"/>
      <c r="T1" s="216"/>
      <c r="U1" s="216"/>
      <c r="V1" s="216"/>
      <c r="W1" s="113"/>
      <c r="X1" s="114"/>
    </row>
    <row r="2" spans="1:24" ht="15" customHeight="1" x14ac:dyDescent="0.15">
      <c r="A2" s="217"/>
      <c r="B2" s="218"/>
      <c r="C2" s="218"/>
      <c r="D2" s="218"/>
      <c r="E2" s="218"/>
      <c r="F2" s="218"/>
      <c r="G2" s="218"/>
      <c r="H2" s="218"/>
      <c r="I2" s="218"/>
      <c r="J2" s="218"/>
      <c r="K2" s="218"/>
      <c r="L2" s="218"/>
      <c r="M2" s="218"/>
      <c r="N2" s="218"/>
      <c r="O2" s="218"/>
      <c r="P2" s="218"/>
      <c r="Q2" s="218"/>
      <c r="R2" s="218"/>
      <c r="S2" s="218"/>
      <c r="T2" s="218"/>
      <c r="U2" s="218"/>
      <c r="V2" s="218"/>
      <c r="W2" s="115"/>
      <c r="X2" s="116"/>
    </row>
    <row r="3" spans="1:24" ht="15" customHeight="1" x14ac:dyDescent="0.15">
      <c r="A3" s="217"/>
      <c r="B3" s="218"/>
      <c r="C3" s="218"/>
      <c r="D3" s="218"/>
      <c r="E3" s="218"/>
      <c r="F3" s="218"/>
      <c r="G3" s="218"/>
      <c r="H3" s="218"/>
      <c r="I3" s="218"/>
      <c r="J3" s="218"/>
      <c r="K3" s="218"/>
      <c r="L3" s="218"/>
      <c r="M3" s="218"/>
      <c r="N3" s="218"/>
      <c r="O3" s="218"/>
      <c r="P3" s="218"/>
      <c r="Q3" s="218"/>
      <c r="R3" s="218"/>
      <c r="S3" s="218"/>
      <c r="T3" s="218"/>
      <c r="U3" s="218"/>
      <c r="V3" s="218"/>
      <c r="W3" s="115"/>
      <c r="X3" s="116"/>
    </row>
    <row r="4" spans="1:24" ht="15" customHeight="1" x14ac:dyDescent="0.15">
      <c r="A4" s="217"/>
      <c r="B4" s="218"/>
      <c r="C4" s="218"/>
      <c r="D4" s="218"/>
      <c r="E4" s="218"/>
      <c r="F4" s="218"/>
      <c r="G4" s="218"/>
      <c r="H4" s="218"/>
      <c r="I4" s="218"/>
      <c r="J4" s="218"/>
      <c r="K4" s="218"/>
      <c r="L4" s="218"/>
      <c r="M4" s="218"/>
      <c r="N4" s="218"/>
      <c r="O4" s="218"/>
      <c r="P4" s="218"/>
      <c r="Q4" s="218"/>
      <c r="R4" s="218"/>
      <c r="S4" s="218"/>
      <c r="T4" s="218"/>
      <c r="U4" s="218"/>
      <c r="V4" s="218"/>
      <c r="W4" s="115"/>
      <c r="X4" s="116"/>
    </row>
    <row r="5" spans="1:24" ht="15" customHeight="1" x14ac:dyDescent="0.15">
      <c r="A5" s="217"/>
      <c r="B5" s="218"/>
      <c r="C5" s="218"/>
      <c r="D5" s="218"/>
      <c r="E5" s="218"/>
      <c r="F5" s="218"/>
      <c r="G5" s="218"/>
      <c r="H5" s="218"/>
      <c r="I5" s="218"/>
      <c r="J5" s="218"/>
      <c r="K5" s="218"/>
      <c r="L5" s="218"/>
      <c r="M5" s="218"/>
      <c r="N5" s="218"/>
      <c r="O5" s="218"/>
      <c r="P5" s="218"/>
      <c r="Q5" s="218"/>
      <c r="R5" s="218"/>
      <c r="S5" s="218"/>
      <c r="T5" s="218"/>
      <c r="U5" s="218"/>
      <c r="V5" s="218"/>
      <c r="W5" s="115"/>
      <c r="X5" s="116"/>
    </row>
    <row r="6" spans="1:24" ht="15" customHeight="1" x14ac:dyDescent="0.15">
      <c r="A6" s="217"/>
      <c r="B6" s="218"/>
      <c r="C6" s="218"/>
      <c r="D6" s="218"/>
      <c r="E6" s="218"/>
      <c r="F6" s="218"/>
      <c r="G6" s="218"/>
      <c r="H6" s="218"/>
      <c r="I6" s="218"/>
      <c r="J6" s="218"/>
      <c r="K6" s="218"/>
      <c r="L6" s="218"/>
      <c r="M6" s="218"/>
      <c r="N6" s="218"/>
      <c r="O6" s="218"/>
      <c r="P6" s="218"/>
      <c r="Q6" s="218"/>
      <c r="R6" s="218"/>
      <c r="S6" s="218"/>
      <c r="T6" s="218"/>
      <c r="U6" s="218"/>
      <c r="V6" s="218"/>
      <c r="W6" s="117"/>
      <c r="X6" s="116"/>
    </row>
    <row r="7" spans="1:24" ht="15" customHeight="1" x14ac:dyDescent="0.15">
      <c r="A7" s="217"/>
      <c r="B7" s="218"/>
      <c r="C7" s="218"/>
      <c r="D7" s="218"/>
      <c r="E7" s="218"/>
      <c r="F7" s="218"/>
      <c r="G7" s="218"/>
      <c r="H7" s="218"/>
      <c r="I7" s="218"/>
      <c r="J7" s="218"/>
      <c r="K7" s="218"/>
      <c r="L7" s="218"/>
      <c r="M7" s="218"/>
      <c r="N7" s="218"/>
      <c r="O7" s="218"/>
      <c r="P7" s="218"/>
      <c r="Q7" s="218"/>
      <c r="R7" s="218"/>
      <c r="S7" s="218"/>
      <c r="T7" s="218"/>
      <c r="U7" s="218"/>
      <c r="V7" s="218"/>
      <c r="W7" s="117"/>
      <c r="X7" s="116"/>
    </row>
    <row r="8" spans="1:24" ht="15" customHeight="1" x14ac:dyDescent="0.15">
      <c r="A8" s="219"/>
      <c r="B8" s="220"/>
      <c r="C8" s="220"/>
      <c r="D8" s="220"/>
      <c r="E8" s="220"/>
      <c r="F8" s="220"/>
      <c r="G8" s="220"/>
      <c r="H8" s="220"/>
      <c r="I8" s="220"/>
      <c r="J8" s="220"/>
      <c r="K8" s="220"/>
      <c r="L8" s="220"/>
      <c r="M8" s="220"/>
      <c r="N8" s="220"/>
      <c r="O8" s="220"/>
      <c r="P8" s="220"/>
      <c r="Q8" s="220"/>
      <c r="R8" s="220"/>
      <c r="S8" s="220"/>
      <c r="T8" s="220"/>
      <c r="U8" s="220"/>
      <c r="V8" s="220"/>
      <c r="W8" s="117"/>
      <c r="X8" s="116"/>
    </row>
    <row r="9" spans="1:24" ht="15" customHeight="1" x14ac:dyDescent="0.15">
      <c r="A9" s="221" t="s">
        <v>16</v>
      </c>
      <c r="B9" s="222"/>
      <c r="C9" s="222"/>
      <c r="D9" s="222"/>
      <c r="E9" s="222"/>
      <c r="F9" s="222"/>
      <c r="G9" s="223"/>
      <c r="H9" s="224" t="s">
        <v>182</v>
      </c>
      <c r="I9" s="225"/>
      <c r="J9" s="224" t="s">
        <v>183</v>
      </c>
      <c r="K9" s="225"/>
      <c r="L9" s="224" t="s">
        <v>184</v>
      </c>
      <c r="M9" s="226"/>
      <c r="N9" s="225"/>
      <c r="O9" s="224" t="s">
        <v>185</v>
      </c>
      <c r="P9" s="226"/>
      <c r="Q9" s="226"/>
      <c r="R9" s="226"/>
      <c r="S9" s="226"/>
      <c r="T9" s="225"/>
      <c r="U9" s="227" t="s">
        <v>168</v>
      </c>
      <c r="V9" s="222"/>
      <c r="W9" s="222"/>
      <c r="X9" s="228"/>
    </row>
    <row r="10" spans="1:24" ht="15" customHeight="1" x14ac:dyDescent="0.15">
      <c r="A10" s="210" t="s">
        <v>0</v>
      </c>
      <c r="B10" s="211"/>
      <c r="C10" s="211"/>
      <c r="D10" s="211"/>
      <c r="E10" s="211"/>
      <c r="F10" s="211"/>
      <c r="G10" s="212"/>
      <c r="H10" s="213" t="s">
        <v>0</v>
      </c>
      <c r="I10" s="212"/>
      <c r="J10" s="213" t="s">
        <v>0</v>
      </c>
      <c r="K10" s="212"/>
      <c r="L10" s="213" t="s">
        <v>0</v>
      </c>
      <c r="M10" s="211"/>
      <c r="N10" s="212"/>
      <c r="O10" s="213" t="s">
        <v>0</v>
      </c>
      <c r="P10" s="211"/>
      <c r="Q10" s="211"/>
      <c r="R10" s="211"/>
      <c r="S10" s="211"/>
      <c r="T10" s="212"/>
      <c r="U10" s="213" t="s">
        <v>0</v>
      </c>
      <c r="V10" s="211"/>
      <c r="W10" s="211"/>
      <c r="X10" s="214"/>
    </row>
    <row r="11" spans="1:24" ht="15" customHeight="1" x14ac:dyDescent="0.15">
      <c r="A11" s="236" t="s">
        <v>186</v>
      </c>
      <c r="B11" s="237"/>
      <c r="C11" s="237"/>
      <c r="D11" s="237"/>
      <c r="E11" s="237"/>
      <c r="F11" s="237"/>
      <c r="G11" s="238"/>
      <c r="H11" s="239">
        <v>17722108.420000002</v>
      </c>
      <c r="I11" s="240"/>
      <c r="J11" s="239">
        <v>0</v>
      </c>
      <c r="K11" s="240"/>
      <c r="L11" s="239">
        <v>0</v>
      </c>
      <c r="M11" s="241"/>
      <c r="N11" s="240"/>
      <c r="O11" s="239">
        <v>0</v>
      </c>
      <c r="P11" s="241"/>
      <c r="Q11" s="241"/>
      <c r="R11" s="241"/>
      <c r="S11" s="241"/>
      <c r="T11" s="240"/>
      <c r="U11" s="239">
        <v>17722108</v>
      </c>
      <c r="V11" s="241"/>
      <c r="W11" s="241"/>
      <c r="X11" s="242"/>
    </row>
    <row r="12" spans="1:24" ht="15" customHeight="1" x14ac:dyDescent="0.15">
      <c r="A12" s="229" t="s">
        <v>187</v>
      </c>
      <c r="B12" s="230"/>
      <c r="C12" s="230"/>
      <c r="D12" s="230"/>
      <c r="E12" s="230"/>
      <c r="F12" s="230"/>
      <c r="G12" s="231"/>
      <c r="H12" s="232">
        <v>0</v>
      </c>
      <c r="I12" s="233"/>
      <c r="J12" s="232">
        <v>0</v>
      </c>
      <c r="K12" s="233"/>
      <c r="L12" s="232">
        <v>0</v>
      </c>
      <c r="M12" s="234"/>
      <c r="N12" s="233"/>
      <c r="O12" s="232">
        <v>0</v>
      </c>
      <c r="P12" s="234"/>
      <c r="Q12" s="234"/>
      <c r="R12" s="234"/>
      <c r="S12" s="234"/>
      <c r="T12" s="233"/>
      <c r="U12" s="232">
        <v>0</v>
      </c>
      <c r="V12" s="234"/>
      <c r="W12" s="234"/>
      <c r="X12" s="235"/>
    </row>
    <row r="13" spans="1:24" ht="15" customHeight="1" x14ac:dyDescent="0.15">
      <c r="A13" s="229" t="s">
        <v>188</v>
      </c>
      <c r="B13" s="230"/>
      <c r="C13" s="230"/>
      <c r="D13" s="230"/>
      <c r="E13" s="230"/>
      <c r="F13" s="230"/>
      <c r="G13" s="231"/>
      <c r="H13" s="232">
        <v>0</v>
      </c>
      <c r="I13" s="233"/>
      <c r="J13" s="232">
        <v>0</v>
      </c>
      <c r="K13" s="233"/>
      <c r="L13" s="232">
        <v>0</v>
      </c>
      <c r="M13" s="234"/>
      <c r="N13" s="233"/>
      <c r="O13" s="232">
        <v>0</v>
      </c>
      <c r="P13" s="234"/>
      <c r="Q13" s="234"/>
      <c r="R13" s="234"/>
      <c r="S13" s="234"/>
      <c r="T13" s="233"/>
      <c r="U13" s="232">
        <v>0</v>
      </c>
      <c r="V13" s="234"/>
      <c r="W13" s="234"/>
      <c r="X13" s="235"/>
    </row>
    <row r="14" spans="1:24" ht="15" customHeight="1" x14ac:dyDescent="0.15">
      <c r="A14" s="229" t="s">
        <v>189</v>
      </c>
      <c r="B14" s="230"/>
      <c r="C14" s="230"/>
      <c r="D14" s="230"/>
      <c r="E14" s="230"/>
      <c r="F14" s="230"/>
      <c r="G14" s="231"/>
      <c r="H14" s="232">
        <v>17722108</v>
      </c>
      <c r="I14" s="233"/>
      <c r="J14" s="232">
        <v>0</v>
      </c>
      <c r="K14" s="233"/>
      <c r="L14" s="232">
        <v>0</v>
      </c>
      <c r="M14" s="234"/>
      <c r="N14" s="233"/>
      <c r="O14" s="232">
        <v>0</v>
      </c>
      <c r="P14" s="234"/>
      <c r="Q14" s="234"/>
      <c r="R14" s="234"/>
      <c r="S14" s="234"/>
      <c r="T14" s="233"/>
      <c r="U14" s="232">
        <v>17722108</v>
      </c>
      <c r="V14" s="234"/>
      <c r="W14" s="234"/>
      <c r="X14" s="235"/>
    </row>
    <row r="15" spans="1:24" ht="15" customHeight="1" x14ac:dyDescent="0.15">
      <c r="A15" s="236" t="s">
        <v>190</v>
      </c>
      <c r="B15" s="237"/>
      <c r="C15" s="237"/>
      <c r="D15" s="237"/>
      <c r="E15" s="237"/>
      <c r="F15" s="237"/>
      <c r="G15" s="238"/>
      <c r="H15" s="239">
        <v>0</v>
      </c>
      <c r="I15" s="240"/>
      <c r="J15" s="239">
        <v>21638619</v>
      </c>
      <c r="K15" s="240"/>
      <c r="L15" s="239">
        <f>SUM(L16:N20)</f>
        <v>-123867</v>
      </c>
      <c r="M15" s="241"/>
      <c r="N15" s="240"/>
      <c r="O15" s="239">
        <v>0</v>
      </c>
      <c r="P15" s="241"/>
      <c r="Q15" s="241"/>
      <c r="R15" s="241"/>
      <c r="S15" s="241"/>
      <c r="T15" s="240"/>
      <c r="U15" s="239">
        <f>SUM(U16:X20)</f>
        <v>21514752</v>
      </c>
      <c r="V15" s="241"/>
      <c r="W15" s="241"/>
      <c r="X15" s="242"/>
    </row>
    <row r="16" spans="1:24" ht="15" customHeight="1" x14ac:dyDescent="0.15">
      <c r="A16" s="229" t="s">
        <v>191</v>
      </c>
      <c r="B16" s="230"/>
      <c r="C16" s="230"/>
      <c r="D16" s="230"/>
      <c r="E16" s="230"/>
      <c r="F16" s="230"/>
      <c r="G16" s="231"/>
      <c r="H16" s="232">
        <v>0</v>
      </c>
      <c r="I16" s="233"/>
      <c r="J16" s="232">
        <v>0</v>
      </c>
      <c r="K16" s="233"/>
      <c r="L16" s="232">
        <v>-123867</v>
      </c>
      <c r="M16" s="234"/>
      <c r="N16" s="233"/>
      <c r="O16" s="232">
        <v>0</v>
      </c>
      <c r="P16" s="234"/>
      <c r="Q16" s="234"/>
      <c r="R16" s="234"/>
      <c r="S16" s="234"/>
      <c r="T16" s="233"/>
      <c r="U16" s="232">
        <v>-123867</v>
      </c>
      <c r="V16" s="234"/>
      <c r="W16" s="234"/>
      <c r="X16" s="235"/>
    </row>
    <row r="17" spans="1:24" ht="15" customHeight="1" x14ac:dyDescent="0.15">
      <c r="A17" s="229" t="s">
        <v>192</v>
      </c>
      <c r="B17" s="230"/>
      <c r="C17" s="230"/>
      <c r="D17" s="230"/>
      <c r="E17" s="230"/>
      <c r="F17" s="230"/>
      <c r="G17" s="231"/>
      <c r="H17" s="232">
        <v>0</v>
      </c>
      <c r="I17" s="233"/>
      <c r="J17" s="232">
        <v>792387</v>
      </c>
      <c r="K17" s="233"/>
      <c r="L17" s="232">
        <v>0</v>
      </c>
      <c r="M17" s="234"/>
      <c r="N17" s="233"/>
      <c r="O17" s="232">
        <v>0</v>
      </c>
      <c r="P17" s="234"/>
      <c r="Q17" s="234"/>
      <c r="R17" s="234"/>
      <c r="S17" s="234"/>
      <c r="T17" s="233"/>
      <c r="U17" s="232">
        <v>792387</v>
      </c>
      <c r="V17" s="234"/>
      <c r="W17" s="234"/>
      <c r="X17" s="235"/>
    </row>
    <row r="18" spans="1:24" ht="15" customHeight="1" x14ac:dyDescent="0.15">
      <c r="A18" s="229" t="s">
        <v>193</v>
      </c>
      <c r="B18" s="230"/>
      <c r="C18" s="230"/>
      <c r="D18" s="230"/>
      <c r="E18" s="230"/>
      <c r="F18" s="230"/>
      <c r="G18" s="231"/>
      <c r="H18" s="232">
        <v>0</v>
      </c>
      <c r="I18" s="233"/>
      <c r="J18" s="232">
        <v>20838165</v>
      </c>
      <c r="K18" s="233"/>
      <c r="L18" s="232">
        <v>0</v>
      </c>
      <c r="M18" s="234"/>
      <c r="N18" s="233"/>
      <c r="O18" s="232">
        <v>0</v>
      </c>
      <c r="P18" s="234"/>
      <c r="Q18" s="234"/>
      <c r="R18" s="234"/>
      <c r="S18" s="234"/>
      <c r="T18" s="233"/>
      <c r="U18" s="232">
        <v>20838165</v>
      </c>
      <c r="V18" s="234"/>
      <c r="W18" s="234"/>
      <c r="X18" s="235"/>
    </row>
    <row r="19" spans="1:24" ht="15" customHeight="1" x14ac:dyDescent="0.15">
      <c r="A19" s="229" t="s">
        <v>194</v>
      </c>
      <c r="B19" s="230"/>
      <c r="C19" s="230"/>
      <c r="D19" s="230"/>
      <c r="E19" s="230"/>
      <c r="F19" s="230"/>
      <c r="G19" s="231"/>
      <c r="H19" s="232">
        <v>0</v>
      </c>
      <c r="I19" s="233"/>
      <c r="J19" s="232">
        <v>0</v>
      </c>
      <c r="K19" s="233"/>
      <c r="L19" s="232">
        <v>0</v>
      </c>
      <c r="M19" s="234"/>
      <c r="N19" s="233"/>
      <c r="O19" s="232">
        <v>0</v>
      </c>
      <c r="P19" s="234"/>
      <c r="Q19" s="234"/>
      <c r="R19" s="234"/>
      <c r="S19" s="234"/>
      <c r="T19" s="233"/>
      <c r="U19" s="232">
        <v>0</v>
      </c>
      <c r="V19" s="234"/>
      <c r="W19" s="234"/>
      <c r="X19" s="235"/>
    </row>
    <row r="20" spans="1:24" ht="15" customHeight="1" x14ac:dyDescent="0.15">
      <c r="A20" s="229" t="s">
        <v>195</v>
      </c>
      <c r="B20" s="230"/>
      <c r="C20" s="230"/>
      <c r="D20" s="230"/>
      <c r="E20" s="230"/>
      <c r="F20" s="230"/>
      <c r="G20" s="231"/>
      <c r="H20" s="232">
        <v>0</v>
      </c>
      <c r="I20" s="233"/>
      <c r="J20" s="232">
        <v>8067</v>
      </c>
      <c r="K20" s="233"/>
      <c r="L20" s="232">
        <v>0</v>
      </c>
      <c r="M20" s="234"/>
      <c r="N20" s="233"/>
      <c r="O20" s="232">
        <v>0</v>
      </c>
      <c r="P20" s="234"/>
      <c r="Q20" s="234"/>
      <c r="R20" s="234"/>
      <c r="S20" s="234"/>
      <c r="T20" s="233"/>
      <c r="U20" s="232">
        <v>8067</v>
      </c>
      <c r="V20" s="234"/>
      <c r="W20" s="234"/>
      <c r="X20" s="235"/>
    </row>
    <row r="21" spans="1:24" ht="15" customHeight="1" x14ac:dyDescent="0.15">
      <c r="A21" s="236" t="s">
        <v>196</v>
      </c>
      <c r="B21" s="237"/>
      <c r="C21" s="237"/>
      <c r="D21" s="237"/>
      <c r="E21" s="237"/>
      <c r="F21" s="237"/>
      <c r="G21" s="238"/>
      <c r="H21" s="239">
        <v>0</v>
      </c>
      <c r="I21" s="240"/>
      <c r="J21" s="239">
        <v>0</v>
      </c>
      <c r="K21" s="240"/>
      <c r="L21" s="239">
        <v>0</v>
      </c>
      <c r="M21" s="241"/>
      <c r="N21" s="240"/>
      <c r="O21" s="239">
        <v>0</v>
      </c>
      <c r="P21" s="241"/>
      <c r="Q21" s="241"/>
      <c r="R21" s="241"/>
      <c r="S21" s="241"/>
      <c r="T21" s="240"/>
      <c r="U21" s="239">
        <v>0</v>
      </c>
      <c r="V21" s="241"/>
      <c r="W21" s="241"/>
      <c r="X21" s="242"/>
    </row>
    <row r="22" spans="1:24" ht="15" customHeight="1" x14ac:dyDescent="0.15">
      <c r="A22" s="229" t="s">
        <v>197</v>
      </c>
      <c r="B22" s="230"/>
      <c r="C22" s="230"/>
      <c r="D22" s="230"/>
      <c r="E22" s="230"/>
      <c r="F22" s="230"/>
      <c r="G22" s="231"/>
      <c r="H22" s="232">
        <v>0</v>
      </c>
      <c r="I22" s="233"/>
      <c r="J22" s="232">
        <v>0</v>
      </c>
      <c r="K22" s="233"/>
      <c r="L22" s="232">
        <v>0</v>
      </c>
      <c r="M22" s="234"/>
      <c r="N22" s="233"/>
      <c r="O22" s="232">
        <v>0</v>
      </c>
      <c r="P22" s="234"/>
      <c r="Q22" s="234"/>
      <c r="R22" s="234"/>
      <c r="S22" s="234"/>
      <c r="T22" s="233"/>
      <c r="U22" s="232">
        <v>0</v>
      </c>
      <c r="V22" s="234"/>
      <c r="W22" s="234"/>
      <c r="X22" s="235"/>
    </row>
    <row r="23" spans="1:24" ht="15" customHeight="1" x14ac:dyDescent="0.15">
      <c r="A23" s="229" t="s">
        <v>198</v>
      </c>
      <c r="B23" s="230"/>
      <c r="C23" s="230"/>
      <c r="D23" s="230"/>
      <c r="E23" s="230"/>
      <c r="F23" s="230"/>
      <c r="G23" s="231"/>
      <c r="H23" s="232">
        <v>0</v>
      </c>
      <c r="I23" s="233"/>
      <c r="J23" s="232">
        <v>0</v>
      </c>
      <c r="K23" s="233"/>
      <c r="L23" s="232">
        <v>0</v>
      </c>
      <c r="M23" s="234"/>
      <c r="N23" s="233"/>
      <c r="O23" s="232">
        <v>0</v>
      </c>
      <c r="P23" s="234"/>
      <c r="Q23" s="234"/>
      <c r="R23" s="234"/>
      <c r="S23" s="234"/>
      <c r="T23" s="233"/>
      <c r="U23" s="232">
        <v>0</v>
      </c>
      <c r="V23" s="234"/>
      <c r="W23" s="234"/>
      <c r="X23" s="235"/>
    </row>
    <row r="24" spans="1:24" ht="15" customHeight="1" x14ac:dyDescent="0.15">
      <c r="A24" s="210" t="s">
        <v>0</v>
      </c>
      <c r="B24" s="211"/>
      <c r="C24" s="211"/>
      <c r="D24" s="211"/>
      <c r="E24" s="211"/>
      <c r="F24" s="211"/>
      <c r="G24" s="212"/>
      <c r="H24" s="213" t="s">
        <v>0</v>
      </c>
      <c r="I24" s="212"/>
      <c r="J24" s="213" t="s">
        <v>0</v>
      </c>
      <c r="K24" s="212"/>
      <c r="L24" s="213" t="s">
        <v>0</v>
      </c>
      <c r="M24" s="211"/>
      <c r="N24" s="212"/>
      <c r="O24" s="213" t="s">
        <v>0</v>
      </c>
      <c r="P24" s="211"/>
      <c r="Q24" s="211"/>
      <c r="R24" s="211"/>
      <c r="S24" s="211"/>
      <c r="T24" s="212"/>
      <c r="U24" s="213" t="s">
        <v>0</v>
      </c>
      <c r="V24" s="211"/>
      <c r="W24" s="211"/>
      <c r="X24" s="214"/>
    </row>
    <row r="25" spans="1:24" ht="15" customHeight="1" x14ac:dyDescent="0.15">
      <c r="A25" s="236" t="s">
        <v>199</v>
      </c>
      <c r="B25" s="237"/>
      <c r="C25" s="237"/>
      <c r="D25" s="237"/>
      <c r="E25" s="237"/>
      <c r="F25" s="237"/>
      <c r="G25" s="238"/>
      <c r="H25" s="239">
        <f>H11+H15+H21</f>
        <v>17722108.420000002</v>
      </c>
      <c r="I25" s="240"/>
      <c r="J25" s="239">
        <f>J11+J15+J21</f>
        <v>21638619</v>
      </c>
      <c r="K25" s="240"/>
      <c r="L25" s="239">
        <f>L11+L15+L21</f>
        <v>-123867</v>
      </c>
      <c r="M25" s="241"/>
      <c r="N25" s="240"/>
      <c r="O25" s="239">
        <f>O11+O15+O21</f>
        <v>0</v>
      </c>
      <c r="P25" s="241"/>
      <c r="Q25" s="241"/>
      <c r="R25" s="241"/>
      <c r="S25" s="241"/>
      <c r="T25" s="240"/>
      <c r="U25" s="239">
        <f>U11+U15+U21</f>
        <v>39236860</v>
      </c>
      <c r="V25" s="241"/>
      <c r="W25" s="241"/>
      <c r="X25" s="242"/>
    </row>
    <row r="26" spans="1:24" ht="15" customHeight="1" x14ac:dyDescent="0.15">
      <c r="A26" s="210" t="s">
        <v>0</v>
      </c>
      <c r="B26" s="211"/>
      <c r="C26" s="211"/>
      <c r="D26" s="211"/>
      <c r="E26" s="211"/>
      <c r="F26" s="211"/>
      <c r="G26" s="212"/>
      <c r="H26" s="213" t="s">
        <v>0</v>
      </c>
      <c r="I26" s="212"/>
      <c r="J26" s="213" t="s">
        <v>0</v>
      </c>
      <c r="K26" s="212"/>
      <c r="L26" s="213" t="s">
        <v>0</v>
      </c>
      <c r="M26" s="211"/>
      <c r="N26" s="212"/>
      <c r="O26" s="213" t="s">
        <v>0</v>
      </c>
      <c r="P26" s="211"/>
      <c r="Q26" s="211"/>
      <c r="R26" s="211"/>
      <c r="S26" s="211"/>
      <c r="T26" s="212"/>
      <c r="U26" s="213" t="s">
        <v>0</v>
      </c>
      <c r="V26" s="211"/>
      <c r="W26" s="211"/>
      <c r="X26" s="214"/>
    </row>
    <row r="27" spans="1:24" ht="15" customHeight="1" x14ac:dyDescent="0.15">
      <c r="A27" s="236" t="s">
        <v>200</v>
      </c>
      <c r="B27" s="237"/>
      <c r="C27" s="237"/>
      <c r="D27" s="237"/>
      <c r="E27" s="237"/>
      <c r="F27" s="237"/>
      <c r="G27" s="238"/>
      <c r="H27" s="239">
        <v>0</v>
      </c>
      <c r="I27" s="240"/>
      <c r="J27" s="239">
        <v>0</v>
      </c>
      <c r="K27" s="240"/>
      <c r="L27" s="239">
        <v>0</v>
      </c>
      <c r="M27" s="241"/>
      <c r="N27" s="240"/>
      <c r="O27" s="239">
        <v>0</v>
      </c>
      <c r="P27" s="241"/>
      <c r="Q27" s="241"/>
      <c r="R27" s="241"/>
      <c r="S27" s="241"/>
      <c r="T27" s="240"/>
      <c r="U27" s="239">
        <v>0</v>
      </c>
      <c r="V27" s="241"/>
      <c r="W27" s="241"/>
      <c r="X27" s="242"/>
    </row>
    <row r="28" spans="1:24" ht="15" customHeight="1" x14ac:dyDescent="0.15">
      <c r="A28" s="229" t="s">
        <v>187</v>
      </c>
      <c r="B28" s="230"/>
      <c r="C28" s="230"/>
      <c r="D28" s="230"/>
      <c r="E28" s="230"/>
      <c r="F28" s="230"/>
      <c r="G28" s="231"/>
      <c r="H28" s="232">
        <v>0</v>
      </c>
      <c r="I28" s="233"/>
      <c r="J28" s="232">
        <v>0</v>
      </c>
      <c r="K28" s="233"/>
      <c r="L28" s="232">
        <v>0</v>
      </c>
      <c r="M28" s="234"/>
      <c r="N28" s="233"/>
      <c r="O28" s="232">
        <v>0</v>
      </c>
      <c r="P28" s="234"/>
      <c r="Q28" s="234"/>
      <c r="R28" s="234"/>
      <c r="S28" s="234"/>
      <c r="T28" s="233"/>
      <c r="U28" s="232">
        <v>0</v>
      </c>
      <c r="V28" s="234"/>
      <c r="W28" s="234"/>
      <c r="X28" s="235"/>
    </row>
    <row r="29" spans="1:24" ht="15" customHeight="1" x14ac:dyDescent="0.15">
      <c r="A29" s="229" t="s">
        <v>188</v>
      </c>
      <c r="B29" s="230"/>
      <c r="C29" s="230"/>
      <c r="D29" s="230"/>
      <c r="E29" s="230"/>
      <c r="F29" s="230"/>
      <c r="G29" s="231"/>
      <c r="H29" s="232">
        <v>0</v>
      </c>
      <c r="I29" s="233"/>
      <c r="J29" s="232">
        <v>0</v>
      </c>
      <c r="K29" s="233"/>
      <c r="L29" s="232">
        <v>0</v>
      </c>
      <c r="M29" s="234"/>
      <c r="N29" s="233"/>
      <c r="O29" s="232">
        <v>0</v>
      </c>
      <c r="P29" s="234"/>
      <c r="Q29" s="234"/>
      <c r="R29" s="234"/>
      <c r="S29" s="234"/>
      <c r="T29" s="233"/>
      <c r="U29" s="232">
        <v>0</v>
      </c>
      <c r="V29" s="234"/>
      <c r="W29" s="234"/>
      <c r="X29" s="235"/>
    </row>
    <row r="30" spans="1:24" ht="15" customHeight="1" x14ac:dyDescent="0.15">
      <c r="A30" s="229" t="s">
        <v>189</v>
      </c>
      <c r="B30" s="230"/>
      <c r="C30" s="230"/>
      <c r="D30" s="230"/>
      <c r="E30" s="230"/>
      <c r="F30" s="230"/>
      <c r="G30" s="231"/>
      <c r="H30" s="232">
        <v>0</v>
      </c>
      <c r="I30" s="233"/>
      <c r="J30" s="232">
        <v>0</v>
      </c>
      <c r="K30" s="233"/>
      <c r="L30" s="232">
        <v>0</v>
      </c>
      <c r="M30" s="234"/>
      <c r="N30" s="233"/>
      <c r="O30" s="232">
        <v>0</v>
      </c>
      <c r="P30" s="234"/>
      <c r="Q30" s="234"/>
      <c r="R30" s="234"/>
      <c r="S30" s="234"/>
      <c r="T30" s="233"/>
      <c r="U30" s="232">
        <v>0</v>
      </c>
      <c r="V30" s="234"/>
      <c r="W30" s="234"/>
      <c r="X30" s="235"/>
    </row>
    <row r="31" spans="1:24" ht="15" customHeight="1" x14ac:dyDescent="0.15">
      <c r="A31" s="236" t="s">
        <v>201</v>
      </c>
      <c r="B31" s="237"/>
      <c r="C31" s="237"/>
      <c r="D31" s="237"/>
      <c r="E31" s="237"/>
      <c r="F31" s="237"/>
      <c r="G31" s="238"/>
      <c r="H31" s="239">
        <v>0</v>
      </c>
      <c r="I31" s="240"/>
      <c r="J31" s="243">
        <v>-3150181</v>
      </c>
      <c r="K31" s="244"/>
      <c r="L31" s="245">
        <v>607987</v>
      </c>
      <c r="M31" s="246"/>
      <c r="N31" s="247"/>
      <c r="O31" s="239">
        <v>0</v>
      </c>
      <c r="P31" s="241"/>
      <c r="Q31" s="241"/>
      <c r="R31" s="241"/>
      <c r="S31" s="241"/>
      <c r="T31" s="240"/>
      <c r="U31" s="248">
        <v>-2542194</v>
      </c>
      <c r="V31" s="249"/>
      <c r="W31" s="249"/>
      <c r="X31" s="250"/>
    </row>
    <row r="32" spans="1:24" ht="15" customHeight="1" x14ac:dyDescent="0.15">
      <c r="A32" s="229" t="s">
        <v>191</v>
      </c>
      <c r="B32" s="230"/>
      <c r="C32" s="230"/>
      <c r="D32" s="230"/>
      <c r="E32" s="230"/>
      <c r="F32" s="230"/>
      <c r="G32" s="231"/>
      <c r="H32" s="232">
        <v>0</v>
      </c>
      <c r="I32" s="233"/>
      <c r="J32" s="232">
        <v>0</v>
      </c>
      <c r="K32" s="233"/>
      <c r="L32" s="232">
        <v>484120</v>
      </c>
      <c r="M32" s="234"/>
      <c r="N32" s="233"/>
      <c r="O32" s="232">
        <v>0</v>
      </c>
      <c r="P32" s="234"/>
      <c r="Q32" s="234"/>
      <c r="R32" s="234"/>
      <c r="S32" s="234"/>
      <c r="T32" s="233"/>
      <c r="U32" s="232">
        <v>484120</v>
      </c>
      <c r="V32" s="234"/>
      <c r="W32" s="234"/>
      <c r="X32" s="235"/>
    </row>
    <row r="33" spans="1:24" ht="15" customHeight="1" x14ac:dyDescent="0.15">
      <c r="A33" s="229" t="s">
        <v>192</v>
      </c>
      <c r="B33" s="230"/>
      <c r="C33" s="230"/>
      <c r="D33" s="230"/>
      <c r="E33" s="230"/>
      <c r="F33" s="230"/>
      <c r="G33" s="231"/>
      <c r="H33" s="232">
        <v>0</v>
      </c>
      <c r="I33" s="233"/>
      <c r="J33" s="251">
        <v>-3150181</v>
      </c>
      <c r="K33" s="252"/>
      <c r="L33" s="253">
        <v>123867</v>
      </c>
      <c r="M33" s="254"/>
      <c r="N33" s="255"/>
      <c r="O33" s="232">
        <v>0</v>
      </c>
      <c r="P33" s="234"/>
      <c r="Q33" s="234"/>
      <c r="R33" s="234"/>
      <c r="S33" s="234"/>
      <c r="T33" s="233"/>
      <c r="U33" s="256">
        <v>-3026314</v>
      </c>
      <c r="V33" s="257"/>
      <c r="W33" s="257"/>
      <c r="X33" s="258"/>
    </row>
    <row r="34" spans="1:24" ht="15" customHeight="1" x14ac:dyDescent="0.15">
      <c r="A34" s="229" t="s">
        <v>193</v>
      </c>
      <c r="B34" s="230"/>
      <c r="C34" s="230"/>
      <c r="D34" s="230"/>
      <c r="E34" s="230"/>
      <c r="F34" s="230"/>
      <c r="G34" s="231"/>
      <c r="H34" s="232">
        <v>0</v>
      </c>
      <c r="I34" s="233"/>
      <c r="J34" s="232">
        <v>0</v>
      </c>
      <c r="K34" s="233"/>
      <c r="L34" s="232">
        <v>0</v>
      </c>
      <c r="M34" s="234"/>
      <c r="N34" s="233"/>
      <c r="O34" s="232">
        <v>0</v>
      </c>
      <c r="P34" s="234"/>
      <c r="Q34" s="234"/>
      <c r="R34" s="234"/>
      <c r="S34" s="234"/>
      <c r="T34" s="233"/>
      <c r="U34" s="232">
        <v>0</v>
      </c>
      <c r="V34" s="234"/>
      <c r="W34" s="234"/>
      <c r="X34" s="235"/>
    </row>
    <row r="35" spans="1:24" ht="15" customHeight="1" x14ac:dyDescent="0.15">
      <c r="A35" s="229" t="s">
        <v>194</v>
      </c>
      <c r="B35" s="230"/>
      <c r="C35" s="230"/>
      <c r="D35" s="230"/>
      <c r="E35" s="230"/>
      <c r="F35" s="230"/>
      <c r="G35" s="231"/>
      <c r="H35" s="232">
        <v>0</v>
      </c>
      <c r="I35" s="233"/>
      <c r="J35" s="232">
        <v>0</v>
      </c>
      <c r="K35" s="233"/>
      <c r="L35" s="232">
        <v>0</v>
      </c>
      <c r="M35" s="234"/>
      <c r="N35" s="233"/>
      <c r="O35" s="232">
        <v>0</v>
      </c>
      <c r="P35" s="234"/>
      <c r="Q35" s="234"/>
      <c r="R35" s="234"/>
      <c r="S35" s="234"/>
      <c r="T35" s="233"/>
      <c r="U35" s="232">
        <v>0</v>
      </c>
      <c r="V35" s="234"/>
      <c r="W35" s="234"/>
      <c r="X35" s="235"/>
    </row>
    <row r="36" spans="1:24" ht="15" customHeight="1" x14ac:dyDescent="0.15">
      <c r="A36" s="229" t="s">
        <v>195</v>
      </c>
      <c r="B36" s="230"/>
      <c r="C36" s="230"/>
      <c r="D36" s="230"/>
      <c r="E36" s="230"/>
      <c r="F36" s="230"/>
      <c r="G36" s="231"/>
      <c r="H36" s="232">
        <v>0</v>
      </c>
      <c r="I36" s="233"/>
      <c r="J36" s="232">
        <v>0</v>
      </c>
      <c r="K36" s="233"/>
      <c r="L36" s="232">
        <v>0</v>
      </c>
      <c r="M36" s="234"/>
      <c r="N36" s="233"/>
      <c r="O36" s="232">
        <v>0</v>
      </c>
      <c r="P36" s="234"/>
      <c r="Q36" s="234"/>
      <c r="R36" s="234"/>
      <c r="S36" s="234"/>
      <c r="T36" s="233"/>
      <c r="U36" s="232">
        <v>0</v>
      </c>
      <c r="V36" s="234"/>
      <c r="W36" s="234"/>
      <c r="X36" s="235"/>
    </row>
    <row r="37" spans="1:24" ht="15" customHeight="1" x14ac:dyDescent="0.15">
      <c r="A37" s="236" t="s">
        <v>202</v>
      </c>
      <c r="B37" s="237"/>
      <c r="C37" s="237"/>
      <c r="D37" s="237"/>
      <c r="E37" s="237"/>
      <c r="F37" s="237"/>
      <c r="G37" s="238"/>
      <c r="H37" s="239">
        <v>0</v>
      </c>
      <c r="I37" s="240"/>
      <c r="J37" s="239">
        <v>0</v>
      </c>
      <c r="K37" s="240"/>
      <c r="L37" s="239">
        <v>0</v>
      </c>
      <c r="M37" s="241"/>
      <c r="N37" s="240"/>
      <c r="O37" s="239">
        <v>0</v>
      </c>
      <c r="P37" s="241"/>
      <c r="Q37" s="241"/>
      <c r="R37" s="241"/>
      <c r="S37" s="241"/>
      <c r="T37" s="240"/>
      <c r="U37" s="239">
        <v>0</v>
      </c>
      <c r="V37" s="241"/>
      <c r="W37" s="241"/>
      <c r="X37" s="242"/>
    </row>
    <row r="38" spans="1:24" ht="15" customHeight="1" x14ac:dyDescent="0.15">
      <c r="A38" s="229" t="s">
        <v>197</v>
      </c>
      <c r="B38" s="230"/>
      <c r="C38" s="230"/>
      <c r="D38" s="230"/>
      <c r="E38" s="230"/>
      <c r="F38" s="230"/>
      <c r="G38" s="231"/>
      <c r="H38" s="232">
        <v>0</v>
      </c>
      <c r="I38" s="233"/>
      <c r="J38" s="232">
        <v>0</v>
      </c>
      <c r="K38" s="233"/>
      <c r="L38" s="232">
        <v>0</v>
      </c>
      <c r="M38" s="234"/>
      <c r="N38" s="233"/>
      <c r="O38" s="232">
        <v>0</v>
      </c>
      <c r="P38" s="234"/>
      <c r="Q38" s="234"/>
      <c r="R38" s="234"/>
      <c r="S38" s="234"/>
      <c r="T38" s="233"/>
      <c r="U38" s="232">
        <v>0</v>
      </c>
      <c r="V38" s="234"/>
      <c r="W38" s="234"/>
      <c r="X38" s="235"/>
    </row>
    <row r="39" spans="1:24" ht="15" customHeight="1" x14ac:dyDescent="0.15">
      <c r="A39" s="229" t="s">
        <v>198</v>
      </c>
      <c r="B39" s="230"/>
      <c r="C39" s="230"/>
      <c r="D39" s="230"/>
      <c r="E39" s="230"/>
      <c r="F39" s="230"/>
      <c r="G39" s="231"/>
      <c r="H39" s="232">
        <v>0</v>
      </c>
      <c r="I39" s="233"/>
      <c r="J39" s="232">
        <v>0</v>
      </c>
      <c r="K39" s="233"/>
      <c r="L39" s="232">
        <v>0</v>
      </c>
      <c r="M39" s="234"/>
      <c r="N39" s="233"/>
      <c r="O39" s="232">
        <v>0</v>
      </c>
      <c r="P39" s="234"/>
      <c r="Q39" s="234"/>
      <c r="R39" s="234"/>
      <c r="S39" s="234"/>
      <c r="T39" s="233"/>
      <c r="U39" s="232">
        <v>0</v>
      </c>
      <c r="V39" s="234"/>
      <c r="W39" s="234"/>
      <c r="X39" s="235"/>
    </row>
    <row r="40" spans="1:24" ht="15" customHeight="1" x14ac:dyDescent="0.15">
      <c r="A40" s="210" t="s">
        <v>0</v>
      </c>
      <c r="B40" s="211"/>
      <c r="C40" s="211"/>
      <c r="D40" s="211"/>
      <c r="E40" s="211"/>
      <c r="F40" s="211"/>
      <c r="G40" s="212"/>
      <c r="H40" s="213" t="s">
        <v>0</v>
      </c>
      <c r="I40" s="212"/>
      <c r="J40" s="213" t="s">
        <v>0</v>
      </c>
      <c r="K40" s="212"/>
      <c r="L40" s="213" t="s">
        <v>0</v>
      </c>
      <c r="M40" s="211"/>
      <c r="N40" s="212"/>
      <c r="O40" s="213" t="s">
        <v>0</v>
      </c>
      <c r="P40" s="211"/>
      <c r="Q40" s="211"/>
      <c r="R40" s="211"/>
      <c r="S40" s="211"/>
      <c r="T40" s="212"/>
      <c r="U40" s="213" t="s">
        <v>0</v>
      </c>
      <c r="V40" s="211"/>
      <c r="W40" s="211"/>
      <c r="X40" s="214"/>
    </row>
    <row r="41" spans="1:24" ht="15" customHeight="1" x14ac:dyDescent="0.15">
      <c r="A41" s="263" t="s">
        <v>203</v>
      </c>
      <c r="B41" s="264"/>
      <c r="C41" s="264"/>
      <c r="D41" s="264"/>
      <c r="E41" s="264"/>
      <c r="F41" s="264"/>
      <c r="G41" s="265"/>
      <c r="H41" s="266">
        <v>17722108</v>
      </c>
      <c r="I41" s="267"/>
      <c r="J41" s="266">
        <v>18488438</v>
      </c>
      <c r="K41" s="267"/>
      <c r="L41" s="266">
        <v>484120</v>
      </c>
      <c r="M41" s="266"/>
      <c r="N41" s="267"/>
      <c r="O41" s="266">
        <v>0</v>
      </c>
      <c r="P41" s="266"/>
      <c r="Q41" s="266"/>
      <c r="R41" s="266"/>
      <c r="S41" s="266"/>
      <c r="T41" s="267"/>
      <c r="U41" s="266">
        <v>36694666</v>
      </c>
      <c r="V41" s="266"/>
      <c r="W41" s="266"/>
      <c r="X41" s="268"/>
    </row>
    <row r="42" spans="1:24" ht="15" customHeight="1" x14ac:dyDescent="0.15">
      <c r="A42" s="118"/>
      <c r="B42" s="118"/>
      <c r="C42" s="118"/>
      <c r="D42" s="118"/>
      <c r="E42" s="118"/>
      <c r="F42" s="118"/>
      <c r="G42" s="118"/>
      <c r="H42" s="119"/>
      <c r="I42" s="119"/>
      <c r="J42" s="119"/>
      <c r="K42" s="119"/>
      <c r="L42" s="119"/>
      <c r="M42" s="119"/>
      <c r="N42" s="119"/>
      <c r="O42" s="119"/>
      <c r="P42" s="119"/>
      <c r="Q42" s="119"/>
      <c r="R42" s="119"/>
      <c r="S42" s="119"/>
      <c r="T42" s="119"/>
      <c r="U42" s="119"/>
      <c r="V42" s="119"/>
      <c r="W42" s="119"/>
      <c r="X42" s="119"/>
    </row>
    <row r="43" spans="1:24" ht="15" customHeight="1" x14ac:dyDescent="0.15">
      <c r="A43" s="120"/>
      <c r="B43" s="259"/>
      <c r="C43" s="259"/>
      <c r="D43" s="259"/>
      <c r="E43" s="259"/>
      <c r="F43" s="259"/>
      <c r="G43" s="259"/>
      <c r="H43" s="259"/>
      <c r="I43" s="259"/>
      <c r="J43" s="259"/>
      <c r="K43" s="259"/>
      <c r="L43" s="259"/>
      <c r="M43" s="259"/>
      <c r="N43" s="259"/>
      <c r="O43" s="259"/>
      <c r="P43" s="259"/>
      <c r="Q43" s="259"/>
      <c r="R43" s="259"/>
      <c r="S43" s="259"/>
      <c r="T43" s="259"/>
      <c r="U43" s="259"/>
      <c r="V43" s="120"/>
      <c r="W43" s="120"/>
      <c r="X43" s="120"/>
    </row>
    <row r="44" spans="1:24" ht="15" customHeight="1" x14ac:dyDescent="0.15">
      <c r="A44" s="120"/>
      <c r="B44" s="120"/>
      <c r="C44" s="120"/>
      <c r="D44" s="120"/>
      <c r="E44" s="120"/>
      <c r="F44" s="115"/>
      <c r="G44" s="115"/>
      <c r="H44" s="115"/>
      <c r="I44" s="120"/>
      <c r="J44" s="120"/>
      <c r="K44" s="115"/>
      <c r="L44" s="115"/>
      <c r="M44" s="115"/>
      <c r="N44" s="115"/>
      <c r="O44" s="115"/>
      <c r="P44" s="115"/>
      <c r="Q44" s="120"/>
      <c r="R44" s="120"/>
      <c r="S44" s="120"/>
      <c r="T44" s="120"/>
      <c r="U44" s="120"/>
      <c r="V44" s="120"/>
      <c r="W44" s="120"/>
      <c r="X44" s="120"/>
    </row>
    <row r="45" spans="1:24" ht="15" customHeight="1" x14ac:dyDescent="0.15">
      <c r="A45" s="120"/>
      <c r="B45" s="120"/>
      <c r="C45" s="120"/>
      <c r="D45" s="120"/>
      <c r="E45" s="120"/>
      <c r="F45" s="115"/>
      <c r="G45" s="115"/>
      <c r="H45" s="115"/>
      <c r="I45" s="120"/>
      <c r="J45" s="120"/>
      <c r="K45" s="115"/>
      <c r="L45" s="115"/>
      <c r="M45" s="115"/>
      <c r="N45" s="115"/>
      <c r="O45" s="115"/>
      <c r="P45" s="115"/>
      <c r="Q45" s="120"/>
      <c r="R45" s="120"/>
      <c r="S45" s="120"/>
      <c r="T45" s="120"/>
      <c r="U45" s="120"/>
      <c r="V45" s="120"/>
      <c r="W45" s="120"/>
      <c r="X45" s="120"/>
    </row>
    <row r="46" spans="1:24" ht="15" customHeight="1" x14ac:dyDescent="0.15">
      <c r="A46" s="120"/>
      <c r="B46" s="121"/>
      <c r="C46" s="121"/>
      <c r="D46" s="121"/>
      <c r="E46" s="120"/>
      <c r="F46" s="260"/>
      <c r="G46" s="260"/>
      <c r="H46" s="260"/>
      <c r="I46" s="120"/>
      <c r="J46" s="120"/>
      <c r="K46" s="261" t="s">
        <v>0</v>
      </c>
      <c r="L46" s="261"/>
      <c r="M46" s="261"/>
      <c r="N46" s="261"/>
      <c r="O46" s="261"/>
      <c r="P46" s="261"/>
      <c r="Q46" s="262"/>
      <c r="R46" s="262"/>
      <c r="S46" s="120"/>
      <c r="T46" s="120"/>
      <c r="U46" s="120"/>
      <c r="V46" s="120"/>
      <c r="W46" s="120"/>
      <c r="X46" s="120"/>
    </row>
    <row r="47" spans="1:24" ht="15" customHeight="1" x14ac:dyDescent="0.15">
      <c r="A47" s="120"/>
      <c r="B47" s="115"/>
      <c r="C47" s="115"/>
      <c r="D47" s="115"/>
      <c r="E47" s="120"/>
      <c r="F47" s="260"/>
      <c r="G47" s="260"/>
      <c r="H47" s="260"/>
      <c r="I47" s="120"/>
      <c r="J47" s="120"/>
      <c r="K47" s="122"/>
      <c r="L47" s="122"/>
      <c r="M47" s="122"/>
      <c r="N47" s="122"/>
      <c r="O47" s="122"/>
      <c r="P47" s="122"/>
      <c r="Q47" s="122"/>
      <c r="R47" s="122"/>
      <c r="S47" s="120"/>
      <c r="T47" s="120"/>
      <c r="U47" s="120"/>
      <c r="V47" s="120"/>
      <c r="W47" s="120"/>
      <c r="X47" s="120"/>
    </row>
    <row r="48" spans="1:24" ht="15" customHeight="1" x14ac:dyDescent="0.15">
      <c r="A48" s="120"/>
      <c r="B48" s="218" t="s">
        <v>204</v>
      </c>
      <c r="C48" s="218"/>
      <c r="D48" s="218"/>
      <c r="E48" s="120"/>
      <c r="F48" s="260"/>
      <c r="G48" s="260"/>
      <c r="H48" s="260"/>
      <c r="I48" s="120"/>
      <c r="J48" s="120"/>
      <c r="K48" s="260" t="s">
        <v>205</v>
      </c>
      <c r="L48" s="260"/>
      <c r="M48" s="260"/>
      <c r="N48" s="260"/>
      <c r="O48" s="260"/>
      <c r="P48" s="260"/>
      <c r="Q48" s="260"/>
      <c r="R48" s="260"/>
      <c r="S48" s="120"/>
      <c r="T48" s="120"/>
      <c r="U48" s="120"/>
      <c r="V48" s="120"/>
      <c r="W48" s="120"/>
      <c r="X48" s="120"/>
    </row>
    <row r="49" spans="1:24" ht="15" customHeight="1" x14ac:dyDescent="0.15">
      <c r="A49" s="120"/>
      <c r="B49" s="260" t="s">
        <v>206</v>
      </c>
      <c r="C49" s="260"/>
      <c r="D49" s="260"/>
      <c r="E49" s="120"/>
      <c r="F49" s="260"/>
      <c r="G49" s="260"/>
      <c r="H49" s="260"/>
      <c r="I49" s="120"/>
      <c r="J49" s="120"/>
      <c r="K49" s="260" t="s">
        <v>207</v>
      </c>
      <c r="L49" s="260"/>
      <c r="M49" s="260"/>
      <c r="N49" s="260"/>
      <c r="O49" s="260"/>
      <c r="P49" s="260"/>
      <c r="Q49" s="260"/>
      <c r="R49" s="260"/>
      <c r="S49" s="120"/>
      <c r="T49" s="120"/>
      <c r="U49" s="120"/>
      <c r="V49" s="120"/>
      <c r="W49" s="120"/>
      <c r="X49" s="120"/>
    </row>
    <row r="50" spans="1:24" ht="15" customHeight="1" x14ac:dyDescent="0.15">
      <c r="A50" s="120"/>
      <c r="B50" s="260"/>
      <c r="C50" s="260"/>
      <c r="D50" s="260"/>
      <c r="E50" s="120"/>
      <c r="F50" s="260"/>
      <c r="G50" s="260"/>
      <c r="H50" s="260"/>
      <c r="I50" s="120"/>
      <c r="J50" s="120"/>
      <c r="K50" s="260"/>
      <c r="L50" s="260"/>
      <c r="M50" s="260"/>
      <c r="N50" s="260"/>
      <c r="O50" s="260"/>
      <c r="P50" s="260"/>
      <c r="Q50" s="260"/>
      <c r="R50" s="260"/>
      <c r="S50" s="120"/>
      <c r="T50" s="120"/>
      <c r="U50" s="120"/>
      <c r="V50" s="120"/>
      <c r="W50" s="120"/>
      <c r="X50" s="120"/>
    </row>
  </sheetData>
  <mergeCells count="207">
    <mergeCell ref="B43:U43"/>
    <mergeCell ref="F46:H48"/>
    <mergeCell ref="K46:R46"/>
    <mergeCell ref="B48:D48"/>
    <mergeCell ref="K48:R48"/>
    <mergeCell ref="B49:D50"/>
    <mergeCell ref="F49:H50"/>
    <mergeCell ref="K49:R50"/>
    <mergeCell ref="A41:G41"/>
    <mergeCell ref="H41:I41"/>
    <mergeCell ref="J41:K41"/>
    <mergeCell ref="L41:N41"/>
    <mergeCell ref="O41:T41"/>
    <mergeCell ref="U41:X41"/>
    <mergeCell ref="A40:G40"/>
    <mergeCell ref="H40:I40"/>
    <mergeCell ref="J40:K40"/>
    <mergeCell ref="L40:N40"/>
    <mergeCell ref="O40:T40"/>
    <mergeCell ref="U40:X40"/>
    <mergeCell ref="A39:G39"/>
    <mergeCell ref="H39:I39"/>
    <mergeCell ref="J39:K39"/>
    <mergeCell ref="L39:N39"/>
    <mergeCell ref="O39:T39"/>
    <mergeCell ref="U39:X39"/>
    <mergeCell ref="A38:G38"/>
    <mergeCell ref="H38:I38"/>
    <mergeCell ref="J38:K38"/>
    <mergeCell ref="L38:N38"/>
    <mergeCell ref="O38:T38"/>
    <mergeCell ref="U38:X38"/>
    <mergeCell ref="A37:G37"/>
    <mergeCell ref="H37:I37"/>
    <mergeCell ref="J37:K37"/>
    <mergeCell ref="L37:N37"/>
    <mergeCell ref="O37:T37"/>
    <mergeCell ref="U37:X37"/>
    <mergeCell ref="A36:G36"/>
    <mergeCell ref="H36:I36"/>
    <mergeCell ref="J36:K36"/>
    <mergeCell ref="L36:N36"/>
    <mergeCell ref="O36:T36"/>
    <mergeCell ref="U36:X36"/>
    <mergeCell ref="A35:G35"/>
    <mergeCell ref="H35:I35"/>
    <mergeCell ref="J35:K35"/>
    <mergeCell ref="L35:N35"/>
    <mergeCell ref="O35:T35"/>
    <mergeCell ref="U35:X35"/>
    <mergeCell ref="A34:G34"/>
    <mergeCell ref="H34:I34"/>
    <mergeCell ref="J34:K34"/>
    <mergeCell ref="L34:N34"/>
    <mergeCell ref="O34:T34"/>
    <mergeCell ref="U34:X34"/>
    <mergeCell ref="A33:G33"/>
    <mergeCell ref="H33:I33"/>
    <mergeCell ref="J33:K33"/>
    <mergeCell ref="L33:N33"/>
    <mergeCell ref="O33:T33"/>
    <mergeCell ref="U33:X33"/>
    <mergeCell ref="A32:G32"/>
    <mergeCell ref="H32:I32"/>
    <mergeCell ref="J32:K32"/>
    <mergeCell ref="L32:N32"/>
    <mergeCell ref="O32:T32"/>
    <mergeCell ref="U32:X32"/>
    <mergeCell ref="A31:G31"/>
    <mergeCell ref="H31:I31"/>
    <mergeCell ref="J31:K31"/>
    <mergeCell ref="L31:N31"/>
    <mergeCell ref="O31:T31"/>
    <mergeCell ref="U31:X31"/>
    <mergeCell ref="A30:G30"/>
    <mergeCell ref="H30:I30"/>
    <mergeCell ref="J30:K30"/>
    <mergeCell ref="L30:N30"/>
    <mergeCell ref="O30:T30"/>
    <mergeCell ref="U30:X30"/>
    <mergeCell ref="A29:G29"/>
    <mergeCell ref="H29:I29"/>
    <mergeCell ref="J29:K29"/>
    <mergeCell ref="L29:N29"/>
    <mergeCell ref="O29:T29"/>
    <mergeCell ref="U29:X29"/>
    <mergeCell ref="A28:G28"/>
    <mergeCell ref="H28:I28"/>
    <mergeCell ref="J28:K28"/>
    <mergeCell ref="L28:N28"/>
    <mergeCell ref="O28:T28"/>
    <mergeCell ref="U28:X28"/>
    <mergeCell ref="A27:G27"/>
    <mergeCell ref="H27:I27"/>
    <mergeCell ref="J27:K27"/>
    <mergeCell ref="L27:N27"/>
    <mergeCell ref="O27:T27"/>
    <mergeCell ref="U27:X27"/>
    <mergeCell ref="A26:G26"/>
    <mergeCell ref="H26:I26"/>
    <mergeCell ref="J26:K26"/>
    <mergeCell ref="L26:N26"/>
    <mergeCell ref="O26:T26"/>
    <mergeCell ref="U26:X26"/>
    <mergeCell ref="A25:G25"/>
    <mergeCell ref="H25:I25"/>
    <mergeCell ref="J25:K25"/>
    <mergeCell ref="L25:N25"/>
    <mergeCell ref="O25:T25"/>
    <mergeCell ref="U25:X25"/>
    <mergeCell ref="A24:G24"/>
    <mergeCell ref="H24:I24"/>
    <mergeCell ref="J24:K24"/>
    <mergeCell ref="L24:N24"/>
    <mergeCell ref="O24:T24"/>
    <mergeCell ref="U24:X24"/>
    <mergeCell ref="A23:G23"/>
    <mergeCell ref="H23:I23"/>
    <mergeCell ref="J23:K23"/>
    <mergeCell ref="L23:N23"/>
    <mergeCell ref="O23:T23"/>
    <mergeCell ref="U23:X23"/>
    <mergeCell ref="A22:G22"/>
    <mergeCell ref="H22:I22"/>
    <mergeCell ref="J22:K22"/>
    <mergeCell ref="L22:N22"/>
    <mergeCell ref="O22:T22"/>
    <mergeCell ref="U22:X22"/>
    <mergeCell ref="A21:G21"/>
    <mergeCell ref="H21:I21"/>
    <mergeCell ref="J21:K21"/>
    <mergeCell ref="L21:N21"/>
    <mergeCell ref="O21:T21"/>
    <mergeCell ref="U21:X21"/>
    <mergeCell ref="A20:G20"/>
    <mergeCell ref="H20:I20"/>
    <mergeCell ref="J20:K20"/>
    <mergeCell ref="L20:N20"/>
    <mergeCell ref="O20:T20"/>
    <mergeCell ref="U20:X20"/>
    <mergeCell ref="A19:G19"/>
    <mergeCell ref="H19:I19"/>
    <mergeCell ref="J19:K19"/>
    <mergeCell ref="L19:N19"/>
    <mergeCell ref="O19:T19"/>
    <mergeCell ref="U19:X19"/>
    <mergeCell ref="A18:G18"/>
    <mergeCell ref="H18:I18"/>
    <mergeCell ref="J18:K18"/>
    <mergeCell ref="L18:N18"/>
    <mergeCell ref="O18:T18"/>
    <mergeCell ref="U18:X18"/>
    <mergeCell ref="A17:G17"/>
    <mergeCell ref="H17:I17"/>
    <mergeCell ref="J17:K17"/>
    <mergeCell ref="L17:N17"/>
    <mergeCell ref="O17:T17"/>
    <mergeCell ref="U17:X17"/>
    <mergeCell ref="A16:G16"/>
    <mergeCell ref="H16:I16"/>
    <mergeCell ref="J16:K16"/>
    <mergeCell ref="L16:N16"/>
    <mergeCell ref="O16:T16"/>
    <mergeCell ref="U16:X16"/>
    <mergeCell ref="A15:G15"/>
    <mergeCell ref="H15:I15"/>
    <mergeCell ref="J15:K15"/>
    <mergeCell ref="L15:N15"/>
    <mergeCell ref="O15:T15"/>
    <mergeCell ref="U15:X15"/>
    <mergeCell ref="A14:G14"/>
    <mergeCell ref="H14:I14"/>
    <mergeCell ref="J14:K14"/>
    <mergeCell ref="L14:N14"/>
    <mergeCell ref="O14:T14"/>
    <mergeCell ref="U14:X14"/>
    <mergeCell ref="A13:G13"/>
    <mergeCell ref="H13:I13"/>
    <mergeCell ref="J13:K13"/>
    <mergeCell ref="L13:N13"/>
    <mergeCell ref="O13:T13"/>
    <mergeCell ref="U13:X13"/>
    <mergeCell ref="A12:G12"/>
    <mergeCell ref="H12:I12"/>
    <mergeCell ref="J12:K12"/>
    <mergeCell ref="L12:N12"/>
    <mergeCell ref="O12:T12"/>
    <mergeCell ref="U12:X12"/>
    <mergeCell ref="A11:G11"/>
    <mergeCell ref="H11:I11"/>
    <mergeCell ref="J11:K11"/>
    <mergeCell ref="L11:N11"/>
    <mergeCell ref="O11:T11"/>
    <mergeCell ref="U11:X11"/>
    <mergeCell ref="A10:G10"/>
    <mergeCell ref="H10:I10"/>
    <mergeCell ref="J10:K10"/>
    <mergeCell ref="L10:N10"/>
    <mergeCell ref="O10:T10"/>
    <mergeCell ref="U10:X10"/>
    <mergeCell ref="A1:V8"/>
    <mergeCell ref="A9:G9"/>
    <mergeCell ref="H9:I9"/>
    <mergeCell ref="J9:K9"/>
    <mergeCell ref="L9:N9"/>
    <mergeCell ref="O9:T9"/>
    <mergeCell ref="U9:X9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50"/>
  <sheetViews>
    <sheetView topLeftCell="A35" workbookViewId="0">
      <selection sqref="A1:V8"/>
    </sheetView>
  </sheetViews>
  <sheetFormatPr baseColWidth="10" defaultRowHeight="10.5" x14ac:dyDescent="0.15"/>
  <cols>
    <col min="2" max="2" width="11.5" customWidth="1"/>
    <col min="3" max="3" width="1.1640625" hidden="1" customWidth="1"/>
    <col min="4" max="5" width="12" hidden="1" customWidth="1"/>
    <col min="6" max="6" width="1.6640625" hidden="1" customWidth="1"/>
    <col min="7" max="7" width="62.83203125" customWidth="1"/>
    <col min="8" max="8" width="12.5" customWidth="1"/>
    <col min="9" max="9" width="21.5" customWidth="1"/>
    <col min="10" max="10" width="13.6640625" customWidth="1"/>
    <col min="11" max="11" width="23" customWidth="1"/>
    <col min="12" max="12" width="32.1640625" customWidth="1"/>
    <col min="13" max="13" width="9.1640625" hidden="1" customWidth="1"/>
    <col min="14" max="14" width="6.5" hidden="1" customWidth="1"/>
    <col min="15" max="15" width="29.33203125" customWidth="1"/>
    <col min="16" max="16" width="4.5" hidden="1" customWidth="1"/>
    <col min="17" max="17" width="1.83203125" hidden="1" customWidth="1"/>
    <col min="18" max="18" width="5" hidden="1" customWidth="1"/>
    <col min="19" max="19" width="8.1640625" hidden="1" customWidth="1"/>
    <col min="20" max="20" width="6.1640625" hidden="1" customWidth="1"/>
    <col min="21" max="21" width="15.5" customWidth="1"/>
    <col min="22" max="22" width="1.6640625" hidden="1" customWidth="1"/>
    <col min="23" max="23" width="8.1640625" hidden="1" customWidth="1"/>
    <col min="24" max="24" width="16" customWidth="1"/>
  </cols>
  <sheetData>
    <row r="1" spans="1:25" ht="16.5" customHeight="1" x14ac:dyDescent="0.15">
      <c r="A1" s="272"/>
      <c r="B1" s="273"/>
      <c r="C1" s="273"/>
      <c r="D1" s="273"/>
      <c r="E1" s="273"/>
      <c r="F1" s="273"/>
      <c r="G1" s="273"/>
      <c r="H1" s="273"/>
      <c r="I1" s="273"/>
      <c r="J1" s="273"/>
      <c r="K1" s="273"/>
      <c r="L1" s="273"/>
      <c r="M1" s="273"/>
      <c r="N1" s="273"/>
      <c r="O1" s="273"/>
      <c r="P1" s="273"/>
      <c r="Q1" s="273"/>
      <c r="R1" s="273"/>
      <c r="S1" s="273"/>
      <c r="T1" s="273"/>
      <c r="U1" s="273"/>
      <c r="V1" s="273"/>
      <c r="W1" s="146"/>
      <c r="X1" s="147"/>
      <c r="Y1" s="128"/>
    </row>
    <row r="2" spans="1:25" ht="16.5" customHeight="1" x14ac:dyDescent="0.15">
      <c r="A2" s="274"/>
      <c r="B2" s="275"/>
      <c r="C2" s="275"/>
      <c r="D2" s="275"/>
      <c r="E2" s="275"/>
      <c r="F2" s="275"/>
      <c r="G2" s="275"/>
      <c r="H2" s="275"/>
      <c r="I2" s="275"/>
      <c r="J2" s="275"/>
      <c r="K2" s="275"/>
      <c r="L2" s="275"/>
      <c r="M2" s="275"/>
      <c r="N2" s="275"/>
      <c r="O2" s="275"/>
      <c r="P2" s="275"/>
      <c r="Q2" s="275"/>
      <c r="R2" s="275"/>
      <c r="S2" s="275"/>
      <c r="T2" s="275"/>
      <c r="U2" s="275"/>
      <c r="V2" s="275"/>
      <c r="W2" s="124"/>
      <c r="X2" s="148"/>
      <c r="Y2" s="128"/>
    </row>
    <row r="3" spans="1:25" ht="10.5" customHeight="1" x14ac:dyDescent="0.15">
      <c r="A3" s="274"/>
      <c r="B3" s="275"/>
      <c r="C3" s="275"/>
      <c r="D3" s="275"/>
      <c r="E3" s="275"/>
      <c r="F3" s="275"/>
      <c r="G3" s="275"/>
      <c r="H3" s="275"/>
      <c r="I3" s="275"/>
      <c r="J3" s="275"/>
      <c r="K3" s="275"/>
      <c r="L3" s="275"/>
      <c r="M3" s="275"/>
      <c r="N3" s="275"/>
      <c r="O3" s="275"/>
      <c r="P3" s="275"/>
      <c r="Q3" s="275"/>
      <c r="R3" s="275"/>
      <c r="S3" s="275"/>
      <c r="T3" s="275"/>
      <c r="U3" s="275"/>
      <c r="V3" s="275"/>
      <c r="W3" s="124"/>
      <c r="X3" s="148"/>
      <c r="Y3" s="128"/>
    </row>
    <row r="4" spans="1:25" ht="15" customHeight="1" x14ac:dyDescent="0.15">
      <c r="A4" s="274"/>
      <c r="B4" s="275"/>
      <c r="C4" s="275"/>
      <c r="D4" s="275"/>
      <c r="E4" s="275"/>
      <c r="F4" s="275"/>
      <c r="G4" s="275"/>
      <c r="H4" s="275"/>
      <c r="I4" s="275"/>
      <c r="J4" s="275"/>
      <c r="K4" s="275"/>
      <c r="L4" s="275"/>
      <c r="M4" s="275"/>
      <c r="N4" s="275"/>
      <c r="O4" s="275"/>
      <c r="P4" s="275"/>
      <c r="Q4" s="275"/>
      <c r="R4" s="275"/>
      <c r="S4" s="275"/>
      <c r="T4" s="275"/>
      <c r="U4" s="275"/>
      <c r="V4" s="275"/>
      <c r="W4" s="124"/>
      <c r="X4" s="148"/>
      <c r="Y4" s="128"/>
    </row>
    <row r="5" spans="1:25" ht="10.5" customHeight="1" x14ac:dyDescent="0.15">
      <c r="A5" s="274"/>
      <c r="B5" s="275"/>
      <c r="C5" s="275"/>
      <c r="D5" s="275"/>
      <c r="E5" s="275"/>
      <c r="F5" s="275"/>
      <c r="G5" s="275"/>
      <c r="H5" s="275"/>
      <c r="I5" s="275"/>
      <c r="J5" s="275"/>
      <c r="K5" s="275"/>
      <c r="L5" s="275"/>
      <c r="M5" s="275"/>
      <c r="N5" s="275"/>
      <c r="O5" s="275"/>
      <c r="P5" s="275"/>
      <c r="Q5" s="275"/>
      <c r="R5" s="275"/>
      <c r="S5" s="275"/>
      <c r="T5" s="275"/>
      <c r="U5" s="275"/>
      <c r="V5" s="275"/>
      <c r="W5" s="124"/>
      <c r="X5" s="148"/>
      <c r="Y5" s="128"/>
    </row>
    <row r="6" spans="1:25" ht="10.5" customHeight="1" thickBot="1" x14ac:dyDescent="0.2">
      <c r="A6" s="274"/>
      <c r="B6" s="275"/>
      <c r="C6" s="275"/>
      <c r="D6" s="275"/>
      <c r="E6" s="275"/>
      <c r="F6" s="275"/>
      <c r="G6" s="275"/>
      <c r="H6" s="275"/>
      <c r="I6" s="275"/>
      <c r="J6" s="275"/>
      <c r="K6" s="275"/>
      <c r="L6" s="275"/>
      <c r="M6" s="275"/>
      <c r="N6" s="275"/>
      <c r="O6" s="275"/>
      <c r="P6" s="275"/>
      <c r="Q6" s="275"/>
      <c r="R6" s="275"/>
      <c r="S6" s="275"/>
      <c r="T6" s="275"/>
      <c r="U6" s="275"/>
      <c r="V6" s="275"/>
      <c r="W6" s="125"/>
      <c r="X6" s="148"/>
      <c r="Y6" s="128"/>
    </row>
    <row r="7" spans="1:25" ht="12.75" hidden="1" customHeight="1" x14ac:dyDescent="0.15">
      <c r="A7" s="274"/>
      <c r="B7" s="275"/>
      <c r="C7" s="275"/>
      <c r="D7" s="275"/>
      <c r="E7" s="275"/>
      <c r="F7" s="275"/>
      <c r="G7" s="275"/>
      <c r="H7" s="275"/>
      <c r="I7" s="275"/>
      <c r="J7" s="275"/>
      <c r="K7" s="275"/>
      <c r="L7" s="275"/>
      <c r="M7" s="275"/>
      <c r="N7" s="275"/>
      <c r="O7" s="275"/>
      <c r="P7" s="275"/>
      <c r="Q7" s="275"/>
      <c r="R7" s="275"/>
      <c r="S7" s="275"/>
      <c r="T7" s="275"/>
      <c r="U7" s="275"/>
      <c r="V7" s="275"/>
      <c r="W7" s="125"/>
      <c r="X7" s="148"/>
      <c r="Y7" s="128"/>
    </row>
    <row r="8" spans="1:25" ht="6.75" hidden="1" customHeight="1" x14ac:dyDescent="0.15">
      <c r="A8" s="274"/>
      <c r="B8" s="275"/>
      <c r="C8" s="275"/>
      <c r="D8" s="275"/>
      <c r="E8" s="275"/>
      <c r="F8" s="275"/>
      <c r="G8" s="275"/>
      <c r="H8" s="275"/>
      <c r="I8" s="275"/>
      <c r="J8" s="275"/>
      <c r="K8" s="275"/>
      <c r="L8" s="275"/>
      <c r="M8" s="275"/>
      <c r="N8" s="275"/>
      <c r="O8" s="275"/>
      <c r="P8" s="275"/>
      <c r="Q8" s="275"/>
      <c r="R8" s="275"/>
      <c r="S8" s="275"/>
      <c r="T8" s="275"/>
      <c r="U8" s="275"/>
      <c r="V8" s="275"/>
      <c r="W8" s="125"/>
      <c r="X8" s="148"/>
      <c r="Y8" s="128"/>
    </row>
    <row r="9" spans="1:25" ht="60" customHeight="1" x14ac:dyDescent="0.15">
      <c r="A9" s="276" t="s">
        <v>16</v>
      </c>
      <c r="B9" s="277"/>
      <c r="C9" s="277"/>
      <c r="D9" s="277"/>
      <c r="E9" s="277"/>
      <c r="F9" s="277"/>
      <c r="G9" s="278"/>
      <c r="H9" s="279" t="s">
        <v>182</v>
      </c>
      <c r="I9" s="280"/>
      <c r="J9" s="279" t="s">
        <v>183</v>
      </c>
      <c r="K9" s="280"/>
      <c r="L9" s="279" t="s">
        <v>184</v>
      </c>
      <c r="M9" s="281"/>
      <c r="N9" s="280"/>
      <c r="O9" s="279" t="s">
        <v>185</v>
      </c>
      <c r="P9" s="281"/>
      <c r="Q9" s="281"/>
      <c r="R9" s="281"/>
      <c r="S9" s="281"/>
      <c r="T9" s="280"/>
      <c r="U9" s="282" t="s">
        <v>168</v>
      </c>
      <c r="V9" s="283"/>
      <c r="W9" s="283"/>
      <c r="X9" s="284"/>
      <c r="Y9" s="128"/>
    </row>
    <row r="10" spans="1:25" ht="15" customHeight="1" x14ac:dyDescent="0.15">
      <c r="A10" s="291" t="s">
        <v>209</v>
      </c>
      <c r="B10" s="292"/>
      <c r="C10" s="292"/>
      <c r="D10" s="292"/>
      <c r="E10" s="292"/>
      <c r="F10" s="292"/>
      <c r="G10" s="292"/>
      <c r="H10" s="293">
        <v>17722108.420000002</v>
      </c>
      <c r="I10" s="294"/>
      <c r="J10" s="293">
        <v>0</v>
      </c>
      <c r="K10" s="294"/>
      <c r="L10" s="293">
        <v>0</v>
      </c>
      <c r="M10" s="295"/>
      <c r="N10" s="294"/>
      <c r="O10" s="293">
        <v>0</v>
      </c>
      <c r="P10" s="295"/>
      <c r="Q10" s="295"/>
      <c r="R10" s="295"/>
      <c r="S10" s="295"/>
      <c r="T10" s="294"/>
      <c r="U10" s="293">
        <v>17722108</v>
      </c>
      <c r="V10" s="295"/>
      <c r="W10" s="295"/>
      <c r="X10" s="296"/>
      <c r="Y10" s="128"/>
    </row>
    <row r="11" spans="1:25" ht="15" customHeight="1" x14ac:dyDescent="0.15">
      <c r="A11" s="285" t="s">
        <v>187</v>
      </c>
      <c r="B11" s="286"/>
      <c r="C11" s="286"/>
      <c r="D11" s="286"/>
      <c r="E11" s="286"/>
      <c r="F11" s="286"/>
      <c r="G11" s="286"/>
      <c r="H11" s="287">
        <v>0</v>
      </c>
      <c r="I11" s="288"/>
      <c r="J11" s="287">
        <v>0</v>
      </c>
      <c r="K11" s="288"/>
      <c r="L11" s="287">
        <v>0</v>
      </c>
      <c r="M11" s="289"/>
      <c r="N11" s="288"/>
      <c r="O11" s="287">
        <v>0</v>
      </c>
      <c r="P11" s="289"/>
      <c r="Q11" s="289"/>
      <c r="R11" s="289"/>
      <c r="S11" s="289"/>
      <c r="T11" s="288"/>
      <c r="U11" s="287">
        <v>0</v>
      </c>
      <c r="V11" s="289"/>
      <c r="W11" s="289"/>
      <c r="X11" s="290"/>
      <c r="Y11" s="128"/>
    </row>
    <row r="12" spans="1:25" ht="15" customHeight="1" x14ac:dyDescent="0.15">
      <c r="A12" s="285" t="s">
        <v>188</v>
      </c>
      <c r="B12" s="286"/>
      <c r="C12" s="286"/>
      <c r="D12" s="286"/>
      <c r="E12" s="286"/>
      <c r="F12" s="286"/>
      <c r="G12" s="286"/>
      <c r="H12" s="287">
        <v>0</v>
      </c>
      <c r="I12" s="288"/>
      <c r="J12" s="287">
        <v>0</v>
      </c>
      <c r="K12" s="288"/>
      <c r="L12" s="287">
        <v>0</v>
      </c>
      <c r="M12" s="289"/>
      <c r="N12" s="288"/>
      <c r="O12" s="287">
        <v>0</v>
      </c>
      <c r="P12" s="289"/>
      <c r="Q12" s="289"/>
      <c r="R12" s="289"/>
      <c r="S12" s="289"/>
      <c r="T12" s="288"/>
      <c r="U12" s="287">
        <v>0</v>
      </c>
      <c r="V12" s="289"/>
      <c r="W12" s="289"/>
      <c r="X12" s="290"/>
      <c r="Y12" s="128"/>
    </row>
    <row r="13" spans="1:25" ht="15" customHeight="1" x14ac:dyDescent="0.15">
      <c r="A13" s="285" t="s">
        <v>189</v>
      </c>
      <c r="B13" s="286"/>
      <c r="C13" s="286"/>
      <c r="D13" s="286"/>
      <c r="E13" s="286"/>
      <c r="F13" s="286"/>
      <c r="G13" s="286"/>
      <c r="H13" s="287">
        <v>17722108</v>
      </c>
      <c r="I13" s="288"/>
      <c r="J13" s="287">
        <v>0</v>
      </c>
      <c r="K13" s="288"/>
      <c r="L13" s="287">
        <v>0</v>
      </c>
      <c r="M13" s="289"/>
      <c r="N13" s="288"/>
      <c r="O13" s="287">
        <v>0</v>
      </c>
      <c r="P13" s="289"/>
      <c r="Q13" s="289"/>
      <c r="R13" s="289"/>
      <c r="S13" s="289"/>
      <c r="T13" s="288"/>
      <c r="U13" s="287">
        <v>17722108</v>
      </c>
      <c r="V13" s="289"/>
      <c r="W13" s="289"/>
      <c r="X13" s="290"/>
      <c r="Y13" s="128"/>
    </row>
    <row r="14" spans="1:25" ht="15" customHeight="1" x14ac:dyDescent="0.15">
      <c r="A14" s="291" t="s">
        <v>210</v>
      </c>
      <c r="B14" s="292"/>
      <c r="C14" s="292"/>
      <c r="D14" s="292"/>
      <c r="E14" s="292"/>
      <c r="F14" s="292"/>
      <c r="G14" s="292"/>
      <c r="H14" s="293">
        <f>SUM(H15:I19)</f>
        <v>0</v>
      </c>
      <c r="I14" s="294"/>
      <c r="J14" s="293">
        <f>SUM(J15:K19)</f>
        <v>19254364</v>
      </c>
      <c r="K14" s="294"/>
      <c r="L14" s="293">
        <f>SUM(L15:N19)</f>
        <v>2558146</v>
      </c>
      <c r="M14" s="295"/>
      <c r="N14" s="294"/>
      <c r="O14" s="293">
        <v>0</v>
      </c>
      <c r="P14" s="295"/>
      <c r="Q14" s="295"/>
      <c r="R14" s="295"/>
      <c r="S14" s="295"/>
      <c r="T14" s="294"/>
      <c r="U14" s="293">
        <f>J14+L14</f>
        <v>21812510</v>
      </c>
      <c r="V14" s="295"/>
      <c r="W14" s="295"/>
      <c r="X14" s="296"/>
      <c r="Y14" s="128"/>
    </row>
    <row r="15" spans="1:25" ht="15" customHeight="1" x14ac:dyDescent="0.15">
      <c r="A15" s="285" t="s">
        <v>191</v>
      </c>
      <c r="B15" s="286"/>
      <c r="C15" s="286"/>
      <c r="D15" s="286"/>
      <c r="E15" s="286"/>
      <c r="F15" s="286"/>
      <c r="G15" s="286"/>
      <c r="H15" s="287">
        <v>0</v>
      </c>
      <c r="I15" s="288"/>
      <c r="J15" s="287">
        <v>0</v>
      </c>
      <c r="K15" s="288"/>
      <c r="L15" s="299">
        <v>2558146</v>
      </c>
      <c r="M15" s="300"/>
      <c r="N15" s="302"/>
      <c r="O15" s="287">
        <v>0</v>
      </c>
      <c r="P15" s="289"/>
      <c r="Q15" s="289"/>
      <c r="R15" s="289"/>
      <c r="S15" s="289"/>
      <c r="T15" s="288"/>
      <c r="U15" s="299">
        <f>J15+L15</f>
        <v>2558146</v>
      </c>
      <c r="V15" s="300"/>
      <c r="W15" s="300"/>
      <c r="X15" s="301"/>
      <c r="Y15" s="128"/>
    </row>
    <row r="16" spans="1:25" ht="15" customHeight="1" x14ac:dyDescent="0.15">
      <c r="A16" s="285" t="s">
        <v>192</v>
      </c>
      <c r="B16" s="286"/>
      <c r="C16" s="286"/>
      <c r="D16" s="286"/>
      <c r="E16" s="286"/>
      <c r="F16" s="286"/>
      <c r="G16" s="286"/>
      <c r="H16" s="287">
        <v>0</v>
      </c>
      <c r="I16" s="288"/>
      <c r="J16" s="297">
        <v>-1591868</v>
      </c>
      <c r="K16" s="298"/>
      <c r="L16" s="287">
        <v>0</v>
      </c>
      <c r="M16" s="289"/>
      <c r="N16" s="288"/>
      <c r="O16" s="287">
        <v>0</v>
      </c>
      <c r="P16" s="289"/>
      <c r="Q16" s="289"/>
      <c r="R16" s="289"/>
      <c r="S16" s="289"/>
      <c r="T16" s="288"/>
      <c r="U16" s="299">
        <f>J16+L16</f>
        <v>-1591868</v>
      </c>
      <c r="V16" s="300"/>
      <c r="W16" s="300"/>
      <c r="X16" s="301"/>
      <c r="Y16" s="128"/>
    </row>
    <row r="17" spans="1:25" ht="15" customHeight="1" x14ac:dyDescent="0.15">
      <c r="A17" s="285" t="s">
        <v>193</v>
      </c>
      <c r="B17" s="286"/>
      <c r="C17" s="286"/>
      <c r="D17" s="286"/>
      <c r="E17" s="286"/>
      <c r="F17" s="286"/>
      <c r="G17" s="286"/>
      <c r="H17" s="287">
        <v>0</v>
      </c>
      <c r="I17" s="288"/>
      <c r="J17" s="287">
        <v>20838165</v>
      </c>
      <c r="K17" s="288"/>
      <c r="L17" s="287">
        <v>0</v>
      </c>
      <c r="M17" s="289"/>
      <c r="N17" s="288"/>
      <c r="O17" s="287">
        <v>0</v>
      </c>
      <c r="P17" s="289"/>
      <c r="Q17" s="289"/>
      <c r="R17" s="289"/>
      <c r="S17" s="289"/>
      <c r="T17" s="288"/>
      <c r="U17" s="287">
        <f>J17+L17</f>
        <v>20838165</v>
      </c>
      <c r="V17" s="289"/>
      <c r="W17" s="289"/>
      <c r="X17" s="290"/>
      <c r="Y17" s="128"/>
    </row>
    <row r="18" spans="1:25" ht="15" customHeight="1" x14ac:dyDescent="0.15">
      <c r="A18" s="285" t="s">
        <v>194</v>
      </c>
      <c r="B18" s="286"/>
      <c r="C18" s="286"/>
      <c r="D18" s="286"/>
      <c r="E18" s="286"/>
      <c r="F18" s="286"/>
      <c r="G18" s="286"/>
      <c r="H18" s="287">
        <v>0</v>
      </c>
      <c r="I18" s="288"/>
      <c r="J18" s="287">
        <v>0</v>
      </c>
      <c r="K18" s="288"/>
      <c r="L18" s="287">
        <v>0</v>
      </c>
      <c r="M18" s="289"/>
      <c r="N18" s="288"/>
      <c r="O18" s="287">
        <v>0</v>
      </c>
      <c r="P18" s="289"/>
      <c r="Q18" s="289"/>
      <c r="R18" s="289"/>
      <c r="S18" s="289"/>
      <c r="T18" s="288"/>
      <c r="U18" s="287">
        <v>0</v>
      </c>
      <c r="V18" s="289"/>
      <c r="W18" s="289"/>
      <c r="X18" s="290"/>
      <c r="Y18" s="128"/>
    </row>
    <row r="19" spans="1:25" ht="15" customHeight="1" x14ac:dyDescent="0.15">
      <c r="A19" s="285" t="s">
        <v>195</v>
      </c>
      <c r="B19" s="286"/>
      <c r="C19" s="286"/>
      <c r="D19" s="286"/>
      <c r="E19" s="286"/>
      <c r="F19" s="286"/>
      <c r="G19" s="286"/>
      <c r="H19" s="287">
        <v>0</v>
      </c>
      <c r="I19" s="288"/>
      <c r="J19" s="287">
        <v>8067</v>
      </c>
      <c r="K19" s="288"/>
      <c r="L19" s="287">
        <v>0</v>
      </c>
      <c r="M19" s="289"/>
      <c r="N19" s="288"/>
      <c r="O19" s="287">
        <v>0</v>
      </c>
      <c r="P19" s="289"/>
      <c r="Q19" s="289"/>
      <c r="R19" s="289"/>
      <c r="S19" s="289"/>
      <c r="T19" s="288"/>
      <c r="U19" s="287">
        <f>J19+L19</f>
        <v>8067</v>
      </c>
      <c r="V19" s="289"/>
      <c r="W19" s="289"/>
      <c r="X19" s="290"/>
      <c r="Y19" s="128"/>
    </row>
    <row r="20" spans="1:25" ht="15" customHeight="1" x14ac:dyDescent="0.15">
      <c r="A20" s="291" t="s">
        <v>211</v>
      </c>
      <c r="B20" s="292"/>
      <c r="C20" s="292"/>
      <c r="D20" s="292"/>
      <c r="E20" s="292"/>
      <c r="F20" s="292"/>
      <c r="G20" s="292"/>
      <c r="H20" s="293">
        <v>0</v>
      </c>
      <c r="I20" s="294"/>
      <c r="J20" s="293">
        <v>0</v>
      </c>
      <c r="K20" s="294"/>
      <c r="L20" s="293">
        <v>0</v>
      </c>
      <c r="M20" s="295"/>
      <c r="N20" s="294"/>
      <c r="O20" s="293">
        <v>0</v>
      </c>
      <c r="P20" s="295"/>
      <c r="Q20" s="295"/>
      <c r="R20" s="295"/>
      <c r="S20" s="295"/>
      <c r="T20" s="294"/>
      <c r="U20" s="293">
        <v>0</v>
      </c>
      <c r="V20" s="295"/>
      <c r="W20" s="295"/>
      <c r="X20" s="296"/>
      <c r="Y20" s="128"/>
    </row>
    <row r="21" spans="1:25" ht="15" customHeight="1" x14ac:dyDescent="0.15">
      <c r="A21" s="285" t="s">
        <v>197</v>
      </c>
      <c r="B21" s="286"/>
      <c r="C21" s="286"/>
      <c r="D21" s="286"/>
      <c r="E21" s="286"/>
      <c r="F21" s="286"/>
      <c r="G21" s="286"/>
      <c r="H21" s="287">
        <v>0</v>
      </c>
      <c r="I21" s="288"/>
      <c r="J21" s="287">
        <v>0</v>
      </c>
      <c r="K21" s="288"/>
      <c r="L21" s="287">
        <v>0</v>
      </c>
      <c r="M21" s="289"/>
      <c r="N21" s="288"/>
      <c r="O21" s="287">
        <v>0</v>
      </c>
      <c r="P21" s="289"/>
      <c r="Q21" s="289"/>
      <c r="R21" s="289"/>
      <c r="S21" s="289"/>
      <c r="T21" s="288"/>
      <c r="U21" s="287">
        <v>0</v>
      </c>
      <c r="V21" s="289"/>
      <c r="W21" s="289"/>
      <c r="X21" s="290"/>
      <c r="Y21" s="128"/>
    </row>
    <row r="22" spans="1:25" ht="15" customHeight="1" x14ac:dyDescent="0.15">
      <c r="A22" s="285" t="s">
        <v>198</v>
      </c>
      <c r="B22" s="286"/>
      <c r="C22" s="286"/>
      <c r="D22" s="286"/>
      <c r="E22" s="286"/>
      <c r="F22" s="286"/>
      <c r="G22" s="286"/>
      <c r="H22" s="287">
        <v>0</v>
      </c>
      <c r="I22" s="288"/>
      <c r="J22" s="287">
        <v>0</v>
      </c>
      <c r="K22" s="288"/>
      <c r="L22" s="287">
        <v>0</v>
      </c>
      <c r="M22" s="289"/>
      <c r="N22" s="288"/>
      <c r="O22" s="287">
        <v>0</v>
      </c>
      <c r="P22" s="289"/>
      <c r="Q22" s="289"/>
      <c r="R22" s="289"/>
      <c r="S22" s="289"/>
      <c r="T22" s="288"/>
      <c r="U22" s="287">
        <v>0</v>
      </c>
      <c r="V22" s="289"/>
      <c r="W22" s="289"/>
      <c r="X22" s="290"/>
      <c r="Y22" s="128"/>
    </row>
    <row r="23" spans="1:25" ht="15" customHeight="1" x14ac:dyDescent="0.15">
      <c r="A23" s="303" t="s">
        <v>0</v>
      </c>
      <c r="B23" s="304"/>
      <c r="C23" s="304"/>
      <c r="D23" s="304"/>
      <c r="E23" s="304"/>
      <c r="F23" s="304"/>
      <c r="G23" s="304"/>
      <c r="H23" s="305" t="s">
        <v>0</v>
      </c>
      <c r="I23" s="306"/>
      <c r="J23" s="305" t="s">
        <v>0</v>
      </c>
      <c r="K23" s="306"/>
      <c r="L23" s="305" t="s">
        <v>0</v>
      </c>
      <c r="M23" s="304"/>
      <c r="N23" s="306"/>
      <c r="O23" s="305" t="s">
        <v>0</v>
      </c>
      <c r="P23" s="304"/>
      <c r="Q23" s="304"/>
      <c r="R23" s="304"/>
      <c r="S23" s="304"/>
      <c r="T23" s="306"/>
      <c r="U23" s="305" t="s">
        <v>0</v>
      </c>
      <c r="V23" s="304"/>
      <c r="W23" s="304"/>
      <c r="X23" s="307"/>
      <c r="Y23" s="128"/>
    </row>
    <row r="24" spans="1:25" ht="15" customHeight="1" x14ac:dyDescent="0.15">
      <c r="A24" s="291" t="s">
        <v>212</v>
      </c>
      <c r="B24" s="292"/>
      <c r="C24" s="292"/>
      <c r="D24" s="292"/>
      <c r="E24" s="292"/>
      <c r="F24" s="292"/>
      <c r="G24" s="292"/>
      <c r="H24" s="293">
        <f>H10+H14+H20</f>
        <v>17722108.420000002</v>
      </c>
      <c r="I24" s="294"/>
      <c r="J24" s="293">
        <f>SUM(J15:K22)</f>
        <v>19254364</v>
      </c>
      <c r="K24" s="294"/>
      <c r="L24" s="308">
        <f>L10+L14+L20</f>
        <v>2558146</v>
      </c>
      <c r="M24" s="309"/>
      <c r="N24" s="310"/>
      <c r="O24" s="293">
        <f>O10+O14+O20</f>
        <v>0</v>
      </c>
      <c r="P24" s="295"/>
      <c r="Q24" s="295"/>
      <c r="R24" s="295"/>
      <c r="S24" s="295"/>
      <c r="T24" s="294"/>
      <c r="U24" s="293">
        <f>U10+U14+U20</f>
        <v>39534618</v>
      </c>
      <c r="V24" s="295"/>
      <c r="W24" s="295"/>
      <c r="X24" s="296"/>
      <c r="Y24" s="128"/>
    </row>
    <row r="25" spans="1:25" ht="15" customHeight="1" x14ac:dyDescent="0.15">
      <c r="A25" s="303" t="s">
        <v>0</v>
      </c>
      <c r="B25" s="304"/>
      <c r="C25" s="304"/>
      <c r="D25" s="304"/>
      <c r="E25" s="304"/>
      <c r="F25" s="304"/>
      <c r="G25" s="304"/>
      <c r="H25" s="305" t="s">
        <v>0</v>
      </c>
      <c r="I25" s="306"/>
      <c r="J25" s="305" t="s">
        <v>0</v>
      </c>
      <c r="K25" s="306"/>
      <c r="L25" s="305" t="s">
        <v>0</v>
      </c>
      <c r="M25" s="304"/>
      <c r="N25" s="306"/>
      <c r="O25" s="305" t="s">
        <v>0</v>
      </c>
      <c r="P25" s="304"/>
      <c r="Q25" s="304"/>
      <c r="R25" s="304"/>
      <c r="S25" s="304"/>
      <c r="T25" s="306"/>
      <c r="U25" s="305" t="s">
        <v>0</v>
      </c>
      <c r="V25" s="304"/>
      <c r="W25" s="304"/>
      <c r="X25" s="307"/>
      <c r="Y25" s="128"/>
    </row>
    <row r="26" spans="1:25" ht="15" customHeight="1" x14ac:dyDescent="0.15">
      <c r="A26" s="291" t="s">
        <v>213</v>
      </c>
      <c r="B26" s="292"/>
      <c r="C26" s="292"/>
      <c r="D26" s="292"/>
      <c r="E26" s="292"/>
      <c r="F26" s="292"/>
      <c r="G26" s="292"/>
      <c r="H26" s="293">
        <v>0</v>
      </c>
      <c r="I26" s="294"/>
      <c r="J26" s="293">
        <v>0</v>
      </c>
      <c r="K26" s="294"/>
      <c r="L26" s="293">
        <v>0</v>
      </c>
      <c r="M26" s="295"/>
      <c r="N26" s="294"/>
      <c r="O26" s="293">
        <v>0</v>
      </c>
      <c r="P26" s="295"/>
      <c r="Q26" s="295"/>
      <c r="R26" s="295"/>
      <c r="S26" s="295"/>
      <c r="T26" s="294"/>
      <c r="U26" s="293">
        <v>0</v>
      </c>
      <c r="V26" s="295"/>
      <c r="W26" s="295"/>
      <c r="X26" s="296"/>
      <c r="Y26" s="128"/>
    </row>
    <row r="27" spans="1:25" ht="15" customHeight="1" x14ac:dyDescent="0.15">
      <c r="A27" s="285" t="s">
        <v>187</v>
      </c>
      <c r="B27" s="286"/>
      <c r="C27" s="286"/>
      <c r="D27" s="286"/>
      <c r="E27" s="286"/>
      <c r="F27" s="286"/>
      <c r="G27" s="286"/>
      <c r="H27" s="287">
        <v>0</v>
      </c>
      <c r="I27" s="288"/>
      <c r="J27" s="287">
        <v>0</v>
      </c>
      <c r="K27" s="288"/>
      <c r="L27" s="287">
        <v>0</v>
      </c>
      <c r="M27" s="289"/>
      <c r="N27" s="288"/>
      <c r="O27" s="287">
        <v>0</v>
      </c>
      <c r="P27" s="289"/>
      <c r="Q27" s="289"/>
      <c r="R27" s="289"/>
      <c r="S27" s="289"/>
      <c r="T27" s="288"/>
      <c r="U27" s="287">
        <v>0</v>
      </c>
      <c r="V27" s="289"/>
      <c r="W27" s="289"/>
      <c r="X27" s="290"/>
      <c r="Y27" s="128"/>
    </row>
    <row r="28" spans="1:25" ht="15" customHeight="1" x14ac:dyDescent="0.15">
      <c r="A28" s="285" t="s">
        <v>188</v>
      </c>
      <c r="B28" s="286"/>
      <c r="C28" s="286"/>
      <c r="D28" s="286"/>
      <c r="E28" s="286"/>
      <c r="F28" s="286"/>
      <c r="G28" s="286"/>
      <c r="H28" s="287">
        <v>0</v>
      </c>
      <c r="I28" s="288"/>
      <c r="J28" s="287">
        <v>0</v>
      </c>
      <c r="K28" s="288"/>
      <c r="L28" s="287">
        <v>0</v>
      </c>
      <c r="M28" s="289"/>
      <c r="N28" s="288"/>
      <c r="O28" s="287">
        <v>0</v>
      </c>
      <c r="P28" s="289"/>
      <c r="Q28" s="289"/>
      <c r="R28" s="289"/>
      <c r="S28" s="289"/>
      <c r="T28" s="288"/>
      <c r="U28" s="287">
        <v>0</v>
      </c>
      <c r="V28" s="289"/>
      <c r="W28" s="289"/>
      <c r="X28" s="290"/>
      <c r="Y28" s="128"/>
    </row>
    <row r="29" spans="1:25" ht="15" customHeight="1" x14ac:dyDescent="0.15">
      <c r="A29" s="285" t="s">
        <v>189</v>
      </c>
      <c r="B29" s="286"/>
      <c r="C29" s="286"/>
      <c r="D29" s="286"/>
      <c r="E29" s="286"/>
      <c r="F29" s="286"/>
      <c r="G29" s="286"/>
      <c r="H29" s="287">
        <v>0</v>
      </c>
      <c r="I29" s="288"/>
      <c r="J29" s="287">
        <v>0</v>
      </c>
      <c r="K29" s="288"/>
      <c r="L29" s="287">
        <v>0</v>
      </c>
      <c r="M29" s="289"/>
      <c r="N29" s="288"/>
      <c r="O29" s="287">
        <v>0</v>
      </c>
      <c r="P29" s="289"/>
      <c r="Q29" s="289"/>
      <c r="R29" s="289"/>
      <c r="S29" s="289"/>
      <c r="T29" s="288"/>
      <c r="U29" s="287">
        <v>0</v>
      </c>
      <c r="V29" s="289"/>
      <c r="W29" s="289"/>
      <c r="X29" s="290"/>
      <c r="Y29" s="128"/>
    </row>
    <row r="30" spans="1:25" ht="15" customHeight="1" x14ac:dyDescent="0.15">
      <c r="A30" s="291" t="s">
        <v>214</v>
      </c>
      <c r="B30" s="292"/>
      <c r="C30" s="292"/>
      <c r="D30" s="292"/>
      <c r="E30" s="292"/>
      <c r="F30" s="292"/>
      <c r="G30" s="292"/>
      <c r="H30" s="293">
        <v>0</v>
      </c>
      <c r="I30" s="294"/>
      <c r="J30" s="311">
        <f>J32</f>
        <v>-656982</v>
      </c>
      <c r="K30" s="312"/>
      <c r="L30" s="311">
        <f>SUM(L31:N35)</f>
        <v>1246090</v>
      </c>
      <c r="M30" s="313"/>
      <c r="N30" s="312"/>
      <c r="O30" s="293">
        <v>0</v>
      </c>
      <c r="P30" s="295"/>
      <c r="Q30" s="295"/>
      <c r="R30" s="295"/>
      <c r="S30" s="295"/>
      <c r="T30" s="294"/>
      <c r="U30" s="311">
        <f>J30+L30</f>
        <v>589108</v>
      </c>
      <c r="V30" s="313"/>
      <c r="W30" s="313"/>
      <c r="X30" s="314"/>
      <c r="Y30" s="128"/>
    </row>
    <row r="31" spans="1:25" ht="15" customHeight="1" x14ac:dyDescent="0.15">
      <c r="A31" s="285" t="s">
        <v>191</v>
      </c>
      <c r="B31" s="286"/>
      <c r="C31" s="286"/>
      <c r="D31" s="286"/>
      <c r="E31" s="286"/>
      <c r="F31" s="286"/>
      <c r="G31" s="286"/>
      <c r="H31" s="287">
        <v>0</v>
      </c>
      <c r="I31" s="288"/>
      <c r="J31" s="287">
        <v>0</v>
      </c>
      <c r="K31" s="288"/>
      <c r="L31" s="287">
        <v>3804236</v>
      </c>
      <c r="M31" s="289"/>
      <c r="N31" s="288"/>
      <c r="O31" s="287">
        <v>0</v>
      </c>
      <c r="P31" s="289"/>
      <c r="Q31" s="289"/>
      <c r="R31" s="289"/>
      <c r="S31" s="289"/>
      <c r="T31" s="288"/>
      <c r="U31" s="287">
        <f>J31+L31</f>
        <v>3804236</v>
      </c>
      <c r="V31" s="289"/>
      <c r="W31" s="289"/>
      <c r="X31" s="290"/>
      <c r="Y31" s="128"/>
    </row>
    <row r="32" spans="1:25" ht="15" customHeight="1" x14ac:dyDescent="0.15">
      <c r="A32" s="285" t="s">
        <v>192</v>
      </c>
      <c r="B32" s="286"/>
      <c r="C32" s="286"/>
      <c r="D32" s="286"/>
      <c r="E32" s="286"/>
      <c r="F32" s="286"/>
      <c r="G32" s="286"/>
      <c r="H32" s="287">
        <v>0</v>
      </c>
      <c r="I32" s="288"/>
      <c r="J32" s="315">
        <v>-656982</v>
      </c>
      <c r="K32" s="316"/>
      <c r="L32" s="299">
        <v>-2558146</v>
      </c>
      <c r="M32" s="300"/>
      <c r="N32" s="302"/>
      <c r="O32" s="287">
        <v>0</v>
      </c>
      <c r="P32" s="289"/>
      <c r="Q32" s="289"/>
      <c r="R32" s="289"/>
      <c r="S32" s="289"/>
      <c r="T32" s="288"/>
      <c r="U32" s="299">
        <f>J32+L32</f>
        <v>-3215128</v>
      </c>
      <c r="V32" s="300"/>
      <c r="W32" s="300"/>
      <c r="X32" s="301"/>
      <c r="Y32" s="128"/>
    </row>
    <row r="33" spans="1:26" ht="15" customHeight="1" x14ac:dyDescent="0.15">
      <c r="A33" s="285" t="s">
        <v>193</v>
      </c>
      <c r="B33" s="286"/>
      <c r="C33" s="286"/>
      <c r="D33" s="286"/>
      <c r="E33" s="286"/>
      <c r="F33" s="286"/>
      <c r="G33" s="286"/>
      <c r="H33" s="287">
        <v>0</v>
      </c>
      <c r="I33" s="288"/>
      <c r="J33" s="287">
        <v>0</v>
      </c>
      <c r="K33" s="288"/>
      <c r="L33" s="287">
        <v>0</v>
      </c>
      <c r="M33" s="289"/>
      <c r="N33" s="288"/>
      <c r="O33" s="287">
        <v>0</v>
      </c>
      <c r="P33" s="289"/>
      <c r="Q33" s="289"/>
      <c r="R33" s="289"/>
      <c r="S33" s="289"/>
      <c r="T33" s="288"/>
      <c r="U33" s="287">
        <v>0</v>
      </c>
      <c r="V33" s="289"/>
      <c r="W33" s="289"/>
      <c r="X33" s="290"/>
      <c r="Y33" s="128"/>
    </row>
    <row r="34" spans="1:26" ht="15" customHeight="1" x14ac:dyDescent="0.15">
      <c r="A34" s="285" t="s">
        <v>194</v>
      </c>
      <c r="B34" s="286"/>
      <c r="C34" s="286"/>
      <c r="D34" s="286"/>
      <c r="E34" s="286"/>
      <c r="F34" s="286"/>
      <c r="G34" s="286"/>
      <c r="H34" s="287">
        <v>0</v>
      </c>
      <c r="I34" s="288"/>
      <c r="J34" s="287">
        <v>0</v>
      </c>
      <c r="K34" s="288"/>
      <c r="L34" s="287">
        <v>0</v>
      </c>
      <c r="M34" s="289"/>
      <c r="N34" s="288"/>
      <c r="O34" s="287">
        <v>0</v>
      </c>
      <c r="P34" s="289"/>
      <c r="Q34" s="289"/>
      <c r="R34" s="289"/>
      <c r="S34" s="289"/>
      <c r="T34" s="288"/>
      <c r="U34" s="287">
        <v>0</v>
      </c>
      <c r="V34" s="289"/>
      <c r="W34" s="289"/>
      <c r="X34" s="290"/>
      <c r="Y34" s="128"/>
    </row>
    <row r="35" spans="1:26" ht="15" customHeight="1" x14ac:dyDescent="0.15">
      <c r="A35" s="285" t="s">
        <v>195</v>
      </c>
      <c r="B35" s="286"/>
      <c r="C35" s="286"/>
      <c r="D35" s="286"/>
      <c r="E35" s="286"/>
      <c r="F35" s="286"/>
      <c r="G35" s="286"/>
      <c r="H35" s="287">
        <v>0</v>
      </c>
      <c r="I35" s="288"/>
      <c r="J35" s="287">
        <v>0</v>
      </c>
      <c r="K35" s="288"/>
      <c r="L35" s="287">
        <v>0</v>
      </c>
      <c r="M35" s="289"/>
      <c r="N35" s="288"/>
      <c r="O35" s="287">
        <v>0</v>
      </c>
      <c r="P35" s="289"/>
      <c r="Q35" s="289"/>
      <c r="R35" s="289"/>
      <c r="S35" s="289"/>
      <c r="T35" s="288"/>
      <c r="U35" s="287">
        <v>0</v>
      </c>
      <c r="V35" s="289"/>
      <c r="W35" s="289"/>
      <c r="X35" s="290"/>
      <c r="Y35" s="128"/>
    </row>
    <row r="36" spans="1:26" ht="15" customHeight="1" x14ac:dyDescent="0.15">
      <c r="A36" s="291" t="s">
        <v>215</v>
      </c>
      <c r="B36" s="292"/>
      <c r="C36" s="292"/>
      <c r="D36" s="292"/>
      <c r="E36" s="292"/>
      <c r="F36" s="292"/>
      <c r="G36" s="292"/>
      <c r="H36" s="293">
        <v>0</v>
      </c>
      <c r="I36" s="294"/>
      <c r="J36" s="293">
        <v>0</v>
      </c>
      <c r="K36" s="294"/>
      <c r="L36" s="293">
        <v>0</v>
      </c>
      <c r="M36" s="295"/>
      <c r="N36" s="294"/>
      <c r="O36" s="293">
        <v>0</v>
      </c>
      <c r="P36" s="295"/>
      <c r="Q36" s="295"/>
      <c r="R36" s="295"/>
      <c r="S36" s="295"/>
      <c r="T36" s="294"/>
      <c r="U36" s="293">
        <v>0</v>
      </c>
      <c r="V36" s="295"/>
      <c r="W36" s="295"/>
      <c r="X36" s="296"/>
      <c r="Y36" s="128"/>
    </row>
    <row r="37" spans="1:26" ht="15" customHeight="1" x14ac:dyDescent="0.15">
      <c r="A37" s="285" t="s">
        <v>197</v>
      </c>
      <c r="B37" s="286"/>
      <c r="C37" s="286"/>
      <c r="D37" s="286"/>
      <c r="E37" s="286"/>
      <c r="F37" s="286"/>
      <c r="G37" s="286"/>
      <c r="H37" s="287">
        <v>0</v>
      </c>
      <c r="I37" s="288"/>
      <c r="J37" s="287">
        <v>0</v>
      </c>
      <c r="K37" s="288"/>
      <c r="L37" s="287">
        <v>0</v>
      </c>
      <c r="M37" s="289"/>
      <c r="N37" s="288"/>
      <c r="O37" s="287">
        <v>0</v>
      </c>
      <c r="P37" s="289"/>
      <c r="Q37" s="289"/>
      <c r="R37" s="289"/>
      <c r="S37" s="289"/>
      <c r="T37" s="288"/>
      <c r="U37" s="287">
        <v>0</v>
      </c>
      <c r="V37" s="289"/>
      <c r="W37" s="289"/>
      <c r="X37" s="290"/>
      <c r="Y37" s="128"/>
    </row>
    <row r="38" spans="1:26" ht="15" customHeight="1" x14ac:dyDescent="0.15">
      <c r="A38" s="285" t="s">
        <v>198</v>
      </c>
      <c r="B38" s="286"/>
      <c r="C38" s="286"/>
      <c r="D38" s="286"/>
      <c r="E38" s="286"/>
      <c r="F38" s="286"/>
      <c r="G38" s="286"/>
      <c r="H38" s="287">
        <v>0</v>
      </c>
      <c r="I38" s="288"/>
      <c r="J38" s="287">
        <v>0</v>
      </c>
      <c r="K38" s="288"/>
      <c r="L38" s="287">
        <v>0</v>
      </c>
      <c r="M38" s="289"/>
      <c r="N38" s="288"/>
      <c r="O38" s="287">
        <v>0</v>
      </c>
      <c r="P38" s="289"/>
      <c r="Q38" s="289"/>
      <c r="R38" s="289"/>
      <c r="S38" s="289"/>
      <c r="T38" s="288"/>
      <c r="U38" s="287">
        <v>0</v>
      </c>
      <c r="V38" s="289"/>
      <c r="W38" s="289"/>
      <c r="X38" s="290"/>
      <c r="Y38" s="128"/>
    </row>
    <row r="39" spans="1:26" ht="15" customHeight="1" thickBot="1" x14ac:dyDescent="0.2">
      <c r="A39" s="319" t="s">
        <v>216</v>
      </c>
      <c r="B39" s="320"/>
      <c r="C39" s="320"/>
      <c r="D39" s="320"/>
      <c r="E39" s="320"/>
      <c r="F39" s="320"/>
      <c r="G39" s="320"/>
      <c r="H39" s="321">
        <v>17722108</v>
      </c>
      <c r="I39" s="322"/>
      <c r="J39" s="321">
        <f>J24+J30</f>
        <v>18597382</v>
      </c>
      <c r="K39" s="322"/>
      <c r="L39" s="321">
        <f>L24+L30</f>
        <v>3804236</v>
      </c>
      <c r="M39" s="323"/>
      <c r="N39" s="322"/>
      <c r="O39" s="321">
        <v>0</v>
      </c>
      <c r="P39" s="323"/>
      <c r="Q39" s="323"/>
      <c r="R39" s="323"/>
      <c r="S39" s="323"/>
      <c r="T39" s="322"/>
      <c r="U39" s="321">
        <f>U24+U30</f>
        <v>40123726</v>
      </c>
      <c r="V39" s="323"/>
      <c r="W39" s="323"/>
      <c r="X39" s="324"/>
      <c r="Y39" s="128">
        <v>40123726</v>
      </c>
      <c r="Z39" s="2"/>
    </row>
    <row r="40" spans="1:26" ht="16.899999999999999" customHeight="1" x14ac:dyDescent="0.15">
      <c r="A40" s="126"/>
      <c r="B40" s="126"/>
      <c r="C40" s="126"/>
      <c r="D40" s="126"/>
      <c r="E40" s="126"/>
      <c r="F40" s="126"/>
      <c r="G40" s="126"/>
      <c r="H40" s="127"/>
      <c r="I40" s="127"/>
      <c r="J40" s="127"/>
      <c r="K40" s="127"/>
      <c r="L40" s="127"/>
      <c r="M40" s="127"/>
      <c r="N40" s="127"/>
      <c r="O40" s="127"/>
      <c r="P40" s="127"/>
      <c r="Q40" s="127"/>
      <c r="R40" s="127"/>
      <c r="S40" s="127"/>
      <c r="T40" s="127"/>
      <c r="U40" s="127"/>
      <c r="V40" s="127"/>
      <c r="W40" s="127"/>
      <c r="X40" s="127"/>
      <c r="Y40" s="128"/>
    </row>
    <row r="41" spans="1:26" ht="15" customHeight="1" x14ac:dyDescent="0.15">
      <c r="A41" s="112"/>
      <c r="B41" s="270"/>
      <c r="C41" s="270"/>
      <c r="D41" s="270"/>
      <c r="E41" s="270"/>
      <c r="F41" s="270"/>
      <c r="G41" s="270"/>
      <c r="H41" s="270"/>
      <c r="I41" s="270"/>
      <c r="J41" s="270"/>
      <c r="K41" s="270"/>
      <c r="L41" s="270"/>
      <c r="M41" s="270"/>
      <c r="N41" s="270"/>
      <c r="O41" s="270"/>
      <c r="P41" s="270"/>
      <c r="Q41" s="270"/>
      <c r="R41" s="270"/>
      <c r="S41" s="270"/>
      <c r="T41" s="270"/>
      <c r="U41" s="270"/>
      <c r="V41" s="112"/>
      <c r="W41" s="112"/>
      <c r="X41" s="112"/>
      <c r="Y41" s="128"/>
    </row>
    <row r="42" spans="1:26" ht="10.5" customHeight="1" x14ac:dyDescent="0.15">
      <c r="A42" s="112"/>
      <c r="B42" s="134"/>
      <c r="C42" s="134"/>
      <c r="D42" s="134"/>
      <c r="E42" s="134"/>
      <c r="F42" s="317"/>
      <c r="G42" s="317"/>
      <c r="H42" s="317"/>
      <c r="I42" s="134"/>
      <c r="J42" s="134"/>
      <c r="K42" s="318"/>
      <c r="L42" s="318"/>
      <c r="M42" s="318"/>
      <c r="N42" s="318"/>
      <c r="O42" s="318"/>
      <c r="P42" s="318"/>
      <c r="Q42" s="318"/>
      <c r="R42" s="318"/>
      <c r="S42" s="134"/>
      <c r="T42" s="134"/>
      <c r="U42" s="134"/>
      <c r="V42" s="134"/>
      <c r="W42" s="134"/>
      <c r="X42" s="134"/>
      <c r="Y42" s="149"/>
      <c r="Z42" s="135"/>
    </row>
    <row r="43" spans="1:26" ht="10.5" customHeight="1" x14ac:dyDescent="0.15">
      <c r="A43" s="112"/>
      <c r="B43" s="134"/>
      <c r="C43" s="134"/>
      <c r="D43" s="134"/>
      <c r="E43" s="134"/>
      <c r="F43" s="317"/>
      <c r="G43" s="317"/>
      <c r="H43" s="317"/>
      <c r="I43" s="134"/>
      <c r="J43" s="134"/>
      <c r="K43" s="155"/>
      <c r="L43" s="155"/>
      <c r="M43" s="155"/>
      <c r="N43" s="155"/>
      <c r="O43" s="155"/>
      <c r="P43" s="155"/>
      <c r="Q43" s="155"/>
      <c r="R43" s="155"/>
      <c r="S43" s="134"/>
      <c r="T43" s="134"/>
      <c r="U43" s="134"/>
      <c r="V43" s="134"/>
      <c r="W43" s="134"/>
      <c r="X43" s="134"/>
      <c r="Y43" s="149"/>
      <c r="Z43" s="135"/>
    </row>
    <row r="44" spans="1:26" ht="25.5" customHeight="1" x14ac:dyDescent="0.15">
      <c r="A44" s="112"/>
      <c r="B44" s="271"/>
      <c r="C44" s="271"/>
      <c r="D44" s="271"/>
      <c r="E44" s="134"/>
      <c r="F44" s="317"/>
      <c r="G44" s="317"/>
      <c r="H44" s="317"/>
      <c r="I44" s="134"/>
      <c r="J44" s="134"/>
      <c r="K44" s="317"/>
      <c r="L44" s="317"/>
      <c r="M44" s="317"/>
      <c r="N44" s="317"/>
      <c r="O44" s="317"/>
      <c r="P44" s="317"/>
      <c r="Q44" s="317"/>
      <c r="R44" s="317"/>
      <c r="S44" s="134"/>
      <c r="T44" s="134"/>
      <c r="U44" s="134"/>
      <c r="V44" s="134"/>
      <c r="W44" s="134"/>
      <c r="X44" s="134"/>
      <c r="Y44" s="149"/>
      <c r="Z44" s="135"/>
    </row>
    <row r="45" spans="1:26" ht="24" customHeight="1" x14ac:dyDescent="0.15">
      <c r="A45" s="112"/>
      <c r="B45" s="317"/>
      <c r="C45" s="317"/>
      <c r="D45" s="317"/>
      <c r="E45" s="134"/>
      <c r="F45" s="317"/>
      <c r="G45" s="317"/>
      <c r="H45" s="317"/>
      <c r="I45" s="134"/>
      <c r="J45" s="134"/>
      <c r="K45" s="317"/>
      <c r="L45" s="317"/>
      <c r="M45" s="317"/>
      <c r="N45" s="317"/>
      <c r="O45" s="317"/>
      <c r="P45" s="317"/>
      <c r="Q45" s="317"/>
      <c r="R45" s="317"/>
      <c r="S45" s="134"/>
      <c r="T45" s="134"/>
      <c r="U45" s="134"/>
      <c r="V45" s="134"/>
      <c r="W45" s="134"/>
      <c r="X45" s="134"/>
      <c r="Y45" s="149"/>
      <c r="Z45" s="135"/>
    </row>
    <row r="46" spans="1:26" x14ac:dyDescent="0.15">
      <c r="A46" s="128"/>
      <c r="B46" s="269"/>
      <c r="C46" s="269"/>
      <c r="D46" s="269"/>
      <c r="E46" s="128"/>
      <c r="F46" s="128"/>
      <c r="G46" s="128"/>
      <c r="H46" s="128"/>
      <c r="I46" s="128"/>
      <c r="J46" s="128"/>
      <c r="K46" s="128"/>
      <c r="L46" s="128"/>
      <c r="M46" s="128"/>
      <c r="N46" s="128"/>
      <c r="O46" s="128"/>
      <c r="P46" s="128"/>
      <c r="Q46" s="128"/>
      <c r="R46" s="128"/>
      <c r="S46" s="128"/>
      <c r="T46" s="128"/>
      <c r="U46" s="128"/>
      <c r="V46" s="128"/>
      <c r="W46" s="128"/>
      <c r="X46" s="128"/>
      <c r="Y46" s="128"/>
    </row>
    <row r="47" spans="1:26" x14ac:dyDescent="0.15">
      <c r="A47" s="128"/>
      <c r="B47" s="269"/>
      <c r="C47" s="269"/>
      <c r="D47" s="269"/>
      <c r="E47" s="128"/>
      <c r="F47" s="128"/>
      <c r="G47" s="128"/>
      <c r="H47" s="128"/>
      <c r="I47" s="128"/>
      <c r="J47" s="128"/>
      <c r="K47" s="128"/>
      <c r="L47" s="128"/>
      <c r="M47" s="128"/>
      <c r="N47" s="128"/>
      <c r="O47" s="128"/>
      <c r="P47" s="128"/>
      <c r="Q47" s="128"/>
      <c r="R47" s="128"/>
      <c r="S47" s="128"/>
      <c r="T47" s="128"/>
      <c r="U47" s="128"/>
      <c r="V47" s="128"/>
      <c r="W47" s="128"/>
      <c r="X47" s="128"/>
      <c r="Y47" s="128"/>
    </row>
    <row r="48" spans="1:26" x14ac:dyDescent="0.15">
      <c r="A48" s="128"/>
      <c r="B48" s="128"/>
      <c r="C48" s="128"/>
      <c r="D48" s="128"/>
      <c r="E48" s="128"/>
      <c r="F48" s="128"/>
      <c r="G48" s="128"/>
      <c r="H48" s="128"/>
      <c r="I48" s="128"/>
      <c r="J48" s="128"/>
      <c r="K48" s="128"/>
      <c r="L48" s="128"/>
      <c r="M48" s="128"/>
      <c r="N48" s="128"/>
      <c r="O48" s="128"/>
      <c r="P48" s="128"/>
      <c r="Q48" s="128"/>
      <c r="R48" s="128"/>
      <c r="S48" s="128"/>
      <c r="T48" s="128"/>
      <c r="U48" s="128"/>
      <c r="V48" s="128"/>
      <c r="W48" s="128"/>
      <c r="X48" s="128"/>
      <c r="Y48" s="128"/>
    </row>
    <row r="49" spans="1:25" x14ac:dyDescent="0.15">
      <c r="A49" s="128"/>
      <c r="B49" s="128"/>
      <c r="C49" s="128"/>
      <c r="D49" s="128"/>
      <c r="E49" s="128"/>
      <c r="F49" s="128"/>
      <c r="G49" s="128"/>
      <c r="H49" s="128"/>
      <c r="I49" s="128"/>
      <c r="J49" s="128"/>
      <c r="K49" s="128"/>
      <c r="L49" s="128"/>
      <c r="M49" s="128"/>
      <c r="N49" s="128"/>
      <c r="O49" s="128"/>
      <c r="P49" s="128"/>
      <c r="Q49" s="128"/>
      <c r="R49" s="128"/>
      <c r="S49" s="128"/>
      <c r="T49" s="128"/>
      <c r="U49" s="128"/>
      <c r="V49" s="128"/>
      <c r="W49" s="128"/>
      <c r="X49" s="128"/>
      <c r="Y49" s="128"/>
    </row>
    <row r="50" spans="1:25" x14ac:dyDescent="0.15">
      <c r="A50" s="128"/>
      <c r="B50" s="128"/>
      <c r="C50" s="128"/>
      <c r="D50" s="128"/>
      <c r="E50" s="128"/>
      <c r="F50" s="128"/>
      <c r="G50" s="128"/>
      <c r="H50" s="128"/>
      <c r="I50" s="128"/>
      <c r="J50" s="128"/>
      <c r="K50" s="128"/>
      <c r="L50" s="128"/>
      <c r="M50" s="128"/>
      <c r="N50" s="128"/>
      <c r="O50" s="128"/>
      <c r="P50" s="128"/>
      <c r="Q50" s="128"/>
      <c r="R50" s="128"/>
      <c r="S50" s="128"/>
      <c r="T50" s="128"/>
      <c r="U50" s="128"/>
      <c r="V50" s="128"/>
      <c r="W50" s="128"/>
      <c r="X50" s="128"/>
    </row>
  </sheetData>
  <mergeCells count="196">
    <mergeCell ref="F45:H45"/>
    <mergeCell ref="K45:R45"/>
    <mergeCell ref="A39:G39"/>
    <mergeCell ref="H39:I39"/>
    <mergeCell ref="J39:K39"/>
    <mergeCell ref="L39:N39"/>
    <mergeCell ref="O39:T39"/>
    <mergeCell ref="B45:D45"/>
    <mergeCell ref="U39:X39"/>
    <mergeCell ref="A38:G38"/>
    <mergeCell ref="H38:I38"/>
    <mergeCell ref="J38:K38"/>
    <mergeCell ref="L38:N38"/>
    <mergeCell ref="O38:T38"/>
    <mergeCell ref="U38:X38"/>
    <mergeCell ref="F42:H44"/>
    <mergeCell ref="K42:R42"/>
    <mergeCell ref="K44:R44"/>
    <mergeCell ref="A35:G35"/>
    <mergeCell ref="H35:I35"/>
    <mergeCell ref="J35:K35"/>
    <mergeCell ref="L35:N35"/>
    <mergeCell ref="O35:T35"/>
    <mergeCell ref="U35:X35"/>
    <mergeCell ref="A37:G37"/>
    <mergeCell ref="H37:I37"/>
    <mergeCell ref="J37:K37"/>
    <mergeCell ref="L37:N37"/>
    <mergeCell ref="O37:T37"/>
    <mergeCell ref="U37:X37"/>
    <mergeCell ref="A36:G36"/>
    <mergeCell ref="H36:I36"/>
    <mergeCell ref="J36:K36"/>
    <mergeCell ref="L36:N36"/>
    <mergeCell ref="O36:T36"/>
    <mergeCell ref="U36:X36"/>
    <mergeCell ref="A34:G34"/>
    <mergeCell ref="H34:I34"/>
    <mergeCell ref="J34:K34"/>
    <mergeCell ref="L34:N34"/>
    <mergeCell ref="O34:T34"/>
    <mergeCell ref="U34:X34"/>
    <mergeCell ref="A33:G33"/>
    <mergeCell ref="H33:I33"/>
    <mergeCell ref="J33:K33"/>
    <mergeCell ref="L33:N33"/>
    <mergeCell ref="O33:T33"/>
    <mergeCell ref="U33:X33"/>
    <mergeCell ref="A30:G30"/>
    <mergeCell ref="H30:I30"/>
    <mergeCell ref="J30:K30"/>
    <mergeCell ref="L30:N30"/>
    <mergeCell ref="O30:T30"/>
    <mergeCell ref="U30:X30"/>
    <mergeCell ref="A32:G32"/>
    <mergeCell ref="H32:I32"/>
    <mergeCell ref="J32:K32"/>
    <mergeCell ref="L32:N32"/>
    <mergeCell ref="O32:T32"/>
    <mergeCell ref="U32:X32"/>
    <mergeCell ref="A31:G31"/>
    <mergeCell ref="H31:I31"/>
    <mergeCell ref="J31:K31"/>
    <mergeCell ref="L31:N31"/>
    <mergeCell ref="O31:T31"/>
    <mergeCell ref="U31:X31"/>
    <mergeCell ref="A29:G29"/>
    <mergeCell ref="H29:I29"/>
    <mergeCell ref="J29:K29"/>
    <mergeCell ref="L29:N29"/>
    <mergeCell ref="O29:T29"/>
    <mergeCell ref="U29:X29"/>
    <mergeCell ref="A28:G28"/>
    <mergeCell ref="H28:I28"/>
    <mergeCell ref="J28:K28"/>
    <mergeCell ref="L28:N28"/>
    <mergeCell ref="O28:T28"/>
    <mergeCell ref="U28:X28"/>
    <mergeCell ref="A27:G27"/>
    <mergeCell ref="H27:I27"/>
    <mergeCell ref="J27:K27"/>
    <mergeCell ref="L27:N27"/>
    <mergeCell ref="O27:T27"/>
    <mergeCell ref="U27:X27"/>
    <mergeCell ref="A26:G26"/>
    <mergeCell ref="H26:I26"/>
    <mergeCell ref="J26:K26"/>
    <mergeCell ref="L26:N26"/>
    <mergeCell ref="O26:T26"/>
    <mergeCell ref="U26:X26"/>
    <mergeCell ref="A25:G25"/>
    <mergeCell ref="H25:I25"/>
    <mergeCell ref="J25:K25"/>
    <mergeCell ref="L25:N25"/>
    <mergeCell ref="O25:T25"/>
    <mergeCell ref="U25:X25"/>
    <mergeCell ref="A24:G24"/>
    <mergeCell ref="H24:I24"/>
    <mergeCell ref="J24:K24"/>
    <mergeCell ref="L24:N24"/>
    <mergeCell ref="O24:T24"/>
    <mergeCell ref="U24:X24"/>
    <mergeCell ref="A23:G23"/>
    <mergeCell ref="H23:I23"/>
    <mergeCell ref="J23:K23"/>
    <mergeCell ref="L23:N23"/>
    <mergeCell ref="O23:T23"/>
    <mergeCell ref="U23:X23"/>
    <mergeCell ref="A22:G22"/>
    <mergeCell ref="H22:I22"/>
    <mergeCell ref="J22:K22"/>
    <mergeCell ref="L22:N22"/>
    <mergeCell ref="O22:T22"/>
    <mergeCell ref="U22:X22"/>
    <mergeCell ref="A19:G19"/>
    <mergeCell ref="H19:I19"/>
    <mergeCell ref="J19:K19"/>
    <mergeCell ref="L19:N19"/>
    <mergeCell ref="O19:T19"/>
    <mergeCell ref="U19:X19"/>
    <mergeCell ref="A21:G21"/>
    <mergeCell ref="H21:I21"/>
    <mergeCell ref="J21:K21"/>
    <mergeCell ref="L21:N21"/>
    <mergeCell ref="O21:T21"/>
    <mergeCell ref="U21:X21"/>
    <mergeCell ref="A20:G20"/>
    <mergeCell ref="H20:I20"/>
    <mergeCell ref="J20:K20"/>
    <mergeCell ref="L20:N20"/>
    <mergeCell ref="O20:T20"/>
    <mergeCell ref="U20:X20"/>
    <mergeCell ref="A18:G18"/>
    <mergeCell ref="H18:I18"/>
    <mergeCell ref="J18:K18"/>
    <mergeCell ref="L18:N18"/>
    <mergeCell ref="O18:T18"/>
    <mergeCell ref="U18:X18"/>
    <mergeCell ref="A17:G17"/>
    <mergeCell ref="H17:I17"/>
    <mergeCell ref="J17:K17"/>
    <mergeCell ref="L17:N17"/>
    <mergeCell ref="O17:T17"/>
    <mergeCell ref="U17:X17"/>
    <mergeCell ref="A14:G14"/>
    <mergeCell ref="H14:I14"/>
    <mergeCell ref="J14:K14"/>
    <mergeCell ref="L14:N14"/>
    <mergeCell ref="O14:T14"/>
    <mergeCell ref="U14:X14"/>
    <mergeCell ref="A16:G16"/>
    <mergeCell ref="H16:I16"/>
    <mergeCell ref="J16:K16"/>
    <mergeCell ref="L16:N16"/>
    <mergeCell ref="O16:T16"/>
    <mergeCell ref="U16:X16"/>
    <mergeCell ref="A15:G15"/>
    <mergeCell ref="H15:I15"/>
    <mergeCell ref="J15:K15"/>
    <mergeCell ref="L15:N15"/>
    <mergeCell ref="O15:T15"/>
    <mergeCell ref="U15:X15"/>
    <mergeCell ref="J13:K13"/>
    <mergeCell ref="L13:N13"/>
    <mergeCell ref="O13:T13"/>
    <mergeCell ref="U13:X13"/>
    <mergeCell ref="A12:G12"/>
    <mergeCell ref="H12:I12"/>
    <mergeCell ref="J12:K12"/>
    <mergeCell ref="L12:N12"/>
    <mergeCell ref="O12:T12"/>
    <mergeCell ref="U12:X12"/>
    <mergeCell ref="B46:D47"/>
    <mergeCell ref="B41:U41"/>
    <mergeCell ref="B44:D44"/>
    <mergeCell ref="A1:V8"/>
    <mergeCell ref="A9:G9"/>
    <mergeCell ref="H9:I9"/>
    <mergeCell ref="J9:K9"/>
    <mergeCell ref="L9:N9"/>
    <mergeCell ref="O9:T9"/>
    <mergeCell ref="U9:X9"/>
    <mergeCell ref="A11:G11"/>
    <mergeCell ref="H11:I11"/>
    <mergeCell ref="J11:K11"/>
    <mergeCell ref="L11:N11"/>
    <mergeCell ref="O11:T11"/>
    <mergeCell ref="U11:X11"/>
    <mergeCell ref="A10:G10"/>
    <mergeCell ref="H10:I10"/>
    <mergeCell ref="J10:K10"/>
    <mergeCell ref="L10:N10"/>
    <mergeCell ref="O10:T10"/>
    <mergeCell ref="U10:X10"/>
    <mergeCell ref="A13:G13"/>
    <mergeCell ref="H13:I13"/>
  </mergeCells>
  <pageMargins left="0.70866141732283472" right="0.70866141732283472" top="0.74803149606299213" bottom="0.74803149606299213" header="0.31496062992125984" footer="0.31496062992125984"/>
  <pageSetup paperSize="9" scale="65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94"/>
  <sheetViews>
    <sheetView topLeftCell="A63" workbookViewId="0">
      <selection activeCell="L83" sqref="L83"/>
    </sheetView>
  </sheetViews>
  <sheetFormatPr baseColWidth="10" defaultRowHeight="10.5" x14ac:dyDescent="0.15"/>
  <cols>
    <col min="2" max="2" width="51.6640625" customWidth="1"/>
    <col min="3" max="3" width="13.6640625" hidden="1" customWidth="1"/>
    <col min="4" max="4" width="1.5" hidden="1" customWidth="1"/>
    <col min="5" max="5" width="7" customWidth="1"/>
    <col min="6" max="6" width="30.1640625" customWidth="1"/>
    <col min="7" max="7" width="3.5" customWidth="1"/>
    <col min="8" max="8" width="11" customWidth="1"/>
    <col min="9" max="9" width="14" customWidth="1"/>
    <col min="10" max="10" width="13.1640625" bestFit="1" customWidth="1"/>
    <col min="11" max="11" width="20.5" customWidth="1"/>
    <col min="12" max="12" width="13.83203125" bestFit="1" customWidth="1"/>
    <col min="13" max="13" width="35.83203125" customWidth="1"/>
    <col min="14" max="14" width="15.83203125" customWidth="1"/>
    <col min="15" max="15" width="21.33203125" customWidth="1"/>
    <col min="16" max="16" width="5.6640625" customWidth="1"/>
    <col min="17" max="17" width="13.1640625" bestFit="1" customWidth="1"/>
  </cols>
  <sheetData>
    <row r="1" spans="1:13" x14ac:dyDescent="0.15">
      <c r="A1" s="128"/>
      <c r="B1" s="128"/>
      <c r="C1" s="128"/>
      <c r="D1" s="128"/>
      <c r="E1" s="128"/>
      <c r="F1" s="128"/>
      <c r="G1" s="128"/>
      <c r="H1" s="128"/>
      <c r="I1" s="128"/>
    </row>
    <row r="2" spans="1:13" x14ac:dyDescent="0.15">
      <c r="A2" s="128"/>
      <c r="B2" s="128"/>
      <c r="C2" s="128"/>
      <c r="D2" s="128"/>
      <c r="E2" s="128"/>
      <c r="F2" s="128"/>
      <c r="G2" s="128"/>
      <c r="H2" s="128"/>
      <c r="I2" s="128"/>
    </row>
    <row r="3" spans="1:13" x14ac:dyDescent="0.15">
      <c r="A3" s="128"/>
      <c r="B3" s="128"/>
      <c r="C3" s="128"/>
      <c r="D3" s="128"/>
      <c r="E3" s="128"/>
      <c r="F3" s="128"/>
      <c r="G3" s="128"/>
      <c r="H3" s="128"/>
      <c r="I3" s="128"/>
    </row>
    <row r="4" spans="1:13" x14ac:dyDescent="0.15">
      <c r="A4" s="358"/>
      <c r="B4" s="358"/>
      <c r="C4" s="358"/>
      <c r="D4" s="359"/>
      <c r="E4" s="359"/>
      <c r="F4" s="359"/>
      <c r="G4" s="359"/>
      <c r="H4" s="156"/>
      <c r="I4" s="156"/>
      <c r="J4" s="1"/>
    </row>
    <row r="5" spans="1:13" x14ac:dyDescent="0.15">
      <c r="A5" s="156"/>
      <c r="B5" s="359"/>
      <c r="C5" s="359"/>
      <c r="D5" s="359"/>
      <c r="E5" s="359"/>
      <c r="F5" s="359"/>
      <c r="G5" s="359"/>
      <c r="H5" s="359"/>
      <c r="I5" s="156"/>
      <c r="J5" s="1"/>
    </row>
    <row r="6" spans="1:13" x14ac:dyDescent="0.15">
      <c r="A6" s="156"/>
      <c r="B6" s="156"/>
      <c r="C6" s="156"/>
      <c r="D6" s="156"/>
      <c r="E6" s="360"/>
      <c r="F6" s="360"/>
      <c r="G6" s="360"/>
      <c r="H6" s="156"/>
      <c r="I6" s="156"/>
      <c r="J6" s="1"/>
    </row>
    <row r="7" spans="1:13" x14ac:dyDescent="0.15">
      <c r="A7" s="361"/>
      <c r="B7" s="361"/>
      <c r="C7" s="362" t="s">
        <v>0</v>
      </c>
      <c r="D7" s="362"/>
      <c r="E7" s="362"/>
      <c r="F7" s="362"/>
      <c r="G7" s="362"/>
      <c r="H7" s="137"/>
      <c r="I7" s="137"/>
      <c r="J7" s="1"/>
    </row>
    <row r="8" spans="1:13" x14ac:dyDescent="0.15">
      <c r="A8" s="156"/>
      <c r="B8" s="156"/>
      <c r="C8" s="156"/>
      <c r="D8" s="156"/>
      <c r="E8" s="156"/>
      <c r="F8" s="156"/>
      <c r="G8" s="156"/>
      <c r="H8" s="156"/>
      <c r="I8" s="156"/>
      <c r="J8" s="1"/>
    </row>
    <row r="9" spans="1:13" ht="12.75" x14ac:dyDescent="0.2">
      <c r="A9" s="354" t="s">
        <v>16</v>
      </c>
      <c r="B9" s="355"/>
      <c r="C9" s="355"/>
      <c r="D9" s="355"/>
      <c r="E9" s="356"/>
      <c r="F9" s="187">
        <v>2025</v>
      </c>
      <c r="G9" s="357">
        <v>2024</v>
      </c>
      <c r="H9" s="357"/>
      <c r="I9" s="357"/>
      <c r="J9" s="5"/>
    </row>
    <row r="10" spans="1:13" ht="12.75" x14ac:dyDescent="0.15">
      <c r="A10" s="347"/>
      <c r="B10" s="347"/>
      <c r="C10" s="174"/>
      <c r="D10" s="174"/>
      <c r="E10" s="157"/>
      <c r="F10" s="162"/>
      <c r="G10" s="325"/>
      <c r="H10" s="326"/>
      <c r="I10" s="327"/>
      <c r="J10" s="5"/>
    </row>
    <row r="11" spans="1:13" ht="12.75" x14ac:dyDescent="0.15">
      <c r="A11" s="346" t="s">
        <v>139</v>
      </c>
      <c r="B11" s="346"/>
      <c r="C11" s="346"/>
      <c r="D11" s="346"/>
      <c r="E11" s="334"/>
      <c r="F11" s="162"/>
      <c r="G11" s="325"/>
      <c r="H11" s="326"/>
      <c r="I11" s="327"/>
      <c r="J11" s="5"/>
    </row>
    <row r="12" spans="1:13" ht="12.75" x14ac:dyDescent="0.15">
      <c r="A12" s="337" t="s">
        <v>10</v>
      </c>
      <c r="B12" s="337"/>
      <c r="C12" s="337"/>
      <c r="D12" s="337"/>
      <c r="E12" s="338"/>
      <c r="F12" s="161">
        <f>SUM(F13:F22)</f>
        <v>37541389</v>
      </c>
      <c r="G12" s="339">
        <f>SUM(G13:I22)</f>
        <v>35727310</v>
      </c>
      <c r="H12" s="340"/>
      <c r="I12" s="341"/>
      <c r="J12" s="5"/>
      <c r="K12" s="2"/>
    </row>
    <row r="13" spans="1:13" ht="12.75" customHeight="1" x14ac:dyDescent="0.15">
      <c r="A13" s="342" t="s">
        <v>140</v>
      </c>
      <c r="B13" s="342"/>
      <c r="C13" s="342"/>
      <c r="D13" s="342"/>
      <c r="E13" s="343"/>
      <c r="F13" s="164">
        <v>0</v>
      </c>
      <c r="G13" s="328">
        <v>0</v>
      </c>
      <c r="H13" s="329"/>
      <c r="I13" s="330"/>
      <c r="J13" s="5"/>
      <c r="M13" s="2"/>
    </row>
    <row r="14" spans="1:13" ht="12.75" customHeight="1" x14ac:dyDescent="0.15">
      <c r="A14" s="342" t="s">
        <v>32</v>
      </c>
      <c r="B14" s="342"/>
      <c r="C14" s="342"/>
      <c r="D14" s="342"/>
      <c r="E14" s="343"/>
      <c r="F14" s="164">
        <v>0</v>
      </c>
      <c r="G14" s="328">
        <v>0</v>
      </c>
      <c r="H14" s="329"/>
      <c r="I14" s="330"/>
      <c r="J14" s="5"/>
      <c r="K14" s="2"/>
      <c r="L14" s="2"/>
      <c r="M14" s="2"/>
    </row>
    <row r="15" spans="1:13" ht="12.75" customHeight="1" x14ac:dyDescent="0.15">
      <c r="A15" s="342" t="s">
        <v>141</v>
      </c>
      <c r="B15" s="342"/>
      <c r="C15" s="342"/>
      <c r="D15" s="342"/>
      <c r="E15" s="343"/>
      <c r="F15" s="164">
        <v>0</v>
      </c>
      <c r="G15" s="328">
        <v>0</v>
      </c>
      <c r="H15" s="329"/>
      <c r="I15" s="330"/>
      <c r="J15" s="5"/>
    </row>
    <row r="16" spans="1:13" ht="12.75" customHeight="1" x14ac:dyDescent="0.15">
      <c r="A16" s="342" t="s">
        <v>34</v>
      </c>
      <c r="B16" s="342"/>
      <c r="C16" s="342"/>
      <c r="D16" s="342"/>
      <c r="E16" s="343"/>
      <c r="F16" s="164">
        <v>0</v>
      </c>
      <c r="G16" s="328">
        <v>0</v>
      </c>
      <c r="H16" s="329"/>
      <c r="I16" s="330"/>
      <c r="J16" s="5"/>
    </row>
    <row r="17" spans="1:16" ht="12.75" customHeight="1" x14ac:dyDescent="0.15">
      <c r="A17" s="342" t="s">
        <v>35</v>
      </c>
      <c r="B17" s="342"/>
      <c r="C17" s="342"/>
      <c r="D17" s="342"/>
      <c r="E17" s="343"/>
      <c r="F17" s="164">
        <v>0</v>
      </c>
      <c r="G17" s="328">
        <v>0</v>
      </c>
      <c r="H17" s="329"/>
      <c r="I17" s="330"/>
      <c r="J17" s="5"/>
    </row>
    <row r="18" spans="1:16" ht="12.75" customHeight="1" x14ac:dyDescent="0.15">
      <c r="A18" s="342" t="s">
        <v>36</v>
      </c>
      <c r="B18" s="342"/>
      <c r="C18" s="342"/>
      <c r="D18" s="342"/>
      <c r="E18" s="343"/>
      <c r="F18" s="164">
        <v>0</v>
      </c>
      <c r="G18" s="328">
        <v>0</v>
      </c>
      <c r="H18" s="329"/>
      <c r="I18" s="330"/>
      <c r="J18" s="5"/>
    </row>
    <row r="19" spans="1:16" ht="12.75" customHeight="1" x14ac:dyDescent="0.15">
      <c r="A19" s="342" t="s">
        <v>142</v>
      </c>
      <c r="B19" s="342"/>
      <c r="C19" s="342"/>
      <c r="D19" s="342"/>
      <c r="E19" s="343"/>
      <c r="F19" s="164">
        <f>'ESTADO DE ACTIVIDADES'!G17</f>
        <v>1880436</v>
      </c>
      <c r="G19" s="328">
        <f>'ESTADO DE ACTIVIDADES'!H17</f>
        <v>1391919</v>
      </c>
      <c r="H19" s="329"/>
      <c r="I19" s="330"/>
      <c r="J19" s="5"/>
    </row>
    <row r="20" spans="1:16" ht="26.25" customHeight="1" x14ac:dyDescent="0.15">
      <c r="A20" s="342" t="s">
        <v>143</v>
      </c>
      <c r="B20" s="342"/>
      <c r="C20" s="342"/>
      <c r="D20" s="342"/>
      <c r="E20" s="343"/>
      <c r="F20" s="164">
        <v>0</v>
      </c>
      <c r="G20" s="328">
        <v>0</v>
      </c>
      <c r="H20" s="329"/>
      <c r="I20" s="330"/>
      <c r="J20" s="5"/>
    </row>
    <row r="21" spans="1:16" ht="26.25" customHeight="1" x14ac:dyDescent="0.15">
      <c r="A21" s="342" t="s">
        <v>144</v>
      </c>
      <c r="B21" s="342"/>
      <c r="C21" s="342"/>
      <c r="D21" s="342"/>
      <c r="E21" s="343"/>
      <c r="F21" s="164">
        <f>'ESTADO DE ACTIVIDADES'!G20</f>
        <v>35660614</v>
      </c>
      <c r="G21" s="328">
        <f>'ESTADO DE ACTIVIDADES'!H20</f>
        <v>34334698</v>
      </c>
      <c r="H21" s="329"/>
      <c r="I21" s="330"/>
      <c r="J21" s="5"/>
    </row>
    <row r="22" spans="1:16" ht="12.75" customHeight="1" x14ac:dyDescent="0.15">
      <c r="A22" s="342" t="s">
        <v>145</v>
      </c>
      <c r="B22" s="342"/>
      <c r="C22" s="342"/>
      <c r="D22" s="342"/>
      <c r="E22" s="343"/>
      <c r="F22" s="164">
        <f>'ESTADO DE ACTIVIDADES'!G26</f>
        <v>339</v>
      </c>
      <c r="G22" s="328">
        <f>'ESTADO DE ACTIVIDADES'!H26</f>
        <v>693</v>
      </c>
      <c r="H22" s="329"/>
      <c r="I22" s="330"/>
      <c r="J22" s="5"/>
    </row>
    <row r="23" spans="1:16" ht="12.75" customHeight="1" x14ac:dyDescent="0.15">
      <c r="A23" s="325"/>
      <c r="B23" s="326"/>
      <c r="C23" s="326"/>
      <c r="D23" s="326"/>
      <c r="E23" s="326"/>
      <c r="F23" s="164"/>
      <c r="G23" s="331"/>
      <c r="H23" s="332"/>
      <c r="I23" s="333"/>
      <c r="J23" s="5"/>
    </row>
    <row r="24" spans="1:16" ht="12.75" customHeight="1" x14ac:dyDescent="0.15">
      <c r="A24" s="337" t="s">
        <v>11</v>
      </c>
      <c r="B24" s="337"/>
      <c r="C24" s="337"/>
      <c r="D24" s="337"/>
      <c r="E24" s="338"/>
      <c r="F24" s="161">
        <f>SUM(F25:F40)</f>
        <v>33737153</v>
      </c>
      <c r="G24" s="339">
        <f>SUM(G25:I40)</f>
        <v>33169164</v>
      </c>
      <c r="H24" s="340"/>
      <c r="I24" s="341"/>
      <c r="J24" s="5"/>
      <c r="K24" s="2"/>
      <c r="L24" s="2"/>
      <c r="M24" s="2"/>
    </row>
    <row r="25" spans="1:16" ht="12.75" customHeight="1" x14ac:dyDescent="0.15">
      <c r="A25" s="342" t="s">
        <v>50</v>
      </c>
      <c r="B25" s="342"/>
      <c r="C25" s="342"/>
      <c r="D25" s="342"/>
      <c r="E25" s="343"/>
      <c r="F25" s="188">
        <f>'ESTADO DE ACTIVIDADES'!G32</f>
        <v>29739753</v>
      </c>
      <c r="G25" s="328">
        <f>'ESTADO DE ACTIVIDADES'!H32</f>
        <v>29279888</v>
      </c>
      <c r="H25" s="329"/>
      <c r="I25" s="330"/>
      <c r="J25" s="143"/>
      <c r="K25" s="2"/>
      <c r="L25" s="2"/>
      <c r="M25" s="19"/>
    </row>
    <row r="26" spans="1:16" ht="12.75" customHeight="1" x14ac:dyDescent="0.15">
      <c r="A26" s="342" t="s">
        <v>51</v>
      </c>
      <c r="B26" s="342"/>
      <c r="C26" s="342"/>
      <c r="D26" s="342"/>
      <c r="E26" s="343"/>
      <c r="F26" s="188">
        <f>'ESTADO DE ACTIVIDADES'!G33</f>
        <v>3049004</v>
      </c>
      <c r="G26" s="328">
        <f>'ESTADO DE ACTIVIDADES'!H33</f>
        <v>3047685</v>
      </c>
      <c r="H26" s="329"/>
      <c r="I26" s="330"/>
      <c r="J26" s="5"/>
      <c r="L26" s="2"/>
      <c r="M26" s="19"/>
    </row>
    <row r="27" spans="1:16" ht="12.75" customHeight="1" x14ac:dyDescent="0.15">
      <c r="A27" s="342" t="s">
        <v>146</v>
      </c>
      <c r="B27" s="342"/>
      <c r="C27" s="342"/>
      <c r="D27" s="342"/>
      <c r="E27" s="343"/>
      <c r="F27" s="188">
        <f>'ESTADO DE ACTIVIDADES'!G34</f>
        <v>948396</v>
      </c>
      <c r="G27" s="328">
        <f>'ESTADO DE ACTIVIDADES'!H34</f>
        <v>841591</v>
      </c>
      <c r="H27" s="329"/>
      <c r="I27" s="330"/>
      <c r="J27" s="143"/>
      <c r="K27" s="2"/>
      <c r="L27" s="2"/>
      <c r="M27" s="7"/>
      <c r="N27" s="7"/>
      <c r="O27" s="1"/>
      <c r="P27" s="1"/>
    </row>
    <row r="28" spans="1:16" ht="12.75" x14ac:dyDescent="0.15">
      <c r="A28" s="342" t="s">
        <v>147</v>
      </c>
      <c r="B28" s="342"/>
      <c r="C28" s="342"/>
      <c r="D28" s="342"/>
      <c r="E28" s="343"/>
      <c r="F28" s="188">
        <v>0</v>
      </c>
      <c r="G28" s="328">
        <v>0</v>
      </c>
      <c r="H28" s="329"/>
      <c r="I28" s="330"/>
      <c r="J28" s="5"/>
      <c r="K28" s="2"/>
      <c r="L28" s="9"/>
      <c r="M28" s="1"/>
      <c r="N28" s="1"/>
      <c r="O28" s="1"/>
      <c r="P28" s="1"/>
    </row>
    <row r="29" spans="1:16" ht="12.75" customHeight="1" x14ac:dyDescent="0.15">
      <c r="A29" s="342" t="s">
        <v>55</v>
      </c>
      <c r="B29" s="342"/>
      <c r="C29" s="342"/>
      <c r="D29" s="342"/>
      <c r="E29" s="343"/>
      <c r="F29" s="188">
        <v>0</v>
      </c>
      <c r="G29" s="328">
        <v>0</v>
      </c>
      <c r="H29" s="329"/>
      <c r="I29" s="330"/>
      <c r="J29" s="5"/>
      <c r="K29" s="2"/>
      <c r="L29" s="9"/>
      <c r="M29" s="1"/>
      <c r="N29" s="1"/>
      <c r="O29" s="1"/>
      <c r="P29" s="1"/>
    </row>
    <row r="30" spans="1:16" ht="13.5" thickBot="1" x14ac:dyDescent="0.2">
      <c r="A30" s="342" t="s">
        <v>148</v>
      </c>
      <c r="B30" s="342"/>
      <c r="C30" s="342"/>
      <c r="D30" s="342"/>
      <c r="E30" s="343"/>
      <c r="F30" s="188">
        <v>0</v>
      </c>
      <c r="G30" s="328">
        <v>0</v>
      </c>
      <c r="H30" s="329"/>
      <c r="I30" s="330"/>
      <c r="J30" s="5"/>
      <c r="K30" s="2"/>
      <c r="L30" s="9"/>
      <c r="M30" s="1"/>
      <c r="N30" s="1"/>
      <c r="O30" s="1"/>
      <c r="P30" s="1"/>
    </row>
    <row r="31" spans="1:16" ht="14.25" customHeight="1" thickBot="1" x14ac:dyDescent="0.2">
      <c r="A31" s="342" t="s">
        <v>57</v>
      </c>
      <c r="B31" s="342"/>
      <c r="C31" s="342"/>
      <c r="D31" s="342"/>
      <c r="E31" s="343"/>
      <c r="F31" s="188">
        <v>0</v>
      </c>
      <c r="G31" s="328">
        <v>0</v>
      </c>
      <c r="H31" s="329"/>
      <c r="I31" s="330"/>
      <c r="J31" s="5"/>
      <c r="K31" s="2"/>
      <c r="L31" s="9"/>
      <c r="M31" s="91" t="s">
        <v>17</v>
      </c>
      <c r="N31" s="92" t="s">
        <v>19</v>
      </c>
      <c r="O31" s="92"/>
      <c r="P31" s="1"/>
    </row>
    <row r="32" spans="1:16" ht="14.25" customHeight="1" x14ac:dyDescent="0.15">
      <c r="A32" s="342" t="s">
        <v>58</v>
      </c>
      <c r="B32" s="342"/>
      <c r="C32" s="342"/>
      <c r="D32" s="342"/>
      <c r="E32" s="343"/>
      <c r="F32" s="188">
        <v>0</v>
      </c>
      <c r="G32" s="328">
        <v>0</v>
      </c>
      <c r="H32" s="329"/>
      <c r="I32" s="330"/>
      <c r="J32" s="5"/>
      <c r="K32" s="2"/>
      <c r="L32" s="9"/>
      <c r="M32" s="93" t="s">
        <v>18</v>
      </c>
      <c r="N32" s="94"/>
      <c r="O32" s="95"/>
      <c r="P32" s="1"/>
    </row>
    <row r="33" spans="1:18" ht="12.75" x14ac:dyDescent="0.15">
      <c r="A33" s="342" t="s">
        <v>149</v>
      </c>
      <c r="B33" s="342"/>
      <c r="C33" s="342"/>
      <c r="D33" s="342"/>
      <c r="E33" s="343"/>
      <c r="F33" s="188">
        <v>0</v>
      </c>
      <c r="G33" s="328">
        <v>0</v>
      </c>
      <c r="H33" s="329"/>
      <c r="I33" s="330"/>
      <c r="J33" s="5"/>
      <c r="K33" s="2"/>
      <c r="L33" s="9"/>
      <c r="M33" s="1" t="s">
        <v>26</v>
      </c>
      <c r="N33" s="94">
        <v>512651</v>
      </c>
      <c r="O33" s="95"/>
      <c r="P33" s="1"/>
    </row>
    <row r="34" spans="1:18" ht="12.75" x14ac:dyDescent="0.15">
      <c r="A34" s="342" t="s">
        <v>150</v>
      </c>
      <c r="B34" s="342"/>
      <c r="C34" s="342"/>
      <c r="D34" s="342"/>
      <c r="E34" s="343"/>
      <c r="F34" s="188">
        <v>0</v>
      </c>
      <c r="G34" s="328">
        <v>0</v>
      </c>
      <c r="H34" s="329"/>
      <c r="I34" s="330"/>
      <c r="J34" s="5"/>
      <c r="K34" s="2"/>
      <c r="L34" s="9"/>
      <c r="M34" s="96" t="s">
        <v>180</v>
      </c>
      <c r="N34" s="97">
        <v>15316</v>
      </c>
      <c r="O34" s="95"/>
      <c r="P34" s="1"/>
    </row>
    <row r="35" spans="1:18" ht="12.75" x14ac:dyDescent="0.15">
      <c r="A35" s="342" t="s">
        <v>61</v>
      </c>
      <c r="B35" s="342"/>
      <c r="C35" s="342"/>
      <c r="D35" s="342"/>
      <c r="E35" s="343"/>
      <c r="F35" s="188">
        <v>0</v>
      </c>
      <c r="G35" s="328">
        <v>0</v>
      </c>
      <c r="H35" s="329"/>
      <c r="I35" s="330"/>
      <c r="J35" s="5"/>
      <c r="K35" s="2"/>
      <c r="L35" s="9"/>
      <c r="M35" s="96" t="s">
        <v>30</v>
      </c>
      <c r="N35" s="98">
        <v>0</v>
      </c>
      <c r="O35" s="95"/>
      <c r="P35" s="1"/>
      <c r="R35" s="9"/>
    </row>
    <row r="36" spans="1:18" ht="12.75" x14ac:dyDescent="0.15">
      <c r="A36" s="342" t="s">
        <v>62</v>
      </c>
      <c r="B36" s="342"/>
      <c r="C36" s="342"/>
      <c r="D36" s="342"/>
      <c r="E36" s="343"/>
      <c r="F36" s="188">
        <v>0</v>
      </c>
      <c r="G36" s="328">
        <v>0</v>
      </c>
      <c r="H36" s="329"/>
      <c r="I36" s="330"/>
      <c r="J36" s="5"/>
      <c r="K36" s="2"/>
      <c r="L36" s="9"/>
      <c r="M36" s="96" t="s">
        <v>179</v>
      </c>
      <c r="N36" s="98">
        <v>0</v>
      </c>
      <c r="O36" s="95"/>
      <c r="P36" s="26"/>
    </row>
    <row r="37" spans="1:18" ht="14.25" customHeight="1" x14ac:dyDescent="0.15">
      <c r="A37" s="342" t="s">
        <v>64</v>
      </c>
      <c r="B37" s="342"/>
      <c r="C37" s="342"/>
      <c r="D37" s="342"/>
      <c r="E37" s="343"/>
      <c r="F37" s="188">
        <v>0</v>
      </c>
      <c r="G37" s="328">
        <v>0</v>
      </c>
      <c r="H37" s="329"/>
      <c r="I37" s="330"/>
      <c r="J37" s="5"/>
      <c r="K37" s="2"/>
      <c r="L37" s="9"/>
      <c r="M37" s="40" t="s">
        <v>181</v>
      </c>
      <c r="N37" s="99">
        <v>0</v>
      </c>
      <c r="O37" s="100"/>
      <c r="P37" s="1"/>
    </row>
    <row r="38" spans="1:18" ht="14.25" customHeight="1" x14ac:dyDescent="0.15">
      <c r="A38" s="342" t="s">
        <v>65</v>
      </c>
      <c r="B38" s="342"/>
      <c r="C38" s="342"/>
      <c r="D38" s="342"/>
      <c r="E38" s="343"/>
      <c r="F38" s="188">
        <v>0</v>
      </c>
      <c r="G38" s="328">
        <v>0</v>
      </c>
      <c r="H38" s="329"/>
      <c r="I38" s="330"/>
      <c r="J38" s="5"/>
      <c r="K38" s="2"/>
      <c r="L38" s="9"/>
      <c r="M38" s="101"/>
      <c r="N38" s="98">
        <v>0</v>
      </c>
      <c r="O38" s="100"/>
      <c r="P38" s="1"/>
    </row>
    <row r="39" spans="1:18" ht="14.25" customHeight="1" thickBot="1" x14ac:dyDescent="0.2">
      <c r="A39" s="342" t="s">
        <v>66</v>
      </c>
      <c r="B39" s="342"/>
      <c r="C39" s="342"/>
      <c r="D39" s="342"/>
      <c r="E39" s="343"/>
      <c r="F39" s="188">
        <v>0</v>
      </c>
      <c r="G39" s="328">
        <v>0</v>
      </c>
      <c r="H39" s="329"/>
      <c r="I39" s="330"/>
      <c r="J39" s="5"/>
      <c r="K39" s="2"/>
      <c r="L39" s="9"/>
      <c r="M39" s="102"/>
      <c r="N39" s="103">
        <f>SUM(N33:N38)</f>
        <v>527967</v>
      </c>
      <c r="O39" s="104"/>
      <c r="P39" s="1"/>
    </row>
    <row r="40" spans="1:18" ht="14.25" customHeight="1" thickBot="1" x14ac:dyDescent="0.2">
      <c r="A40" s="342" t="s">
        <v>151</v>
      </c>
      <c r="B40" s="342"/>
      <c r="C40" s="342"/>
      <c r="D40" s="342"/>
      <c r="E40" s="343"/>
      <c r="F40" s="188">
        <v>0</v>
      </c>
      <c r="G40" s="328">
        <v>0</v>
      </c>
      <c r="H40" s="329"/>
      <c r="I40" s="330"/>
      <c r="J40" s="5"/>
      <c r="K40" s="2"/>
      <c r="L40" s="9"/>
      <c r="M40" s="7"/>
      <c r="N40" s="99"/>
      <c r="O40" s="1"/>
      <c r="P40" s="1"/>
    </row>
    <row r="41" spans="1:18" ht="14.25" customHeight="1" thickBot="1" x14ac:dyDescent="0.2">
      <c r="A41" s="337" t="s">
        <v>152</v>
      </c>
      <c r="B41" s="337"/>
      <c r="C41" s="337"/>
      <c r="D41" s="337"/>
      <c r="E41" s="338"/>
      <c r="F41" s="189">
        <f>F12-F24</f>
        <v>3804236</v>
      </c>
      <c r="G41" s="339">
        <f>G12-G24</f>
        <v>2558146</v>
      </c>
      <c r="H41" s="340"/>
      <c r="I41" s="341"/>
      <c r="J41" s="5"/>
      <c r="K41" s="2">
        <f>F41+F54</f>
        <v>-30058</v>
      </c>
      <c r="L41" s="2"/>
      <c r="M41" s="91" t="s">
        <v>20</v>
      </c>
      <c r="N41" s="105" t="s">
        <v>21</v>
      </c>
      <c r="O41" s="106"/>
      <c r="P41" s="1"/>
    </row>
    <row r="42" spans="1:18" ht="14.25" customHeight="1" x14ac:dyDescent="0.15">
      <c r="A42" s="325"/>
      <c r="B42" s="326"/>
      <c r="C42" s="326"/>
      <c r="D42" s="326"/>
      <c r="E42" s="326"/>
      <c r="F42" s="188"/>
      <c r="G42" s="188"/>
      <c r="H42" s="190"/>
      <c r="I42" s="191"/>
      <c r="J42" s="5"/>
      <c r="K42" s="2"/>
      <c r="L42" s="9"/>
      <c r="M42" s="93" t="s">
        <v>24</v>
      </c>
      <c r="N42" s="98">
        <v>10892</v>
      </c>
      <c r="O42" s="100"/>
      <c r="P42" s="1"/>
    </row>
    <row r="43" spans="1:18" ht="12.75" x14ac:dyDescent="0.15">
      <c r="A43" s="325"/>
      <c r="B43" s="326"/>
      <c r="C43" s="326"/>
      <c r="D43" s="326"/>
      <c r="E43" s="326"/>
      <c r="F43" s="188"/>
      <c r="G43" s="188"/>
      <c r="H43" s="190"/>
      <c r="I43" s="191"/>
      <c r="J43" s="5"/>
      <c r="K43" s="2"/>
      <c r="L43" s="9"/>
      <c r="M43" s="107" t="s">
        <v>22</v>
      </c>
      <c r="N43" s="98">
        <v>979227</v>
      </c>
      <c r="O43" s="108"/>
      <c r="P43" s="1"/>
    </row>
    <row r="44" spans="1:18" ht="12.75" x14ac:dyDescent="0.15">
      <c r="A44" s="346" t="s">
        <v>153</v>
      </c>
      <c r="B44" s="346"/>
      <c r="C44" s="346"/>
      <c r="D44" s="346"/>
      <c r="E44" s="334"/>
      <c r="F44" s="189"/>
      <c r="G44" s="339"/>
      <c r="H44" s="340"/>
      <c r="I44" s="341"/>
      <c r="J44" s="5"/>
      <c r="K44" s="2">
        <f>F41+F54</f>
        <v>-30058</v>
      </c>
      <c r="L44" s="2"/>
      <c r="M44" s="107" t="s">
        <v>26</v>
      </c>
      <c r="N44" s="98">
        <v>18994</v>
      </c>
      <c r="O44" s="100"/>
      <c r="P44" s="1"/>
      <c r="Q44">
        <v>151249</v>
      </c>
    </row>
    <row r="45" spans="1:18" ht="12.75" x14ac:dyDescent="0.15">
      <c r="A45" s="334" t="s">
        <v>10</v>
      </c>
      <c r="B45" s="335"/>
      <c r="C45" s="335"/>
      <c r="D45" s="335"/>
      <c r="E45" s="335"/>
      <c r="F45" s="192">
        <f>SUM(F46:F48)</f>
        <v>527967</v>
      </c>
      <c r="G45" s="193"/>
      <c r="H45" s="363">
        <f>SUM(I46:I48)</f>
        <v>561834</v>
      </c>
      <c r="I45" s="364"/>
      <c r="J45" s="144"/>
      <c r="K45" s="2"/>
      <c r="M45" s="45" t="s">
        <v>25</v>
      </c>
      <c r="N45" s="99">
        <v>0</v>
      </c>
      <c r="O45" s="98"/>
      <c r="P45" s="1"/>
      <c r="Q45">
        <v>511005</v>
      </c>
    </row>
    <row r="46" spans="1:18" ht="12.75" x14ac:dyDescent="0.15">
      <c r="A46" s="342" t="s">
        <v>94</v>
      </c>
      <c r="B46" s="342"/>
      <c r="C46" s="342"/>
      <c r="D46" s="342"/>
      <c r="E46" s="343"/>
      <c r="F46" s="194">
        <v>0</v>
      </c>
      <c r="G46" s="195"/>
      <c r="H46" s="196"/>
      <c r="I46" s="197">
        <v>0</v>
      </c>
      <c r="J46" s="5"/>
      <c r="K46" s="2"/>
      <c r="M46" s="1"/>
      <c r="N46" s="26">
        <v>0</v>
      </c>
      <c r="O46" s="25">
        <f>SUM(N42:N45)</f>
        <v>1009113</v>
      </c>
      <c r="P46" s="25"/>
      <c r="Q46">
        <f>Q45-Q44</f>
        <v>359756</v>
      </c>
    </row>
    <row r="47" spans="1:18" ht="12.75" x14ac:dyDescent="0.15">
      <c r="A47" s="342" t="s">
        <v>95</v>
      </c>
      <c r="B47" s="342"/>
      <c r="C47" s="342"/>
      <c r="D47" s="342"/>
      <c r="E47" s="343"/>
      <c r="F47" s="198">
        <v>0</v>
      </c>
      <c r="G47" s="195"/>
      <c r="H47" s="196"/>
      <c r="I47" s="197">
        <v>0</v>
      </c>
      <c r="J47" s="5"/>
      <c r="K47" s="2"/>
      <c r="L47" s="2"/>
      <c r="M47" s="1" t="s">
        <v>31</v>
      </c>
      <c r="N47" s="1"/>
      <c r="O47" s="100"/>
      <c r="P47" s="1"/>
    </row>
    <row r="48" spans="1:18" ht="31.5" x14ac:dyDescent="0.15">
      <c r="A48" s="344" t="s">
        <v>154</v>
      </c>
      <c r="B48" s="344"/>
      <c r="C48" s="344"/>
      <c r="D48" s="344"/>
      <c r="E48" s="345"/>
      <c r="F48" s="199">
        <f>N39</f>
        <v>527967</v>
      </c>
      <c r="G48" s="195"/>
      <c r="H48" s="196"/>
      <c r="I48" s="200">
        <v>561834</v>
      </c>
      <c r="J48" s="5"/>
      <c r="K48" s="19"/>
      <c r="M48" s="45" t="s">
        <v>27</v>
      </c>
      <c r="N48" s="32">
        <v>2558146</v>
      </c>
      <c r="O48" s="100"/>
      <c r="P48" s="1"/>
    </row>
    <row r="49" spans="1:16" ht="21" x14ac:dyDescent="0.15">
      <c r="A49" s="336"/>
      <c r="B49" s="336"/>
      <c r="C49" s="336"/>
      <c r="D49" s="336"/>
      <c r="E49" s="336"/>
      <c r="F49" s="209"/>
      <c r="G49" s="325"/>
      <c r="H49" s="326"/>
      <c r="I49" s="327"/>
      <c r="J49" s="5"/>
      <c r="K49" s="19"/>
      <c r="M49" s="40" t="s">
        <v>28</v>
      </c>
      <c r="N49" s="32">
        <v>-1591868</v>
      </c>
      <c r="O49" s="100"/>
      <c r="P49" s="1"/>
    </row>
    <row r="50" spans="1:16" ht="21" x14ac:dyDescent="0.15">
      <c r="A50" s="337" t="s">
        <v>11</v>
      </c>
      <c r="B50" s="337"/>
      <c r="C50" s="337"/>
      <c r="D50" s="337"/>
      <c r="E50" s="338"/>
      <c r="F50" s="189">
        <f>SUM(F51:F53)</f>
        <v>4362261</v>
      </c>
      <c r="G50" s="339">
        <f>SUM(G51:I53)</f>
        <v>3705103</v>
      </c>
      <c r="H50" s="340"/>
      <c r="I50" s="341"/>
      <c r="J50" s="6"/>
      <c r="K50" s="2"/>
      <c r="M50" s="40" t="s">
        <v>29</v>
      </c>
      <c r="N50" s="32">
        <v>-2248850</v>
      </c>
      <c r="O50" s="108"/>
      <c r="P50" s="1"/>
    </row>
    <row r="51" spans="1:16" ht="21" x14ac:dyDescent="0.15">
      <c r="A51" s="342" t="s">
        <v>94</v>
      </c>
      <c r="B51" s="342"/>
      <c r="C51" s="342"/>
      <c r="D51" s="342"/>
      <c r="E51" s="343"/>
      <c r="F51" s="188">
        <v>0</v>
      </c>
      <c r="G51" s="189"/>
      <c r="H51" s="201"/>
      <c r="I51" s="191">
        <v>0</v>
      </c>
      <c r="J51" s="5"/>
      <c r="K51" s="19"/>
      <c r="M51" s="46" t="s">
        <v>23</v>
      </c>
      <c r="N51" s="109">
        <f>N48+N49-N50-N47</f>
        <v>3215128</v>
      </c>
      <c r="O51" s="110">
        <f>N51</f>
        <v>3215128</v>
      </c>
      <c r="P51" s="1"/>
    </row>
    <row r="52" spans="1:16" ht="12.75" x14ac:dyDescent="0.15">
      <c r="A52" s="342" t="s">
        <v>95</v>
      </c>
      <c r="B52" s="342"/>
      <c r="C52" s="342"/>
      <c r="D52" s="342"/>
      <c r="E52" s="343"/>
      <c r="F52" s="188">
        <v>138020</v>
      </c>
      <c r="G52" s="189"/>
      <c r="H52" s="201"/>
      <c r="I52" s="191">
        <v>61239</v>
      </c>
      <c r="J52" s="145"/>
      <c r="K52" s="19"/>
      <c r="M52" s="40"/>
      <c r="N52" s="94"/>
      <c r="O52" s="108"/>
      <c r="P52" s="1"/>
    </row>
    <row r="53" spans="1:16" ht="12.75" x14ac:dyDescent="0.15">
      <c r="A53" s="342" t="s">
        <v>155</v>
      </c>
      <c r="B53" s="342"/>
      <c r="C53" s="342"/>
      <c r="D53" s="342"/>
      <c r="E53" s="343"/>
      <c r="F53" s="202">
        <f>O54</f>
        <v>4224241</v>
      </c>
      <c r="G53" s="328">
        <v>3643864</v>
      </c>
      <c r="H53" s="329"/>
      <c r="I53" s="330"/>
      <c r="J53" s="5"/>
      <c r="K53" s="19"/>
      <c r="M53" s="107"/>
      <c r="N53" s="94"/>
      <c r="O53" s="100"/>
      <c r="P53" s="1"/>
    </row>
    <row r="54" spans="1:16" ht="13.5" thickBot="1" x14ac:dyDescent="0.2">
      <c r="A54" s="346" t="s">
        <v>167</v>
      </c>
      <c r="B54" s="346"/>
      <c r="C54" s="346"/>
      <c r="D54" s="346"/>
      <c r="E54" s="334"/>
      <c r="F54" s="203">
        <f>F45-F50</f>
        <v>-3834294</v>
      </c>
      <c r="G54" s="349">
        <f>H45-G50</f>
        <v>-3143269</v>
      </c>
      <c r="H54" s="350"/>
      <c r="I54" s="351"/>
      <c r="J54" s="143"/>
      <c r="K54" s="19"/>
      <c r="M54" s="93"/>
      <c r="N54" s="94">
        <f>SUM(N52:N53)</f>
        <v>0</v>
      </c>
      <c r="O54" s="104">
        <f>O46+O51</f>
        <v>4224241</v>
      </c>
      <c r="P54" s="1"/>
    </row>
    <row r="55" spans="1:16" ht="12.75" x14ac:dyDescent="0.15">
      <c r="A55" s="325"/>
      <c r="B55" s="326"/>
      <c r="C55" s="326"/>
      <c r="D55" s="326"/>
      <c r="E55" s="326"/>
      <c r="F55" s="195"/>
      <c r="G55" s="195"/>
      <c r="H55" s="196"/>
      <c r="I55" s="204"/>
      <c r="J55" s="5"/>
      <c r="K55" s="19"/>
      <c r="M55" s="93"/>
      <c r="N55" s="97">
        <v>0</v>
      </c>
      <c r="O55" s="1"/>
      <c r="P55" s="1"/>
    </row>
    <row r="56" spans="1:16" ht="12.75" x14ac:dyDescent="0.15">
      <c r="A56" s="346" t="s">
        <v>156</v>
      </c>
      <c r="B56" s="346"/>
      <c r="C56" s="346"/>
      <c r="D56" s="346"/>
      <c r="E56" s="334"/>
      <c r="F56" s="203"/>
      <c r="G56" s="195"/>
      <c r="H56" s="196"/>
      <c r="I56" s="204"/>
      <c r="J56" s="5"/>
      <c r="K56" s="2"/>
      <c r="L56" s="2"/>
      <c r="M56" s="1"/>
      <c r="N56" s="24"/>
      <c r="O56" s="1"/>
      <c r="P56" s="1"/>
    </row>
    <row r="57" spans="1:16" ht="12.75" x14ac:dyDescent="0.15">
      <c r="A57" s="334" t="s">
        <v>10</v>
      </c>
      <c r="B57" s="335"/>
      <c r="C57" s="335"/>
      <c r="D57" s="335"/>
      <c r="E57" s="335"/>
      <c r="F57" s="203">
        <f>F58+F61</f>
        <v>0</v>
      </c>
      <c r="G57" s="195"/>
      <c r="H57" s="196"/>
      <c r="I57" s="205">
        <f>I58+I61</f>
        <v>0</v>
      </c>
      <c r="J57" s="5"/>
      <c r="K57" s="2"/>
      <c r="L57" s="2"/>
      <c r="M57" s="5"/>
      <c r="N57" s="26"/>
      <c r="O57" s="1"/>
      <c r="P57" s="1"/>
    </row>
    <row r="58" spans="1:16" ht="15" customHeight="1" x14ac:dyDescent="0.15">
      <c r="A58" s="342" t="s">
        <v>157</v>
      </c>
      <c r="B58" s="342"/>
      <c r="C58" s="342"/>
      <c r="D58" s="342"/>
      <c r="E58" s="343"/>
      <c r="F58" s="198">
        <f>F59+F60</f>
        <v>0</v>
      </c>
      <c r="G58" s="198"/>
      <c r="H58" s="206"/>
      <c r="I58" s="197">
        <f>I59+I60</f>
        <v>0</v>
      </c>
      <c r="J58" s="5"/>
      <c r="K58" s="2"/>
      <c r="L58" s="2"/>
      <c r="M58" s="1"/>
      <c r="N58" s="26"/>
      <c r="O58" s="1"/>
      <c r="P58" s="1"/>
    </row>
    <row r="59" spans="1:16" ht="12.75" x14ac:dyDescent="0.15">
      <c r="A59" s="352" t="s">
        <v>158</v>
      </c>
      <c r="B59" s="352"/>
      <c r="C59" s="352"/>
      <c r="D59" s="352"/>
      <c r="E59" s="353"/>
      <c r="F59" s="198">
        <v>0</v>
      </c>
      <c r="G59" s="198"/>
      <c r="H59" s="206"/>
      <c r="I59" s="197">
        <v>0</v>
      </c>
      <c r="J59" s="5"/>
      <c r="K59" s="2"/>
      <c r="L59" s="2"/>
      <c r="M59" s="1"/>
      <c r="N59" s="26"/>
      <c r="O59" s="1"/>
      <c r="P59" s="1"/>
    </row>
    <row r="60" spans="1:16" ht="12.75" x14ac:dyDescent="0.15">
      <c r="A60" s="352" t="s">
        <v>159</v>
      </c>
      <c r="B60" s="352"/>
      <c r="C60" s="352"/>
      <c r="D60" s="352"/>
      <c r="E60" s="353"/>
      <c r="F60" s="198">
        <v>0</v>
      </c>
      <c r="G60" s="198"/>
      <c r="H60" s="206"/>
      <c r="I60" s="197">
        <v>0</v>
      </c>
      <c r="J60" s="5"/>
      <c r="K60" s="2"/>
      <c r="L60" s="2"/>
      <c r="M60" s="1"/>
      <c r="N60" s="6"/>
      <c r="O60" s="1"/>
      <c r="P60" s="1"/>
    </row>
    <row r="61" spans="1:16" ht="12.75" x14ac:dyDescent="0.15">
      <c r="A61" s="342" t="s">
        <v>163</v>
      </c>
      <c r="B61" s="342"/>
      <c r="C61" s="342"/>
      <c r="D61" s="342"/>
      <c r="E61" s="343"/>
      <c r="F61" s="198">
        <v>0</v>
      </c>
      <c r="G61" s="195"/>
      <c r="H61" s="196"/>
      <c r="I61" s="197">
        <v>0</v>
      </c>
      <c r="J61" s="5"/>
      <c r="K61" s="2"/>
      <c r="L61" s="2"/>
      <c r="M61" s="1"/>
      <c r="N61" s="26"/>
      <c r="O61" s="1"/>
      <c r="P61" s="1"/>
    </row>
    <row r="62" spans="1:16" ht="12.75" x14ac:dyDescent="0.15">
      <c r="A62" s="325"/>
      <c r="B62" s="326"/>
      <c r="C62" s="326"/>
      <c r="D62" s="326"/>
      <c r="E62" s="326"/>
      <c r="F62" s="198"/>
      <c r="G62" s="195"/>
      <c r="H62" s="196"/>
      <c r="I62" s="197"/>
      <c r="J62" s="5"/>
      <c r="K62" s="2"/>
      <c r="L62" s="2"/>
      <c r="M62" s="1"/>
      <c r="N62" s="1"/>
      <c r="O62" s="1"/>
      <c r="P62" s="1"/>
    </row>
    <row r="63" spans="1:16" ht="12.75" x14ac:dyDescent="0.15">
      <c r="A63" s="337" t="s">
        <v>11</v>
      </c>
      <c r="B63" s="337"/>
      <c r="C63" s="337"/>
      <c r="D63" s="337"/>
      <c r="E63" s="338"/>
      <c r="F63" s="203">
        <f>F64+F67</f>
        <v>0</v>
      </c>
      <c r="G63" s="195"/>
      <c r="H63" s="196"/>
      <c r="I63" s="205">
        <f>I64+I67</f>
        <v>0</v>
      </c>
      <c r="J63" s="5"/>
      <c r="K63" s="2"/>
      <c r="L63" s="2"/>
      <c r="M63" s="1"/>
      <c r="N63" s="1"/>
      <c r="O63" s="1"/>
      <c r="P63" s="1"/>
    </row>
    <row r="64" spans="1:16" ht="12.75" x14ac:dyDescent="0.15">
      <c r="A64" s="342" t="s">
        <v>164</v>
      </c>
      <c r="B64" s="342"/>
      <c r="C64" s="342"/>
      <c r="D64" s="342"/>
      <c r="E64" s="343"/>
      <c r="F64" s="198">
        <f>F65+F66</f>
        <v>0</v>
      </c>
      <c r="G64" s="195"/>
      <c r="H64" s="196"/>
      <c r="I64" s="197">
        <f>I65+I66</f>
        <v>0</v>
      </c>
      <c r="J64" s="5"/>
      <c r="K64" s="2"/>
      <c r="L64" s="2"/>
      <c r="M64" s="1"/>
      <c r="N64" s="1"/>
      <c r="O64" s="1"/>
      <c r="P64" s="1"/>
    </row>
    <row r="65" spans="1:17" ht="12.75" x14ac:dyDescent="0.15">
      <c r="A65" s="352" t="s">
        <v>158</v>
      </c>
      <c r="B65" s="352"/>
      <c r="C65" s="352"/>
      <c r="D65" s="352"/>
      <c r="E65" s="353"/>
      <c r="F65" s="198">
        <v>0</v>
      </c>
      <c r="G65" s="195"/>
      <c r="H65" s="196"/>
      <c r="I65" s="197">
        <v>0</v>
      </c>
      <c r="J65" s="5"/>
      <c r="K65" s="2"/>
      <c r="L65" s="2"/>
      <c r="M65" s="1"/>
      <c r="N65" s="1"/>
      <c r="O65" s="1"/>
      <c r="P65" s="1"/>
    </row>
    <row r="66" spans="1:17" ht="12.75" x14ac:dyDescent="0.15">
      <c r="A66" s="352" t="s">
        <v>159</v>
      </c>
      <c r="B66" s="352"/>
      <c r="C66" s="352"/>
      <c r="D66" s="352"/>
      <c r="E66" s="353"/>
      <c r="F66" s="198">
        <v>0</v>
      </c>
      <c r="G66" s="195"/>
      <c r="H66" s="196"/>
      <c r="I66" s="197">
        <v>0</v>
      </c>
      <c r="J66" s="5"/>
      <c r="K66" s="2"/>
      <c r="L66" s="2"/>
      <c r="M66" s="1"/>
      <c r="N66" s="1"/>
      <c r="O66" s="1"/>
      <c r="P66" s="1"/>
    </row>
    <row r="67" spans="1:17" ht="15" customHeight="1" x14ac:dyDescent="0.15">
      <c r="A67" s="342" t="s">
        <v>165</v>
      </c>
      <c r="B67" s="342"/>
      <c r="C67" s="342"/>
      <c r="D67" s="342"/>
      <c r="E67" s="343"/>
      <c r="F67" s="198">
        <v>0</v>
      </c>
      <c r="G67" s="195"/>
      <c r="H67" s="196"/>
      <c r="I67" s="197">
        <v>0</v>
      </c>
      <c r="J67" s="5"/>
      <c r="K67" s="2"/>
      <c r="L67" s="2"/>
      <c r="M67" s="1"/>
      <c r="N67" s="1"/>
      <c r="O67" s="1"/>
      <c r="P67" s="1"/>
    </row>
    <row r="68" spans="1:17" ht="22.9" customHeight="1" x14ac:dyDescent="0.15">
      <c r="A68" s="346" t="s">
        <v>166</v>
      </c>
      <c r="B68" s="346"/>
      <c r="C68" s="346"/>
      <c r="D68" s="346"/>
      <c r="E68" s="334"/>
      <c r="F68" s="203">
        <f>F57-F63</f>
        <v>0</v>
      </c>
      <c r="G68" s="195"/>
      <c r="H68" s="196"/>
      <c r="I68" s="205">
        <f>I57-I63</f>
        <v>0</v>
      </c>
      <c r="J68" s="5"/>
      <c r="K68" s="2"/>
      <c r="L68" s="2"/>
      <c r="M68" s="14"/>
      <c r="N68" s="12"/>
      <c r="O68" s="15"/>
    </row>
    <row r="69" spans="1:17" ht="13.5" thickBot="1" x14ac:dyDescent="0.2">
      <c r="A69" s="325"/>
      <c r="B69" s="326"/>
      <c r="C69" s="326"/>
      <c r="D69" s="326"/>
      <c r="E69" s="326"/>
      <c r="F69" s="207"/>
      <c r="G69" s="325"/>
      <c r="H69" s="326"/>
      <c r="I69" s="327"/>
      <c r="J69" s="5"/>
      <c r="K69" s="2"/>
      <c r="M69" s="2"/>
      <c r="N69" s="10"/>
    </row>
    <row r="70" spans="1:17" ht="13.5" thickBot="1" x14ac:dyDescent="0.2">
      <c r="A70" s="346" t="s">
        <v>160</v>
      </c>
      <c r="B70" s="346"/>
      <c r="C70" s="346"/>
      <c r="D70" s="346"/>
      <c r="E70" s="334"/>
      <c r="F70" s="161">
        <f>F72-F71</f>
        <v>-30058</v>
      </c>
      <c r="G70" s="339">
        <f>G72-G71</f>
        <v>-585123</v>
      </c>
      <c r="H70" s="340"/>
      <c r="I70" s="341"/>
      <c r="J70" s="143"/>
      <c r="K70" s="2"/>
      <c r="L70" s="2"/>
      <c r="M70" s="16"/>
      <c r="N70" s="17"/>
      <c r="O70" s="18"/>
    </row>
    <row r="71" spans="1:17" ht="12.75" x14ac:dyDescent="0.15">
      <c r="A71" s="342" t="s">
        <v>161</v>
      </c>
      <c r="B71" s="342"/>
      <c r="C71" s="342"/>
      <c r="D71" s="342"/>
      <c r="E71" s="343"/>
      <c r="F71" s="164">
        <f>G72</f>
        <v>6603769</v>
      </c>
      <c r="G71" s="328">
        <v>7188892</v>
      </c>
      <c r="H71" s="329"/>
      <c r="I71" s="330"/>
      <c r="J71" s="5"/>
      <c r="K71" s="2"/>
      <c r="M71" s="11"/>
      <c r="N71" s="12"/>
      <c r="O71" s="13"/>
    </row>
    <row r="72" spans="1:17" ht="12.75" x14ac:dyDescent="0.15">
      <c r="A72" s="342" t="s">
        <v>162</v>
      </c>
      <c r="B72" s="342"/>
      <c r="C72" s="342"/>
      <c r="D72" s="342"/>
      <c r="E72" s="343"/>
      <c r="F72" s="208">
        <v>6573711</v>
      </c>
      <c r="G72" s="328">
        <v>6603769</v>
      </c>
      <c r="H72" s="329"/>
      <c r="I72" s="330"/>
      <c r="J72" s="5"/>
      <c r="K72" s="2"/>
      <c r="M72" s="29"/>
      <c r="N72" s="12"/>
      <c r="O72" s="28"/>
    </row>
    <row r="73" spans="1:17" x14ac:dyDescent="0.15">
      <c r="A73" s="138"/>
      <c r="B73" s="138"/>
      <c r="C73" s="138"/>
      <c r="D73" s="138"/>
      <c r="E73" s="138"/>
      <c r="F73" s="138"/>
      <c r="G73" s="138"/>
      <c r="H73" s="138"/>
      <c r="I73" s="138"/>
      <c r="J73" s="1"/>
      <c r="K73" s="2"/>
      <c r="M73" s="29"/>
      <c r="N73" s="12"/>
      <c r="O73" s="13"/>
    </row>
    <row r="74" spans="1:17" x14ac:dyDescent="0.15">
      <c r="A74" s="138"/>
      <c r="B74" s="138"/>
      <c r="C74" s="138"/>
      <c r="D74" s="138"/>
      <c r="E74" s="138"/>
      <c r="F74" s="139"/>
      <c r="G74" s="138"/>
      <c r="H74" s="138"/>
      <c r="I74" s="138"/>
      <c r="J74" s="1"/>
      <c r="K74" s="2"/>
      <c r="M74" s="30"/>
      <c r="N74" s="10"/>
      <c r="O74" s="12"/>
    </row>
    <row r="75" spans="1:17" ht="12" x14ac:dyDescent="0.15">
      <c r="A75" s="138"/>
      <c r="B75" s="138"/>
      <c r="C75" s="138"/>
      <c r="D75" s="138"/>
      <c r="E75" s="138"/>
      <c r="F75" s="140"/>
      <c r="G75" s="138"/>
      <c r="H75" s="138"/>
      <c r="I75" s="138"/>
      <c r="J75" s="1"/>
      <c r="K75" s="2"/>
      <c r="N75" s="9"/>
      <c r="O75" s="25"/>
      <c r="P75" s="25"/>
    </row>
    <row r="76" spans="1:17" x14ac:dyDescent="0.15">
      <c r="A76" s="138"/>
      <c r="B76" s="138"/>
      <c r="C76" s="138"/>
      <c r="D76" s="138"/>
      <c r="E76" s="138"/>
      <c r="F76" s="138"/>
      <c r="G76" s="138"/>
      <c r="H76" s="138"/>
      <c r="I76" s="140"/>
      <c r="K76" s="2"/>
      <c r="O76" s="13"/>
      <c r="Q76" s="9"/>
    </row>
    <row r="77" spans="1:17" ht="12" x14ac:dyDescent="0.15">
      <c r="A77" s="138"/>
      <c r="B77" s="138"/>
      <c r="C77" s="138"/>
      <c r="D77" s="138"/>
      <c r="E77" s="138"/>
      <c r="F77" s="138"/>
      <c r="G77" s="138"/>
      <c r="H77" s="138"/>
      <c r="I77" s="138"/>
      <c r="J77" s="1"/>
      <c r="K77" s="7"/>
      <c r="M77" s="45"/>
      <c r="N77" s="32"/>
      <c r="O77" s="13"/>
    </row>
    <row r="78" spans="1:17" ht="12" x14ac:dyDescent="0.15">
      <c r="A78" s="128"/>
      <c r="B78" s="128"/>
      <c r="C78" s="128"/>
      <c r="D78" s="128"/>
      <c r="E78" s="128"/>
      <c r="F78" s="141"/>
      <c r="G78" s="128"/>
      <c r="H78" s="128"/>
      <c r="I78" s="128"/>
      <c r="M78" s="40"/>
      <c r="N78" s="32"/>
      <c r="O78" s="13"/>
      <c r="Q78" s="8"/>
    </row>
    <row r="79" spans="1:17" ht="12" x14ac:dyDescent="0.15">
      <c r="A79" s="128"/>
      <c r="B79" s="128"/>
      <c r="C79" s="128"/>
      <c r="D79" s="128"/>
      <c r="E79" s="128"/>
      <c r="F79" s="128"/>
      <c r="G79" s="128"/>
      <c r="H79" s="128"/>
      <c r="I79" s="128"/>
      <c r="M79" s="40"/>
      <c r="N79" s="32"/>
      <c r="O79" s="28"/>
      <c r="Q79" s="8"/>
    </row>
    <row r="80" spans="1:17" x14ac:dyDescent="0.15">
      <c r="A80" s="128"/>
      <c r="B80" s="128"/>
      <c r="C80" s="128"/>
      <c r="D80" s="128"/>
      <c r="E80" s="128"/>
      <c r="F80" s="128"/>
      <c r="G80" s="128"/>
      <c r="H80" s="128"/>
      <c r="I80" s="128"/>
      <c r="M80" s="46"/>
      <c r="N80" s="33"/>
      <c r="O80" s="34"/>
      <c r="Q80" s="8"/>
    </row>
    <row r="81" spans="1:17" x14ac:dyDescent="0.15">
      <c r="A81" s="128"/>
      <c r="B81" s="128"/>
      <c r="C81" s="128"/>
      <c r="D81" s="128"/>
      <c r="E81" s="128"/>
      <c r="F81" s="128"/>
      <c r="G81" s="128"/>
      <c r="H81" s="128"/>
      <c r="I81" s="128"/>
      <c r="M81" s="31"/>
      <c r="N81" s="14"/>
      <c r="O81" s="28"/>
      <c r="Q81" s="8"/>
    </row>
    <row r="82" spans="1:17" x14ac:dyDescent="0.15">
      <c r="A82" s="128"/>
      <c r="B82" s="128"/>
      <c r="C82" s="128"/>
      <c r="D82" s="128"/>
      <c r="E82" s="128"/>
      <c r="F82" s="128"/>
      <c r="G82" s="128"/>
      <c r="H82" s="128"/>
      <c r="I82" s="128"/>
      <c r="M82" s="29"/>
      <c r="N82" s="14"/>
      <c r="O82" s="13"/>
      <c r="Q82" s="8"/>
    </row>
    <row r="83" spans="1:17" ht="11.25" thickBot="1" x14ac:dyDescent="0.2">
      <c r="A83" s="128"/>
      <c r="B83" s="128"/>
      <c r="C83" s="128"/>
      <c r="D83" s="128"/>
      <c r="E83" s="128"/>
      <c r="F83" s="128"/>
      <c r="G83" s="128"/>
      <c r="H83" s="128"/>
      <c r="I83" s="128"/>
      <c r="K83" s="2"/>
      <c r="M83" s="11"/>
      <c r="N83" s="14"/>
      <c r="O83" s="27"/>
      <c r="Q83" s="8"/>
    </row>
    <row r="84" spans="1:17" x14ac:dyDescent="0.15">
      <c r="A84" s="128"/>
      <c r="B84" s="128"/>
      <c r="C84" s="128"/>
      <c r="D84" s="128"/>
      <c r="E84" s="128"/>
      <c r="F84" s="128"/>
      <c r="G84" s="128"/>
      <c r="H84" s="128"/>
      <c r="I84" s="128"/>
      <c r="M84" s="11"/>
      <c r="N84" s="15"/>
      <c r="Q84" s="8"/>
    </row>
    <row r="85" spans="1:17" x14ac:dyDescent="0.15">
      <c r="N85" s="8"/>
    </row>
    <row r="86" spans="1:17" ht="12.75" x14ac:dyDescent="0.15">
      <c r="A86" s="347"/>
      <c r="B86" s="347"/>
      <c r="C86" s="347"/>
      <c r="D86" s="347"/>
      <c r="E86" s="347"/>
      <c r="F86" s="347"/>
      <c r="G86" s="347"/>
      <c r="H86" s="347"/>
      <c r="I86" s="347"/>
      <c r="J86" s="5"/>
      <c r="K86" s="348"/>
      <c r="L86" s="348"/>
      <c r="M86" s="5"/>
      <c r="N86" s="9"/>
    </row>
    <row r="87" spans="1:17" x14ac:dyDescent="0.1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9"/>
    </row>
    <row r="88" spans="1:17" x14ac:dyDescent="0.1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9"/>
    </row>
    <row r="89" spans="1:17" ht="12.75" x14ac:dyDescent="0.1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6"/>
      <c r="O89" s="1"/>
    </row>
    <row r="90" spans="1:17" x14ac:dyDescent="0.1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26"/>
      <c r="O90" s="1"/>
    </row>
    <row r="91" spans="1:17" x14ac:dyDescent="0.1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</row>
    <row r="92" spans="1:17" x14ac:dyDescent="0.15">
      <c r="N92" s="1"/>
      <c r="O92" s="1"/>
    </row>
    <row r="93" spans="1:17" x14ac:dyDescent="0.15">
      <c r="N93" s="1"/>
      <c r="O93" s="1"/>
    </row>
    <row r="94" spans="1:17" x14ac:dyDescent="0.15">
      <c r="N94" s="1"/>
    </row>
  </sheetData>
  <mergeCells count="115">
    <mergeCell ref="G17:I17"/>
    <mergeCell ref="G18:I18"/>
    <mergeCell ref="G19:I19"/>
    <mergeCell ref="G20:I20"/>
    <mergeCell ref="A67:E67"/>
    <mergeCell ref="G21:I21"/>
    <mergeCell ref="G22:I22"/>
    <mergeCell ref="A63:E63"/>
    <mergeCell ref="A64:E64"/>
    <mergeCell ref="A65:E65"/>
    <mergeCell ref="A39:E39"/>
    <mergeCell ref="A40:E40"/>
    <mergeCell ref="A41:E41"/>
    <mergeCell ref="A58:E58"/>
    <mergeCell ref="A59:E59"/>
    <mergeCell ref="A34:E34"/>
    <mergeCell ref="A35:E35"/>
    <mergeCell ref="A36:E36"/>
    <mergeCell ref="A37:E37"/>
    <mergeCell ref="A21:E21"/>
    <mergeCell ref="H45:I45"/>
    <mergeCell ref="A46:E46"/>
    <mergeCell ref="A47:E47"/>
    <mergeCell ref="A31:E31"/>
    <mergeCell ref="A9:E9"/>
    <mergeCell ref="G9:I9"/>
    <mergeCell ref="A10:B10"/>
    <mergeCell ref="A11:E11"/>
    <mergeCell ref="A12:E12"/>
    <mergeCell ref="G12:I12"/>
    <mergeCell ref="A4:C4"/>
    <mergeCell ref="D4:G4"/>
    <mergeCell ref="B5:H5"/>
    <mergeCell ref="E6:G6"/>
    <mergeCell ref="A7:B7"/>
    <mergeCell ref="C7:G7"/>
    <mergeCell ref="G10:I10"/>
    <mergeCell ref="G11:I11"/>
    <mergeCell ref="A32:E32"/>
    <mergeCell ref="A33:E33"/>
    <mergeCell ref="A38:E38"/>
    <mergeCell ref="A42:E42"/>
    <mergeCell ref="A13:E13"/>
    <mergeCell ref="A22:E22"/>
    <mergeCell ref="A29:E29"/>
    <mergeCell ref="A30:E30"/>
    <mergeCell ref="A24:E24"/>
    <mergeCell ref="A16:E16"/>
    <mergeCell ref="A17:E17"/>
    <mergeCell ref="A18:E18"/>
    <mergeCell ref="A19:E19"/>
    <mergeCell ref="A20:E20"/>
    <mergeCell ref="A23:E23"/>
    <mergeCell ref="G13:I13"/>
    <mergeCell ref="A14:E14"/>
    <mergeCell ref="G14:I14"/>
    <mergeCell ref="A15:E15"/>
    <mergeCell ref="G16:I16"/>
    <mergeCell ref="A86:I86"/>
    <mergeCell ref="K86:L86"/>
    <mergeCell ref="A70:E70"/>
    <mergeCell ref="G70:I70"/>
    <mergeCell ref="A71:E71"/>
    <mergeCell ref="G71:I71"/>
    <mergeCell ref="A72:E72"/>
    <mergeCell ref="G72:I72"/>
    <mergeCell ref="A53:E53"/>
    <mergeCell ref="G53:I53"/>
    <mergeCell ref="A54:E54"/>
    <mergeCell ref="G54:I54"/>
    <mergeCell ref="A56:E56"/>
    <mergeCell ref="A60:E60"/>
    <mergeCell ref="A61:E61"/>
    <mergeCell ref="A68:E68"/>
    <mergeCell ref="A66:E66"/>
    <mergeCell ref="A62:E62"/>
    <mergeCell ref="A69:E69"/>
    <mergeCell ref="G15:I15"/>
    <mergeCell ref="G23:I23"/>
    <mergeCell ref="A43:E43"/>
    <mergeCell ref="A45:E45"/>
    <mergeCell ref="A49:E49"/>
    <mergeCell ref="A55:E55"/>
    <mergeCell ref="A57:E57"/>
    <mergeCell ref="G69:I69"/>
    <mergeCell ref="A50:E50"/>
    <mergeCell ref="G50:I50"/>
    <mergeCell ref="A51:E51"/>
    <mergeCell ref="A52:E52"/>
    <mergeCell ref="G24:I24"/>
    <mergeCell ref="A25:E25"/>
    <mergeCell ref="A26:E26"/>
    <mergeCell ref="A48:E48"/>
    <mergeCell ref="A27:E27"/>
    <mergeCell ref="A28:E28"/>
    <mergeCell ref="A44:E44"/>
    <mergeCell ref="G44:I44"/>
    <mergeCell ref="G40:I40"/>
    <mergeCell ref="G41:I41"/>
    <mergeCell ref="G25:I25"/>
    <mergeCell ref="G26:I26"/>
    <mergeCell ref="G49:I49"/>
    <mergeCell ref="G36:I36"/>
    <mergeCell ref="G37:I37"/>
    <mergeCell ref="G38:I38"/>
    <mergeCell ref="G39:I39"/>
    <mergeCell ref="G27:I27"/>
    <mergeCell ref="G28:I28"/>
    <mergeCell ref="G29:I29"/>
    <mergeCell ref="G30:I30"/>
    <mergeCell ref="G31:I31"/>
    <mergeCell ref="G32:I32"/>
    <mergeCell ref="G33:I33"/>
    <mergeCell ref="G34:I34"/>
    <mergeCell ref="G35:I35"/>
  </mergeCells>
  <pageMargins left="0.70866141732283472" right="0.70866141732283472" top="0.74803149606299213" bottom="0.74803149606299213" header="0.31496062992125984" footer="0.31496062992125984"/>
  <pageSetup paperSize="9" scale="39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1"/>
  <sheetViews>
    <sheetView topLeftCell="A51" workbookViewId="0">
      <selection activeCell="F70" sqref="F70"/>
    </sheetView>
  </sheetViews>
  <sheetFormatPr baseColWidth="10" defaultRowHeight="10.5" x14ac:dyDescent="0.15"/>
  <cols>
    <col min="5" max="5" width="24.5" customWidth="1"/>
    <col min="6" max="6" width="21" customWidth="1"/>
    <col min="7" max="7" width="27" customWidth="1"/>
    <col min="8" max="8" width="13.1640625" bestFit="1" customWidth="1"/>
    <col min="9" max="9" width="14.83203125" bestFit="1" customWidth="1"/>
    <col min="10" max="10" width="14.1640625" bestFit="1" customWidth="1"/>
    <col min="11" max="11" width="13.83203125" customWidth="1"/>
    <col min="12" max="12" width="15.83203125" customWidth="1"/>
    <col min="13" max="13" width="14.83203125" bestFit="1" customWidth="1"/>
  </cols>
  <sheetData>
    <row r="1" spans="1:11" ht="12.75" x14ac:dyDescent="0.15">
      <c r="A1" s="377"/>
      <c r="B1" s="377"/>
      <c r="C1" s="377"/>
      <c r="D1" s="378"/>
      <c r="E1" s="378"/>
      <c r="F1" s="378"/>
      <c r="G1" s="174"/>
      <c r="H1" s="1"/>
    </row>
    <row r="2" spans="1:11" ht="12.75" x14ac:dyDescent="0.15">
      <c r="A2" s="174"/>
      <c r="B2" s="174"/>
      <c r="C2" s="174"/>
      <c r="D2" s="175"/>
      <c r="E2" s="175"/>
      <c r="F2" s="175"/>
      <c r="G2" s="174"/>
      <c r="H2" s="1"/>
    </row>
    <row r="3" spans="1:11" ht="12.75" x14ac:dyDescent="0.15">
      <c r="A3" s="174"/>
      <c r="B3" s="174"/>
      <c r="C3" s="174"/>
      <c r="D3" s="175"/>
      <c r="E3" s="175"/>
      <c r="F3" s="175"/>
      <c r="G3" s="174"/>
      <c r="H3" s="1"/>
    </row>
    <row r="4" spans="1:11" ht="12.75" x14ac:dyDescent="0.15">
      <c r="A4" s="174"/>
      <c r="B4" s="378"/>
      <c r="C4" s="378"/>
      <c r="D4" s="378"/>
      <c r="E4" s="378"/>
      <c r="F4" s="378"/>
      <c r="G4" s="174"/>
      <c r="H4" s="1"/>
    </row>
    <row r="5" spans="1:11" ht="12.75" x14ac:dyDescent="0.15">
      <c r="A5" s="174"/>
      <c r="B5" s="174"/>
      <c r="C5" s="378"/>
      <c r="D5" s="378"/>
      <c r="E5" s="378"/>
      <c r="F5" s="378"/>
      <c r="G5" s="174"/>
      <c r="H5" s="1"/>
    </row>
    <row r="6" spans="1:11" ht="12.75" x14ac:dyDescent="0.15">
      <c r="A6" s="174"/>
      <c r="B6" s="174"/>
      <c r="C6" s="175"/>
      <c r="D6" s="175"/>
      <c r="E6" s="175"/>
      <c r="F6" s="175"/>
      <c r="G6" s="174"/>
      <c r="H6" s="1"/>
    </row>
    <row r="7" spans="1:11" ht="12.75" x14ac:dyDescent="0.2">
      <c r="A7" s="325"/>
      <c r="B7" s="326"/>
      <c r="C7" s="326"/>
      <c r="D7" s="326"/>
      <c r="E7" s="327"/>
      <c r="F7" s="159" t="s">
        <v>10</v>
      </c>
      <c r="G7" s="159" t="s">
        <v>11</v>
      </c>
      <c r="H7" s="1"/>
    </row>
    <row r="8" spans="1:11" ht="12.75" x14ac:dyDescent="0.15">
      <c r="A8" s="346" t="s">
        <v>1</v>
      </c>
      <c r="B8" s="346"/>
      <c r="C8" s="346"/>
      <c r="D8" s="346"/>
      <c r="E8" s="346"/>
      <c r="F8" s="176">
        <f>F9+F18</f>
        <v>542709</v>
      </c>
      <c r="G8" s="176">
        <f>G9+G18</f>
        <v>148912</v>
      </c>
      <c r="H8" s="79"/>
      <c r="I8" s="9"/>
    </row>
    <row r="9" spans="1:11" ht="12" customHeight="1" x14ac:dyDescent="0.15">
      <c r="A9" s="337" t="s">
        <v>83</v>
      </c>
      <c r="B9" s="337"/>
      <c r="C9" s="337"/>
      <c r="D9" s="337"/>
      <c r="E9" s="337"/>
      <c r="F9" s="176">
        <f>SUM(F10:F16)</f>
        <v>542709</v>
      </c>
      <c r="G9" s="177">
        <f>SUM(G10:G16)</f>
        <v>10892</v>
      </c>
      <c r="H9" s="79"/>
      <c r="J9" s="2"/>
    </row>
    <row r="10" spans="1:11" ht="12" customHeight="1" x14ac:dyDescent="0.15">
      <c r="A10" s="342" t="s">
        <v>84</v>
      </c>
      <c r="B10" s="342"/>
      <c r="C10" s="342"/>
      <c r="D10" s="342"/>
      <c r="E10" s="342"/>
      <c r="F10" s="178">
        <v>30058</v>
      </c>
      <c r="G10" s="178">
        <v>0</v>
      </c>
      <c r="H10" s="79"/>
      <c r="I10" s="2"/>
      <c r="J10" s="9"/>
    </row>
    <row r="11" spans="1:11" ht="12" customHeight="1" x14ac:dyDescent="0.15">
      <c r="A11" s="342" t="s">
        <v>85</v>
      </c>
      <c r="B11" s="342"/>
      <c r="C11" s="342"/>
      <c r="D11" s="342"/>
      <c r="E11" s="342"/>
      <c r="F11" s="179">
        <v>512651</v>
      </c>
      <c r="G11" s="178">
        <v>0</v>
      </c>
      <c r="H11" s="79"/>
      <c r="I11" s="111">
        <f>F8+F29+F48</f>
        <v>1804115</v>
      </c>
    </row>
    <row r="12" spans="1:11" ht="12" customHeight="1" x14ac:dyDescent="0.15">
      <c r="A12" s="342" t="s">
        <v>86</v>
      </c>
      <c r="B12" s="342"/>
      <c r="C12" s="342"/>
      <c r="D12" s="342"/>
      <c r="E12" s="342"/>
      <c r="F12" s="179">
        <v>0</v>
      </c>
      <c r="G12" s="178">
        <v>10892</v>
      </c>
      <c r="H12" s="79"/>
      <c r="I12" s="2">
        <f>G8+G29+G48</f>
        <v>1804115</v>
      </c>
      <c r="K12" s="2"/>
    </row>
    <row r="13" spans="1:11" ht="12" customHeight="1" x14ac:dyDescent="0.15">
      <c r="A13" s="342" t="s">
        <v>87</v>
      </c>
      <c r="B13" s="342"/>
      <c r="C13" s="342"/>
      <c r="D13" s="342"/>
      <c r="E13" s="342"/>
      <c r="F13" s="179">
        <v>0</v>
      </c>
      <c r="G13" s="179">
        <v>0</v>
      </c>
      <c r="H13" s="79"/>
      <c r="I13" s="2">
        <f>I11-I12</f>
        <v>0</v>
      </c>
      <c r="J13" s="2"/>
      <c r="K13" s="9"/>
    </row>
    <row r="14" spans="1:11" ht="12" customHeight="1" x14ac:dyDescent="0.15">
      <c r="A14" s="342" t="s">
        <v>88</v>
      </c>
      <c r="B14" s="342"/>
      <c r="C14" s="342"/>
      <c r="D14" s="342"/>
      <c r="E14" s="342"/>
      <c r="F14" s="179">
        <v>0</v>
      </c>
      <c r="G14" s="179">
        <v>0</v>
      </c>
      <c r="H14" s="79"/>
      <c r="I14" s="2"/>
      <c r="J14" s="2"/>
      <c r="K14" s="9"/>
    </row>
    <row r="15" spans="1:11" ht="12" customHeight="1" x14ac:dyDescent="0.15">
      <c r="A15" s="342" t="s">
        <v>89</v>
      </c>
      <c r="B15" s="342"/>
      <c r="C15" s="342"/>
      <c r="D15" s="342"/>
      <c r="E15" s="342"/>
      <c r="F15" s="179">
        <v>0</v>
      </c>
      <c r="G15" s="179">
        <v>0</v>
      </c>
      <c r="H15" s="79"/>
      <c r="I15" s="2"/>
      <c r="J15" s="2"/>
      <c r="K15" s="9"/>
    </row>
    <row r="16" spans="1:11" ht="12" customHeight="1" x14ac:dyDescent="0.15">
      <c r="A16" s="342" t="s">
        <v>90</v>
      </c>
      <c r="B16" s="342"/>
      <c r="C16" s="342"/>
      <c r="D16" s="342"/>
      <c r="E16" s="342"/>
      <c r="F16" s="179">
        <v>0</v>
      </c>
      <c r="G16" s="179">
        <v>0</v>
      </c>
      <c r="H16" s="79"/>
      <c r="I16" s="2"/>
      <c r="J16" s="2"/>
      <c r="K16" s="9"/>
    </row>
    <row r="17" spans="1:15" ht="6" customHeight="1" x14ac:dyDescent="0.15">
      <c r="A17" s="376"/>
      <c r="B17" s="376"/>
      <c r="C17" s="376"/>
      <c r="D17" s="376"/>
      <c r="E17" s="376"/>
      <c r="F17" s="179"/>
      <c r="G17" s="179"/>
      <c r="H17" s="79"/>
      <c r="I17" s="111"/>
    </row>
    <row r="18" spans="1:15" ht="12" customHeight="1" x14ac:dyDescent="0.15">
      <c r="A18" s="337" t="s">
        <v>91</v>
      </c>
      <c r="B18" s="337"/>
      <c r="C18" s="337"/>
      <c r="D18" s="337"/>
      <c r="E18" s="337"/>
      <c r="F18" s="176">
        <f>SUM(F19:F27)</f>
        <v>0</v>
      </c>
      <c r="G18" s="176">
        <f>SUM(G19:G27)</f>
        <v>138020</v>
      </c>
      <c r="H18" s="79"/>
      <c r="I18" s="2"/>
    </row>
    <row r="19" spans="1:15" ht="14.25" customHeight="1" x14ac:dyDescent="0.15">
      <c r="A19" s="342" t="s">
        <v>92</v>
      </c>
      <c r="B19" s="342"/>
      <c r="C19" s="342"/>
      <c r="D19" s="342"/>
      <c r="E19" s="342"/>
      <c r="F19" s="179">
        <v>0</v>
      </c>
      <c r="G19" s="179">
        <v>0</v>
      </c>
      <c r="H19" s="79"/>
      <c r="I19" s="2"/>
    </row>
    <row r="20" spans="1:15" ht="12" customHeight="1" x14ac:dyDescent="0.15">
      <c r="A20" s="342" t="s">
        <v>93</v>
      </c>
      <c r="B20" s="342"/>
      <c r="C20" s="342"/>
      <c r="D20" s="342"/>
      <c r="E20" s="342"/>
      <c r="F20" s="179">
        <v>0</v>
      </c>
      <c r="G20" s="179">
        <v>0</v>
      </c>
      <c r="H20" s="79"/>
      <c r="I20" s="2"/>
      <c r="J20" s="2"/>
    </row>
    <row r="21" spans="1:15" ht="12.75" x14ac:dyDescent="0.15">
      <c r="A21" s="375" t="s">
        <v>94</v>
      </c>
      <c r="B21" s="375"/>
      <c r="C21" s="375"/>
      <c r="D21" s="375"/>
      <c r="E21" s="375"/>
      <c r="F21" s="179">
        <v>0</v>
      </c>
      <c r="G21" s="179">
        <v>0</v>
      </c>
      <c r="H21" s="79"/>
      <c r="I21" s="2"/>
    </row>
    <row r="22" spans="1:15" ht="12" customHeight="1" x14ac:dyDescent="0.15">
      <c r="A22" s="342" t="s">
        <v>95</v>
      </c>
      <c r="B22" s="342"/>
      <c r="C22" s="342"/>
      <c r="D22" s="342"/>
      <c r="E22" s="342"/>
      <c r="F22" s="179">
        <v>0</v>
      </c>
      <c r="G22" s="178">
        <v>138020</v>
      </c>
      <c r="H22" s="79"/>
      <c r="I22" s="9"/>
      <c r="J22" s="2"/>
      <c r="K22" s="2"/>
    </row>
    <row r="23" spans="1:15" ht="12" customHeight="1" x14ac:dyDescent="0.15">
      <c r="A23" s="342" t="s">
        <v>96</v>
      </c>
      <c r="B23" s="342"/>
      <c r="C23" s="342"/>
      <c r="D23" s="342"/>
      <c r="E23" s="342"/>
      <c r="F23" s="179">
        <v>0</v>
      </c>
      <c r="G23" s="178">
        <v>0</v>
      </c>
      <c r="H23" s="79"/>
      <c r="I23" s="9"/>
      <c r="J23" s="2"/>
      <c r="K23" s="2"/>
    </row>
    <row r="24" spans="1:15" ht="12" customHeight="1" x14ac:dyDescent="0.15">
      <c r="A24" s="342" t="s">
        <v>97</v>
      </c>
      <c r="B24" s="342"/>
      <c r="C24" s="342"/>
      <c r="D24" s="342"/>
      <c r="E24" s="342"/>
      <c r="F24" s="179">
        <v>0</v>
      </c>
      <c r="G24" s="179">
        <v>0</v>
      </c>
      <c r="H24" s="79"/>
    </row>
    <row r="25" spans="1:15" ht="12.75" customHeight="1" x14ac:dyDescent="0.15">
      <c r="A25" s="342" t="s">
        <v>98</v>
      </c>
      <c r="B25" s="342"/>
      <c r="C25" s="342"/>
      <c r="D25" s="342"/>
      <c r="E25" s="342"/>
      <c r="F25" s="179">
        <v>0</v>
      </c>
      <c r="G25" s="179">
        <v>0</v>
      </c>
      <c r="H25" s="79"/>
    </row>
    <row r="26" spans="1:15" ht="12.75" customHeight="1" x14ac:dyDescent="0.15">
      <c r="A26" s="342" t="s">
        <v>129</v>
      </c>
      <c r="B26" s="342"/>
      <c r="C26" s="342"/>
      <c r="D26" s="342"/>
      <c r="E26" s="342"/>
      <c r="F26" s="179">
        <v>0</v>
      </c>
      <c r="G26" s="179">
        <v>0</v>
      </c>
      <c r="H26" s="79"/>
    </row>
    <row r="27" spans="1:15" ht="12.75" customHeight="1" x14ac:dyDescent="0.15">
      <c r="A27" s="342" t="s">
        <v>130</v>
      </c>
      <c r="B27" s="342"/>
      <c r="C27" s="342"/>
      <c r="D27" s="342"/>
      <c r="E27" s="342"/>
      <c r="F27" s="179">
        <v>0</v>
      </c>
      <c r="G27" s="179">
        <v>0</v>
      </c>
      <c r="H27" s="79"/>
    </row>
    <row r="28" spans="1:15" ht="4.5" customHeight="1" x14ac:dyDescent="0.15">
      <c r="A28" s="325"/>
      <c r="B28" s="326"/>
      <c r="C28" s="326"/>
      <c r="D28" s="326"/>
      <c r="E28" s="327"/>
      <c r="F28" s="179"/>
      <c r="G28" s="179"/>
      <c r="H28" s="79"/>
    </row>
    <row r="29" spans="1:15" ht="12.75" x14ac:dyDescent="0.15">
      <c r="A29" s="346" t="s">
        <v>2</v>
      </c>
      <c r="B29" s="346"/>
      <c r="C29" s="346"/>
      <c r="D29" s="346"/>
      <c r="E29" s="346"/>
      <c r="F29" s="176">
        <f>F30+F40</f>
        <v>15316</v>
      </c>
      <c r="G29" s="176">
        <f>G30+G40</f>
        <v>998221</v>
      </c>
      <c r="H29" s="79"/>
      <c r="I29" s="9"/>
      <c r="K29" s="365"/>
      <c r="L29" s="366"/>
      <c r="M29" s="366"/>
      <c r="N29" s="366"/>
      <c r="O29" s="367"/>
    </row>
    <row r="30" spans="1:15" ht="12" customHeight="1" x14ac:dyDescent="0.15">
      <c r="A30" s="337" t="s">
        <v>102</v>
      </c>
      <c r="B30" s="337"/>
      <c r="C30" s="337"/>
      <c r="D30" s="337"/>
      <c r="E30" s="337"/>
      <c r="F30" s="176">
        <f>SUM(F31:F38)</f>
        <v>15316</v>
      </c>
      <c r="G30" s="176">
        <f>SUM(G31:G38)</f>
        <v>998221</v>
      </c>
      <c r="H30" s="79"/>
    </row>
    <row r="31" spans="1:15" ht="12" customHeight="1" x14ac:dyDescent="0.15">
      <c r="A31" s="342" t="s">
        <v>103</v>
      </c>
      <c r="B31" s="342"/>
      <c r="C31" s="342"/>
      <c r="D31" s="342"/>
      <c r="E31" s="342"/>
      <c r="F31" s="180">
        <v>0</v>
      </c>
      <c r="G31" s="180">
        <v>979227</v>
      </c>
      <c r="H31" s="79"/>
      <c r="I31" s="2"/>
    </row>
    <row r="32" spans="1:15" ht="12" customHeight="1" x14ac:dyDescent="0.15">
      <c r="A32" s="342" t="s">
        <v>104</v>
      </c>
      <c r="B32" s="342"/>
      <c r="C32" s="342"/>
      <c r="D32" s="342"/>
      <c r="E32" s="342"/>
      <c r="F32" s="179">
        <v>15316</v>
      </c>
      <c r="G32" s="180">
        <v>0</v>
      </c>
      <c r="H32" s="79"/>
    </row>
    <row r="33" spans="1:8" ht="12.75" customHeight="1" x14ac:dyDescent="0.15">
      <c r="A33" s="342" t="s">
        <v>131</v>
      </c>
      <c r="B33" s="342"/>
      <c r="C33" s="342"/>
      <c r="D33" s="342"/>
      <c r="E33" s="342"/>
      <c r="F33" s="179">
        <v>0</v>
      </c>
      <c r="G33" s="180">
        <v>0</v>
      </c>
      <c r="H33" s="79"/>
    </row>
    <row r="34" spans="1:8" ht="12" customHeight="1" x14ac:dyDescent="0.15">
      <c r="A34" s="342" t="s">
        <v>106</v>
      </c>
      <c r="B34" s="342"/>
      <c r="C34" s="342"/>
      <c r="D34" s="342"/>
      <c r="E34" s="342"/>
      <c r="F34" s="179">
        <v>0</v>
      </c>
      <c r="G34" s="180">
        <v>0</v>
      </c>
      <c r="H34" s="79"/>
    </row>
    <row r="35" spans="1:8" ht="12" customHeight="1" x14ac:dyDescent="0.15">
      <c r="A35" s="342" t="s">
        <v>107</v>
      </c>
      <c r="B35" s="342"/>
      <c r="C35" s="342"/>
      <c r="D35" s="342"/>
      <c r="E35" s="342"/>
      <c r="F35" s="179">
        <v>0</v>
      </c>
      <c r="G35" s="180">
        <v>0</v>
      </c>
      <c r="H35" s="80"/>
    </row>
    <row r="36" spans="1:8" ht="12" customHeight="1" x14ac:dyDescent="0.15">
      <c r="A36" s="342" t="s">
        <v>108</v>
      </c>
      <c r="B36" s="342"/>
      <c r="C36" s="342"/>
      <c r="D36" s="342"/>
      <c r="E36" s="342"/>
      <c r="F36" s="179">
        <v>0</v>
      </c>
      <c r="G36" s="180">
        <v>18994</v>
      </c>
      <c r="H36" s="79"/>
    </row>
    <row r="37" spans="1:8" ht="12" customHeight="1" x14ac:dyDescent="0.15">
      <c r="A37" s="342" t="s">
        <v>109</v>
      </c>
      <c r="B37" s="342"/>
      <c r="C37" s="342"/>
      <c r="D37" s="342"/>
      <c r="E37" s="342"/>
      <c r="F37" s="179">
        <v>0</v>
      </c>
      <c r="G37" s="180">
        <v>0</v>
      </c>
      <c r="H37" s="79"/>
    </row>
    <row r="38" spans="1:8" ht="12" customHeight="1" x14ac:dyDescent="0.15">
      <c r="A38" s="342" t="s">
        <v>110</v>
      </c>
      <c r="B38" s="342"/>
      <c r="C38" s="342"/>
      <c r="D38" s="342"/>
      <c r="E38" s="342"/>
      <c r="F38" s="179">
        <v>0</v>
      </c>
      <c r="G38" s="180">
        <v>0</v>
      </c>
      <c r="H38" s="79"/>
    </row>
    <row r="39" spans="1:8" ht="6" customHeight="1" x14ac:dyDescent="0.15">
      <c r="A39" s="325"/>
      <c r="B39" s="326"/>
      <c r="C39" s="326"/>
      <c r="D39" s="326"/>
      <c r="E39" s="327"/>
      <c r="F39" s="179"/>
      <c r="G39" s="179"/>
      <c r="H39" s="79"/>
    </row>
    <row r="40" spans="1:8" ht="12" customHeight="1" x14ac:dyDescent="0.15">
      <c r="A40" s="337" t="s">
        <v>132</v>
      </c>
      <c r="B40" s="337"/>
      <c r="C40" s="337"/>
      <c r="D40" s="337"/>
      <c r="E40" s="337"/>
      <c r="F40" s="176">
        <f>SUM(F41:F46)</f>
        <v>0</v>
      </c>
      <c r="G40" s="176">
        <f>SUM(G41:G45)</f>
        <v>0</v>
      </c>
      <c r="H40" s="79"/>
    </row>
    <row r="41" spans="1:8" ht="12" customHeight="1" x14ac:dyDescent="0.15">
      <c r="A41" s="342" t="s">
        <v>133</v>
      </c>
      <c r="B41" s="342"/>
      <c r="C41" s="342"/>
      <c r="D41" s="342"/>
      <c r="E41" s="342"/>
      <c r="F41" s="179">
        <v>0</v>
      </c>
      <c r="G41" s="179">
        <v>0</v>
      </c>
      <c r="H41" s="79"/>
    </row>
    <row r="42" spans="1:8" ht="12" customHeight="1" x14ac:dyDescent="0.15">
      <c r="A42" s="342" t="s">
        <v>112</v>
      </c>
      <c r="B42" s="342"/>
      <c r="C42" s="342"/>
      <c r="D42" s="342"/>
      <c r="E42" s="342"/>
      <c r="F42" s="179">
        <v>0</v>
      </c>
      <c r="G42" s="179">
        <v>0</v>
      </c>
      <c r="H42" s="79"/>
    </row>
    <row r="43" spans="1:8" ht="12" customHeight="1" x14ac:dyDescent="0.15">
      <c r="A43" s="342" t="s">
        <v>113</v>
      </c>
      <c r="B43" s="342"/>
      <c r="C43" s="342"/>
      <c r="D43" s="342"/>
      <c r="E43" s="342"/>
      <c r="F43" s="179">
        <v>0</v>
      </c>
      <c r="G43" s="179">
        <v>0</v>
      </c>
      <c r="H43" s="79"/>
    </row>
    <row r="44" spans="1:8" ht="12" customHeight="1" x14ac:dyDescent="0.15">
      <c r="A44" s="342" t="s">
        <v>114</v>
      </c>
      <c r="B44" s="342"/>
      <c r="C44" s="342"/>
      <c r="D44" s="342"/>
      <c r="E44" s="342"/>
      <c r="F44" s="179">
        <v>0</v>
      </c>
      <c r="G44" s="179">
        <v>0</v>
      </c>
      <c r="H44" s="79"/>
    </row>
    <row r="45" spans="1:8" ht="12" customHeight="1" x14ac:dyDescent="0.15">
      <c r="A45" s="342" t="s">
        <v>115</v>
      </c>
      <c r="B45" s="342"/>
      <c r="C45" s="342"/>
      <c r="D45" s="342"/>
      <c r="E45" s="342"/>
      <c r="F45" s="179">
        <v>0</v>
      </c>
      <c r="G45" s="179">
        <v>0</v>
      </c>
      <c r="H45" s="79"/>
    </row>
    <row r="46" spans="1:8" ht="12" customHeight="1" x14ac:dyDescent="0.15">
      <c r="A46" s="342" t="s">
        <v>116</v>
      </c>
      <c r="B46" s="342"/>
      <c r="C46" s="342"/>
      <c r="D46" s="342"/>
      <c r="E46" s="342"/>
      <c r="F46" s="179">
        <v>0</v>
      </c>
      <c r="G46" s="179">
        <v>0</v>
      </c>
      <c r="H46" s="79"/>
    </row>
    <row r="47" spans="1:8" ht="6" customHeight="1" x14ac:dyDescent="0.15">
      <c r="A47" s="368"/>
      <c r="B47" s="369"/>
      <c r="C47" s="369"/>
      <c r="D47" s="369"/>
      <c r="E47" s="370"/>
      <c r="F47" s="179"/>
      <c r="G47" s="179"/>
      <c r="H47" s="79"/>
    </row>
    <row r="48" spans="1:8" ht="12" customHeight="1" x14ac:dyDescent="0.15">
      <c r="A48" s="346" t="s">
        <v>7</v>
      </c>
      <c r="B48" s="346"/>
      <c r="C48" s="346"/>
      <c r="D48" s="346"/>
      <c r="E48" s="346"/>
      <c r="F48" s="176">
        <f>F50+F55+F61</f>
        <v>1246090</v>
      </c>
      <c r="G48" s="176">
        <f>G50+G55+G61</f>
        <v>656982</v>
      </c>
      <c r="H48" s="79"/>
    </row>
    <row r="49" spans="1:12" ht="4.5" customHeight="1" x14ac:dyDescent="0.15">
      <c r="A49" s="368"/>
      <c r="B49" s="369"/>
      <c r="C49" s="369"/>
      <c r="D49" s="369"/>
      <c r="E49" s="370"/>
      <c r="F49" s="179"/>
      <c r="G49" s="179"/>
      <c r="H49" s="81"/>
    </row>
    <row r="50" spans="1:12" ht="12" customHeight="1" x14ac:dyDescent="0.15">
      <c r="A50" s="372" t="s">
        <v>118</v>
      </c>
      <c r="B50" s="372"/>
      <c r="C50" s="372"/>
      <c r="D50" s="372"/>
      <c r="E50" s="372"/>
      <c r="F50" s="176">
        <f>SUM(F51:F53)</f>
        <v>0</v>
      </c>
      <c r="G50" s="176">
        <f>SUM(G51:G53)</f>
        <v>0</v>
      </c>
      <c r="H50" s="79"/>
    </row>
    <row r="51" spans="1:12" ht="12" customHeight="1" x14ac:dyDescent="0.15">
      <c r="A51" s="342" t="s">
        <v>65</v>
      </c>
      <c r="B51" s="342"/>
      <c r="C51" s="342"/>
      <c r="D51" s="342"/>
      <c r="E51" s="342"/>
      <c r="F51" s="179">
        <v>0</v>
      </c>
      <c r="G51" s="179">
        <v>0</v>
      </c>
      <c r="H51" s="79"/>
    </row>
    <row r="52" spans="1:12" ht="12" customHeight="1" x14ac:dyDescent="0.15">
      <c r="A52" s="342" t="s">
        <v>119</v>
      </c>
      <c r="B52" s="342"/>
      <c r="C52" s="342"/>
      <c r="D52" s="342"/>
      <c r="E52" s="342"/>
      <c r="F52" s="179">
        <v>0</v>
      </c>
      <c r="G52" s="179">
        <v>0</v>
      </c>
      <c r="H52" s="79"/>
    </row>
    <row r="53" spans="1:12" ht="12" customHeight="1" x14ac:dyDescent="0.15">
      <c r="A53" s="342" t="s">
        <v>134</v>
      </c>
      <c r="B53" s="342"/>
      <c r="C53" s="342"/>
      <c r="D53" s="342"/>
      <c r="E53" s="342"/>
      <c r="F53" s="179">
        <v>0</v>
      </c>
      <c r="G53" s="179">
        <v>0</v>
      </c>
      <c r="H53" s="79"/>
    </row>
    <row r="54" spans="1:12" ht="4.5" customHeight="1" x14ac:dyDescent="0.15">
      <c r="A54" s="373"/>
      <c r="B54" s="373"/>
      <c r="C54" s="373"/>
      <c r="D54" s="373"/>
      <c r="E54" s="373"/>
      <c r="F54" s="179"/>
      <c r="G54" s="179"/>
      <c r="H54" s="79"/>
      <c r="J54" s="9"/>
      <c r="K54" s="9"/>
    </row>
    <row r="55" spans="1:12" ht="12" customHeight="1" x14ac:dyDescent="0.15">
      <c r="A55" s="371" t="s">
        <v>121</v>
      </c>
      <c r="B55" s="371"/>
      <c r="C55" s="371"/>
      <c r="D55" s="371"/>
      <c r="E55" s="371"/>
      <c r="F55" s="181">
        <f>SUM(F56:F60)</f>
        <v>1246090</v>
      </c>
      <c r="G55" s="181">
        <f>SUM(G56:G60)</f>
        <v>656982</v>
      </c>
      <c r="H55" s="79"/>
    </row>
    <row r="56" spans="1:12" ht="12" customHeight="1" x14ac:dyDescent="0.15">
      <c r="A56" s="342" t="s">
        <v>15</v>
      </c>
      <c r="B56" s="342"/>
      <c r="C56" s="342"/>
      <c r="D56" s="342"/>
      <c r="E56" s="342"/>
      <c r="F56" s="179">
        <v>1246090</v>
      </c>
      <c r="G56" s="179">
        <v>0</v>
      </c>
      <c r="H56" s="79"/>
      <c r="J56" s="2"/>
      <c r="K56" s="9"/>
      <c r="L56" s="2"/>
    </row>
    <row r="57" spans="1:12" ht="12" customHeight="1" x14ac:dyDescent="0.15">
      <c r="A57" s="342" t="s">
        <v>122</v>
      </c>
      <c r="B57" s="342"/>
      <c r="C57" s="342"/>
      <c r="D57" s="342"/>
      <c r="E57" s="342"/>
      <c r="F57" s="179">
        <v>0</v>
      </c>
      <c r="G57" s="179">
        <v>656982</v>
      </c>
      <c r="H57" s="82"/>
      <c r="I57" s="2"/>
      <c r="J57" s="2"/>
      <c r="K57" s="2"/>
      <c r="L57" s="2"/>
    </row>
    <row r="58" spans="1:12" ht="12" customHeight="1" x14ac:dyDescent="0.15">
      <c r="A58" s="342" t="s">
        <v>123</v>
      </c>
      <c r="B58" s="342"/>
      <c r="C58" s="342"/>
      <c r="D58" s="342"/>
      <c r="E58" s="342"/>
      <c r="F58" s="179">
        <v>0</v>
      </c>
      <c r="G58" s="179">
        <v>0</v>
      </c>
      <c r="H58" s="79"/>
      <c r="I58" s="2"/>
    </row>
    <row r="59" spans="1:12" ht="12" customHeight="1" x14ac:dyDescent="0.15">
      <c r="A59" s="342" t="s">
        <v>124</v>
      </c>
      <c r="B59" s="342"/>
      <c r="C59" s="342"/>
      <c r="D59" s="342"/>
      <c r="E59" s="342"/>
      <c r="F59" s="179">
        <v>0</v>
      </c>
      <c r="G59" s="179">
        <v>0</v>
      </c>
      <c r="H59" s="79"/>
      <c r="I59" s="9"/>
    </row>
    <row r="60" spans="1:12" ht="11.25" customHeight="1" x14ac:dyDescent="0.15">
      <c r="A60" s="325" t="s">
        <v>135</v>
      </c>
      <c r="B60" s="326"/>
      <c r="C60" s="326"/>
      <c r="D60" s="326"/>
      <c r="E60" s="327"/>
      <c r="F60" s="179">
        <v>0</v>
      </c>
      <c r="G60" s="179">
        <v>0</v>
      </c>
      <c r="H60" s="79"/>
      <c r="I60" s="9"/>
      <c r="K60" s="2"/>
      <c r="L60" s="9"/>
    </row>
    <row r="61" spans="1:12" ht="12" customHeight="1" x14ac:dyDescent="0.15">
      <c r="A61" s="346" t="s">
        <v>136</v>
      </c>
      <c r="B61" s="346"/>
      <c r="C61" s="346"/>
      <c r="D61" s="346"/>
      <c r="E61" s="346"/>
      <c r="F61" s="182">
        <f>SUM(F62:F63)</f>
        <v>0</v>
      </c>
      <c r="G61" s="182">
        <f>SUM(G62:G63)</f>
        <v>0</v>
      </c>
      <c r="H61" s="1"/>
      <c r="I61" s="2"/>
      <c r="J61" s="9"/>
      <c r="L61" s="9"/>
    </row>
    <row r="62" spans="1:12" ht="11.25" customHeight="1" x14ac:dyDescent="0.15">
      <c r="A62" s="374" t="s">
        <v>137</v>
      </c>
      <c r="B62" s="374"/>
      <c r="C62" s="374"/>
      <c r="D62" s="374"/>
      <c r="E62" s="374"/>
      <c r="F62" s="183">
        <v>0</v>
      </c>
      <c r="G62" s="183">
        <v>0</v>
      </c>
      <c r="H62" s="1"/>
      <c r="I62" s="9"/>
      <c r="K62" s="2"/>
    </row>
    <row r="63" spans="1:12" ht="11.25" customHeight="1" x14ac:dyDescent="0.15">
      <c r="A63" s="374" t="s">
        <v>138</v>
      </c>
      <c r="B63" s="374"/>
      <c r="C63" s="374"/>
      <c r="D63" s="374"/>
      <c r="E63" s="374"/>
      <c r="F63" s="183">
        <v>0</v>
      </c>
      <c r="G63" s="183">
        <v>0</v>
      </c>
      <c r="H63" s="1"/>
      <c r="I63" s="2"/>
    </row>
    <row r="64" spans="1:12" ht="12.75" x14ac:dyDescent="0.15">
      <c r="A64" s="184"/>
      <c r="B64" s="184"/>
      <c r="C64" s="184"/>
      <c r="D64" s="184"/>
      <c r="E64" s="184"/>
      <c r="F64" s="185"/>
      <c r="G64" s="186"/>
      <c r="H64" s="1"/>
      <c r="I64" s="2"/>
      <c r="K64" s="2"/>
      <c r="L64" s="9"/>
    </row>
    <row r="65" spans="1:7" ht="12.75" x14ac:dyDescent="0.15">
      <c r="A65" s="142"/>
      <c r="B65" s="142"/>
      <c r="C65" s="142"/>
      <c r="D65" s="142"/>
      <c r="E65" s="142"/>
      <c r="F65" s="142"/>
      <c r="G65" s="142"/>
    </row>
    <row r="66" spans="1:7" ht="12.75" x14ac:dyDescent="0.15">
      <c r="A66" s="142"/>
      <c r="B66" s="142"/>
      <c r="C66" s="142"/>
      <c r="D66" s="142"/>
      <c r="E66" s="142"/>
      <c r="F66" s="142"/>
      <c r="G66" s="142"/>
    </row>
    <row r="67" spans="1:7" ht="12.75" x14ac:dyDescent="0.15">
      <c r="A67" s="142"/>
      <c r="B67" s="142"/>
      <c r="C67" s="142"/>
      <c r="D67" s="142"/>
      <c r="E67" s="142"/>
      <c r="F67" s="142"/>
      <c r="G67" s="142"/>
    </row>
    <row r="68" spans="1:7" ht="12.75" x14ac:dyDescent="0.15">
      <c r="A68" s="142"/>
      <c r="B68" s="142"/>
      <c r="C68" s="142"/>
      <c r="D68" s="142"/>
      <c r="E68" s="142"/>
      <c r="F68" s="142"/>
      <c r="G68" s="142"/>
    </row>
    <row r="69" spans="1:7" ht="12.75" x14ac:dyDescent="0.15">
      <c r="A69" s="142"/>
      <c r="B69" s="142"/>
      <c r="C69" s="142"/>
      <c r="D69" s="142"/>
      <c r="E69" s="142"/>
      <c r="F69" s="142"/>
      <c r="G69" s="142"/>
    </row>
    <row r="70" spans="1:7" ht="12.75" x14ac:dyDescent="0.15">
      <c r="A70" s="142"/>
      <c r="B70" s="142"/>
      <c r="C70" s="142"/>
      <c r="D70" s="142"/>
      <c r="E70" s="142"/>
      <c r="F70" s="142"/>
      <c r="G70" s="142"/>
    </row>
    <row r="71" spans="1:7" ht="12.75" x14ac:dyDescent="0.15">
      <c r="A71" s="142"/>
      <c r="B71" s="142"/>
      <c r="C71" s="142"/>
      <c r="D71" s="142"/>
      <c r="E71" s="142"/>
      <c r="F71" s="142"/>
      <c r="G71" s="142"/>
    </row>
  </sheetData>
  <mergeCells count="62">
    <mergeCell ref="A38:E38"/>
    <mergeCell ref="A18:E18"/>
    <mergeCell ref="A20:E20"/>
    <mergeCell ref="A40:E40"/>
    <mergeCell ref="A48:E48"/>
    <mergeCell ref="A23:E23"/>
    <mergeCell ref="A29:E29"/>
    <mergeCell ref="A25:E25"/>
    <mergeCell ref="A26:E26"/>
    <mergeCell ref="A27:E27"/>
    <mergeCell ref="A42:E42"/>
    <mergeCell ref="A43:E43"/>
    <mergeCell ref="A44:E44"/>
    <mergeCell ref="A45:E45"/>
    <mergeCell ref="A1:C1"/>
    <mergeCell ref="D1:F1"/>
    <mergeCell ref="B4:F4"/>
    <mergeCell ref="C5:F5"/>
    <mergeCell ref="A7:E7"/>
    <mergeCell ref="A8:E8"/>
    <mergeCell ref="A9:E9"/>
    <mergeCell ref="A10:E10"/>
    <mergeCell ref="A11:E11"/>
    <mergeCell ref="A12:E12"/>
    <mergeCell ref="A13:E13"/>
    <mergeCell ref="A30:E30"/>
    <mergeCell ref="A36:E36"/>
    <mergeCell ref="A33:E33"/>
    <mergeCell ref="A34:E34"/>
    <mergeCell ref="A35:E35"/>
    <mergeCell ref="A63:E63"/>
    <mergeCell ref="A14:E14"/>
    <mergeCell ref="A15:E15"/>
    <mergeCell ref="A16:E16"/>
    <mergeCell ref="A21:E21"/>
    <mergeCell ref="A19:E19"/>
    <mergeCell ref="A22:E22"/>
    <mergeCell ref="A24:E24"/>
    <mergeCell ref="A31:E31"/>
    <mergeCell ref="A32:E32"/>
    <mergeCell ref="A17:E17"/>
    <mergeCell ref="A53:E53"/>
    <mergeCell ref="A58:E58"/>
    <mergeCell ref="A61:E61"/>
    <mergeCell ref="A62:E62"/>
    <mergeCell ref="A56:E56"/>
    <mergeCell ref="A60:E60"/>
    <mergeCell ref="K29:O29"/>
    <mergeCell ref="A28:E28"/>
    <mergeCell ref="A39:E39"/>
    <mergeCell ref="A47:E47"/>
    <mergeCell ref="A49:E49"/>
    <mergeCell ref="A57:E57"/>
    <mergeCell ref="A59:E59"/>
    <mergeCell ref="A55:E55"/>
    <mergeCell ref="A46:E46"/>
    <mergeCell ref="A51:E51"/>
    <mergeCell ref="A52:E52"/>
    <mergeCell ref="A50:E50"/>
    <mergeCell ref="A54:E54"/>
    <mergeCell ref="A41:E41"/>
    <mergeCell ref="A37:E37"/>
  </mergeCells>
  <pageMargins left="0.70866141732283472" right="0.70866141732283472" top="0.74803149606299213" bottom="0.74803149606299213" header="0.31496062992125984" footer="0.31496062992125984"/>
  <pageSetup paperSize="9" scale="90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80"/>
  <sheetViews>
    <sheetView topLeftCell="A61" zoomScale="118" zoomScaleNormal="118" workbookViewId="0">
      <selection sqref="A1:I80"/>
    </sheetView>
  </sheetViews>
  <sheetFormatPr baseColWidth="10" defaultRowHeight="10.5" x14ac:dyDescent="0.15"/>
  <cols>
    <col min="1" max="1" width="14.33203125" customWidth="1"/>
    <col min="2" max="2" width="65.83203125" customWidth="1"/>
    <col min="3" max="3" width="0.1640625" hidden="1" customWidth="1"/>
    <col min="4" max="4" width="11.5" hidden="1" customWidth="1"/>
    <col min="5" max="5" width="0.5" hidden="1" customWidth="1"/>
    <col min="6" max="6" width="17.1640625" hidden="1" customWidth="1"/>
    <col min="7" max="7" width="53" customWidth="1"/>
    <col min="8" max="8" width="48.83203125" customWidth="1"/>
    <col min="9" max="9" width="21.6640625" customWidth="1"/>
    <col min="10" max="10" width="13.1640625" bestFit="1" customWidth="1"/>
    <col min="11" max="11" width="16" bestFit="1" customWidth="1"/>
    <col min="12" max="12" width="13.1640625" bestFit="1" customWidth="1"/>
  </cols>
  <sheetData>
    <row r="1" spans="1:12" ht="12.75" x14ac:dyDescent="0.15">
      <c r="A1" s="136"/>
      <c r="B1" s="136"/>
      <c r="C1" s="136"/>
      <c r="D1" s="136"/>
      <c r="E1" s="136"/>
      <c r="F1" s="136"/>
      <c r="G1" s="136"/>
      <c r="H1" s="136"/>
      <c r="I1" s="142"/>
      <c r="J1" s="142"/>
    </row>
    <row r="2" spans="1:12" ht="12.75" x14ac:dyDescent="0.15">
      <c r="A2" s="136"/>
      <c r="B2" s="136"/>
      <c r="C2" s="136"/>
      <c r="D2" s="136"/>
      <c r="E2" s="136"/>
      <c r="F2" s="136"/>
      <c r="G2" s="136"/>
      <c r="H2" s="136"/>
      <c r="I2" s="142"/>
      <c r="J2" s="142"/>
    </row>
    <row r="3" spans="1:12" ht="12.75" x14ac:dyDescent="0.15">
      <c r="A3" s="136"/>
      <c r="B3" s="136"/>
      <c r="C3" s="136"/>
      <c r="D3" s="136"/>
      <c r="E3" s="136"/>
      <c r="F3" s="136"/>
      <c r="G3" s="136"/>
      <c r="H3" s="136"/>
      <c r="I3" s="142"/>
      <c r="J3" s="142"/>
    </row>
    <row r="4" spans="1:12" ht="12.75" x14ac:dyDescent="0.15">
      <c r="A4" s="136"/>
      <c r="B4" s="136"/>
      <c r="C4" s="136"/>
      <c r="D4" s="136"/>
      <c r="E4" s="136"/>
      <c r="F4" s="136"/>
      <c r="G4" s="136"/>
      <c r="H4" s="136"/>
      <c r="I4" s="142"/>
      <c r="J4" s="142"/>
    </row>
    <row r="5" spans="1:12" ht="12.75" x14ac:dyDescent="0.15">
      <c r="A5" s="136"/>
      <c r="B5" s="136"/>
      <c r="C5" s="136"/>
      <c r="D5" s="136"/>
      <c r="E5" s="136"/>
      <c r="F5" s="136"/>
      <c r="G5" s="136"/>
      <c r="H5" s="136"/>
      <c r="I5" s="142"/>
      <c r="J5" s="142"/>
    </row>
    <row r="6" spans="1:12" ht="12.75" x14ac:dyDescent="0.15">
      <c r="A6" s="136"/>
      <c r="B6" s="136"/>
      <c r="C6" s="136"/>
      <c r="D6" s="136"/>
      <c r="E6" s="136"/>
      <c r="F6" s="136"/>
      <c r="G6" s="136"/>
      <c r="H6" s="136"/>
      <c r="I6" s="142"/>
      <c r="J6" s="142"/>
      <c r="L6" s="2"/>
    </row>
    <row r="7" spans="1:12" ht="17.25" customHeight="1" x14ac:dyDescent="0.15">
      <c r="A7" s="112"/>
      <c r="B7" s="136"/>
      <c r="C7" s="136"/>
      <c r="D7" s="136"/>
      <c r="E7" s="136"/>
      <c r="F7" s="136"/>
      <c r="G7" s="154"/>
      <c r="H7" s="136"/>
      <c r="I7" s="142"/>
      <c r="J7" s="142"/>
    </row>
    <row r="8" spans="1:12" ht="12.75" x14ac:dyDescent="0.2">
      <c r="A8" s="368" t="s">
        <v>16</v>
      </c>
      <c r="B8" s="369"/>
      <c r="C8" s="369"/>
      <c r="D8" s="369"/>
      <c r="E8" s="369"/>
      <c r="F8" s="370"/>
      <c r="G8" s="159">
        <v>2025</v>
      </c>
      <c r="H8" s="160">
        <v>2024</v>
      </c>
      <c r="I8" s="67"/>
      <c r="J8" s="5"/>
      <c r="K8" s="1"/>
    </row>
    <row r="9" spans="1:12" ht="12.75" x14ac:dyDescent="0.15">
      <c r="A9" s="346" t="s">
        <v>12</v>
      </c>
      <c r="B9" s="346"/>
      <c r="C9" s="346"/>
      <c r="D9" s="346"/>
      <c r="E9" s="346"/>
      <c r="F9" s="346"/>
      <c r="G9" s="161"/>
      <c r="H9" s="162"/>
      <c r="I9" s="5"/>
      <c r="J9" s="5"/>
      <c r="K9" s="1"/>
    </row>
    <row r="10" spans="1:12" ht="12.75" x14ac:dyDescent="0.15">
      <c r="A10" s="371" t="s">
        <v>41</v>
      </c>
      <c r="B10" s="371"/>
      <c r="C10" s="371"/>
      <c r="D10" s="371"/>
      <c r="E10" s="371"/>
      <c r="F10" s="371"/>
      <c r="G10" s="163">
        <f>G17</f>
        <v>1880436</v>
      </c>
      <c r="H10" s="161">
        <f>H17</f>
        <v>1391919</v>
      </c>
      <c r="I10" s="62"/>
      <c r="J10" s="5"/>
      <c r="K10" s="4"/>
    </row>
    <row r="11" spans="1:12" ht="12.75" customHeight="1" x14ac:dyDescent="0.15">
      <c r="A11" s="342" t="s">
        <v>42</v>
      </c>
      <c r="B11" s="342"/>
      <c r="C11" s="342"/>
      <c r="D11" s="342"/>
      <c r="E11" s="342"/>
      <c r="F11" s="342"/>
      <c r="G11" s="164">
        <v>0</v>
      </c>
      <c r="H11" s="164">
        <v>0</v>
      </c>
      <c r="I11" s="62"/>
      <c r="J11" s="5"/>
      <c r="K11" s="4"/>
    </row>
    <row r="12" spans="1:12" ht="12.75" x14ac:dyDescent="0.15">
      <c r="A12" s="342" t="s">
        <v>32</v>
      </c>
      <c r="B12" s="342"/>
      <c r="C12" s="342"/>
      <c r="D12" s="342"/>
      <c r="E12" s="342"/>
      <c r="F12" s="342"/>
      <c r="G12" s="164">
        <v>0</v>
      </c>
      <c r="H12" s="164">
        <v>0</v>
      </c>
      <c r="I12" s="62"/>
      <c r="J12" s="5"/>
      <c r="K12" s="4"/>
    </row>
    <row r="13" spans="1:12" ht="12.75" x14ac:dyDescent="0.15">
      <c r="A13" s="342" t="s">
        <v>33</v>
      </c>
      <c r="B13" s="342"/>
      <c r="C13" s="342"/>
      <c r="D13" s="342"/>
      <c r="E13" s="342"/>
      <c r="F13" s="342"/>
      <c r="G13" s="164">
        <v>0</v>
      </c>
      <c r="H13" s="164">
        <v>0</v>
      </c>
      <c r="I13" s="62"/>
      <c r="J13" s="5"/>
      <c r="K13" s="4"/>
    </row>
    <row r="14" spans="1:12" ht="14.25" customHeight="1" x14ac:dyDescent="0.15">
      <c r="A14" s="342" t="s">
        <v>34</v>
      </c>
      <c r="B14" s="342"/>
      <c r="C14" s="342"/>
      <c r="D14" s="342"/>
      <c r="E14" s="342"/>
      <c r="F14" s="342"/>
      <c r="G14" s="164">
        <v>0</v>
      </c>
      <c r="H14" s="164">
        <v>0</v>
      </c>
      <c r="I14" s="62"/>
      <c r="J14" s="5"/>
      <c r="K14" s="4"/>
    </row>
    <row r="15" spans="1:12" ht="15" customHeight="1" x14ac:dyDescent="0.15">
      <c r="A15" s="342" t="s">
        <v>35</v>
      </c>
      <c r="B15" s="342"/>
      <c r="C15" s="342"/>
      <c r="D15" s="342"/>
      <c r="E15" s="342"/>
      <c r="F15" s="342"/>
      <c r="G15" s="164">
        <v>0</v>
      </c>
      <c r="H15" s="164">
        <v>0</v>
      </c>
      <c r="I15" s="62"/>
      <c r="J15" s="5"/>
      <c r="K15" s="4"/>
    </row>
    <row r="16" spans="1:12" ht="12.75" x14ac:dyDescent="0.15">
      <c r="A16" s="342" t="s">
        <v>36</v>
      </c>
      <c r="B16" s="342"/>
      <c r="C16" s="342"/>
      <c r="D16" s="342"/>
      <c r="E16" s="342"/>
      <c r="F16" s="342"/>
      <c r="G16" s="164">
        <v>0</v>
      </c>
      <c r="H16" s="164">
        <v>0</v>
      </c>
      <c r="I16" s="62"/>
      <c r="J16" s="5"/>
      <c r="K16" s="4"/>
    </row>
    <row r="17" spans="1:11" ht="12.75" x14ac:dyDescent="0.15">
      <c r="A17" s="342" t="s">
        <v>37</v>
      </c>
      <c r="B17" s="342"/>
      <c r="C17" s="342"/>
      <c r="D17" s="342"/>
      <c r="E17" s="342"/>
      <c r="F17" s="342"/>
      <c r="G17" s="164">
        <v>1880436</v>
      </c>
      <c r="H17" s="164">
        <v>1391919</v>
      </c>
      <c r="I17" s="62"/>
      <c r="J17" s="5"/>
      <c r="K17" s="4"/>
    </row>
    <row r="18" spans="1:11" ht="43.15" customHeight="1" x14ac:dyDescent="0.15">
      <c r="A18" s="346" t="s">
        <v>38</v>
      </c>
      <c r="B18" s="346"/>
      <c r="C18" s="346"/>
      <c r="D18" s="346"/>
      <c r="E18" s="346"/>
      <c r="F18" s="346"/>
      <c r="G18" s="163">
        <f>G19+G20</f>
        <v>35660614</v>
      </c>
      <c r="H18" s="161">
        <f>H19+H20</f>
        <v>34334698</v>
      </c>
      <c r="I18" s="62"/>
      <c r="J18" s="5"/>
      <c r="K18" s="3"/>
    </row>
    <row r="19" spans="1:11" ht="26.25" customHeight="1" x14ac:dyDescent="0.15">
      <c r="A19" s="379" t="s">
        <v>39</v>
      </c>
      <c r="B19" s="379"/>
      <c r="C19" s="379"/>
      <c r="D19" s="379"/>
      <c r="E19" s="379"/>
      <c r="F19" s="379"/>
      <c r="G19" s="165">
        <v>0</v>
      </c>
      <c r="H19" s="164">
        <v>0</v>
      </c>
      <c r="I19" s="42"/>
      <c r="J19" s="5"/>
      <c r="K19" s="3"/>
    </row>
    <row r="20" spans="1:11" ht="26.25" customHeight="1" x14ac:dyDescent="0.15">
      <c r="A20" s="342" t="s">
        <v>40</v>
      </c>
      <c r="B20" s="342"/>
      <c r="C20" s="342"/>
      <c r="D20" s="342"/>
      <c r="E20" s="342"/>
      <c r="F20" s="342"/>
      <c r="G20" s="165">
        <v>35660614</v>
      </c>
      <c r="H20" s="164">
        <v>34334698</v>
      </c>
      <c r="I20" s="42"/>
      <c r="J20" s="5"/>
      <c r="K20" s="3"/>
    </row>
    <row r="21" spans="1:11" ht="12.75" x14ac:dyDescent="0.15">
      <c r="A21" s="371" t="s">
        <v>43</v>
      </c>
      <c r="B21" s="371"/>
      <c r="C21" s="371"/>
      <c r="D21" s="371"/>
      <c r="E21" s="371"/>
      <c r="F21" s="371"/>
      <c r="G21" s="163">
        <f>G26</f>
        <v>339</v>
      </c>
      <c r="H21" s="161">
        <f>H26</f>
        <v>693</v>
      </c>
      <c r="I21" s="43"/>
      <c r="J21" s="43"/>
      <c r="K21" s="43"/>
    </row>
    <row r="22" spans="1:11" ht="14.25" customHeight="1" x14ac:dyDescent="0.15">
      <c r="A22" s="342" t="s">
        <v>44</v>
      </c>
      <c r="B22" s="342"/>
      <c r="C22" s="342"/>
      <c r="D22" s="342"/>
      <c r="E22" s="342"/>
      <c r="F22" s="342"/>
      <c r="G22" s="165">
        <v>0</v>
      </c>
      <c r="H22" s="164">
        <v>0</v>
      </c>
      <c r="I22" s="43"/>
      <c r="J22" s="43"/>
      <c r="K22" s="43"/>
    </row>
    <row r="23" spans="1:11" ht="12.75" x14ac:dyDescent="0.15">
      <c r="A23" s="342" t="s">
        <v>45</v>
      </c>
      <c r="B23" s="342"/>
      <c r="C23" s="342"/>
      <c r="D23" s="342"/>
      <c r="E23" s="342"/>
      <c r="F23" s="342"/>
      <c r="G23" s="165">
        <v>0</v>
      </c>
      <c r="H23" s="164">
        <v>0</v>
      </c>
      <c r="I23" s="43"/>
      <c r="J23" s="43"/>
      <c r="K23" s="43"/>
    </row>
    <row r="24" spans="1:11" ht="12.75" x14ac:dyDescent="0.15">
      <c r="A24" s="342" t="s">
        <v>46</v>
      </c>
      <c r="B24" s="342"/>
      <c r="C24" s="342"/>
      <c r="D24" s="342"/>
      <c r="E24" s="342"/>
      <c r="F24" s="342"/>
      <c r="G24" s="165">
        <v>0</v>
      </c>
      <c r="H24" s="164">
        <v>0</v>
      </c>
      <c r="I24" s="43"/>
      <c r="J24" s="43"/>
      <c r="K24" s="43"/>
    </row>
    <row r="25" spans="1:11" ht="12.75" x14ac:dyDescent="0.15">
      <c r="A25" s="342" t="s">
        <v>47</v>
      </c>
      <c r="B25" s="342"/>
      <c r="C25" s="342"/>
      <c r="D25" s="342"/>
      <c r="E25" s="342"/>
      <c r="F25" s="342"/>
      <c r="G25" s="165">
        <v>0</v>
      </c>
      <c r="H25" s="164">
        <v>0</v>
      </c>
      <c r="I25" s="43"/>
      <c r="J25" s="43"/>
      <c r="K25" s="43"/>
    </row>
    <row r="26" spans="1:11" ht="12.75" x14ac:dyDescent="0.15">
      <c r="A26" s="342" t="s">
        <v>48</v>
      </c>
      <c r="B26" s="342"/>
      <c r="C26" s="342"/>
      <c r="D26" s="342"/>
      <c r="E26" s="342"/>
      <c r="F26" s="342"/>
      <c r="G26" s="165">
        <v>339</v>
      </c>
      <c r="H26" s="164">
        <v>693</v>
      </c>
      <c r="I26" s="43"/>
      <c r="J26" s="43"/>
      <c r="K26" s="43"/>
    </row>
    <row r="27" spans="1:11" ht="12.75" x14ac:dyDescent="0.15">
      <c r="A27" s="385"/>
      <c r="B27" s="385"/>
      <c r="C27" s="385"/>
      <c r="D27" s="385"/>
      <c r="E27" s="385"/>
      <c r="F27" s="385"/>
      <c r="G27" s="162"/>
      <c r="H27" s="166"/>
      <c r="I27" s="44"/>
      <c r="J27" s="5"/>
      <c r="K27" s="3"/>
    </row>
    <row r="28" spans="1:11" ht="12.75" x14ac:dyDescent="0.15">
      <c r="A28" s="346" t="s">
        <v>13</v>
      </c>
      <c r="B28" s="346"/>
      <c r="C28" s="346"/>
      <c r="D28" s="346"/>
      <c r="E28" s="346"/>
      <c r="F28" s="346"/>
      <c r="G28" s="163">
        <f>G10+G18+G21</f>
        <v>37541389</v>
      </c>
      <c r="H28" s="161">
        <f>H10+H18+H21</f>
        <v>35727310</v>
      </c>
      <c r="I28" s="62"/>
      <c r="J28" s="5"/>
      <c r="K28" s="3"/>
    </row>
    <row r="29" spans="1:11" ht="12.75" x14ac:dyDescent="0.15">
      <c r="A29" s="382" t="s">
        <v>0</v>
      </c>
      <c r="B29" s="383"/>
      <c r="C29" s="383"/>
      <c r="D29" s="383"/>
      <c r="E29" s="383"/>
      <c r="F29" s="384"/>
      <c r="G29" s="162"/>
      <c r="H29" s="166"/>
      <c r="I29" s="6"/>
      <c r="J29" s="5"/>
      <c r="K29" s="1"/>
    </row>
    <row r="30" spans="1:11" ht="12.75" x14ac:dyDescent="0.15">
      <c r="A30" s="346" t="s">
        <v>14</v>
      </c>
      <c r="B30" s="346"/>
      <c r="C30" s="346"/>
      <c r="D30" s="346"/>
      <c r="E30" s="346"/>
      <c r="F30" s="346"/>
      <c r="G30" s="162"/>
      <c r="H30" s="166"/>
      <c r="I30" s="6"/>
      <c r="J30" s="5"/>
      <c r="K30" s="1"/>
    </row>
    <row r="31" spans="1:11" ht="12.75" x14ac:dyDescent="0.15">
      <c r="A31" s="337" t="s">
        <v>49</v>
      </c>
      <c r="B31" s="337"/>
      <c r="C31" s="337"/>
      <c r="D31" s="337"/>
      <c r="E31" s="337"/>
      <c r="F31" s="337"/>
      <c r="G31" s="167">
        <f>SUM(G32:G34)</f>
        <v>33737153</v>
      </c>
      <c r="H31" s="168">
        <f>SUM(H32:H34)</f>
        <v>33169164</v>
      </c>
      <c r="I31" s="62"/>
      <c r="J31" s="5"/>
      <c r="K31" s="1"/>
    </row>
    <row r="32" spans="1:11" ht="12.75" x14ac:dyDescent="0.15">
      <c r="A32" s="342" t="s">
        <v>50</v>
      </c>
      <c r="B32" s="342"/>
      <c r="C32" s="342"/>
      <c r="D32" s="342"/>
      <c r="E32" s="342"/>
      <c r="F32" s="342"/>
      <c r="G32" s="169">
        <v>29739753</v>
      </c>
      <c r="H32" s="170">
        <v>29279888</v>
      </c>
      <c r="I32" s="42"/>
      <c r="J32" s="5"/>
      <c r="K32" s="1"/>
    </row>
    <row r="33" spans="1:12" ht="12.75" x14ac:dyDescent="0.15">
      <c r="A33" s="342" t="s">
        <v>51</v>
      </c>
      <c r="B33" s="342"/>
      <c r="C33" s="342"/>
      <c r="D33" s="342"/>
      <c r="E33" s="342"/>
      <c r="F33" s="342"/>
      <c r="G33" s="169">
        <v>3049004</v>
      </c>
      <c r="H33" s="170">
        <v>3047685</v>
      </c>
      <c r="I33" s="42"/>
      <c r="J33" s="5"/>
      <c r="K33" s="24"/>
    </row>
    <row r="34" spans="1:12" ht="12.75" x14ac:dyDescent="0.15">
      <c r="A34" s="342" t="s">
        <v>52</v>
      </c>
      <c r="B34" s="342"/>
      <c r="C34" s="342"/>
      <c r="D34" s="342"/>
      <c r="E34" s="342"/>
      <c r="F34" s="342"/>
      <c r="G34" s="169">
        <v>948396</v>
      </c>
      <c r="H34" s="170">
        <v>841591</v>
      </c>
      <c r="I34" s="42"/>
      <c r="J34" s="5"/>
      <c r="K34" s="24"/>
    </row>
    <row r="35" spans="1:12" ht="12.75" x14ac:dyDescent="0.15">
      <c r="A35" s="346" t="s">
        <v>53</v>
      </c>
      <c r="B35" s="346"/>
      <c r="C35" s="346"/>
      <c r="D35" s="346"/>
      <c r="E35" s="346"/>
      <c r="F35" s="346"/>
      <c r="G35" s="167">
        <f>SUM(G36:G44)</f>
        <v>0</v>
      </c>
      <c r="H35" s="168">
        <f>SUM(H36:H44)</f>
        <v>0</v>
      </c>
      <c r="I35" s="41"/>
      <c r="J35" s="41"/>
      <c r="K35" s="41"/>
    </row>
    <row r="36" spans="1:12" ht="12.75" x14ac:dyDescent="0.15">
      <c r="A36" s="342" t="s">
        <v>54</v>
      </c>
      <c r="B36" s="342"/>
      <c r="C36" s="342"/>
      <c r="D36" s="342"/>
      <c r="E36" s="342"/>
      <c r="F36" s="342"/>
      <c r="G36" s="170">
        <v>0</v>
      </c>
      <c r="H36" s="170">
        <v>0</v>
      </c>
      <c r="I36" s="3"/>
      <c r="J36" s="3"/>
      <c r="K36" s="3"/>
    </row>
    <row r="37" spans="1:12" ht="12.75" x14ac:dyDescent="0.15">
      <c r="A37" s="342" t="s">
        <v>55</v>
      </c>
      <c r="B37" s="342"/>
      <c r="C37" s="342"/>
      <c r="D37" s="342"/>
      <c r="E37" s="342"/>
      <c r="F37" s="342"/>
      <c r="G37" s="170">
        <v>0</v>
      </c>
      <c r="H37" s="170">
        <v>0</v>
      </c>
      <c r="I37" s="3"/>
      <c r="J37" s="3"/>
      <c r="K37" s="3"/>
    </row>
    <row r="38" spans="1:12" ht="12.75" x14ac:dyDescent="0.15">
      <c r="A38" s="342" t="s">
        <v>56</v>
      </c>
      <c r="B38" s="342"/>
      <c r="C38" s="342"/>
      <c r="D38" s="342"/>
      <c r="E38" s="342"/>
      <c r="F38" s="342"/>
      <c r="G38" s="170">
        <v>0</v>
      </c>
      <c r="H38" s="170">
        <v>0</v>
      </c>
      <c r="I38" s="3"/>
      <c r="J38" s="3"/>
      <c r="K38" s="3"/>
    </row>
    <row r="39" spans="1:12" ht="12.75" x14ac:dyDescent="0.15">
      <c r="A39" s="342" t="s">
        <v>57</v>
      </c>
      <c r="B39" s="342"/>
      <c r="C39" s="342"/>
      <c r="D39" s="342"/>
      <c r="E39" s="342"/>
      <c r="F39" s="342"/>
      <c r="G39" s="170">
        <v>0</v>
      </c>
      <c r="H39" s="170">
        <v>0</v>
      </c>
      <c r="I39" s="3"/>
      <c r="J39" s="3"/>
      <c r="K39" s="3"/>
      <c r="L39" s="2"/>
    </row>
    <row r="40" spans="1:12" ht="12.75" x14ac:dyDescent="0.15">
      <c r="A40" s="342" t="s">
        <v>58</v>
      </c>
      <c r="B40" s="342"/>
      <c r="C40" s="342"/>
      <c r="D40" s="342"/>
      <c r="E40" s="342"/>
      <c r="F40" s="342"/>
      <c r="G40" s="170">
        <v>0</v>
      </c>
      <c r="H40" s="170">
        <v>0</v>
      </c>
      <c r="I40" s="62"/>
      <c r="J40" s="5"/>
      <c r="K40" s="1"/>
    </row>
    <row r="41" spans="1:12" ht="12.75" customHeight="1" x14ac:dyDescent="0.15">
      <c r="A41" s="342" t="s">
        <v>59</v>
      </c>
      <c r="B41" s="342"/>
      <c r="C41" s="342"/>
      <c r="D41" s="342"/>
      <c r="E41" s="342"/>
      <c r="F41" s="342"/>
      <c r="G41" s="170">
        <v>0</v>
      </c>
      <c r="H41" s="170">
        <v>0</v>
      </c>
      <c r="I41" s="6"/>
      <c r="J41" s="5"/>
      <c r="K41" s="1"/>
    </row>
    <row r="42" spans="1:12" ht="12.75" x14ac:dyDescent="0.15">
      <c r="A42" s="342" t="s">
        <v>60</v>
      </c>
      <c r="B42" s="342"/>
      <c r="C42" s="342"/>
      <c r="D42" s="342"/>
      <c r="E42" s="342"/>
      <c r="F42" s="342"/>
      <c r="G42" s="170">
        <v>0</v>
      </c>
      <c r="H42" s="170">
        <v>0</v>
      </c>
      <c r="I42" s="62"/>
      <c r="J42" s="5"/>
      <c r="K42" s="1"/>
    </row>
    <row r="43" spans="1:12" ht="12.75" x14ac:dyDescent="0.15">
      <c r="A43" s="342" t="s">
        <v>61</v>
      </c>
      <c r="B43" s="342"/>
      <c r="C43" s="342"/>
      <c r="D43" s="342"/>
      <c r="E43" s="342"/>
      <c r="F43" s="342"/>
      <c r="G43" s="170">
        <v>0</v>
      </c>
      <c r="H43" s="170">
        <v>0</v>
      </c>
      <c r="I43" s="5"/>
      <c r="J43" s="5"/>
      <c r="K43" s="1"/>
    </row>
    <row r="44" spans="1:12" ht="12.75" x14ac:dyDescent="0.15">
      <c r="A44" s="342" t="s">
        <v>62</v>
      </c>
      <c r="B44" s="342"/>
      <c r="C44" s="342"/>
      <c r="D44" s="342"/>
      <c r="E44" s="342"/>
      <c r="F44" s="342"/>
      <c r="G44" s="170">
        <v>0</v>
      </c>
      <c r="H44" s="170">
        <v>0</v>
      </c>
      <c r="I44" s="5"/>
      <c r="J44" s="5"/>
      <c r="K44" s="1"/>
    </row>
    <row r="45" spans="1:12" ht="12.75" x14ac:dyDescent="0.15">
      <c r="A45" s="346" t="s">
        <v>63</v>
      </c>
      <c r="B45" s="346"/>
      <c r="C45" s="346"/>
      <c r="D45" s="346"/>
      <c r="E45" s="346"/>
      <c r="F45" s="346"/>
      <c r="G45" s="168">
        <f>SUM(G46:G48)</f>
        <v>0</v>
      </c>
      <c r="H45" s="168">
        <f>SUM(H46:H48)</f>
        <v>0</v>
      </c>
      <c r="I45" s="5"/>
      <c r="J45" s="5"/>
      <c r="K45" s="1"/>
    </row>
    <row r="46" spans="1:12" ht="12.75" x14ac:dyDescent="0.15">
      <c r="A46" s="381" t="s">
        <v>64</v>
      </c>
      <c r="B46" s="381"/>
      <c r="C46" s="381"/>
      <c r="D46" s="381"/>
      <c r="E46" s="381"/>
      <c r="F46" s="381"/>
      <c r="G46" s="171">
        <v>0</v>
      </c>
      <c r="H46" s="170">
        <v>0</v>
      </c>
      <c r="I46" s="142"/>
      <c r="J46" s="142"/>
    </row>
    <row r="47" spans="1:12" ht="12.75" x14ac:dyDescent="0.15">
      <c r="A47" s="381" t="s">
        <v>65</v>
      </c>
      <c r="B47" s="381"/>
      <c r="C47" s="381"/>
      <c r="D47" s="381"/>
      <c r="E47" s="381"/>
      <c r="F47" s="381"/>
      <c r="G47" s="171">
        <v>0</v>
      </c>
      <c r="H47" s="170">
        <v>0</v>
      </c>
      <c r="I47" s="142"/>
      <c r="J47" s="142"/>
    </row>
    <row r="48" spans="1:12" ht="12.75" x14ac:dyDescent="0.15">
      <c r="A48" s="381" t="s">
        <v>66</v>
      </c>
      <c r="B48" s="381"/>
      <c r="C48" s="381"/>
      <c r="D48" s="381"/>
      <c r="E48" s="381"/>
      <c r="F48" s="381"/>
      <c r="G48" s="171">
        <v>0</v>
      </c>
      <c r="H48" s="170">
        <v>0</v>
      </c>
      <c r="I48" s="142"/>
      <c r="J48" s="142"/>
    </row>
    <row r="49" spans="1:10" ht="12.75" x14ac:dyDescent="0.15">
      <c r="A49" s="386" t="s">
        <v>67</v>
      </c>
      <c r="B49" s="386"/>
      <c r="C49" s="386"/>
      <c r="D49" s="386"/>
      <c r="E49" s="386"/>
      <c r="F49" s="386"/>
      <c r="G49" s="172">
        <f>SUM(G50:G54)</f>
        <v>0</v>
      </c>
      <c r="H49" s="168">
        <f>SUM(H50:H54)</f>
        <v>0</v>
      </c>
      <c r="I49" s="142"/>
      <c r="J49" s="142"/>
    </row>
    <row r="50" spans="1:10" ht="12.75" x14ac:dyDescent="0.15">
      <c r="A50" s="381" t="s">
        <v>68</v>
      </c>
      <c r="B50" s="381"/>
      <c r="C50" s="381"/>
      <c r="D50" s="381"/>
      <c r="E50" s="381"/>
      <c r="F50" s="381"/>
      <c r="G50" s="171">
        <v>0</v>
      </c>
      <c r="H50" s="170">
        <v>0</v>
      </c>
      <c r="I50" s="142"/>
      <c r="J50" s="142"/>
    </row>
    <row r="51" spans="1:10" ht="12.75" x14ac:dyDescent="0.15">
      <c r="A51" s="381" t="s">
        <v>69</v>
      </c>
      <c r="B51" s="381"/>
      <c r="C51" s="381"/>
      <c r="D51" s="381"/>
      <c r="E51" s="381"/>
      <c r="F51" s="381"/>
      <c r="G51" s="171">
        <v>0</v>
      </c>
      <c r="H51" s="170">
        <v>0</v>
      </c>
      <c r="I51" s="142"/>
      <c r="J51" s="142"/>
    </row>
    <row r="52" spans="1:10" ht="12.75" x14ac:dyDescent="0.15">
      <c r="A52" s="381" t="s">
        <v>70</v>
      </c>
      <c r="B52" s="381"/>
      <c r="C52" s="381"/>
      <c r="D52" s="381"/>
      <c r="E52" s="381"/>
      <c r="F52" s="381"/>
      <c r="G52" s="171">
        <v>0</v>
      </c>
      <c r="H52" s="170">
        <v>0</v>
      </c>
      <c r="I52" s="142"/>
      <c r="J52" s="142"/>
    </row>
    <row r="53" spans="1:10" ht="12.75" x14ac:dyDescent="0.15">
      <c r="A53" s="381" t="s">
        <v>71</v>
      </c>
      <c r="B53" s="381"/>
      <c r="C53" s="381"/>
      <c r="D53" s="381"/>
      <c r="E53" s="381"/>
      <c r="F53" s="381"/>
      <c r="G53" s="171">
        <v>0</v>
      </c>
      <c r="H53" s="170">
        <v>0</v>
      </c>
      <c r="I53" s="142"/>
      <c r="J53" s="142"/>
    </row>
    <row r="54" spans="1:10" ht="12.75" x14ac:dyDescent="0.15">
      <c r="A54" s="381" t="s">
        <v>72</v>
      </c>
      <c r="B54" s="381"/>
      <c r="C54" s="381"/>
      <c r="D54" s="381"/>
      <c r="E54" s="381"/>
      <c r="F54" s="381"/>
      <c r="G54" s="171">
        <v>0</v>
      </c>
      <c r="H54" s="170">
        <v>0</v>
      </c>
      <c r="I54" s="142"/>
      <c r="J54" s="142"/>
    </row>
    <row r="55" spans="1:10" ht="12.75" x14ac:dyDescent="0.15">
      <c r="A55" s="386" t="s">
        <v>73</v>
      </c>
      <c r="B55" s="386"/>
      <c r="C55" s="386"/>
      <c r="D55" s="386"/>
      <c r="E55" s="386"/>
      <c r="F55" s="386"/>
      <c r="G55" s="173">
        <f>SUM(G56:G61)</f>
        <v>0</v>
      </c>
      <c r="H55" s="168">
        <f>SUM(H56:H61)</f>
        <v>0</v>
      </c>
      <c r="I55" s="142"/>
      <c r="J55" s="142"/>
    </row>
    <row r="56" spans="1:10" ht="12.75" x14ac:dyDescent="0.15">
      <c r="A56" s="381" t="s">
        <v>74</v>
      </c>
      <c r="B56" s="381"/>
      <c r="C56" s="381"/>
      <c r="D56" s="381"/>
      <c r="E56" s="381"/>
      <c r="F56" s="381"/>
      <c r="G56" s="171">
        <v>0</v>
      </c>
      <c r="H56" s="170">
        <v>0</v>
      </c>
      <c r="I56" s="142"/>
      <c r="J56" s="142"/>
    </row>
    <row r="57" spans="1:10" ht="12.75" x14ac:dyDescent="0.15">
      <c r="A57" s="381" t="s">
        <v>75</v>
      </c>
      <c r="B57" s="381"/>
      <c r="C57" s="381"/>
      <c r="D57" s="381"/>
      <c r="E57" s="381"/>
      <c r="F57" s="381"/>
      <c r="G57" s="171">
        <v>0</v>
      </c>
      <c r="H57" s="170">
        <v>0</v>
      </c>
      <c r="I57" s="142"/>
      <c r="J57" s="142"/>
    </row>
    <row r="58" spans="1:10" ht="12.75" x14ac:dyDescent="0.15">
      <c r="A58" s="381" t="s">
        <v>76</v>
      </c>
      <c r="B58" s="381"/>
      <c r="C58" s="381"/>
      <c r="D58" s="381"/>
      <c r="E58" s="381"/>
      <c r="F58" s="381"/>
      <c r="G58" s="171">
        <v>0</v>
      </c>
      <c r="H58" s="170">
        <v>0</v>
      </c>
      <c r="I58" s="142"/>
      <c r="J58" s="142"/>
    </row>
    <row r="59" spans="1:10" ht="12.75" x14ac:dyDescent="0.15">
      <c r="A59" s="381" t="s">
        <v>77</v>
      </c>
      <c r="B59" s="381"/>
      <c r="C59" s="381"/>
      <c r="D59" s="381"/>
      <c r="E59" s="381"/>
      <c r="F59" s="381"/>
      <c r="G59" s="171">
        <v>0</v>
      </c>
      <c r="H59" s="170">
        <v>0</v>
      </c>
      <c r="I59" s="142"/>
      <c r="J59" s="142"/>
    </row>
    <row r="60" spans="1:10" ht="12.75" x14ac:dyDescent="0.15">
      <c r="A60" s="381" t="s">
        <v>78</v>
      </c>
      <c r="B60" s="381"/>
      <c r="C60" s="381"/>
      <c r="D60" s="381"/>
      <c r="E60" s="381"/>
      <c r="F60" s="381"/>
      <c r="G60" s="171">
        <v>0</v>
      </c>
      <c r="H60" s="170">
        <v>0</v>
      </c>
      <c r="I60" s="142"/>
      <c r="J60" s="142"/>
    </row>
    <row r="61" spans="1:10" ht="12.75" x14ac:dyDescent="0.15">
      <c r="A61" s="381" t="s">
        <v>79</v>
      </c>
      <c r="B61" s="381"/>
      <c r="C61" s="381"/>
      <c r="D61" s="381"/>
      <c r="E61" s="381"/>
      <c r="F61" s="381"/>
      <c r="G61" s="171">
        <v>0</v>
      </c>
      <c r="H61" s="170">
        <v>0</v>
      </c>
      <c r="I61" s="142"/>
      <c r="J61" s="142"/>
    </row>
    <row r="62" spans="1:10" ht="12.75" x14ac:dyDescent="0.15">
      <c r="A62" s="386" t="s">
        <v>80</v>
      </c>
      <c r="B62" s="386"/>
      <c r="C62" s="386"/>
      <c r="D62" s="386"/>
      <c r="E62" s="386"/>
      <c r="F62" s="386"/>
      <c r="G62" s="173">
        <f>G63</f>
        <v>0</v>
      </c>
      <c r="H62" s="168">
        <f>H63</f>
        <v>0</v>
      </c>
      <c r="I62" s="142"/>
      <c r="J62" s="142"/>
    </row>
    <row r="63" spans="1:10" ht="12.75" x14ac:dyDescent="0.15">
      <c r="A63" s="381" t="s">
        <v>81</v>
      </c>
      <c r="B63" s="381"/>
      <c r="C63" s="381"/>
      <c r="D63" s="381"/>
      <c r="E63" s="381"/>
      <c r="F63" s="381"/>
      <c r="G63" s="171">
        <v>0</v>
      </c>
      <c r="H63" s="170">
        <v>0</v>
      </c>
      <c r="I63" s="142"/>
      <c r="J63" s="142"/>
    </row>
    <row r="64" spans="1:10" ht="6.75" customHeight="1" x14ac:dyDescent="0.15">
      <c r="A64" s="387"/>
      <c r="B64" s="387"/>
      <c r="C64" s="387"/>
      <c r="D64" s="387"/>
      <c r="E64" s="387"/>
      <c r="F64" s="387"/>
      <c r="G64" s="171"/>
      <c r="H64" s="170"/>
      <c r="I64" s="142"/>
      <c r="J64" s="142"/>
    </row>
    <row r="65" spans="1:10" ht="12.75" x14ac:dyDescent="0.15">
      <c r="A65" s="386" t="s">
        <v>82</v>
      </c>
      <c r="B65" s="386"/>
      <c r="C65" s="386"/>
      <c r="D65" s="386"/>
      <c r="E65" s="386"/>
      <c r="F65" s="386"/>
      <c r="G65" s="171">
        <f>G31+G35+G45+G49+G55+G62</f>
        <v>33737153</v>
      </c>
      <c r="H65" s="170">
        <f>H31+H35+H45+H49+H55+H62</f>
        <v>33169164</v>
      </c>
      <c r="I65" s="142"/>
      <c r="J65" s="142"/>
    </row>
    <row r="66" spans="1:10" ht="3.75" customHeight="1" x14ac:dyDescent="0.15">
      <c r="A66" s="388"/>
      <c r="B66" s="389"/>
      <c r="C66" s="389"/>
      <c r="D66" s="389"/>
      <c r="E66" s="389"/>
      <c r="F66" s="390"/>
      <c r="G66" s="171"/>
      <c r="H66" s="170"/>
      <c r="I66" s="142"/>
      <c r="J66" s="142"/>
    </row>
    <row r="67" spans="1:10" ht="14.25" customHeight="1" x14ac:dyDescent="0.15">
      <c r="A67" s="386" t="s">
        <v>15</v>
      </c>
      <c r="B67" s="386"/>
      <c r="C67" s="386"/>
      <c r="D67" s="386"/>
      <c r="E67" s="386"/>
      <c r="F67" s="386"/>
      <c r="G67" s="171">
        <f>G28-G65</f>
        <v>3804236</v>
      </c>
      <c r="H67" s="170">
        <f>H28-H65</f>
        <v>2558146</v>
      </c>
      <c r="I67" s="142"/>
      <c r="J67" s="142"/>
    </row>
    <row r="68" spans="1:10" ht="12.75" x14ac:dyDescent="0.15">
      <c r="A68" s="380"/>
      <c r="B68" s="380"/>
      <c r="C68" s="380"/>
      <c r="D68" s="380"/>
      <c r="E68" s="380"/>
      <c r="F68" s="380"/>
      <c r="G68" s="158"/>
      <c r="H68" s="158"/>
      <c r="I68" s="142"/>
      <c r="J68" s="142"/>
    </row>
    <row r="69" spans="1:10" ht="12.75" x14ac:dyDescent="0.15">
      <c r="A69" s="136"/>
      <c r="B69" s="136"/>
      <c r="C69" s="136"/>
      <c r="D69" s="136"/>
      <c r="E69" s="136"/>
      <c r="F69" s="136"/>
      <c r="G69" s="136"/>
      <c r="H69" s="136"/>
      <c r="I69" s="142"/>
      <c r="J69" s="142"/>
    </row>
    <row r="70" spans="1:10" x14ac:dyDescent="0.15">
      <c r="A70" s="136"/>
      <c r="B70" s="136"/>
      <c r="C70" s="136"/>
      <c r="D70" s="136"/>
      <c r="E70" s="136"/>
      <c r="F70" s="136"/>
      <c r="G70" s="136"/>
      <c r="H70" s="136"/>
    </row>
    <row r="71" spans="1:10" x14ac:dyDescent="0.15">
      <c r="A71" s="128"/>
      <c r="B71" s="128"/>
      <c r="C71" s="128"/>
      <c r="D71" s="128"/>
      <c r="E71" s="128"/>
      <c r="F71" s="128"/>
      <c r="G71" s="128"/>
      <c r="H71" s="128"/>
    </row>
    <row r="72" spans="1:10" x14ac:dyDescent="0.15">
      <c r="A72" s="128"/>
      <c r="B72" s="128"/>
      <c r="C72" s="128"/>
      <c r="D72" s="128"/>
      <c r="E72" s="128"/>
      <c r="F72" s="128"/>
      <c r="G72" s="128"/>
      <c r="H72" s="128"/>
    </row>
    <row r="73" spans="1:10" x14ac:dyDescent="0.15">
      <c r="A73" s="128"/>
      <c r="B73" s="128"/>
      <c r="C73" s="128"/>
      <c r="D73" s="128"/>
      <c r="E73" s="128"/>
      <c r="F73" s="128"/>
      <c r="G73" s="128"/>
      <c r="H73" s="128"/>
    </row>
    <row r="74" spans="1:10" x14ac:dyDescent="0.15">
      <c r="A74" s="128"/>
      <c r="B74" s="128"/>
      <c r="C74" s="128"/>
      <c r="D74" s="128"/>
      <c r="E74" s="128"/>
      <c r="F74" s="128"/>
      <c r="G74" s="128"/>
      <c r="H74" s="128"/>
    </row>
    <row r="75" spans="1:10" x14ac:dyDescent="0.15">
      <c r="A75" s="128"/>
      <c r="B75" s="128"/>
      <c r="C75" s="128"/>
      <c r="D75" s="128"/>
      <c r="E75" s="128"/>
      <c r="F75" s="128"/>
      <c r="G75" s="128"/>
      <c r="H75" s="128"/>
    </row>
    <row r="76" spans="1:10" x14ac:dyDescent="0.15">
      <c r="A76" s="128"/>
      <c r="B76" s="128"/>
      <c r="C76" s="128"/>
      <c r="D76" s="128"/>
      <c r="E76" s="128"/>
      <c r="F76" s="128"/>
      <c r="G76" s="128"/>
      <c r="H76" s="128"/>
    </row>
    <row r="77" spans="1:10" x14ac:dyDescent="0.15">
      <c r="A77" s="128"/>
      <c r="B77" s="128"/>
      <c r="C77" s="128"/>
      <c r="D77" s="128"/>
      <c r="E77" s="128"/>
      <c r="F77" s="128"/>
      <c r="G77" s="128"/>
      <c r="H77" s="128"/>
    </row>
    <row r="78" spans="1:10" x14ac:dyDescent="0.15">
      <c r="A78" s="128"/>
      <c r="B78" s="128"/>
      <c r="C78" s="128"/>
      <c r="D78" s="128"/>
      <c r="E78" s="128"/>
      <c r="F78" s="128"/>
      <c r="G78" s="128"/>
      <c r="H78" s="128"/>
    </row>
    <row r="79" spans="1:10" x14ac:dyDescent="0.15">
      <c r="A79" s="128"/>
      <c r="B79" s="128"/>
      <c r="C79" s="128"/>
      <c r="D79" s="128"/>
      <c r="E79" s="128"/>
      <c r="F79" s="128"/>
      <c r="G79" s="128"/>
      <c r="H79" s="128"/>
    </row>
    <row r="80" spans="1:10" x14ac:dyDescent="0.15">
      <c r="A80" s="128"/>
      <c r="B80" s="128"/>
      <c r="C80" s="128"/>
      <c r="D80" s="128"/>
      <c r="E80" s="128"/>
      <c r="F80" s="128"/>
      <c r="G80" s="128"/>
      <c r="H80" s="128"/>
    </row>
  </sheetData>
  <mergeCells count="61">
    <mergeCell ref="A65:F65"/>
    <mergeCell ref="A67:F67"/>
    <mergeCell ref="A60:F60"/>
    <mergeCell ref="A62:F62"/>
    <mergeCell ref="A63:F63"/>
    <mergeCell ref="A64:F64"/>
    <mergeCell ref="A61:F61"/>
    <mergeCell ref="A66:F66"/>
    <mergeCell ref="A58:F58"/>
    <mergeCell ref="A59:F59"/>
    <mergeCell ref="A50:F50"/>
    <mergeCell ref="A51:F51"/>
    <mergeCell ref="A52:F52"/>
    <mergeCell ref="A53:F53"/>
    <mergeCell ref="A54:F54"/>
    <mergeCell ref="A45:F45"/>
    <mergeCell ref="A46:F46"/>
    <mergeCell ref="A55:F55"/>
    <mergeCell ref="A56:F56"/>
    <mergeCell ref="A57:F57"/>
    <mergeCell ref="A49:F49"/>
    <mergeCell ref="A21:F21"/>
    <mergeCell ref="A40:F40"/>
    <mergeCell ref="A41:F41"/>
    <mergeCell ref="A43:F43"/>
    <mergeCell ref="A44:F44"/>
    <mergeCell ref="A22:F22"/>
    <mergeCell ref="A23:F23"/>
    <mergeCell ref="A24:F24"/>
    <mergeCell ref="A25:F25"/>
    <mergeCell ref="A26:F26"/>
    <mergeCell ref="A29:F29"/>
    <mergeCell ref="A27:F27"/>
    <mergeCell ref="A8:F8"/>
    <mergeCell ref="A68:F68"/>
    <mergeCell ref="A47:F47"/>
    <mergeCell ref="A28:F28"/>
    <mergeCell ref="A30:F30"/>
    <mergeCell ref="A31:F31"/>
    <mergeCell ref="A32:F32"/>
    <mergeCell ref="A42:F42"/>
    <mergeCell ref="A33:F33"/>
    <mergeCell ref="A34:F34"/>
    <mergeCell ref="A35:F35"/>
    <mergeCell ref="A36:F36"/>
    <mergeCell ref="A37:F37"/>
    <mergeCell ref="A38:F38"/>
    <mergeCell ref="A39:F39"/>
    <mergeCell ref="A48:F48"/>
    <mergeCell ref="A20:F20"/>
    <mergeCell ref="A9:F9"/>
    <mergeCell ref="A10:F10"/>
    <mergeCell ref="A18:F18"/>
    <mergeCell ref="A19:F19"/>
    <mergeCell ref="A16:F16"/>
    <mergeCell ref="A17:F17"/>
    <mergeCell ref="A11:F11"/>
    <mergeCell ref="A12:F12"/>
    <mergeCell ref="A13:F13"/>
    <mergeCell ref="A14:F14"/>
    <mergeCell ref="A15:F15"/>
  </mergeCells>
  <pageMargins left="0.70866141732283472" right="0.70866141732283472" top="0.74803149606299213" bottom="0.74803149606299213" header="0.31496062992125984" footer="0.31496062992125984"/>
  <pageSetup paperSize="9" scale="45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59"/>
  <sheetViews>
    <sheetView topLeftCell="A53" workbookViewId="0">
      <selection sqref="A1:U62"/>
    </sheetView>
  </sheetViews>
  <sheetFormatPr baseColWidth="10" defaultColWidth="9.33203125" defaultRowHeight="10.5" x14ac:dyDescent="0.15"/>
  <cols>
    <col min="1" max="1" width="0.6640625" customWidth="1"/>
    <col min="2" max="5" width="9.33203125" hidden="1" customWidth="1"/>
    <col min="6" max="6" width="4.5" customWidth="1"/>
    <col min="7" max="7" width="7.5" customWidth="1"/>
    <col min="8" max="8" width="15" customWidth="1"/>
    <col min="9" max="9" width="18.5" customWidth="1"/>
    <col min="10" max="10" width="0.6640625" customWidth="1"/>
    <col min="11" max="11" width="22.6640625" bestFit="1" customWidth="1"/>
    <col min="12" max="12" width="2.1640625" customWidth="1"/>
    <col min="13" max="13" width="17.33203125" customWidth="1"/>
    <col min="14" max="14" width="2.6640625" customWidth="1"/>
    <col min="15" max="15" width="36.83203125" customWidth="1"/>
    <col min="16" max="16" width="8.1640625" customWidth="1"/>
    <col min="17" max="17" width="20.83203125" customWidth="1"/>
    <col min="18" max="18" width="1.33203125" customWidth="1"/>
    <col min="19" max="19" width="3.83203125" customWidth="1"/>
    <col min="20" max="20" width="5.83203125" customWidth="1"/>
    <col min="21" max="21" width="25.1640625" customWidth="1"/>
    <col min="22" max="22" width="15.5" customWidth="1"/>
    <col min="24" max="24" width="14.6640625" customWidth="1"/>
    <col min="25" max="25" width="11.5" bestFit="1" customWidth="1"/>
    <col min="26" max="26" width="13.83203125" bestFit="1" customWidth="1"/>
    <col min="28" max="28" width="11.5" bestFit="1" customWidth="1"/>
  </cols>
  <sheetData>
    <row r="1" spans="1:24" ht="9.9499999999999993" customHeight="1" x14ac:dyDescent="0.15">
      <c r="A1" s="35" t="s">
        <v>208</v>
      </c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</row>
    <row r="2" spans="1:24" ht="9.9499999999999993" customHeight="1" x14ac:dyDescent="0.15">
      <c r="A2" s="35"/>
      <c r="B2" s="35"/>
      <c r="C2" s="35"/>
      <c r="D2" s="35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5"/>
    </row>
    <row r="3" spans="1:24" ht="9.9499999999999993" customHeight="1" x14ac:dyDescent="0.15">
      <c r="A3" s="35"/>
      <c r="B3" s="35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</row>
    <row r="4" spans="1:24" ht="12.75" x14ac:dyDescent="0.15">
      <c r="A4" s="35"/>
      <c r="B4" s="35"/>
      <c r="C4" s="35"/>
      <c r="D4" s="35"/>
      <c r="E4" s="35"/>
      <c r="F4" s="402"/>
      <c r="G4" s="402"/>
      <c r="H4" s="402"/>
      <c r="I4" s="403"/>
      <c r="J4" s="403"/>
      <c r="K4" s="403"/>
      <c r="L4" s="403"/>
      <c r="M4" s="403"/>
      <c r="N4" s="404"/>
      <c r="O4" s="403"/>
      <c r="P4" s="403"/>
      <c r="Q4" s="403"/>
      <c r="R4" s="403"/>
      <c r="S4" s="403"/>
      <c r="T4" s="403"/>
      <c r="U4" s="35"/>
    </row>
    <row r="5" spans="1:24" ht="12.75" x14ac:dyDescent="0.15">
      <c r="A5" s="35"/>
      <c r="B5" s="35"/>
      <c r="C5" s="35"/>
      <c r="D5" s="35"/>
      <c r="E5" s="35"/>
      <c r="F5" s="402"/>
      <c r="G5" s="402"/>
      <c r="H5" s="402"/>
      <c r="I5" s="405"/>
      <c r="J5" s="405"/>
      <c r="K5" s="405"/>
      <c r="L5" s="405"/>
      <c r="M5" s="405"/>
      <c r="N5" s="406"/>
      <c r="O5" s="405"/>
      <c r="P5" s="405"/>
      <c r="Q5" s="405"/>
      <c r="R5" s="405"/>
      <c r="S5" s="35"/>
      <c r="T5" s="35"/>
      <c r="U5" s="35"/>
    </row>
    <row r="6" spans="1:24" ht="12.75" x14ac:dyDescent="0.15">
      <c r="A6" s="35"/>
      <c r="B6" s="35"/>
      <c r="C6" s="35"/>
      <c r="D6" s="35"/>
      <c r="E6" s="35"/>
      <c r="F6" s="35"/>
      <c r="G6" s="35"/>
      <c r="H6" s="35"/>
      <c r="I6" s="36"/>
      <c r="J6" s="36"/>
      <c r="K6" s="36"/>
      <c r="L6" s="36"/>
      <c r="M6" s="36"/>
      <c r="N6" s="36"/>
      <c r="O6" s="36"/>
      <c r="P6" s="36"/>
      <c r="Q6" s="36"/>
      <c r="R6" s="36"/>
      <c r="S6" s="35"/>
      <c r="T6" s="35"/>
      <c r="U6" s="35"/>
    </row>
    <row r="7" spans="1:24" ht="12.75" x14ac:dyDescent="0.15">
      <c r="A7" s="35"/>
      <c r="B7" s="35"/>
      <c r="C7" s="35"/>
      <c r="D7" s="35"/>
      <c r="E7" s="35"/>
      <c r="F7" s="35"/>
      <c r="G7" s="35"/>
      <c r="H7" s="35"/>
      <c r="I7" s="36"/>
      <c r="J7" s="36"/>
      <c r="K7" s="36"/>
      <c r="L7" s="36"/>
      <c r="M7" s="36"/>
      <c r="N7" s="36"/>
      <c r="O7" s="36"/>
      <c r="P7" s="36"/>
      <c r="Q7" s="36"/>
      <c r="R7" s="36"/>
      <c r="S7" s="35"/>
      <c r="T7" s="35"/>
      <c r="U7" s="35"/>
    </row>
    <row r="8" spans="1:24" ht="12.75" x14ac:dyDescent="0.15">
      <c r="A8" s="35"/>
      <c r="B8" s="35"/>
      <c r="C8" s="35"/>
      <c r="D8" s="35"/>
      <c r="E8" s="35"/>
      <c r="F8" s="35"/>
      <c r="G8" s="35"/>
      <c r="H8" s="35"/>
      <c r="I8" s="36"/>
      <c r="J8" s="36"/>
      <c r="K8" s="36"/>
      <c r="L8" s="36"/>
      <c r="M8" s="36"/>
      <c r="N8" s="36"/>
      <c r="O8" s="36"/>
      <c r="P8" s="36"/>
      <c r="Q8" s="36"/>
      <c r="R8" s="36"/>
      <c r="S8" s="35"/>
      <c r="T8" s="35"/>
      <c r="U8" s="35"/>
    </row>
    <row r="9" spans="1:24" ht="12.75" x14ac:dyDescent="0.2">
      <c r="A9" s="35"/>
      <c r="B9" s="35"/>
      <c r="C9" s="35"/>
      <c r="D9" s="35"/>
      <c r="E9" s="35"/>
      <c r="F9" s="35"/>
      <c r="G9" s="35"/>
      <c r="H9" s="35"/>
      <c r="I9" s="35"/>
      <c r="J9" s="35"/>
      <c r="K9" s="37">
        <v>2025</v>
      </c>
      <c r="L9" s="407">
        <v>2024</v>
      </c>
      <c r="M9" s="407"/>
      <c r="N9" s="38"/>
      <c r="O9" s="35"/>
      <c r="P9" s="35"/>
      <c r="Q9" s="37">
        <v>2025</v>
      </c>
      <c r="R9" s="407">
        <v>2024</v>
      </c>
      <c r="S9" s="407"/>
      <c r="T9" s="407"/>
      <c r="U9" s="407"/>
    </row>
    <row r="10" spans="1:24" ht="12.75" x14ac:dyDescent="0.15">
      <c r="A10" s="35"/>
      <c r="B10" s="35"/>
      <c r="C10" s="35"/>
      <c r="D10" s="35"/>
      <c r="E10" s="35"/>
      <c r="F10" s="408" t="s">
        <v>1</v>
      </c>
      <c r="G10" s="408"/>
      <c r="H10" s="408"/>
      <c r="I10" s="408"/>
      <c r="J10" s="408"/>
      <c r="K10" s="47"/>
      <c r="L10" s="47"/>
      <c r="M10" s="47"/>
      <c r="N10" s="47"/>
      <c r="O10" s="408" t="s">
        <v>2</v>
      </c>
      <c r="P10" s="408"/>
      <c r="Q10" s="47"/>
      <c r="R10" s="47"/>
      <c r="S10" s="47"/>
      <c r="T10" s="47"/>
      <c r="U10" s="47"/>
    </row>
    <row r="11" spans="1:24" ht="12.75" x14ac:dyDescent="0.15">
      <c r="A11" s="35"/>
      <c r="B11" s="35"/>
      <c r="C11" s="35"/>
      <c r="D11" s="35"/>
      <c r="E11" s="35"/>
      <c r="F11" s="399" t="s">
        <v>83</v>
      </c>
      <c r="G11" s="399"/>
      <c r="H11" s="399"/>
      <c r="I11" s="399"/>
      <c r="J11" s="399"/>
      <c r="K11" s="48"/>
      <c r="L11" s="400"/>
      <c r="M11" s="400"/>
      <c r="N11" s="49"/>
      <c r="O11" s="401" t="s">
        <v>102</v>
      </c>
      <c r="P11" s="401"/>
      <c r="Q11" s="48"/>
      <c r="R11" s="400"/>
      <c r="S11" s="400"/>
      <c r="T11" s="400"/>
      <c r="U11" s="400"/>
    </row>
    <row r="12" spans="1:24" ht="12.75" x14ac:dyDescent="0.15">
      <c r="A12" s="35"/>
      <c r="B12" s="35"/>
      <c r="C12" s="35"/>
      <c r="D12" s="35"/>
      <c r="E12" s="35"/>
      <c r="F12" s="391" t="s">
        <v>84</v>
      </c>
      <c r="G12" s="391"/>
      <c r="H12" s="391"/>
      <c r="I12" s="391"/>
      <c r="J12" s="391"/>
      <c r="K12" s="152">
        <v>6573711</v>
      </c>
      <c r="L12" s="129"/>
      <c r="M12" s="50">
        <v>6603769</v>
      </c>
      <c r="N12" s="51"/>
      <c r="O12" s="397" t="s">
        <v>103</v>
      </c>
      <c r="P12" s="397"/>
      <c r="Q12" s="152">
        <v>3418292</v>
      </c>
      <c r="R12" s="70">
        <v>4220889</v>
      </c>
      <c r="S12" s="70"/>
      <c r="T12" s="70"/>
      <c r="U12" s="50">
        <v>4397519</v>
      </c>
      <c r="V12" s="20"/>
      <c r="W12" s="20"/>
      <c r="X12" s="21"/>
    </row>
    <row r="13" spans="1:24" ht="12.75" x14ac:dyDescent="0.15">
      <c r="A13" s="35"/>
      <c r="B13" s="35"/>
      <c r="C13" s="35"/>
      <c r="D13" s="35"/>
      <c r="E13" s="35"/>
      <c r="F13" s="391" t="s">
        <v>85</v>
      </c>
      <c r="G13" s="391"/>
      <c r="H13" s="391"/>
      <c r="I13" s="391"/>
      <c r="J13" s="391"/>
      <c r="K13" s="152">
        <v>600553</v>
      </c>
      <c r="L13" s="129"/>
      <c r="M13" s="50">
        <v>1113204</v>
      </c>
      <c r="N13" s="51"/>
      <c r="O13" s="397" t="s">
        <v>104</v>
      </c>
      <c r="P13" s="397"/>
      <c r="Q13" s="152">
        <v>21909</v>
      </c>
      <c r="R13" s="70">
        <v>10575</v>
      </c>
      <c r="S13" s="70"/>
      <c r="T13" s="70"/>
      <c r="U13" s="50">
        <v>6593</v>
      </c>
      <c r="V13" s="20"/>
      <c r="W13" s="20"/>
      <c r="X13" s="21"/>
    </row>
    <row r="14" spans="1:24" ht="12.75" x14ac:dyDescent="0.15">
      <c r="A14" s="35"/>
      <c r="B14" s="35"/>
      <c r="C14" s="35"/>
      <c r="D14" s="35"/>
      <c r="E14" s="35"/>
      <c r="F14" s="391" t="s">
        <v>86</v>
      </c>
      <c r="G14" s="391"/>
      <c r="H14" s="391"/>
      <c r="I14" s="391"/>
      <c r="J14" s="391"/>
      <c r="K14" s="152">
        <v>11959</v>
      </c>
      <c r="L14" s="129"/>
      <c r="M14" s="50">
        <v>1067</v>
      </c>
      <c r="N14" s="51"/>
      <c r="O14" s="397" t="s">
        <v>105</v>
      </c>
      <c r="P14" s="397"/>
      <c r="Q14" s="152">
        <v>0</v>
      </c>
      <c r="R14" s="70">
        <v>0</v>
      </c>
      <c r="S14" s="70"/>
      <c r="T14" s="70"/>
      <c r="U14" s="50">
        <v>0</v>
      </c>
      <c r="V14" s="20"/>
      <c r="W14" s="20"/>
      <c r="X14" s="21"/>
    </row>
    <row r="15" spans="1:24" ht="12.75" x14ac:dyDescent="0.15">
      <c r="A15" s="35"/>
      <c r="B15" s="35"/>
      <c r="C15" s="35"/>
      <c r="D15" s="35"/>
      <c r="E15" s="35"/>
      <c r="F15" s="391" t="s">
        <v>87</v>
      </c>
      <c r="G15" s="391"/>
      <c r="H15" s="391"/>
      <c r="I15" s="391"/>
      <c r="J15" s="391"/>
      <c r="K15" s="151"/>
      <c r="L15" s="129"/>
      <c r="M15" s="50">
        <v>0</v>
      </c>
      <c r="N15" s="51"/>
      <c r="O15" s="397" t="s">
        <v>106</v>
      </c>
      <c r="P15" s="397"/>
      <c r="Q15" s="152">
        <v>0</v>
      </c>
      <c r="R15" s="70">
        <v>0</v>
      </c>
      <c r="S15" s="70"/>
      <c r="T15" s="70"/>
      <c r="U15" s="50">
        <v>0</v>
      </c>
      <c r="V15" s="20"/>
      <c r="W15" s="20"/>
      <c r="X15" s="21"/>
    </row>
    <row r="16" spans="1:24" ht="12.75" x14ac:dyDescent="0.15">
      <c r="A16" s="35"/>
      <c r="B16" s="35"/>
      <c r="C16" s="35"/>
      <c r="D16" s="35"/>
      <c r="E16" s="35"/>
      <c r="F16" s="391" t="s">
        <v>88</v>
      </c>
      <c r="G16" s="391"/>
      <c r="H16" s="391"/>
      <c r="I16" s="391"/>
      <c r="J16" s="391"/>
      <c r="K16" s="151"/>
      <c r="L16" s="129"/>
      <c r="M16" s="50">
        <v>0</v>
      </c>
      <c r="N16" s="51"/>
      <c r="O16" s="397" t="s">
        <v>107</v>
      </c>
      <c r="P16" s="397"/>
      <c r="Q16" s="152">
        <v>0</v>
      </c>
      <c r="R16" s="70">
        <v>0</v>
      </c>
      <c r="S16" s="70"/>
      <c r="T16" s="70"/>
      <c r="U16" s="50">
        <v>0</v>
      </c>
      <c r="V16" s="20"/>
      <c r="W16" s="20"/>
      <c r="X16" s="21"/>
    </row>
    <row r="17" spans="1:25" ht="12.75" x14ac:dyDescent="0.15">
      <c r="A17" s="35"/>
      <c r="B17" s="35"/>
      <c r="C17" s="35"/>
      <c r="D17" s="35"/>
      <c r="E17" s="35"/>
      <c r="F17" s="391" t="s">
        <v>89</v>
      </c>
      <c r="G17" s="391"/>
      <c r="H17" s="391"/>
      <c r="I17" s="391"/>
      <c r="J17" s="391"/>
      <c r="K17" s="151"/>
      <c r="L17" s="129"/>
      <c r="M17" s="50">
        <v>0</v>
      </c>
      <c r="N17" s="51"/>
      <c r="O17" s="397" t="s">
        <v>108</v>
      </c>
      <c r="P17" s="397"/>
      <c r="Q17" s="152">
        <v>723150</v>
      </c>
      <c r="R17" s="70">
        <v>299200</v>
      </c>
      <c r="S17" s="70"/>
      <c r="T17" s="70"/>
      <c r="U17" s="50">
        <v>742144</v>
      </c>
      <c r="V17" s="21"/>
      <c r="W17" s="20"/>
      <c r="X17" s="21"/>
    </row>
    <row r="18" spans="1:25" ht="12.75" x14ac:dyDescent="0.15">
      <c r="A18" s="35"/>
      <c r="B18" s="35"/>
      <c r="C18" s="35"/>
      <c r="D18" s="35"/>
      <c r="E18" s="35"/>
      <c r="F18" s="391" t="s">
        <v>90</v>
      </c>
      <c r="G18" s="391"/>
      <c r="H18" s="391"/>
      <c r="I18" s="391"/>
      <c r="J18" s="391"/>
      <c r="K18" s="151"/>
      <c r="L18" s="129"/>
      <c r="M18" s="50">
        <v>0</v>
      </c>
      <c r="N18" s="51"/>
      <c r="O18" s="397" t="s">
        <v>109</v>
      </c>
      <c r="P18" s="397"/>
      <c r="Q18" s="152">
        <v>0</v>
      </c>
      <c r="R18" s="70">
        <v>0</v>
      </c>
      <c r="S18" s="70"/>
      <c r="T18" s="70"/>
      <c r="U18" s="50">
        <v>0</v>
      </c>
      <c r="V18" s="20"/>
      <c r="W18" s="20"/>
      <c r="X18" s="21"/>
    </row>
    <row r="19" spans="1:25" ht="12.75" x14ac:dyDescent="0.15">
      <c r="A19" s="35"/>
      <c r="B19" s="35"/>
      <c r="C19" s="35"/>
      <c r="D19" s="35"/>
      <c r="E19" s="35"/>
      <c r="F19" s="71"/>
      <c r="G19" s="71"/>
      <c r="H19" s="71"/>
      <c r="I19" s="71"/>
      <c r="J19" s="71"/>
      <c r="K19" s="151"/>
      <c r="L19" s="51"/>
      <c r="M19" s="70"/>
      <c r="N19" s="51"/>
      <c r="O19" s="69" t="s">
        <v>110</v>
      </c>
      <c r="P19" s="69"/>
      <c r="Q19" s="152">
        <v>0</v>
      </c>
      <c r="R19" s="70">
        <v>0</v>
      </c>
      <c r="S19" s="70"/>
      <c r="T19" s="70"/>
      <c r="U19" s="50">
        <v>0</v>
      </c>
      <c r="V19" s="20"/>
      <c r="W19" s="20"/>
      <c r="X19" s="21"/>
    </row>
    <row r="20" spans="1:25" ht="12.75" x14ac:dyDescent="0.15">
      <c r="A20" s="35"/>
      <c r="B20" s="35"/>
      <c r="C20" s="35"/>
      <c r="D20" s="35"/>
      <c r="E20" s="35"/>
      <c r="F20" s="395" t="s">
        <v>3</v>
      </c>
      <c r="G20" s="395"/>
      <c r="H20" s="395"/>
      <c r="I20" s="395"/>
      <c r="J20" s="395"/>
      <c r="K20" s="66">
        <f>SUM(K12:K18)</f>
        <v>7186223</v>
      </c>
      <c r="L20" s="130"/>
      <c r="M20" s="66">
        <f>SUM(M12:M18)</f>
        <v>7718040</v>
      </c>
      <c r="N20" s="52"/>
      <c r="O20" s="397"/>
      <c r="P20" s="397"/>
      <c r="Q20" s="152"/>
      <c r="R20" s="20"/>
      <c r="S20" s="20"/>
      <c r="T20" s="20"/>
      <c r="U20" s="20"/>
      <c r="W20" s="20"/>
      <c r="X20" s="21"/>
    </row>
    <row r="21" spans="1:25" ht="12.75" x14ac:dyDescent="0.15">
      <c r="A21" s="35"/>
      <c r="B21" s="35"/>
      <c r="C21" s="35"/>
      <c r="D21" s="35"/>
      <c r="E21" s="35"/>
      <c r="F21" s="60"/>
      <c r="G21" s="60"/>
      <c r="H21" s="60"/>
      <c r="I21" s="60"/>
      <c r="J21" s="60"/>
      <c r="K21" s="151"/>
      <c r="L21" s="52"/>
      <c r="M21" s="68"/>
      <c r="N21" s="52"/>
      <c r="O21" s="395" t="s">
        <v>4</v>
      </c>
      <c r="P21" s="395"/>
      <c r="Q21" s="66">
        <f>SUM(Q12:Q19)</f>
        <v>4163351</v>
      </c>
      <c r="R21" s="68">
        <f>SUM(R12:R19)</f>
        <v>4530664</v>
      </c>
      <c r="S21" s="68"/>
      <c r="T21" s="68"/>
      <c r="U21" s="66">
        <f>SUM(U12:U19)</f>
        <v>5146256</v>
      </c>
      <c r="V21" s="20"/>
      <c r="W21" s="20"/>
      <c r="X21" s="21"/>
    </row>
    <row r="22" spans="1:25" ht="12.75" x14ac:dyDescent="0.15">
      <c r="A22" s="35"/>
      <c r="B22" s="35"/>
      <c r="C22" s="35"/>
      <c r="D22" s="35"/>
      <c r="E22" s="35"/>
      <c r="F22" s="398" t="s">
        <v>91</v>
      </c>
      <c r="G22" s="398"/>
      <c r="H22" s="398"/>
      <c r="I22" s="398"/>
      <c r="J22" s="398"/>
      <c r="K22" s="151"/>
      <c r="L22" s="131"/>
      <c r="M22" s="53"/>
      <c r="N22" s="54"/>
      <c r="Q22" s="152"/>
      <c r="R22" s="20"/>
      <c r="S22" s="20"/>
      <c r="T22" s="20"/>
      <c r="U22" s="20"/>
      <c r="V22" s="20"/>
      <c r="W22" s="20"/>
      <c r="X22" s="21"/>
      <c r="Y22" s="2"/>
    </row>
    <row r="23" spans="1:25" ht="12.75" x14ac:dyDescent="0.15">
      <c r="A23" s="35"/>
      <c r="B23" s="35"/>
      <c r="C23" s="35"/>
      <c r="D23" s="35"/>
      <c r="E23" s="35"/>
      <c r="F23" s="391" t="s">
        <v>92</v>
      </c>
      <c r="G23" s="391"/>
      <c r="H23" s="391"/>
      <c r="I23" s="391"/>
      <c r="J23" s="391"/>
      <c r="K23" s="152">
        <v>0</v>
      </c>
      <c r="L23" s="129"/>
      <c r="M23" s="50">
        <v>0</v>
      </c>
      <c r="N23" s="51"/>
      <c r="O23" s="396" t="s">
        <v>111</v>
      </c>
      <c r="P23" s="396"/>
      <c r="Q23" s="152"/>
      <c r="R23" s="132"/>
      <c r="S23" s="132"/>
      <c r="T23" s="132"/>
      <c r="U23" s="55"/>
      <c r="V23" s="22"/>
      <c r="W23" s="20"/>
      <c r="X23" s="21"/>
    </row>
    <row r="24" spans="1:25" ht="12.75" x14ac:dyDescent="0.15">
      <c r="A24" s="35"/>
      <c r="B24" s="35"/>
      <c r="C24" s="35"/>
      <c r="D24" s="35"/>
      <c r="E24" s="35"/>
      <c r="F24" s="391" t="s">
        <v>93</v>
      </c>
      <c r="G24" s="391"/>
      <c r="H24" s="391"/>
      <c r="I24" s="391"/>
      <c r="J24" s="391"/>
      <c r="K24" s="152">
        <v>0</v>
      </c>
      <c r="L24" s="129"/>
      <c r="M24" s="50">
        <v>0</v>
      </c>
      <c r="N24" s="51"/>
      <c r="O24" s="391" t="s">
        <v>103</v>
      </c>
      <c r="P24" s="391"/>
      <c r="Q24" s="50">
        <v>0</v>
      </c>
      <c r="R24" s="70">
        <v>0</v>
      </c>
      <c r="S24" s="70"/>
      <c r="T24" s="70"/>
      <c r="U24" s="50">
        <v>0</v>
      </c>
      <c r="V24" s="20"/>
      <c r="W24" s="20"/>
      <c r="X24" s="21"/>
    </row>
    <row r="25" spans="1:25" ht="12.75" x14ac:dyDescent="0.15">
      <c r="A25" s="35"/>
      <c r="B25" s="35"/>
      <c r="C25" s="35"/>
      <c r="D25" s="35"/>
      <c r="E25" s="35"/>
      <c r="F25" s="391" t="s">
        <v>94</v>
      </c>
      <c r="G25" s="391"/>
      <c r="H25" s="391"/>
      <c r="I25" s="391"/>
      <c r="J25" s="391"/>
      <c r="K25" s="152">
        <v>36934900</v>
      </c>
      <c r="L25" s="129"/>
      <c r="M25" s="50">
        <v>36934900</v>
      </c>
      <c r="N25" s="51"/>
      <c r="O25" s="391" t="s">
        <v>112</v>
      </c>
      <c r="P25" s="391"/>
      <c r="Q25" s="50">
        <v>0</v>
      </c>
      <c r="R25" s="70">
        <v>0</v>
      </c>
      <c r="S25" s="70"/>
      <c r="T25" s="70"/>
      <c r="U25" s="50">
        <v>0</v>
      </c>
      <c r="V25" s="20"/>
      <c r="W25" s="20"/>
      <c r="X25" s="21"/>
    </row>
    <row r="26" spans="1:25" ht="12.75" x14ac:dyDescent="0.15">
      <c r="A26" s="35"/>
      <c r="B26" s="35"/>
      <c r="C26" s="35"/>
      <c r="D26" s="35"/>
      <c r="E26" s="35"/>
      <c r="F26" s="391" t="s">
        <v>95</v>
      </c>
      <c r="G26" s="391"/>
      <c r="H26" s="391"/>
      <c r="I26" s="391"/>
      <c r="J26" s="391"/>
      <c r="K26" s="152">
        <v>4690752</v>
      </c>
      <c r="L26" s="129"/>
      <c r="M26" s="50">
        <v>4552732</v>
      </c>
      <c r="N26" s="51"/>
      <c r="O26" s="391" t="s">
        <v>113</v>
      </c>
      <c r="P26" s="391"/>
      <c r="Q26" s="50">
        <v>0</v>
      </c>
      <c r="R26" s="70">
        <v>0</v>
      </c>
      <c r="S26" s="70"/>
      <c r="T26" s="70"/>
      <c r="U26" s="50">
        <v>0</v>
      </c>
      <c r="V26" s="20"/>
      <c r="W26" s="20"/>
      <c r="X26" s="21"/>
    </row>
    <row r="27" spans="1:25" ht="12.75" x14ac:dyDescent="0.15">
      <c r="A27" s="35"/>
      <c r="B27" s="35"/>
      <c r="C27" s="35"/>
      <c r="D27" s="35"/>
      <c r="E27" s="35"/>
      <c r="F27" s="391" t="s">
        <v>96</v>
      </c>
      <c r="G27" s="391"/>
      <c r="H27" s="391"/>
      <c r="I27" s="391"/>
      <c r="J27" s="391"/>
      <c r="K27" s="152">
        <v>0</v>
      </c>
      <c r="L27" s="129"/>
      <c r="M27" s="50">
        <v>0</v>
      </c>
      <c r="N27" s="51"/>
      <c r="O27" s="391" t="s">
        <v>114</v>
      </c>
      <c r="P27" s="391"/>
      <c r="Q27" s="50">
        <v>0</v>
      </c>
      <c r="R27" s="70">
        <v>0</v>
      </c>
      <c r="S27" s="70"/>
      <c r="T27" s="70"/>
      <c r="U27" s="50">
        <v>0</v>
      </c>
      <c r="V27" s="20"/>
      <c r="W27" s="20"/>
      <c r="X27" s="21"/>
    </row>
    <row r="28" spans="1:25" ht="12.75" x14ac:dyDescent="0.15">
      <c r="A28" s="35"/>
      <c r="B28" s="35"/>
      <c r="C28" s="35"/>
      <c r="D28" s="35"/>
      <c r="E28" s="35"/>
      <c r="F28" s="391" t="s">
        <v>97</v>
      </c>
      <c r="G28" s="391"/>
      <c r="H28" s="391"/>
      <c r="I28" s="391"/>
      <c r="J28" s="391"/>
      <c r="K28" s="153">
        <v>-4524798</v>
      </c>
      <c r="L28" s="123"/>
      <c r="M28" s="123">
        <v>-4524798</v>
      </c>
      <c r="N28" s="56"/>
      <c r="O28" s="391" t="s">
        <v>115</v>
      </c>
      <c r="P28" s="391"/>
      <c r="Q28" s="50">
        <v>0</v>
      </c>
      <c r="R28" s="70">
        <v>0</v>
      </c>
      <c r="S28" s="70"/>
      <c r="T28" s="70"/>
      <c r="U28" s="50">
        <v>0</v>
      </c>
      <c r="V28" s="20"/>
      <c r="W28" s="20"/>
      <c r="X28" s="21"/>
    </row>
    <row r="29" spans="1:25" ht="12.75" x14ac:dyDescent="0.15">
      <c r="A29" s="35"/>
      <c r="B29" s="35"/>
      <c r="C29" s="35"/>
      <c r="D29" s="35"/>
      <c r="E29" s="35"/>
      <c r="F29" s="391" t="s">
        <v>98</v>
      </c>
      <c r="G29" s="391"/>
      <c r="H29" s="391"/>
      <c r="I29" s="391"/>
      <c r="J29" s="391"/>
      <c r="K29" s="152">
        <v>0</v>
      </c>
      <c r="L29" s="129"/>
      <c r="M29" s="50">
        <v>0</v>
      </c>
      <c r="N29" s="51"/>
      <c r="O29" s="391" t="s">
        <v>116</v>
      </c>
      <c r="P29" s="391"/>
      <c r="Q29" s="50">
        <v>0</v>
      </c>
      <c r="R29" s="70">
        <v>0</v>
      </c>
      <c r="S29" s="70"/>
      <c r="T29" s="70"/>
      <c r="U29" s="50">
        <v>0</v>
      </c>
      <c r="V29" s="20"/>
      <c r="W29" s="20"/>
      <c r="X29" s="21"/>
    </row>
    <row r="30" spans="1:25" ht="12.75" x14ac:dyDescent="0.15">
      <c r="A30" s="35"/>
      <c r="B30" s="35"/>
      <c r="C30" s="35"/>
      <c r="D30" s="35"/>
      <c r="E30" s="35"/>
      <c r="F30" s="391" t="s">
        <v>99</v>
      </c>
      <c r="G30" s="391"/>
      <c r="H30" s="391"/>
      <c r="I30" s="391"/>
      <c r="J30" s="391"/>
      <c r="K30" s="152">
        <v>0</v>
      </c>
      <c r="L30" s="129"/>
      <c r="M30" s="50">
        <v>0</v>
      </c>
      <c r="N30" s="51"/>
      <c r="Q30" s="20"/>
      <c r="R30" s="20"/>
      <c r="S30" s="20"/>
      <c r="T30" s="20"/>
      <c r="U30" s="20"/>
      <c r="W30" s="20"/>
      <c r="X30" s="21"/>
    </row>
    <row r="31" spans="1:25" ht="12.75" x14ac:dyDescent="0.15">
      <c r="A31" s="35"/>
      <c r="B31" s="35"/>
      <c r="C31" s="35"/>
      <c r="D31" s="35"/>
      <c r="E31" s="35"/>
      <c r="F31" s="391" t="s">
        <v>100</v>
      </c>
      <c r="G31" s="391"/>
      <c r="H31" s="391"/>
      <c r="I31" s="391"/>
      <c r="J31" s="391"/>
      <c r="K31" s="152">
        <v>0</v>
      </c>
      <c r="L31" s="129"/>
      <c r="M31" s="50">
        <v>0</v>
      </c>
      <c r="N31" s="51"/>
      <c r="O31" s="65" t="s">
        <v>5</v>
      </c>
      <c r="P31" s="65"/>
      <c r="Q31" s="66">
        <f>SUM(Q24:Q29)</f>
        <v>0</v>
      </c>
      <c r="R31" s="68">
        <f>SUM(R24:R29)</f>
        <v>0</v>
      </c>
      <c r="S31" s="68"/>
      <c r="T31" s="68"/>
      <c r="U31" s="66">
        <f>SUM(U24:U29)</f>
        <v>0</v>
      </c>
      <c r="V31" s="20"/>
      <c r="W31" s="20"/>
      <c r="X31" s="21"/>
    </row>
    <row r="32" spans="1:25" ht="12.75" x14ac:dyDescent="0.15">
      <c r="A32" s="35"/>
      <c r="B32" s="35"/>
      <c r="C32" s="35"/>
      <c r="D32" s="35"/>
      <c r="E32" s="35"/>
      <c r="F32" s="69"/>
      <c r="G32" s="69"/>
      <c r="H32" s="69"/>
      <c r="I32" s="69"/>
      <c r="J32" s="69"/>
      <c r="K32" s="152"/>
      <c r="L32" s="51"/>
      <c r="M32" s="70"/>
      <c r="N32" s="51"/>
      <c r="O32" s="65"/>
      <c r="P32" s="65"/>
      <c r="Q32" s="152"/>
      <c r="R32" s="68"/>
      <c r="S32" s="68"/>
      <c r="T32" s="68"/>
      <c r="U32" s="66"/>
      <c r="V32" s="20"/>
      <c r="W32" s="20"/>
      <c r="X32" s="21"/>
    </row>
    <row r="33" spans="1:28" ht="12.75" x14ac:dyDescent="0.15">
      <c r="A33" s="35"/>
      <c r="B33" s="35"/>
      <c r="C33" s="35"/>
      <c r="D33" s="35"/>
      <c r="E33" s="35"/>
      <c r="F33" s="395" t="s">
        <v>6</v>
      </c>
      <c r="G33" s="395"/>
      <c r="H33" s="395"/>
      <c r="I33" s="395"/>
      <c r="J33" s="395"/>
      <c r="K33" s="66">
        <f>SUM(K23:K31)</f>
        <v>37100854</v>
      </c>
      <c r="L33" s="130"/>
      <c r="M33" s="66">
        <f>SUM(M23:M31)</f>
        <v>36962834</v>
      </c>
      <c r="N33" s="52"/>
      <c r="O33" s="60"/>
      <c r="P33" s="60"/>
      <c r="Q33" s="152"/>
      <c r="R33" s="68"/>
      <c r="S33" s="68"/>
      <c r="T33" s="68"/>
      <c r="U33" s="68"/>
      <c r="V33" s="20"/>
      <c r="W33" s="20"/>
      <c r="X33" s="21"/>
    </row>
    <row r="34" spans="1:28" ht="12.75" x14ac:dyDescent="0.15">
      <c r="A34" s="35"/>
      <c r="B34" s="35"/>
      <c r="C34" s="35"/>
      <c r="D34" s="35"/>
      <c r="E34" s="35"/>
      <c r="F34" s="58"/>
      <c r="G34" s="59" t="s">
        <v>0</v>
      </c>
      <c r="H34" s="59"/>
      <c r="I34" s="59"/>
      <c r="J34" s="59"/>
      <c r="K34" s="152"/>
      <c r="L34" s="59"/>
      <c r="M34" s="59"/>
      <c r="N34" s="60"/>
      <c r="O34" s="60" t="s">
        <v>117</v>
      </c>
      <c r="P34" s="60"/>
      <c r="Q34" s="57">
        <f>Q21+Q31</f>
        <v>4163351</v>
      </c>
      <c r="R34" s="133">
        <f>R21+R31</f>
        <v>4530664</v>
      </c>
      <c r="S34" s="133"/>
      <c r="T34" s="133"/>
      <c r="U34" s="57">
        <f>U21+U31</f>
        <v>5146256</v>
      </c>
      <c r="V34" s="23"/>
      <c r="W34" s="20"/>
      <c r="X34" s="21"/>
    </row>
    <row r="35" spans="1:28" ht="12.75" x14ac:dyDescent="0.15">
      <c r="A35" s="35"/>
      <c r="B35" s="35"/>
      <c r="C35" s="35"/>
      <c r="D35" s="35"/>
      <c r="E35" s="35"/>
      <c r="F35" s="395" t="s">
        <v>101</v>
      </c>
      <c r="G35" s="395"/>
      <c r="H35" s="395"/>
      <c r="I35" s="395"/>
      <c r="J35" s="395"/>
      <c r="K35" s="61">
        <f>K20+K33</f>
        <v>44287077</v>
      </c>
      <c r="L35" s="52"/>
      <c r="M35" s="61">
        <f>M20+M33</f>
        <v>44680874</v>
      </c>
      <c r="N35" s="52"/>
      <c r="O35" s="59"/>
      <c r="P35" s="58"/>
      <c r="Q35" s="152"/>
      <c r="R35" s="58"/>
      <c r="S35" s="58"/>
      <c r="T35" s="58"/>
      <c r="U35" s="58"/>
      <c r="V35" s="20"/>
      <c r="W35" s="20"/>
      <c r="X35" s="21"/>
    </row>
    <row r="36" spans="1:28" ht="12.75" customHeight="1" x14ac:dyDescent="0.15">
      <c r="A36" s="35"/>
      <c r="B36" s="35"/>
      <c r="C36" s="35"/>
      <c r="D36" s="35"/>
      <c r="E36" s="35"/>
      <c r="F36" s="58"/>
      <c r="G36" s="58"/>
      <c r="H36" s="58"/>
      <c r="I36" s="58"/>
      <c r="J36" s="58"/>
      <c r="K36" s="150"/>
      <c r="L36" s="58"/>
      <c r="M36" s="58"/>
      <c r="N36" s="58"/>
      <c r="O36" s="65" t="s">
        <v>7</v>
      </c>
      <c r="P36" s="65"/>
      <c r="Q36" s="152"/>
      <c r="R36" s="58"/>
      <c r="S36" s="58"/>
      <c r="T36" s="58"/>
      <c r="U36" s="58"/>
      <c r="V36" s="20"/>
      <c r="Z36" s="20"/>
      <c r="AA36" s="20"/>
      <c r="AB36" s="21"/>
    </row>
    <row r="37" spans="1:28" ht="12.75" customHeight="1" x14ac:dyDescent="0.15">
      <c r="A37" s="35"/>
      <c r="B37" s="35"/>
      <c r="C37" s="35"/>
      <c r="D37" s="35"/>
      <c r="E37" s="35"/>
      <c r="F37" s="58"/>
      <c r="G37" s="58"/>
      <c r="H37" s="58"/>
      <c r="I37" s="58"/>
      <c r="J37" s="58"/>
      <c r="K37" s="58"/>
      <c r="L37" s="58"/>
      <c r="M37" s="58"/>
      <c r="N37" s="58"/>
      <c r="O37" s="77" t="s">
        <v>118</v>
      </c>
      <c r="P37" s="73"/>
      <c r="Q37" s="78">
        <f>SUM(Q38:Q40)</f>
        <v>17722108</v>
      </c>
      <c r="R37" s="68">
        <f>SUM(R38:R40)</f>
        <v>17722108</v>
      </c>
      <c r="S37" s="68"/>
      <c r="T37" s="68"/>
      <c r="U37" s="78">
        <f>SUM(U38:U40)</f>
        <v>17722108</v>
      </c>
      <c r="Z37" s="20"/>
      <c r="AA37" s="20"/>
      <c r="AB37" s="21"/>
    </row>
    <row r="38" spans="1:28" ht="12.75" customHeight="1" x14ac:dyDescent="0.15">
      <c r="A38" s="35"/>
      <c r="B38" s="35"/>
      <c r="C38" s="35"/>
      <c r="D38" s="35"/>
      <c r="E38" s="35"/>
      <c r="F38" s="58"/>
      <c r="G38" s="58"/>
      <c r="H38" s="58"/>
      <c r="I38" s="58"/>
      <c r="J38" s="58"/>
      <c r="K38" s="58"/>
      <c r="L38" s="58"/>
      <c r="M38" s="58"/>
      <c r="N38" s="58"/>
      <c r="O38" s="393" t="s">
        <v>65</v>
      </c>
      <c r="P38" s="393"/>
      <c r="Q38" s="70">
        <v>0</v>
      </c>
      <c r="R38" s="70">
        <v>0</v>
      </c>
      <c r="S38" s="70"/>
      <c r="T38" s="70"/>
      <c r="U38" s="70">
        <v>0</v>
      </c>
      <c r="Z38" s="20"/>
      <c r="AA38" s="20"/>
      <c r="AB38" s="21"/>
    </row>
    <row r="39" spans="1:28" ht="12.75" customHeight="1" x14ac:dyDescent="0.15">
      <c r="A39" s="35"/>
      <c r="B39" s="35"/>
      <c r="C39" s="35"/>
      <c r="D39" s="35"/>
      <c r="E39" s="35"/>
      <c r="F39" s="58"/>
      <c r="G39" s="58"/>
      <c r="H39" s="58"/>
      <c r="I39" s="58"/>
      <c r="J39" s="58"/>
      <c r="K39" s="58"/>
      <c r="L39" s="58"/>
      <c r="M39" s="58"/>
      <c r="N39" s="58"/>
      <c r="O39" s="393" t="s">
        <v>119</v>
      </c>
      <c r="P39" s="393"/>
      <c r="Q39" s="70">
        <v>0</v>
      </c>
      <c r="R39" s="70">
        <v>0</v>
      </c>
      <c r="S39" s="70"/>
      <c r="T39" s="70"/>
      <c r="U39" s="70">
        <v>0</v>
      </c>
      <c r="Z39" s="20"/>
      <c r="AA39" s="20"/>
      <c r="AB39" s="21"/>
    </row>
    <row r="40" spans="1:28" ht="12.75" customHeight="1" x14ac:dyDescent="0.15">
      <c r="A40" s="35"/>
      <c r="B40" s="35"/>
      <c r="C40" s="35"/>
      <c r="D40" s="35"/>
      <c r="E40" s="35"/>
      <c r="F40" s="58"/>
      <c r="G40" s="58"/>
      <c r="H40" s="58"/>
      <c r="I40" s="58"/>
      <c r="J40" s="58"/>
      <c r="K40" s="58"/>
      <c r="L40" s="58"/>
      <c r="M40" s="58"/>
      <c r="N40" s="58"/>
      <c r="O40" s="393" t="s">
        <v>120</v>
      </c>
      <c r="P40" s="393"/>
      <c r="Q40" s="70">
        <v>17722108</v>
      </c>
      <c r="R40" s="70">
        <v>17722108</v>
      </c>
      <c r="S40" s="70"/>
      <c r="T40" s="70"/>
      <c r="U40" s="70">
        <v>17722108</v>
      </c>
      <c r="Z40" s="20"/>
      <c r="AA40" s="20"/>
      <c r="AB40" s="21"/>
    </row>
    <row r="41" spans="1:28" ht="12.75" customHeight="1" x14ac:dyDescent="0.15">
      <c r="A41" s="35"/>
      <c r="B41" s="35"/>
      <c r="C41" s="35"/>
      <c r="D41" s="35"/>
      <c r="E41" s="35"/>
      <c r="F41" s="58"/>
      <c r="G41" s="58"/>
      <c r="H41" s="58"/>
      <c r="I41" s="58"/>
      <c r="J41" s="58"/>
      <c r="K41" s="58"/>
      <c r="L41" s="58"/>
      <c r="M41" s="58"/>
      <c r="N41" s="58"/>
      <c r="O41" s="63"/>
      <c r="P41" s="63"/>
      <c r="Q41" s="50"/>
      <c r="R41" s="70"/>
      <c r="S41" s="70"/>
      <c r="T41" s="70"/>
      <c r="U41" s="50"/>
      <c r="Z41" s="20"/>
      <c r="AA41" s="20"/>
      <c r="AB41" s="21"/>
    </row>
    <row r="42" spans="1:28" ht="12.75" customHeight="1" x14ac:dyDescent="0.15">
      <c r="A42" s="35"/>
      <c r="B42" s="35"/>
      <c r="C42" s="35"/>
      <c r="D42" s="35"/>
      <c r="E42" s="35"/>
      <c r="F42" s="58"/>
      <c r="G42" s="58"/>
      <c r="H42" s="58"/>
      <c r="I42" s="58"/>
      <c r="J42" s="58"/>
      <c r="K42" s="58"/>
      <c r="L42" s="58"/>
      <c r="M42" s="58"/>
      <c r="N42" s="58"/>
      <c r="O42" s="74" t="s">
        <v>121</v>
      </c>
      <c r="P42" s="64"/>
      <c r="Q42" s="78">
        <f>SUM(Q43:Q47)</f>
        <v>22401618</v>
      </c>
      <c r="R42" s="68">
        <f>SUM(R43:R47)</f>
        <v>20802034</v>
      </c>
      <c r="S42" s="68"/>
      <c r="T42" s="68"/>
      <c r="U42" s="78">
        <f>SUM(U43:U47)</f>
        <v>21812510</v>
      </c>
      <c r="Z42" s="21"/>
      <c r="AA42" s="20"/>
      <c r="AB42" s="21"/>
    </row>
    <row r="43" spans="1:28" ht="12.75" customHeight="1" x14ac:dyDescent="0.15">
      <c r="A43" s="35"/>
      <c r="B43" s="35"/>
      <c r="C43" s="35"/>
      <c r="D43" s="35"/>
      <c r="E43" s="35"/>
      <c r="F43" s="58"/>
      <c r="G43" s="58"/>
      <c r="H43" s="58"/>
      <c r="I43" s="58"/>
      <c r="J43" s="58"/>
      <c r="K43" s="58"/>
      <c r="L43" s="58"/>
      <c r="M43" s="58"/>
      <c r="N43" s="58"/>
      <c r="O43" s="391" t="s">
        <v>15</v>
      </c>
      <c r="P43" s="391"/>
      <c r="Q43" s="50">
        <f>3789382+14854</f>
        <v>3804236</v>
      </c>
      <c r="R43" s="70">
        <f>1587942+14854</f>
        <v>1602796</v>
      </c>
      <c r="S43" s="70"/>
      <c r="T43" s="70"/>
      <c r="U43" s="50">
        <v>2558146</v>
      </c>
      <c r="V43" s="2">
        <f>Q43-U43</f>
        <v>1246090</v>
      </c>
      <c r="Z43" s="21"/>
      <c r="AA43" s="20"/>
      <c r="AB43" s="21"/>
    </row>
    <row r="44" spans="1:28" ht="12.75" x14ac:dyDescent="0.15">
      <c r="A44" s="35"/>
      <c r="B44" s="35"/>
      <c r="C44" s="35"/>
      <c r="D44" s="35"/>
      <c r="E44" s="35"/>
      <c r="F44" s="58"/>
      <c r="G44" s="58"/>
      <c r="H44" s="58"/>
      <c r="I44" s="58"/>
      <c r="J44" s="58"/>
      <c r="K44" s="58"/>
      <c r="L44" s="58"/>
      <c r="M44" s="58"/>
      <c r="N44" s="58"/>
      <c r="O44" s="391" t="s">
        <v>122</v>
      </c>
      <c r="P44" s="391"/>
      <c r="Q44" s="50">
        <f>-2233996-14854</f>
        <v>-2248850</v>
      </c>
      <c r="R44" s="70">
        <f>-1632139-14854</f>
        <v>-1646993</v>
      </c>
      <c r="S44" s="70"/>
      <c r="T44" s="70"/>
      <c r="U44" s="50">
        <v>-1591868</v>
      </c>
      <c r="V44" s="2">
        <f>Q44-U44</f>
        <v>-656982</v>
      </c>
      <c r="Z44" s="20"/>
      <c r="AA44" s="20"/>
      <c r="AB44" s="21"/>
    </row>
    <row r="45" spans="1:28" ht="12.75" x14ac:dyDescent="0.15">
      <c r="A45" s="35"/>
      <c r="B45" s="35"/>
      <c r="C45" s="35"/>
      <c r="D45" s="35"/>
      <c r="E45" s="35"/>
      <c r="F45" s="58"/>
      <c r="G45" s="58"/>
      <c r="H45" s="58"/>
      <c r="I45" s="58"/>
      <c r="J45" s="58"/>
      <c r="K45" s="58"/>
      <c r="L45" s="58"/>
      <c r="M45" s="58"/>
      <c r="N45" s="58"/>
      <c r="O45" s="391" t="s">
        <v>123</v>
      </c>
      <c r="P45" s="391"/>
      <c r="Q45" s="50">
        <v>20838165</v>
      </c>
      <c r="R45" s="70">
        <v>20838164</v>
      </c>
      <c r="S45" s="70"/>
      <c r="T45" s="70"/>
      <c r="U45" s="50">
        <v>20838165</v>
      </c>
      <c r="Z45" s="20"/>
      <c r="AA45" s="20"/>
      <c r="AB45" s="21"/>
    </row>
    <row r="46" spans="1:28" ht="12.75" customHeight="1" x14ac:dyDescent="0.15">
      <c r="A46" s="35"/>
      <c r="B46" s="35"/>
      <c r="C46" s="35"/>
      <c r="D46" s="35"/>
      <c r="E46" s="35"/>
      <c r="F46" s="58"/>
      <c r="G46" s="58"/>
      <c r="H46" s="58"/>
      <c r="I46" s="58"/>
      <c r="J46" s="58"/>
      <c r="K46" s="58"/>
      <c r="L46" s="58"/>
      <c r="M46" s="58"/>
      <c r="N46" s="58"/>
      <c r="O46" s="391" t="s">
        <v>124</v>
      </c>
      <c r="P46" s="391"/>
      <c r="Q46" s="50">
        <v>0</v>
      </c>
      <c r="R46" s="70">
        <v>0</v>
      </c>
      <c r="S46" s="70"/>
      <c r="T46" s="70"/>
      <c r="U46" s="50">
        <v>0</v>
      </c>
      <c r="Z46" s="20"/>
      <c r="AA46" s="20"/>
      <c r="AB46" s="21"/>
    </row>
    <row r="47" spans="1:28" ht="12.75" customHeight="1" x14ac:dyDescent="0.15">
      <c r="A47" s="35"/>
      <c r="B47" s="35"/>
      <c r="C47" s="35"/>
      <c r="D47" s="35"/>
      <c r="E47" s="35"/>
      <c r="F47" s="58"/>
      <c r="G47" s="58"/>
      <c r="H47" s="58"/>
      <c r="I47" s="58"/>
      <c r="J47" s="58"/>
      <c r="K47" s="58"/>
      <c r="L47" s="58"/>
      <c r="M47" s="58"/>
      <c r="N47" s="58"/>
      <c r="O47" s="391" t="s">
        <v>125</v>
      </c>
      <c r="P47" s="391"/>
      <c r="Q47" s="50">
        <v>8067</v>
      </c>
      <c r="R47" s="70">
        <v>8067</v>
      </c>
      <c r="S47" s="70"/>
      <c r="T47" s="70"/>
      <c r="U47" s="50">
        <v>8067</v>
      </c>
      <c r="Z47" s="20"/>
      <c r="AA47" s="20"/>
      <c r="AB47" s="21"/>
    </row>
    <row r="48" spans="1:28" ht="12.75" customHeight="1" x14ac:dyDescent="0.15">
      <c r="A48" s="35"/>
      <c r="B48" s="35"/>
      <c r="C48" s="35"/>
      <c r="D48" s="35"/>
      <c r="E48" s="35"/>
      <c r="F48" s="58"/>
      <c r="G48" s="58"/>
      <c r="H48" s="58"/>
      <c r="I48" s="58"/>
      <c r="J48" s="58"/>
      <c r="K48" s="58"/>
      <c r="L48" s="58"/>
      <c r="M48" s="58"/>
      <c r="N48" s="58"/>
      <c r="Q48" s="20"/>
      <c r="R48" s="20"/>
      <c r="S48" s="20"/>
      <c r="T48" s="20"/>
      <c r="U48" s="20"/>
      <c r="Z48" s="20"/>
      <c r="AA48" s="20"/>
      <c r="AB48" s="21"/>
    </row>
    <row r="49" spans="1:28" ht="12.75" customHeight="1" x14ac:dyDescent="0.15">
      <c r="A49" s="35"/>
      <c r="B49" s="35"/>
      <c r="C49" s="35"/>
      <c r="D49" s="35"/>
      <c r="E49" s="35"/>
      <c r="F49" s="58"/>
      <c r="G49" s="58"/>
      <c r="H49" s="58"/>
      <c r="I49" s="58"/>
      <c r="J49" s="58"/>
      <c r="K49" s="58"/>
      <c r="L49" s="58"/>
      <c r="M49" s="58"/>
      <c r="N49" s="58"/>
      <c r="O49" s="392" t="s">
        <v>126</v>
      </c>
      <c r="P49" s="392"/>
      <c r="Q49" s="78">
        <f>SUM(Q50:Q51)</f>
        <v>0</v>
      </c>
      <c r="R49" s="68">
        <f>SUM(R50:R51)</f>
        <v>0</v>
      </c>
      <c r="S49" s="68"/>
      <c r="T49" s="68"/>
      <c r="U49" s="78">
        <f>SUM(U50:U51)</f>
        <v>0</v>
      </c>
      <c r="Z49" s="20"/>
      <c r="AA49" s="20"/>
      <c r="AB49" s="21"/>
    </row>
    <row r="50" spans="1:28" ht="12.75" customHeight="1" x14ac:dyDescent="0.15">
      <c r="A50" s="35"/>
      <c r="B50" s="35"/>
      <c r="C50" s="35"/>
      <c r="D50" s="35"/>
      <c r="E50" s="35"/>
      <c r="F50" s="58"/>
      <c r="G50" s="58"/>
      <c r="H50" s="58"/>
      <c r="I50" s="58"/>
      <c r="J50" s="58"/>
      <c r="K50" s="58"/>
      <c r="L50" s="58"/>
      <c r="M50" s="58"/>
      <c r="N50" s="58"/>
      <c r="O50" s="393" t="s">
        <v>127</v>
      </c>
      <c r="P50" s="393"/>
      <c r="Q50" s="70">
        <v>0</v>
      </c>
      <c r="R50" s="70">
        <v>0</v>
      </c>
      <c r="S50" s="70"/>
      <c r="T50" s="70"/>
      <c r="U50" s="70">
        <v>0</v>
      </c>
      <c r="Z50" s="20"/>
      <c r="AA50" s="20"/>
      <c r="AB50" s="21"/>
    </row>
    <row r="51" spans="1:28" ht="12.75" customHeight="1" x14ac:dyDescent="0.15">
      <c r="A51" s="35"/>
      <c r="B51" s="35"/>
      <c r="C51" s="35"/>
      <c r="D51" s="35"/>
      <c r="E51" s="35"/>
      <c r="F51" s="58"/>
      <c r="G51" s="58"/>
      <c r="H51" s="58"/>
      <c r="I51" s="58"/>
      <c r="J51" s="58"/>
      <c r="K51" s="58"/>
      <c r="L51" s="58"/>
      <c r="M51" s="58"/>
      <c r="N51" s="58"/>
      <c r="O51" s="393" t="s">
        <v>128</v>
      </c>
      <c r="P51" s="393"/>
      <c r="Q51" s="70">
        <v>0</v>
      </c>
      <c r="R51" s="70">
        <v>0</v>
      </c>
      <c r="S51" s="70"/>
      <c r="T51" s="70"/>
      <c r="U51" s="70">
        <v>0</v>
      </c>
      <c r="Z51" s="20"/>
      <c r="AA51" s="20"/>
      <c r="AB51" s="21"/>
    </row>
    <row r="52" spans="1:28" ht="12.75" customHeight="1" x14ac:dyDescent="0.15">
      <c r="A52" s="35"/>
      <c r="B52" s="35"/>
      <c r="C52" s="35"/>
      <c r="D52" s="35"/>
      <c r="E52" s="35"/>
      <c r="F52" s="58"/>
      <c r="G52" s="58"/>
      <c r="H52" s="58"/>
      <c r="I52" s="58"/>
      <c r="J52" s="58"/>
      <c r="K52" s="58"/>
      <c r="L52" s="58"/>
      <c r="M52" s="58"/>
      <c r="N52" s="58"/>
      <c r="O52" s="60"/>
      <c r="P52" s="60"/>
      <c r="Q52" s="72"/>
      <c r="R52" s="72"/>
      <c r="S52" s="72"/>
      <c r="T52" s="72"/>
      <c r="U52" s="72"/>
      <c r="Z52" s="20"/>
      <c r="AA52" s="20"/>
      <c r="AB52" s="21"/>
    </row>
    <row r="53" spans="1:28" ht="12.75" x14ac:dyDescent="0.15">
      <c r="A53" s="35"/>
      <c r="B53" s="35"/>
      <c r="C53" s="35"/>
      <c r="D53" s="35"/>
      <c r="E53" s="35"/>
      <c r="F53" s="39"/>
      <c r="G53" s="39"/>
      <c r="H53" s="39"/>
      <c r="I53" s="39"/>
      <c r="J53" s="39"/>
      <c r="K53" s="39"/>
      <c r="L53" s="39"/>
      <c r="M53" s="39"/>
      <c r="N53" s="39"/>
      <c r="O53" s="75" t="s">
        <v>8</v>
      </c>
      <c r="P53" s="75"/>
      <c r="Q53" s="76">
        <f>Q42+Q37</f>
        <v>40123726</v>
      </c>
      <c r="R53" s="68">
        <f>R42+R37</f>
        <v>38524142</v>
      </c>
      <c r="S53" s="68"/>
      <c r="T53" s="68"/>
      <c r="U53" s="76">
        <f>U42+U37</f>
        <v>39534618</v>
      </c>
      <c r="Z53" s="20"/>
      <c r="AA53" s="20"/>
      <c r="AB53" s="20"/>
    </row>
    <row r="54" spans="1:28" ht="12.75" x14ac:dyDescent="0.15">
      <c r="A54" s="35"/>
      <c r="B54" s="35"/>
      <c r="C54" s="35"/>
      <c r="D54" s="35"/>
      <c r="E54" s="35"/>
      <c r="F54" s="39"/>
      <c r="G54" s="39"/>
      <c r="H54" s="39"/>
      <c r="I54" s="39"/>
      <c r="J54" s="39"/>
      <c r="K54" s="39"/>
      <c r="L54" s="39"/>
      <c r="M54" s="39"/>
      <c r="N54" s="39"/>
      <c r="O54" s="60"/>
      <c r="P54" s="60"/>
      <c r="Q54" s="68"/>
      <c r="R54" s="68"/>
      <c r="S54" s="68"/>
      <c r="T54" s="68"/>
      <c r="U54" s="68"/>
      <c r="Z54" s="20"/>
      <c r="AA54" s="20"/>
      <c r="AB54" s="20"/>
    </row>
    <row r="55" spans="1:28" ht="26.25" customHeight="1" x14ac:dyDescent="0.15">
      <c r="A55" s="35"/>
      <c r="B55" s="35"/>
      <c r="C55" s="35"/>
      <c r="D55" s="35"/>
      <c r="E55" s="35"/>
      <c r="F55" s="39"/>
      <c r="G55" s="39"/>
      <c r="H55" s="39"/>
      <c r="I55" s="39"/>
      <c r="J55" s="39"/>
      <c r="K55" s="39"/>
      <c r="L55" s="39"/>
      <c r="M55" s="39"/>
      <c r="N55" s="39"/>
      <c r="O55" s="394" t="s">
        <v>9</v>
      </c>
      <c r="P55" s="394"/>
      <c r="Q55" s="50">
        <f>Q34+Q53</f>
        <v>44287077</v>
      </c>
      <c r="R55" s="70">
        <f>R34+R37+R42</f>
        <v>43054806</v>
      </c>
      <c r="S55" s="70"/>
      <c r="T55" s="70"/>
      <c r="U55" s="50">
        <f>U34+U53</f>
        <v>44680874</v>
      </c>
      <c r="Z55" s="21"/>
      <c r="AA55" s="20"/>
      <c r="AB55" s="20"/>
    </row>
    <row r="56" spans="1:28" ht="13.5" customHeight="1" x14ac:dyDescent="0.15">
      <c r="A56" s="35"/>
      <c r="B56" s="35"/>
      <c r="C56" s="35"/>
      <c r="D56" s="35"/>
      <c r="E56" s="35"/>
      <c r="F56" s="39"/>
      <c r="G56" s="39"/>
      <c r="H56" s="39"/>
      <c r="I56" s="39"/>
      <c r="J56" s="39"/>
      <c r="K56" s="39"/>
      <c r="L56" s="39"/>
      <c r="M56" s="39"/>
      <c r="N56" s="39"/>
      <c r="O56" s="39"/>
      <c r="P56" s="39"/>
      <c r="Q56" s="58"/>
      <c r="R56" s="20"/>
      <c r="S56" s="20"/>
      <c r="T56" s="20"/>
      <c r="U56" s="20"/>
      <c r="V56" s="20"/>
      <c r="W56" s="20"/>
      <c r="X56" s="21"/>
    </row>
    <row r="57" spans="1:28" ht="9.9499999999999993" customHeight="1" x14ac:dyDescent="0.15">
      <c r="A57" s="35"/>
      <c r="B57" s="35"/>
      <c r="C57" s="35"/>
      <c r="D57" s="35"/>
      <c r="E57" s="35"/>
      <c r="F57" s="35"/>
      <c r="G57" s="35"/>
      <c r="H57" s="35"/>
      <c r="I57" s="35"/>
      <c r="J57" s="35"/>
      <c r="K57" s="35"/>
      <c r="L57" s="35"/>
      <c r="M57" s="35"/>
      <c r="N57" s="35"/>
      <c r="O57" s="35"/>
      <c r="P57" s="35"/>
      <c r="Q57" s="47"/>
      <c r="R57" s="35"/>
      <c r="S57" s="35"/>
      <c r="T57" s="35"/>
      <c r="U57" s="35"/>
    </row>
    <row r="58" spans="1:28" ht="24.95" customHeight="1" x14ac:dyDescent="0.15">
      <c r="Q58" s="47"/>
      <c r="V58" s="2"/>
    </row>
    <row r="59" spans="1:28" x14ac:dyDescent="0.15">
      <c r="Y59" s="2"/>
    </row>
  </sheetData>
  <mergeCells count="59">
    <mergeCell ref="R11:U11"/>
    <mergeCell ref="F12:J12"/>
    <mergeCell ref="O12:P12"/>
    <mergeCell ref="F4:H5"/>
    <mergeCell ref="I4:T4"/>
    <mergeCell ref="I5:R5"/>
    <mergeCell ref="L9:M9"/>
    <mergeCell ref="R9:U9"/>
    <mergeCell ref="F10:J10"/>
    <mergeCell ref="O10:P10"/>
    <mergeCell ref="F14:J14"/>
    <mergeCell ref="O14:P14"/>
    <mergeCell ref="F11:J11"/>
    <mergeCell ref="L11:M11"/>
    <mergeCell ref="O11:P11"/>
    <mergeCell ref="F13:J13"/>
    <mergeCell ref="O13:P13"/>
    <mergeCell ref="F17:J17"/>
    <mergeCell ref="O17:P17"/>
    <mergeCell ref="F18:J18"/>
    <mergeCell ref="O18:P18"/>
    <mergeCell ref="F15:J15"/>
    <mergeCell ref="O15:P15"/>
    <mergeCell ref="F16:J16"/>
    <mergeCell ref="O16:P16"/>
    <mergeCell ref="F23:J23"/>
    <mergeCell ref="O23:P23"/>
    <mergeCell ref="F24:J24"/>
    <mergeCell ref="O24:P24"/>
    <mergeCell ref="F20:J20"/>
    <mergeCell ref="O20:P20"/>
    <mergeCell ref="F22:J22"/>
    <mergeCell ref="O21:P21"/>
    <mergeCell ref="F27:J27"/>
    <mergeCell ref="O27:P27"/>
    <mergeCell ref="F28:J28"/>
    <mergeCell ref="O28:P28"/>
    <mergeCell ref="F25:J25"/>
    <mergeCell ref="O25:P25"/>
    <mergeCell ref="F26:J26"/>
    <mergeCell ref="O26:P26"/>
    <mergeCell ref="O38:P38"/>
    <mergeCell ref="F33:J33"/>
    <mergeCell ref="F35:J35"/>
    <mergeCell ref="F31:J31"/>
    <mergeCell ref="F29:J29"/>
    <mergeCell ref="O29:P29"/>
    <mergeCell ref="F30:J30"/>
    <mergeCell ref="O45:P45"/>
    <mergeCell ref="O46:P46"/>
    <mergeCell ref="O43:P43"/>
    <mergeCell ref="O44:P44"/>
    <mergeCell ref="O39:P39"/>
    <mergeCell ref="O40:P40"/>
    <mergeCell ref="O47:P47"/>
    <mergeCell ref="O49:P49"/>
    <mergeCell ref="O50:P50"/>
    <mergeCell ref="O51:P51"/>
    <mergeCell ref="O55:P55"/>
  </mergeCells>
  <pageMargins left="0.39370078740157483" right="0.19685039370078741" top="0.39370078740157483" bottom="0.39370078740157483" header="0" footer="0"/>
  <pageSetup paperSize="9" scale="64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7</vt:i4>
      </vt:variant>
    </vt:vector>
  </HeadingPairs>
  <TitlesOfParts>
    <vt:vector size="7" baseType="lpstr">
      <vt:lpstr>Analitico del Activo</vt:lpstr>
      <vt:lpstr>Hoja2</vt:lpstr>
      <vt:lpstr>varicacion sacg</vt:lpstr>
      <vt:lpstr>FLUJO DE EFCTIVO</vt:lpstr>
      <vt:lpstr>ESTADO DE CAMBIOS EN LA SITUAC</vt:lpstr>
      <vt:lpstr>ESTADO DE ACTIVIDADES</vt:lpstr>
      <vt:lpstr>EDO SITUACION  19 (2)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Estado de Situación Financiera</dc:title>
  <dc:creator>FastReport.NET</dc:creator>
  <cp:lastModifiedBy>Usuario de Windows</cp:lastModifiedBy>
  <cp:lastPrinted>2025-10-02T18:17:15Z</cp:lastPrinted>
  <dcterms:created xsi:type="dcterms:W3CDTF">2009-06-17T07:33:19Z</dcterms:created>
  <dcterms:modified xsi:type="dcterms:W3CDTF">2025-10-14T16:57:53Z</dcterms:modified>
</cp:coreProperties>
</file>