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+xml"/>
  <Override PartName="/xl/comments1.xml" ContentType="application/vnd.openxmlformats-officedocument.spreadsheetml.comments+xml"/>
  <Override PartName="/xl/charts/chart3.xml" ContentType="application/vnd.openxmlformats-officedocument.drawingml.chart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465" windowWidth="28800" windowHeight="16155" activeTab="1"/>
  </bookViews>
  <sheets>
    <sheet name="Gráfica" sheetId="1" r:id="rId1"/>
    <sheet name="2025 BASE DE DATOS" sheetId="2" r:id="rId2"/>
    <sheet name="23-24" sheetId="3" r:id="rId3"/>
    <sheet name="ESTADISTICA GRAFICA" sheetId="5" r:id="rId4"/>
    <sheet name="VARIABLES" sheetId="4" r:id="rId5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  <ext uri="GoogleSheetsCustomDataVersion2">
      <go:sheetsCustomData xmlns:go="http://customooxmlschemas.google.com/" r:id="" roundtripDataChecksum="jRedEfsNmg4g7e/LRNfTn42I+Rg1d0jluXItYx/fPwE="/>
    </ext>
  </extLst>
</workbook>
</file>

<file path=xl/calcChain.xml><?xml version="1.0" encoding="utf-8"?>
<calcChain xmlns="http://schemas.openxmlformats.org/spreadsheetml/2006/main">
  <c r="H8" i="5" l="1"/>
  <c r="G8" i="5"/>
  <c r="F8" i="5"/>
  <c r="E8" i="5"/>
  <c r="D8" i="5"/>
  <c r="I6" i="5"/>
  <c r="I5" i="5"/>
  <c r="I4" i="5"/>
  <c r="I3" i="5"/>
  <c r="I7" i="5" l="1"/>
  <c r="I8" i="5" s="1"/>
  <c r="I9" i="5"/>
  <c r="D9" i="4"/>
  <c r="E9" i="4"/>
  <c r="F9" i="4"/>
  <c r="G9" i="4"/>
  <c r="H9" i="4"/>
  <c r="I13" i="4"/>
  <c r="I7" i="4"/>
  <c r="I6" i="4"/>
  <c r="I5" i="4"/>
  <c r="I4" i="4"/>
  <c r="I8" i="4" s="1"/>
  <c r="I9" i="4" s="1"/>
  <c r="G20" i="3"/>
  <c r="G19" i="3"/>
  <c r="G18" i="3"/>
  <c r="G24" i="3" s="1"/>
  <c r="G17" i="3"/>
  <c r="G16" i="3"/>
  <c r="G15" i="3"/>
  <c r="G14" i="3"/>
  <c r="G13" i="3"/>
  <c r="G12" i="3"/>
  <c r="G11" i="3"/>
  <c r="G10" i="3"/>
  <c r="G9" i="3"/>
  <c r="G23" i="3" s="1"/>
  <c r="G6" i="3"/>
  <c r="G5" i="3"/>
  <c r="G4" i="3"/>
  <c r="G22" i="3" s="1"/>
  <c r="I47" i="2"/>
  <c r="I46" i="2"/>
  <c r="I45" i="2"/>
  <c r="I44" i="2"/>
  <c r="I48" i="2" s="1"/>
  <c r="I42" i="2"/>
  <c r="I41" i="2"/>
  <c r="I40" i="2"/>
  <c r="I39" i="2"/>
  <c r="I43" i="2" s="1"/>
  <c r="I37" i="2"/>
  <c r="I36" i="2"/>
  <c r="I35" i="2"/>
  <c r="I34" i="2"/>
  <c r="I38" i="2" s="1"/>
  <c r="I32" i="2"/>
  <c r="I31" i="2"/>
  <c r="I30" i="2"/>
  <c r="I29" i="2"/>
  <c r="I33" i="2" s="1"/>
  <c r="I27" i="2"/>
  <c r="I26" i="2"/>
  <c r="I25" i="2"/>
  <c r="I24" i="2"/>
  <c r="I28" i="2" s="1"/>
  <c r="I22" i="2"/>
  <c r="I21" i="2"/>
  <c r="I20" i="2"/>
  <c r="I19" i="2"/>
  <c r="I23" i="2" s="1"/>
  <c r="I17" i="2"/>
  <c r="I16" i="2"/>
  <c r="I15" i="2"/>
  <c r="I14" i="2"/>
  <c r="I18" i="2" s="1"/>
  <c r="I13" i="2"/>
  <c r="I12" i="2"/>
  <c r="I4" i="2"/>
  <c r="I8" i="2" s="1"/>
  <c r="L5" i="2" s="1"/>
  <c r="B4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E8" i="1"/>
  <c r="D8" i="1"/>
  <c r="C8" i="1"/>
  <c r="B8" i="1"/>
  <c r="L6" i="2" l="1"/>
  <c r="L4" i="2"/>
</calcChain>
</file>

<file path=xl/comments1.xml><?xml version="1.0" encoding="utf-8"?>
<comments xmlns="http://schemas.openxmlformats.org/spreadsheetml/2006/main">
  <authors>
    <author>Microsoft Office User</author>
  </authors>
  <commentList>
    <comment ref="H1" authorId="0">
      <text>
        <r>
          <rPr>
            <sz val="16"/>
            <color rgb="FF000000"/>
            <rFont val="Tahoma"/>
            <family val="2"/>
          </rPr>
          <t xml:space="preserve">Variables: elaborar la estadistica. para determinar los criterios
</t>
        </r>
        <r>
          <rPr>
            <sz val="16"/>
            <color rgb="FF000000"/>
            <rFont val="Tahoma"/>
            <family val="2"/>
          </rPr>
          <t xml:space="preserve">1).- numeros de asistentes por mes.
</t>
        </r>
        <r>
          <rPr>
            <sz val="16"/>
            <color rgb="FF000000"/>
            <rFont val="Tahoma"/>
            <family val="2"/>
          </rPr>
          <t xml:space="preserve">2).- la diferencia entre meses para determinar el numero de astentesejemplo: conrespectoa a tros años, con respecto a meses, jemplo mayo 2024 y mayo 2025 que diferencia hubo.
</t>
        </r>
        <r>
          <rPr>
            <sz val="16"/>
            <color rgb="FF000000"/>
            <rFont val="Tahoma"/>
            <family val="2"/>
          </rPr>
          <t>3).- Numero de asistentes por genero.</t>
        </r>
      </text>
    </comment>
  </commentList>
</comments>
</file>

<file path=xl/comments2.xml><?xml version="1.0" encoding="utf-8"?>
<comments xmlns="http://schemas.openxmlformats.org/spreadsheetml/2006/main">
  <authors>
    <author>Microsoft Office User</author>
  </authors>
  <commentList>
    <comment ref="H2" authorId="0">
      <text>
        <r>
          <rPr>
            <sz val="16"/>
            <color rgb="FF000000"/>
            <rFont val="Tahoma"/>
            <family val="2"/>
          </rPr>
          <t xml:space="preserve">Variables: elaborar la estadistica. para determinar los criterios
</t>
        </r>
        <r>
          <rPr>
            <sz val="16"/>
            <color rgb="FF000000"/>
            <rFont val="Tahoma"/>
            <family val="2"/>
          </rPr>
          <t xml:space="preserve">1).- numeros de asistentes por mes.
</t>
        </r>
        <r>
          <rPr>
            <sz val="16"/>
            <color rgb="FF000000"/>
            <rFont val="Tahoma"/>
            <family val="2"/>
          </rPr>
          <t xml:space="preserve">2).- la diferencia entre meses para determinar el numero de astentesejemplo: conrespectoa a tros años, con respecto a meses, jemplo mayo 2024 y mayo 2025 que diferencia hubo.
</t>
        </r>
        <r>
          <rPr>
            <sz val="16"/>
            <color rgb="FF000000"/>
            <rFont val="Tahoma"/>
            <family val="2"/>
          </rPr>
          <t>3).- Numero de asistentes por genero.</t>
        </r>
      </text>
    </comment>
    <comment ref="H12" authorId="0">
      <text>
        <r>
          <rPr>
            <sz val="16"/>
            <color rgb="FF000000"/>
            <rFont val="Tahoma"/>
            <family val="2"/>
          </rPr>
          <t xml:space="preserve">Variables: elaborar la estadistica. para determinar los criterios
</t>
        </r>
        <r>
          <rPr>
            <sz val="16"/>
            <color rgb="FF000000"/>
            <rFont val="Tahoma"/>
            <family val="2"/>
          </rPr>
          <t xml:space="preserve">1).- numeros de asistentes por mes.
</t>
        </r>
        <r>
          <rPr>
            <sz val="16"/>
            <color rgb="FF000000"/>
            <rFont val="Tahoma"/>
            <family val="2"/>
          </rPr>
          <t xml:space="preserve">2).- la diferencia entre meses para determinar el numero de astentesejemplo: conrespectoa a tros años, con respecto a meses, jemplo mayo 2024 y mayo 2025 que diferencia hubo.
</t>
        </r>
        <r>
          <rPr>
            <sz val="16"/>
            <color rgb="FF000000"/>
            <rFont val="Tahoma"/>
            <family val="2"/>
          </rPr>
          <t>3).- Numero de asistentes por genero.</t>
        </r>
      </text>
    </comment>
  </commentList>
</comments>
</file>

<file path=xl/sharedStrings.xml><?xml version="1.0" encoding="utf-8"?>
<sst xmlns="http://schemas.openxmlformats.org/spreadsheetml/2006/main" count="180" uniqueCount="93">
  <si>
    <t>OCTUBRE 23</t>
  </si>
  <si>
    <t>OCTUBRE 24</t>
  </si>
  <si>
    <t>NOVIEMBRE 23</t>
  </si>
  <si>
    <t>NOVIEMBRE 24</t>
  </si>
  <si>
    <t xml:space="preserve">DICIEMBRE 23 </t>
  </si>
  <si>
    <t>DICIEMBRE 24</t>
  </si>
  <si>
    <t>ENERO 24</t>
  </si>
  <si>
    <t>ENERO 25</t>
  </si>
  <si>
    <t>FEBRERO 24</t>
  </si>
  <si>
    <t>FEBRERO 25</t>
  </si>
  <si>
    <t>MARZO 24</t>
  </si>
  <si>
    <t>MARZO 25</t>
  </si>
  <si>
    <t>ABRIL 24</t>
  </si>
  <si>
    <t>ABRIL 25</t>
  </si>
  <si>
    <t>MAYO 24</t>
  </si>
  <si>
    <t>MAYO 25</t>
  </si>
  <si>
    <t>JUNIO 24</t>
  </si>
  <si>
    <t>JUNIO 25</t>
  </si>
  <si>
    <t>JULIO 24</t>
  </si>
  <si>
    <t>JULIO 25</t>
  </si>
  <si>
    <t>AGOSTO 24</t>
  </si>
  <si>
    <t>AGOSTO 25</t>
  </si>
  <si>
    <t>SEPTIEMBRE 24</t>
  </si>
  <si>
    <t>SEPTIEMBRE 25</t>
  </si>
  <si>
    <t>1ra Sem</t>
  </si>
  <si>
    <t>2da Sem</t>
  </si>
  <si>
    <t>3ra Sem</t>
  </si>
  <si>
    <t>4ta Sem</t>
  </si>
  <si>
    <t>TOTAL</t>
  </si>
  <si>
    <t>PRIMER TRIMESTRE</t>
  </si>
  <si>
    <t xml:space="preserve">NUMERO DE DIAS LABORADOS EN LOS  17 C.D. DURANTE EL PRIMER TRIMESTRE  </t>
  </si>
  <si>
    <t>PERSONAS QUE ASISTEN DIARIAMENTE</t>
  </si>
  <si>
    <t>REPORTADOS AL PRIMER TRIMESTRE META.</t>
  </si>
  <si>
    <t>ASSITENCIA PROMEDIO DIARIA EN CADA UNO DE LOS 17. C.D.</t>
  </si>
  <si>
    <t>REPORTADO</t>
  </si>
  <si>
    <t xml:space="preserve">154*17*76= </t>
  </si>
  <si>
    <t>119*17*76</t>
  </si>
  <si>
    <t>MARGEN DE ERROR 52 USUARIOS</t>
  </si>
  <si>
    <t>POBLACIÓN SEGREGADA</t>
  </si>
  <si>
    <t>AÑO</t>
  </si>
  <si>
    <t>MES</t>
  </si>
  <si>
    <t>SEMANA</t>
  </si>
  <si>
    <t>MUJERES</t>
  </si>
  <si>
    <t xml:space="preserve"> HOMBRES</t>
  </si>
  <si>
    <t xml:space="preserve"> NIÑAS/ NIÑOS</t>
  </si>
  <si>
    <t>DISCAPACIDAD</t>
  </si>
  <si>
    <t>ADULTO MAYOR</t>
  </si>
  <si>
    <t>TOTALES</t>
  </si>
  <si>
    <t>PERIODO</t>
  </si>
  <si>
    <t>ENERO</t>
  </si>
  <si>
    <t>(EJEMPLO)</t>
  </si>
  <si>
    <t>ACUMULADO 2024 + 2025</t>
  </si>
  <si>
    <t>PROMEDIO</t>
  </si>
  <si>
    <t>PROYECTADO A SEPTIEMBRE</t>
  </si>
  <si>
    <t>ENERO TOTAL</t>
  </si>
  <si>
    <t>FEBRERO</t>
  </si>
  <si>
    <t>FEBRERO TOTAL</t>
  </si>
  <si>
    <t>MARZO</t>
  </si>
  <si>
    <t>MARZO TOTAL</t>
  </si>
  <si>
    <t>ABRIL</t>
  </si>
  <si>
    <t>ABRIL TOTAL</t>
  </si>
  <si>
    <t xml:space="preserve">MAYO </t>
  </si>
  <si>
    <t>MAYO TOTAL</t>
  </si>
  <si>
    <t xml:space="preserve">JUNIO </t>
  </si>
  <si>
    <t>JUNIO TOTAL</t>
  </si>
  <si>
    <t>JULIO</t>
  </si>
  <si>
    <t>JULIO TOTAL</t>
  </si>
  <si>
    <t>AGOSTO</t>
  </si>
  <si>
    <t>AGOSTO TOTAL</t>
  </si>
  <si>
    <t>SEPTIEMBRE</t>
  </si>
  <si>
    <t>SEPTIEMBRE TOTAL</t>
  </si>
  <si>
    <t>SUMA</t>
  </si>
  <si>
    <t xml:space="preserve">1 semana </t>
  </si>
  <si>
    <t xml:space="preserve">2 semana </t>
  </si>
  <si>
    <t xml:space="preserve">3 semana </t>
  </si>
  <si>
    <t xml:space="preserve">4 semana </t>
  </si>
  <si>
    <t>OCTUBRE</t>
  </si>
  <si>
    <t xml:space="preserve">NOVIEMBRE </t>
  </si>
  <si>
    <t>11, 829</t>
  </si>
  <si>
    <t xml:space="preserve">DICIEMBRE </t>
  </si>
  <si>
    <t xml:space="preserve">FEBRERO </t>
  </si>
  <si>
    <t xml:space="preserve">MARZO </t>
  </si>
  <si>
    <t xml:space="preserve">ABRIL </t>
  </si>
  <si>
    <t xml:space="preserve">JULIO </t>
  </si>
  <si>
    <t xml:space="preserve">AGOSTO </t>
  </si>
  <si>
    <t xml:space="preserve">SEPTIEMBRE </t>
  </si>
  <si>
    <t xml:space="preserve">OCTUBRE </t>
  </si>
  <si>
    <t>SUMA DE OCTUBRE 2023 A SEPTIEMBRE 2024</t>
  </si>
  <si>
    <t>SUMA TOTAL 2024</t>
  </si>
  <si>
    <t>SUMA OCT + NOV + DIC 24</t>
  </si>
  <si>
    <t>DIFERENCIA</t>
  </si>
  <si>
    <t>COMPARATIVO</t>
  </si>
  <si>
    <t>OTROS/NO SEGREGADO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</si>
</sst>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9">
    <font>
      <sz val="11"/>
      <color theme="1"/>
      <name val="Aptos Narrow"/>
      <scheme val="minor"/>
    </font>
    <font>
      <sz val="11"/>
      <color theme="1"/>
      <name val="Aptos Narrow"/>
      <scheme val="minor"/>
    </font>
    <font>
      <sz val="11"/>
      <color theme="1"/>
      <name val="Arial"/>
      <family val="2"/>
    </font>
    <font>
      <sz val="11"/>
      <color theme="1"/>
      <name val="Aptos Narrow"/>
    </font>
    <font>
      <sz val="13"/>
      <color theme="1"/>
      <name val="Aptos Narrow"/>
    </font>
    <font>
      <sz val="11"/>
      <color theme="1"/>
      <name val="Arial"/>
      <family val="2"/>
    </font>
    <font>
      <b/>
      <sz val="11"/>
      <color theme="1"/>
      <name val="Aptos Narrow"/>
    </font>
    <font>
      <b/>
      <sz val="11"/>
      <color theme="1"/>
      <name val="Arial"/>
      <family val="2"/>
    </font>
    <font>
      <b/>
      <sz val="11"/>
      <color theme="1"/>
      <name val="Aptos Narrow"/>
      <scheme val="minor"/>
    </font>
    <font>
      <sz val="13"/>
      <color theme="1"/>
      <name val="Aptos Narrow"/>
      <scheme val="minor"/>
    </font>
    <font>
      <sz val="13"/>
      <color theme="1"/>
      <name val="Arial"/>
      <family val="2"/>
    </font>
    <font>
      <sz val="11"/>
      <name val="Aptos Narrow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b/>
      <sz val="7"/>
      <color theme="1"/>
      <name val="Arial"/>
      <family val="2"/>
    </font>
    <font>
      <sz val="11"/>
      <color rgb="FF000000"/>
      <name val="Arial"/>
      <family val="2"/>
    </font>
    <font>
      <sz val="11"/>
      <color rgb="FFCCCCCC"/>
      <name val="Arial"/>
      <family val="2"/>
    </font>
    <font>
      <i/>
      <sz val="9"/>
      <color rgb="FFCCCCCC"/>
      <name val="Arial"/>
      <family val="2"/>
    </font>
    <font>
      <sz val="11"/>
      <color rgb="FF000000"/>
      <name val="Aptos Narrow"/>
    </font>
    <font>
      <sz val="11"/>
      <color rgb="FF1155CC"/>
      <name val="Arial"/>
      <family val="2"/>
    </font>
    <font>
      <sz val="11"/>
      <color rgb="FF1155CC"/>
      <name val="Aptos Narrow"/>
    </font>
    <font>
      <sz val="11"/>
      <color rgb="FF000000"/>
      <name val="Aptos Narrow"/>
      <scheme val="minor"/>
    </font>
    <font>
      <sz val="11"/>
      <color rgb="FF1155CC"/>
      <name val="Aptos Narrow"/>
      <scheme val="minor"/>
    </font>
    <font>
      <sz val="11"/>
      <color rgb="FF1155CC"/>
      <name val="Arial"/>
      <family val="2"/>
    </font>
    <font>
      <sz val="16"/>
      <color rgb="FF000000"/>
      <name val="Tahoma"/>
      <family val="2"/>
    </font>
    <font>
      <sz val="14"/>
      <color theme="1"/>
      <name val="Arial"/>
      <family val="2"/>
    </font>
    <font>
      <sz val="14"/>
      <color theme="1"/>
      <name val="Aptos Narrow"/>
      <scheme val="minor"/>
    </font>
    <font>
      <sz val="14"/>
      <color theme="1"/>
      <name val="Aptos Narrow (Body)"/>
    </font>
    <font>
      <sz val="14"/>
      <color rgb="FF1155CC"/>
      <name val="Aptos Narrow"/>
    </font>
  </fonts>
  <fills count="12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C27BA0"/>
        <bgColor rgb="FFC27BA0"/>
      </patternFill>
    </fill>
    <fill>
      <patternFill patternType="solid">
        <fgColor rgb="FFB7B7B7"/>
        <bgColor rgb="FFB7B7B7"/>
      </patternFill>
    </fill>
    <fill>
      <patternFill patternType="solid">
        <fgColor rgb="FFFFFF00"/>
        <bgColor rgb="FFFFFF00"/>
      </patternFill>
    </fill>
    <fill>
      <patternFill patternType="solid">
        <fgColor rgb="FFFFC000"/>
        <bgColor rgb="FFFFC000"/>
      </patternFill>
    </fill>
    <fill>
      <patternFill patternType="solid">
        <fgColor rgb="FFFFFF00"/>
        <bgColor rgb="FFC27BA0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 style="thin">
        <color rgb="FF505050"/>
      </left>
      <right style="thin">
        <color rgb="FF505050"/>
      </right>
      <top style="thin">
        <color rgb="FF50505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505050"/>
      </left>
      <right style="thin">
        <color rgb="FF505050"/>
      </right>
      <top style="thin">
        <color rgb="FF505050"/>
      </top>
      <bottom style="thin">
        <color rgb="FF505050"/>
      </bottom>
      <diagonal/>
    </border>
    <border>
      <left style="thin">
        <color rgb="FF741B47"/>
      </left>
      <right style="thin">
        <color rgb="FF741B47"/>
      </right>
      <top style="thin">
        <color rgb="FF741B47"/>
      </top>
      <bottom style="thin">
        <color rgb="FF741B47"/>
      </bottom>
      <diagonal/>
    </border>
    <border>
      <left style="thin">
        <color rgb="FF741B47"/>
      </left>
      <right style="thin">
        <color rgb="FF741B47"/>
      </right>
      <top style="thin">
        <color rgb="FF741B47"/>
      </top>
      <bottom/>
      <diagonal/>
    </border>
    <border>
      <left style="thin">
        <color rgb="FF741B47"/>
      </left>
      <right style="thick">
        <color rgb="FF741B47"/>
      </right>
      <top style="thin">
        <color rgb="FF741B47"/>
      </top>
      <bottom style="thin">
        <color rgb="FF741B47"/>
      </bottom>
      <diagonal/>
    </border>
    <border>
      <left/>
      <right/>
      <top style="thick">
        <color rgb="FF741B47"/>
      </top>
      <bottom style="thin">
        <color rgb="FF741B47"/>
      </bottom>
      <diagonal/>
    </border>
    <border>
      <left/>
      <right style="thin">
        <color rgb="FF741B47"/>
      </right>
      <top style="thick">
        <color rgb="FF741B47"/>
      </top>
      <bottom style="thin">
        <color rgb="FF741B47"/>
      </bottom>
      <diagonal/>
    </border>
    <border>
      <left style="thin">
        <color rgb="FF741B47"/>
      </left>
      <right style="thin">
        <color rgb="FF741B47"/>
      </right>
      <top style="thick">
        <color rgb="FF741B47"/>
      </top>
      <bottom style="thin">
        <color rgb="FF741B47"/>
      </bottom>
      <diagonal/>
    </border>
    <border>
      <left style="thin">
        <color rgb="FF741B47"/>
      </left>
      <right style="thick">
        <color rgb="FF741B47"/>
      </right>
      <top style="thick">
        <color rgb="FF741B47"/>
      </top>
      <bottom style="thin">
        <color rgb="FF741B47"/>
      </bottom>
      <diagonal/>
    </border>
    <border>
      <left/>
      <right/>
      <top style="thin">
        <color rgb="FF741B47"/>
      </top>
      <bottom style="thin">
        <color rgb="FF741B47"/>
      </bottom>
      <diagonal/>
    </border>
    <border>
      <left/>
      <right style="thin">
        <color rgb="FF741B47"/>
      </right>
      <top style="thin">
        <color rgb="FF741B47"/>
      </top>
      <bottom style="thin">
        <color rgb="FF741B47"/>
      </bottom>
      <diagonal/>
    </border>
    <border>
      <left/>
      <right style="thin">
        <color rgb="FF741B47"/>
      </right>
      <top style="thin">
        <color rgb="FF741B47"/>
      </top>
      <bottom/>
      <diagonal/>
    </border>
    <border>
      <left style="thick">
        <color rgb="FF741B47"/>
      </left>
      <right style="thick">
        <color rgb="FF741B47"/>
      </right>
      <top style="thick">
        <color rgb="FF741B47"/>
      </top>
      <bottom style="thick">
        <color rgb="FF741B47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rgb="FF741B47"/>
      </top>
      <bottom/>
      <diagonal/>
    </border>
    <border>
      <left style="thin">
        <color rgb="FF741B47"/>
      </left>
      <right style="thin">
        <color rgb="FF741B47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7">
    <xf numFmtId="0" fontId="0" fillId="0" borderId="0" xfId="0" applyFont="1" applyAlignment="1"/>
    <xf numFmtId="0" fontId="1" fillId="0" borderId="0" xfId="0" applyFont="1" applyAlignment="1">
      <alignment wrapText="1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3" fontId="3" fillId="0" borderId="2" xfId="0" applyNumberFormat="1" applyFont="1" applyBorder="1" applyAlignment="1">
      <alignment horizontal="center" vertical="center"/>
    </xf>
    <xf numFmtId="3" fontId="3" fillId="0" borderId="2" xfId="0" applyNumberFormat="1" applyFont="1" applyBorder="1" applyAlignment="1">
      <alignment horizontal="center" vertical="center"/>
    </xf>
    <xf numFmtId="3" fontId="3" fillId="0" borderId="3" xfId="0" applyNumberFormat="1" applyFont="1" applyBorder="1" applyAlignment="1">
      <alignment horizontal="center" vertical="center"/>
    </xf>
    <xf numFmtId="3" fontId="3" fillId="0" borderId="4" xfId="0" applyNumberFormat="1" applyFont="1" applyBorder="1" applyAlignment="1">
      <alignment horizontal="center" vertical="center"/>
    </xf>
    <xf numFmtId="3" fontId="4" fillId="0" borderId="4" xfId="0" applyNumberFormat="1" applyFont="1" applyBorder="1" applyAlignment="1">
      <alignment horizontal="center" vertical="center"/>
    </xf>
    <xf numFmtId="3" fontId="2" fillId="0" borderId="2" xfId="0" applyNumberFormat="1" applyFont="1" applyBorder="1" applyAlignment="1">
      <alignment horizontal="center" vertical="center"/>
    </xf>
    <xf numFmtId="3" fontId="1" fillId="0" borderId="0" xfId="0" applyNumberFormat="1" applyFont="1"/>
    <xf numFmtId="3" fontId="3" fillId="2" borderId="0" xfId="0" applyNumberFormat="1" applyFont="1" applyFill="1"/>
    <xf numFmtId="3" fontId="1" fillId="2" borderId="0" xfId="0" applyNumberFormat="1" applyFont="1" applyFill="1"/>
    <xf numFmtId="0" fontId="3" fillId="2" borderId="0" xfId="0" applyFont="1" applyFill="1"/>
    <xf numFmtId="0" fontId="1" fillId="2" borderId="0" xfId="0" applyFont="1" applyFill="1"/>
    <xf numFmtId="0" fontId="1" fillId="0" borderId="0" xfId="0" applyFont="1"/>
    <xf numFmtId="3" fontId="5" fillId="2" borderId="0" xfId="0" applyNumberFormat="1" applyFont="1" applyFill="1" applyAlignment="1"/>
    <xf numFmtId="0" fontId="2" fillId="2" borderId="0" xfId="0" applyFont="1" applyFill="1" applyAlignment="1"/>
    <xf numFmtId="0" fontId="3" fillId="2" borderId="5" xfId="0" applyFont="1" applyFill="1" applyBorder="1"/>
    <xf numFmtId="0" fontId="1" fillId="2" borderId="4" xfId="0" applyFont="1" applyFill="1" applyBorder="1"/>
    <xf numFmtId="0" fontId="1" fillId="2" borderId="6" xfId="0" applyFont="1" applyFill="1" applyBorder="1"/>
    <xf numFmtId="0" fontId="6" fillId="3" borderId="7" xfId="0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  <xf numFmtId="0" fontId="7" fillId="3" borderId="9" xfId="0" applyFont="1" applyFill="1" applyBorder="1" applyAlignment="1">
      <alignment vertical="center"/>
    </xf>
    <xf numFmtId="0" fontId="7" fillId="3" borderId="9" xfId="0" applyFont="1" applyFill="1" applyBorder="1" applyAlignment="1"/>
    <xf numFmtId="0" fontId="8" fillId="3" borderId="9" xfId="0" applyFont="1" applyFill="1" applyBorder="1" applyAlignment="1"/>
    <xf numFmtId="0" fontId="8" fillId="3" borderId="10" xfId="0" applyFont="1" applyFill="1" applyBorder="1" applyAlignment="1"/>
    <xf numFmtId="0" fontId="8" fillId="0" borderId="0" xfId="0" applyFont="1"/>
    <xf numFmtId="0" fontId="9" fillId="0" borderId="4" xfId="0" applyFont="1" applyBorder="1"/>
    <xf numFmtId="0" fontId="9" fillId="0" borderId="6" xfId="0" applyFont="1" applyBorder="1"/>
    <xf numFmtId="0" fontId="1" fillId="0" borderId="0" xfId="0" applyFont="1" applyAlignment="1">
      <alignment horizontal="center"/>
    </xf>
    <xf numFmtId="0" fontId="5" fillId="0" borderId="0" xfId="0" applyFont="1" applyAlignment="1"/>
    <xf numFmtId="0" fontId="5" fillId="0" borderId="0" xfId="0" applyFont="1" applyAlignment="1">
      <alignment horizontal="center"/>
    </xf>
    <xf numFmtId="3" fontId="5" fillId="0" borderId="0" xfId="0" applyNumberFormat="1" applyFont="1" applyAlignment="1">
      <alignment horizontal="center"/>
    </xf>
    <xf numFmtId="4" fontId="5" fillId="0" borderId="0" xfId="0" applyNumberFormat="1" applyFont="1" applyAlignment="1">
      <alignment horizontal="center"/>
    </xf>
    <xf numFmtId="3" fontId="5" fillId="0" borderId="0" xfId="0" applyNumberFormat="1" applyFont="1" applyAlignment="1"/>
    <xf numFmtId="4" fontId="5" fillId="0" borderId="0" xfId="0" applyNumberFormat="1" applyFont="1" applyAlignment="1"/>
    <xf numFmtId="0" fontId="3" fillId="2" borderId="0" xfId="0" applyFont="1" applyFill="1" applyAlignment="1">
      <alignment horizontal="center" vertical="center"/>
    </xf>
    <xf numFmtId="0" fontId="10" fillId="2" borderId="0" xfId="0" applyFont="1" applyFill="1" applyAlignment="1">
      <alignment horizontal="center" vertical="center"/>
    </xf>
    <xf numFmtId="0" fontId="10" fillId="2" borderId="0" xfId="0" applyFont="1" applyFill="1" applyAlignment="1">
      <alignment horizontal="center"/>
    </xf>
    <xf numFmtId="0" fontId="3" fillId="2" borderId="11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12" fillId="3" borderId="0" xfId="0" applyFont="1" applyFill="1" applyAlignment="1">
      <alignment horizontal="center" vertical="center"/>
    </xf>
    <xf numFmtId="0" fontId="12" fillId="3" borderId="11" xfId="0" applyFont="1" applyFill="1" applyBorder="1" applyAlignment="1">
      <alignment horizontal="center" vertical="center"/>
    </xf>
    <xf numFmtId="0" fontId="13" fillId="3" borderId="11" xfId="0" applyFont="1" applyFill="1" applyBorder="1" applyAlignment="1">
      <alignment horizontal="center" vertical="center" wrapText="1"/>
    </xf>
    <xf numFmtId="0" fontId="13" fillId="3" borderId="4" xfId="0" applyFont="1" applyFill="1" applyBorder="1" applyAlignment="1">
      <alignment horizontal="center" vertical="center" wrapText="1"/>
    </xf>
    <xf numFmtId="0" fontId="14" fillId="3" borderId="4" xfId="0" applyFont="1" applyFill="1" applyBorder="1" applyAlignment="1">
      <alignment horizontal="center" vertical="center" wrapText="1"/>
    </xf>
    <xf numFmtId="0" fontId="13" fillId="3" borderId="4" xfId="0" applyFont="1" applyFill="1" applyBorder="1" applyAlignment="1">
      <alignment horizontal="center" wrapText="1"/>
    </xf>
    <xf numFmtId="0" fontId="12" fillId="3" borderId="7" xfId="0" applyFont="1" applyFill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3" fillId="0" borderId="2" xfId="0" applyFont="1" applyBorder="1" applyAlignment="1"/>
    <xf numFmtId="0" fontId="3" fillId="0" borderId="2" xfId="0" applyFont="1" applyBorder="1" applyAlignment="1">
      <alignment wrapText="1"/>
    </xf>
    <xf numFmtId="0" fontId="2" fillId="0" borderId="2" xfId="0" applyFont="1" applyBorder="1" applyAlignment="1">
      <alignment wrapText="1"/>
    </xf>
    <xf numFmtId="0" fontId="10" fillId="0" borderId="11" xfId="0" applyFont="1" applyBorder="1" applyAlignment="1">
      <alignment horizontal="center" vertical="center"/>
    </xf>
    <xf numFmtId="0" fontId="15" fillId="2" borderId="11" xfId="0" applyFont="1" applyFill="1" applyBorder="1" applyAlignment="1">
      <alignment horizontal="center" vertical="center"/>
    </xf>
    <xf numFmtId="0" fontId="16" fillId="2" borderId="4" xfId="0" applyFont="1" applyFill="1" applyBorder="1" applyAlignment="1">
      <alignment horizontal="center" vertical="center"/>
    </xf>
    <xf numFmtId="0" fontId="17" fillId="2" borderId="4" xfId="0" applyFont="1" applyFill="1" applyBorder="1" applyAlignment="1">
      <alignment horizontal="center" vertical="center"/>
    </xf>
    <xf numFmtId="3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18" fillId="2" borderId="4" xfId="0" applyFont="1" applyFill="1" applyBorder="1" applyAlignment="1">
      <alignment horizontal="center" vertical="center"/>
    </xf>
    <xf numFmtId="3" fontId="15" fillId="2" borderId="4" xfId="0" applyNumberFormat="1" applyFont="1" applyFill="1" applyBorder="1" applyAlignment="1">
      <alignment horizontal="center" vertical="center"/>
    </xf>
    <xf numFmtId="4" fontId="15" fillId="2" borderId="4" xfId="0" applyNumberFormat="1" applyFont="1" applyFill="1" applyBorder="1" applyAlignment="1">
      <alignment horizontal="center" vertical="center"/>
    </xf>
    <xf numFmtId="0" fontId="2" fillId="0" borderId="2" xfId="0" applyFont="1" applyBorder="1" applyAlignment="1"/>
    <xf numFmtId="1" fontId="3" fillId="0" borderId="2" xfId="0" applyNumberFormat="1" applyFont="1" applyBorder="1" applyAlignment="1">
      <alignment horizontal="center"/>
    </xf>
    <xf numFmtId="4" fontId="18" fillId="2" borderId="4" xfId="0" applyNumberFormat="1" applyFont="1" applyFill="1" applyBorder="1" applyAlignment="1">
      <alignment horizontal="center" vertical="center"/>
    </xf>
    <xf numFmtId="0" fontId="19" fillId="0" borderId="2" xfId="0" applyFont="1" applyBorder="1" applyAlignment="1"/>
    <xf numFmtId="1" fontId="20" fillId="0" borderId="2" xfId="0" applyNumberFormat="1" applyFont="1" applyBorder="1" applyAlignment="1">
      <alignment horizontal="center"/>
    </xf>
    <xf numFmtId="0" fontId="10" fillId="0" borderId="0" xfId="0" applyFont="1" applyAlignment="1">
      <alignment horizontal="center" vertical="center"/>
    </xf>
    <xf numFmtId="0" fontId="21" fillId="0" borderId="0" xfId="0" applyFont="1"/>
    <xf numFmtId="4" fontId="21" fillId="0" borderId="0" xfId="0" applyNumberFormat="1" applyFont="1"/>
    <xf numFmtId="0" fontId="15" fillId="2" borderId="4" xfId="0" applyFont="1" applyFill="1" applyBorder="1" applyAlignment="1">
      <alignment horizontal="center" vertical="center"/>
    </xf>
    <xf numFmtId="3" fontId="10" fillId="0" borderId="4" xfId="0" applyNumberFormat="1" applyFont="1" applyBorder="1" applyAlignment="1">
      <alignment horizontal="center"/>
    </xf>
    <xf numFmtId="0" fontId="5" fillId="2" borderId="0" xfId="0" applyFont="1" applyFill="1" applyAlignment="1">
      <alignment vertical="center"/>
    </xf>
    <xf numFmtId="0" fontId="3" fillId="2" borderId="14" xfId="0" applyFont="1" applyFill="1" applyBorder="1" applyAlignment="1">
      <alignment horizontal="center"/>
    </xf>
    <xf numFmtId="0" fontId="5" fillId="2" borderId="14" xfId="0" applyFont="1" applyFill="1" applyBorder="1" applyAlignment="1"/>
    <xf numFmtId="0" fontId="5" fillId="4" borderId="0" xfId="0" applyFont="1" applyFill="1" applyAlignment="1">
      <alignment vertical="center"/>
    </xf>
    <xf numFmtId="0" fontId="5" fillId="4" borderId="9" xfId="0" applyFont="1" applyFill="1" applyBorder="1" applyAlignment="1"/>
    <xf numFmtId="0" fontId="3" fillId="5" borderId="0" xfId="0" applyFont="1" applyFill="1" applyAlignment="1">
      <alignment horizontal="center" vertical="center"/>
    </xf>
    <xf numFmtId="0" fontId="3" fillId="5" borderId="11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" fillId="0" borderId="4" xfId="0" applyFont="1" applyBorder="1"/>
    <xf numFmtId="0" fontId="3" fillId="0" borderId="0" xfId="0" applyFont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3" fontId="2" fillId="0" borderId="4" xfId="0" applyNumberFormat="1" applyFont="1" applyBorder="1" applyAlignment="1">
      <alignment horizontal="center" vertical="center"/>
    </xf>
    <xf numFmtId="3" fontId="1" fillId="0" borderId="4" xfId="0" applyNumberFormat="1" applyFont="1" applyBorder="1"/>
    <xf numFmtId="0" fontId="3" fillId="2" borderId="4" xfId="0" applyFont="1" applyFill="1" applyBorder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3" fillId="6" borderId="11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1" fillId="6" borderId="4" xfId="0" applyFont="1" applyFill="1" applyBorder="1"/>
    <xf numFmtId="0" fontId="5" fillId="0" borderId="0" xfId="0" applyFont="1" applyAlignment="1">
      <alignment horizontal="right"/>
    </xf>
    <xf numFmtId="0" fontId="22" fillId="0" borderId="0" xfId="0" applyFont="1"/>
    <xf numFmtId="0" fontId="23" fillId="0" borderId="0" xfId="0" applyFont="1" applyAlignment="1">
      <alignment horizontal="right"/>
    </xf>
    <xf numFmtId="3" fontId="23" fillId="0" borderId="0" xfId="0" applyNumberFormat="1" applyFont="1" applyAlignment="1"/>
    <xf numFmtId="0" fontId="13" fillId="3" borderId="16" xfId="0" applyFont="1" applyFill="1" applyBorder="1" applyAlignment="1">
      <alignment horizontal="center" vertical="center" wrapText="1"/>
    </xf>
    <xf numFmtId="0" fontId="13" fillId="3" borderId="5" xfId="0" applyFont="1" applyFill="1" applyBorder="1" applyAlignment="1">
      <alignment horizontal="center" vertical="center" wrapText="1"/>
    </xf>
    <xf numFmtId="0" fontId="14" fillId="3" borderId="5" xfId="0" applyFont="1" applyFill="1" applyBorder="1" applyAlignment="1">
      <alignment horizontal="center" vertical="center" wrapText="1"/>
    </xf>
    <xf numFmtId="0" fontId="13" fillId="3" borderId="5" xfId="0" applyFont="1" applyFill="1" applyBorder="1" applyAlignment="1">
      <alignment horizontal="center" wrapText="1"/>
    </xf>
    <xf numFmtId="0" fontId="10" fillId="0" borderId="15" xfId="0" applyFont="1" applyBorder="1" applyAlignment="1">
      <alignment horizontal="center" vertical="center"/>
    </xf>
    <xf numFmtId="0" fontId="0" fillId="0" borderId="15" xfId="0" applyFont="1" applyBorder="1" applyAlignment="1"/>
    <xf numFmtId="3" fontId="4" fillId="0" borderId="15" xfId="0" applyNumberFormat="1" applyFont="1" applyBorder="1" applyAlignment="1">
      <alignment horizontal="center" vertical="center"/>
    </xf>
    <xf numFmtId="0" fontId="15" fillId="2" borderId="15" xfId="0" applyFont="1" applyFill="1" applyBorder="1" applyAlignment="1">
      <alignment horizontal="center" vertical="center"/>
    </xf>
    <xf numFmtId="3" fontId="15" fillId="2" borderId="15" xfId="0" applyNumberFormat="1" applyFont="1" applyFill="1" applyBorder="1" applyAlignment="1">
      <alignment horizontal="center" vertical="center"/>
    </xf>
    <xf numFmtId="3" fontId="10" fillId="0" borderId="15" xfId="0" applyNumberFormat="1" applyFont="1" applyBorder="1" applyAlignment="1">
      <alignment horizontal="center"/>
    </xf>
    <xf numFmtId="0" fontId="13" fillId="3" borderId="17" xfId="0" applyFont="1" applyFill="1" applyBorder="1" applyAlignment="1">
      <alignment horizontal="center" vertical="center" wrapText="1"/>
    </xf>
    <xf numFmtId="0" fontId="13" fillId="7" borderId="15" xfId="0" applyFont="1" applyFill="1" applyBorder="1" applyAlignment="1">
      <alignment horizontal="center" vertical="center" wrapText="1"/>
    </xf>
    <xf numFmtId="0" fontId="14" fillId="7" borderId="15" xfId="0" applyFont="1" applyFill="1" applyBorder="1" applyAlignment="1">
      <alignment horizontal="center" vertical="center" wrapText="1"/>
    </xf>
    <xf numFmtId="0" fontId="13" fillId="7" borderId="15" xfId="0" applyFont="1" applyFill="1" applyBorder="1" applyAlignment="1">
      <alignment horizontal="center" wrapText="1"/>
    </xf>
    <xf numFmtId="0" fontId="25" fillId="8" borderId="15" xfId="0" applyFont="1" applyFill="1" applyBorder="1" applyAlignment="1">
      <alignment horizontal="center" vertical="center"/>
    </xf>
    <xf numFmtId="0" fontId="27" fillId="8" borderId="15" xfId="0" applyFont="1" applyFill="1" applyBorder="1" applyAlignment="1">
      <alignment horizontal="center" vertical="center"/>
    </xf>
    <xf numFmtId="3" fontId="27" fillId="8" borderId="15" xfId="0" applyNumberFormat="1" applyFont="1" applyFill="1" applyBorder="1" applyAlignment="1">
      <alignment horizontal="center" vertical="center"/>
    </xf>
    <xf numFmtId="3" fontId="27" fillId="8" borderId="15" xfId="0" applyNumberFormat="1" applyFont="1" applyFill="1" applyBorder="1"/>
    <xf numFmtId="0" fontId="27" fillId="8" borderId="15" xfId="0" applyFont="1" applyFill="1" applyBorder="1" applyAlignment="1"/>
    <xf numFmtId="0" fontId="0" fillId="9" borderId="15" xfId="0" applyFont="1" applyFill="1" applyBorder="1" applyAlignment="1">
      <alignment horizontal="center" vertical="center"/>
    </xf>
    <xf numFmtId="0" fontId="0" fillId="9" borderId="18" xfId="0" applyFont="1" applyFill="1" applyBorder="1" applyAlignment="1"/>
    <xf numFmtId="0" fontId="26" fillId="8" borderId="15" xfId="0" applyFont="1" applyFill="1" applyBorder="1" applyAlignment="1"/>
    <xf numFmtId="3" fontId="26" fillId="8" borderId="15" xfId="0" applyNumberFormat="1" applyFont="1" applyFill="1" applyBorder="1" applyAlignment="1"/>
    <xf numFmtId="0" fontId="10" fillId="10" borderId="15" xfId="0" applyFont="1" applyFill="1" applyBorder="1" applyAlignment="1">
      <alignment horizontal="center" vertical="center"/>
    </xf>
    <xf numFmtId="0" fontId="25" fillId="10" borderId="15" xfId="0" applyFont="1" applyFill="1" applyBorder="1" applyAlignment="1">
      <alignment horizontal="center" vertical="center"/>
    </xf>
    <xf numFmtId="0" fontId="27" fillId="11" borderId="15" xfId="0" applyFont="1" applyFill="1" applyBorder="1" applyAlignment="1">
      <alignment horizontal="center" vertical="center"/>
    </xf>
    <xf numFmtId="3" fontId="28" fillId="0" borderId="2" xfId="0" applyNumberFormat="1" applyFont="1" applyBorder="1" applyAlignment="1">
      <alignment horizontal="center"/>
    </xf>
    <xf numFmtId="0" fontId="10" fillId="2" borderId="11" xfId="0" applyFont="1" applyFill="1" applyBorder="1" applyAlignment="1">
      <alignment horizontal="center" vertical="center"/>
    </xf>
    <xf numFmtId="0" fontId="11" fillId="0" borderId="11" xfId="0" applyFont="1" applyBorder="1"/>
    <xf numFmtId="0" fontId="11" fillId="0" borderId="12" xfId="0" applyFont="1" applyBorder="1"/>
    <xf numFmtId="0" fontId="3" fillId="4" borderId="7" xfId="0" applyFont="1" applyFill="1" applyBorder="1" applyAlignment="1">
      <alignment horizontal="center"/>
    </xf>
    <xf numFmtId="0" fontId="11" fillId="0" borderId="7" xfId="0" applyFont="1" applyBorder="1"/>
    <xf numFmtId="0" fontId="11" fillId="0" borderId="8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1"/>
  <c:style val="2"/>
  <c:chart>
    <c:title>
      <c:tx>
        <c:rich>
          <a:bodyPr/>
          <a:lstStyle/>
          <a:p>
            <a:pPr lvl="0">
              <a:defRPr sz="1800" b="0">
                <a:solidFill>
                  <a:srgbClr val="757575"/>
                </a:solidFill>
                <a:latin typeface="Arial"/>
              </a:defRPr>
            </a:pPr>
            <a:r>
              <a:rPr lang="en-US" sz="1800" b="0">
                <a:solidFill>
                  <a:srgbClr val="757575"/>
                </a:solidFill>
                <a:latin typeface="Arial"/>
              </a:rPr>
              <a:t>COMPARATIVO CONTEO DE USUARIOS 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1"/>
        <c:ser>
          <c:idx val="0"/>
          <c:order val="0"/>
          <c:tx>
            <c:strRef>
              <c:f>Gráfica!$A$3</c:f>
              <c:strCache>
                <c:ptCount val="1"/>
                <c:pt idx="0">
                  <c:v>1ra Sem</c:v>
                </c:pt>
              </c:strCache>
            </c:strRef>
          </c:tx>
          <c:spPr>
            <a:solidFill>
              <a:srgbClr val="156082"/>
            </a:solidFill>
            <a:ln cmpd="sng">
              <a:solidFill>
                <a:srgbClr val="000000"/>
              </a:solidFill>
            </a:ln>
          </c:spPr>
          <c:invertIfNegative val="1"/>
          <c:cat>
            <c:strRef>
              <c:f>Gráfica!$B$2:$X$2</c:f>
              <c:strCache>
                <c:ptCount val="23"/>
                <c:pt idx="0">
                  <c:v>OCTUBRE 23</c:v>
                </c:pt>
                <c:pt idx="1">
                  <c:v>OCTUBRE 24</c:v>
                </c:pt>
                <c:pt idx="2">
                  <c:v>NOVIEMBRE 23</c:v>
                </c:pt>
                <c:pt idx="3">
                  <c:v>NOVIEMBRE 24</c:v>
                </c:pt>
                <c:pt idx="4">
                  <c:v>DICIEMBRE 23 </c:v>
                </c:pt>
                <c:pt idx="5">
                  <c:v>DICIEMBRE 24</c:v>
                </c:pt>
                <c:pt idx="6">
                  <c:v>ENERO 24</c:v>
                </c:pt>
                <c:pt idx="7">
                  <c:v>ENERO 25</c:v>
                </c:pt>
                <c:pt idx="8">
                  <c:v>FEBRERO 24</c:v>
                </c:pt>
                <c:pt idx="9">
                  <c:v>FEBRERO 25</c:v>
                </c:pt>
                <c:pt idx="10">
                  <c:v>MARZO 24</c:v>
                </c:pt>
                <c:pt idx="11">
                  <c:v>MARZO 25</c:v>
                </c:pt>
                <c:pt idx="12">
                  <c:v>ABRIL 24</c:v>
                </c:pt>
                <c:pt idx="13">
                  <c:v>ABRIL 25</c:v>
                </c:pt>
                <c:pt idx="14">
                  <c:v>MAYO 24</c:v>
                </c:pt>
                <c:pt idx="15">
                  <c:v>MAYO 25</c:v>
                </c:pt>
                <c:pt idx="16">
                  <c:v>JUNIO 24</c:v>
                </c:pt>
                <c:pt idx="17">
                  <c:v>JUNIO 25</c:v>
                </c:pt>
                <c:pt idx="18">
                  <c:v>JULIO 24</c:v>
                </c:pt>
                <c:pt idx="19">
                  <c:v>JULIO 25</c:v>
                </c:pt>
                <c:pt idx="20">
                  <c:v>AGOSTO 24</c:v>
                </c:pt>
                <c:pt idx="21">
                  <c:v>AGOSTO 25</c:v>
                </c:pt>
                <c:pt idx="22">
                  <c:v>SEPTIEMBRE 24</c:v>
                </c:pt>
              </c:strCache>
            </c:strRef>
          </c:cat>
          <c:val>
            <c:numRef>
              <c:f>Gráfica!$B$3:$X$3</c:f>
              <c:numCache>
                <c:formatCode>#,##0</c:formatCode>
                <c:ptCount val="23"/>
                <c:pt idx="0">
                  <c:v>14896</c:v>
                </c:pt>
                <c:pt idx="1">
                  <c:v>17638</c:v>
                </c:pt>
                <c:pt idx="2">
                  <c:v>11829</c:v>
                </c:pt>
                <c:pt idx="3">
                  <c:v>18657</c:v>
                </c:pt>
                <c:pt idx="4">
                  <c:v>9278</c:v>
                </c:pt>
                <c:pt idx="5">
                  <c:v>18654</c:v>
                </c:pt>
                <c:pt idx="6">
                  <c:v>11631</c:v>
                </c:pt>
                <c:pt idx="7">
                  <c:v>17492</c:v>
                </c:pt>
                <c:pt idx="8">
                  <c:v>15203</c:v>
                </c:pt>
                <c:pt idx="9">
                  <c:v>19904</c:v>
                </c:pt>
                <c:pt idx="10">
                  <c:v>17120</c:v>
                </c:pt>
                <c:pt idx="11">
                  <c:v>18762</c:v>
                </c:pt>
                <c:pt idx="12">
                  <c:v>17120</c:v>
                </c:pt>
                <c:pt idx="13">
                  <c:v>19522</c:v>
                </c:pt>
                <c:pt idx="14">
                  <c:v>15879</c:v>
                </c:pt>
                <c:pt idx="15">
                  <c:v>17829</c:v>
                </c:pt>
                <c:pt idx="16">
                  <c:v>17237</c:v>
                </c:pt>
                <c:pt idx="18">
                  <c:v>15276</c:v>
                </c:pt>
                <c:pt idx="20">
                  <c:v>15632</c:v>
                </c:pt>
                <c:pt idx="22">
                  <c:v>17376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12A2-9247-A712-3856ED59BBE4}"/>
            </c:ex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FFFF"/>
                  </a:solidFill>
                  <a:ln cmpd="sng">
                    <a:solidFill>
                      <a:srgbClr val="000000"/>
                    </a:solidFill>
                  </a:ln>
                </c14:spPr>
              </c14:invertSolidFillFmt>
            </c:ext>
          </c:extLst>
        </c:ser>
        <c:ser>
          <c:idx val="1"/>
          <c:order val="1"/>
          <c:tx>
            <c:strRef>
              <c:f>Gráfica!$A$4</c:f>
              <c:strCache>
                <c:ptCount val="1"/>
                <c:pt idx="0">
                  <c:v>2da Sem</c:v>
                </c:pt>
              </c:strCache>
            </c:strRef>
          </c:tx>
          <c:spPr>
            <a:solidFill>
              <a:srgbClr val="E97132"/>
            </a:solidFill>
            <a:ln cmpd="sng">
              <a:solidFill>
                <a:srgbClr val="000000"/>
              </a:solidFill>
            </a:ln>
          </c:spPr>
          <c:invertIfNegative val="1"/>
          <c:cat>
            <c:strRef>
              <c:f>Gráfica!$B$2:$X$2</c:f>
              <c:strCache>
                <c:ptCount val="23"/>
                <c:pt idx="0">
                  <c:v>OCTUBRE 23</c:v>
                </c:pt>
                <c:pt idx="1">
                  <c:v>OCTUBRE 24</c:v>
                </c:pt>
                <c:pt idx="2">
                  <c:v>NOVIEMBRE 23</c:v>
                </c:pt>
                <c:pt idx="3">
                  <c:v>NOVIEMBRE 24</c:v>
                </c:pt>
                <c:pt idx="4">
                  <c:v>DICIEMBRE 23 </c:v>
                </c:pt>
                <c:pt idx="5">
                  <c:v>DICIEMBRE 24</c:v>
                </c:pt>
                <c:pt idx="6">
                  <c:v>ENERO 24</c:v>
                </c:pt>
                <c:pt idx="7">
                  <c:v>ENERO 25</c:v>
                </c:pt>
                <c:pt idx="8">
                  <c:v>FEBRERO 24</c:v>
                </c:pt>
                <c:pt idx="9">
                  <c:v>FEBRERO 25</c:v>
                </c:pt>
                <c:pt idx="10">
                  <c:v>MARZO 24</c:v>
                </c:pt>
                <c:pt idx="11">
                  <c:v>MARZO 25</c:v>
                </c:pt>
                <c:pt idx="12">
                  <c:v>ABRIL 24</c:v>
                </c:pt>
                <c:pt idx="13">
                  <c:v>ABRIL 25</c:v>
                </c:pt>
                <c:pt idx="14">
                  <c:v>MAYO 24</c:v>
                </c:pt>
                <c:pt idx="15">
                  <c:v>MAYO 25</c:v>
                </c:pt>
                <c:pt idx="16">
                  <c:v>JUNIO 24</c:v>
                </c:pt>
                <c:pt idx="17">
                  <c:v>JUNIO 25</c:v>
                </c:pt>
                <c:pt idx="18">
                  <c:v>JULIO 24</c:v>
                </c:pt>
                <c:pt idx="19">
                  <c:v>JULIO 25</c:v>
                </c:pt>
                <c:pt idx="20">
                  <c:v>AGOSTO 24</c:v>
                </c:pt>
                <c:pt idx="21">
                  <c:v>AGOSTO 25</c:v>
                </c:pt>
                <c:pt idx="22">
                  <c:v>SEPTIEMBRE 24</c:v>
                </c:pt>
              </c:strCache>
            </c:strRef>
          </c:cat>
          <c:val>
            <c:numRef>
              <c:f>Gráfica!$B$4:$X$4</c:f>
              <c:numCache>
                <c:formatCode>#,##0</c:formatCode>
                <c:ptCount val="23"/>
                <c:pt idx="0">
                  <c:v>14637</c:v>
                </c:pt>
                <c:pt idx="1">
                  <c:v>16245</c:v>
                </c:pt>
                <c:pt idx="2">
                  <c:v>14215</c:v>
                </c:pt>
                <c:pt idx="3">
                  <c:v>17235</c:v>
                </c:pt>
                <c:pt idx="4">
                  <c:v>2854</c:v>
                </c:pt>
                <c:pt idx="5">
                  <c:v>17823</c:v>
                </c:pt>
                <c:pt idx="6">
                  <c:v>13289</c:v>
                </c:pt>
                <c:pt idx="7">
                  <c:v>19276</c:v>
                </c:pt>
                <c:pt idx="8">
                  <c:v>15628</c:v>
                </c:pt>
                <c:pt idx="9">
                  <c:v>19626</c:v>
                </c:pt>
                <c:pt idx="10">
                  <c:v>16871</c:v>
                </c:pt>
                <c:pt idx="11">
                  <c:v>19212</c:v>
                </c:pt>
                <c:pt idx="12">
                  <c:v>17420</c:v>
                </c:pt>
                <c:pt idx="13">
                  <c:v>18425</c:v>
                </c:pt>
                <c:pt idx="14">
                  <c:v>16631</c:v>
                </c:pt>
                <c:pt idx="15">
                  <c:v>16607</c:v>
                </c:pt>
                <c:pt idx="16">
                  <c:v>10263</c:v>
                </c:pt>
                <c:pt idx="18">
                  <c:v>16352</c:v>
                </c:pt>
                <c:pt idx="20">
                  <c:v>16245</c:v>
                </c:pt>
                <c:pt idx="22">
                  <c:v>16911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12A2-9247-A712-3856ED59BBE4}"/>
            </c:ex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FFFF"/>
                  </a:solidFill>
                  <a:ln cmpd="sng">
                    <a:solidFill>
                      <a:srgbClr val="000000"/>
                    </a:solidFill>
                  </a:ln>
                </c14:spPr>
              </c14:invertSolidFillFmt>
            </c:ext>
          </c:extLst>
        </c:ser>
        <c:ser>
          <c:idx val="2"/>
          <c:order val="2"/>
          <c:tx>
            <c:strRef>
              <c:f>Gráfica!$A$5</c:f>
              <c:strCache>
                <c:ptCount val="1"/>
                <c:pt idx="0">
                  <c:v>3ra Sem</c:v>
                </c:pt>
              </c:strCache>
            </c:strRef>
          </c:tx>
          <c:spPr>
            <a:solidFill>
              <a:srgbClr val="196B24"/>
            </a:solidFill>
            <a:ln cmpd="sng">
              <a:solidFill>
                <a:srgbClr val="000000"/>
              </a:solidFill>
            </a:ln>
          </c:spPr>
          <c:invertIfNegative val="1"/>
          <c:cat>
            <c:strRef>
              <c:f>Gráfica!$B$2:$X$2</c:f>
              <c:strCache>
                <c:ptCount val="23"/>
                <c:pt idx="0">
                  <c:v>OCTUBRE 23</c:v>
                </c:pt>
                <c:pt idx="1">
                  <c:v>OCTUBRE 24</c:v>
                </c:pt>
                <c:pt idx="2">
                  <c:v>NOVIEMBRE 23</c:v>
                </c:pt>
                <c:pt idx="3">
                  <c:v>NOVIEMBRE 24</c:v>
                </c:pt>
                <c:pt idx="4">
                  <c:v>DICIEMBRE 23 </c:v>
                </c:pt>
                <c:pt idx="5">
                  <c:v>DICIEMBRE 24</c:v>
                </c:pt>
                <c:pt idx="6">
                  <c:v>ENERO 24</c:v>
                </c:pt>
                <c:pt idx="7">
                  <c:v>ENERO 25</c:v>
                </c:pt>
                <c:pt idx="8">
                  <c:v>FEBRERO 24</c:v>
                </c:pt>
                <c:pt idx="9">
                  <c:v>FEBRERO 25</c:v>
                </c:pt>
                <c:pt idx="10">
                  <c:v>MARZO 24</c:v>
                </c:pt>
                <c:pt idx="11">
                  <c:v>MARZO 25</c:v>
                </c:pt>
                <c:pt idx="12">
                  <c:v>ABRIL 24</c:v>
                </c:pt>
                <c:pt idx="13">
                  <c:v>ABRIL 25</c:v>
                </c:pt>
                <c:pt idx="14">
                  <c:v>MAYO 24</c:v>
                </c:pt>
                <c:pt idx="15">
                  <c:v>MAYO 25</c:v>
                </c:pt>
                <c:pt idx="16">
                  <c:v>JUNIO 24</c:v>
                </c:pt>
                <c:pt idx="17">
                  <c:v>JUNIO 25</c:v>
                </c:pt>
                <c:pt idx="18">
                  <c:v>JULIO 24</c:v>
                </c:pt>
                <c:pt idx="19">
                  <c:v>JULIO 25</c:v>
                </c:pt>
                <c:pt idx="20">
                  <c:v>AGOSTO 24</c:v>
                </c:pt>
                <c:pt idx="21">
                  <c:v>AGOSTO 25</c:v>
                </c:pt>
                <c:pt idx="22">
                  <c:v>SEPTIEMBRE 24</c:v>
                </c:pt>
              </c:strCache>
            </c:strRef>
          </c:cat>
          <c:val>
            <c:numRef>
              <c:f>Gráfica!$B$5:$X$5</c:f>
              <c:numCache>
                <c:formatCode>#,##0</c:formatCode>
                <c:ptCount val="23"/>
                <c:pt idx="0">
                  <c:v>15145</c:v>
                </c:pt>
                <c:pt idx="1">
                  <c:v>17568</c:v>
                </c:pt>
                <c:pt idx="2">
                  <c:v>11527</c:v>
                </c:pt>
                <c:pt idx="3">
                  <c:v>17608</c:v>
                </c:pt>
                <c:pt idx="4">
                  <c:v>2554</c:v>
                </c:pt>
                <c:pt idx="5">
                  <c:v>16321</c:v>
                </c:pt>
                <c:pt idx="6">
                  <c:v>14284</c:v>
                </c:pt>
                <c:pt idx="7">
                  <c:v>19673</c:v>
                </c:pt>
                <c:pt idx="8">
                  <c:v>16789</c:v>
                </c:pt>
                <c:pt idx="9">
                  <c:v>19743</c:v>
                </c:pt>
                <c:pt idx="10">
                  <c:v>15974</c:v>
                </c:pt>
                <c:pt idx="11">
                  <c:v>18997</c:v>
                </c:pt>
                <c:pt idx="12">
                  <c:v>17178</c:v>
                </c:pt>
                <c:pt idx="13">
                  <c:v>9693</c:v>
                </c:pt>
                <c:pt idx="14">
                  <c:v>17341</c:v>
                </c:pt>
                <c:pt idx="15">
                  <c:v>14307</c:v>
                </c:pt>
                <c:pt idx="16">
                  <c:v>15874</c:v>
                </c:pt>
                <c:pt idx="18">
                  <c:v>16490</c:v>
                </c:pt>
                <c:pt idx="20">
                  <c:v>17138</c:v>
                </c:pt>
                <c:pt idx="22">
                  <c:v>10018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12A2-9247-A712-3856ED59BBE4}"/>
            </c:ex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FFFF"/>
                  </a:solidFill>
                  <a:ln cmpd="sng">
                    <a:solidFill>
                      <a:srgbClr val="000000"/>
                    </a:solidFill>
                  </a:ln>
                </c14:spPr>
              </c14:invertSolidFillFmt>
            </c:ext>
          </c:extLst>
        </c:ser>
        <c:ser>
          <c:idx val="3"/>
          <c:order val="3"/>
          <c:tx>
            <c:strRef>
              <c:f>Gráfica!$A$6</c:f>
              <c:strCache>
                <c:ptCount val="1"/>
                <c:pt idx="0">
                  <c:v>4ta Sem</c:v>
                </c:pt>
              </c:strCache>
            </c:strRef>
          </c:tx>
          <c:spPr>
            <a:solidFill>
              <a:srgbClr val="0F9ED5"/>
            </a:solidFill>
            <a:ln cmpd="sng">
              <a:solidFill>
                <a:srgbClr val="000000"/>
              </a:solidFill>
            </a:ln>
          </c:spPr>
          <c:invertIfNegative val="1"/>
          <c:cat>
            <c:strRef>
              <c:f>Gráfica!$B$2:$X$2</c:f>
              <c:strCache>
                <c:ptCount val="23"/>
                <c:pt idx="0">
                  <c:v>OCTUBRE 23</c:v>
                </c:pt>
                <c:pt idx="1">
                  <c:v>OCTUBRE 24</c:v>
                </c:pt>
                <c:pt idx="2">
                  <c:v>NOVIEMBRE 23</c:v>
                </c:pt>
                <c:pt idx="3">
                  <c:v>NOVIEMBRE 24</c:v>
                </c:pt>
                <c:pt idx="4">
                  <c:v>DICIEMBRE 23 </c:v>
                </c:pt>
                <c:pt idx="5">
                  <c:v>DICIEMBRE 24</c:v>
                </c:pt>
                <c:pt idx="6">
                  <c:v>ENERO 24</c:v>
                </c:pt>
                <c:pt idx="7">
                  <c:v>ENERO 25</c:v>
                </c:pt>
                <c:pt idx="8">
                  <c:v>FEBRERO 24</c:v>
                </c:pt>
                <c:pt idx="9">
                  <c:v>FEBRERO 25</c:v>
                </c:pt>
                <c:pt idx="10">
                  <c:v>MARZO 24</c:v>
                </c:pt>
                <c:pt idx="11">
                  <c:v>MARZO 25</c:v>
                </c:pt>
                <c:pt idx="12">
                  <c:v>ABRIL 24</c:v>
                </c:pt>
                <c:pt idx="13">
                  <c:v>ABRIL 25</c:v>
                </c:pt>
                <c:pt idx="14">
                  <c:v>MAYO 24</c:v>
                </c:pt>
                <c:pt idx="15">
                  <c:v>MAYO 25</c:v>
                </c:pt>
                <c:pt idx="16">
                  <c:v>JUNIO 24</c:v>
                </c:pt>
                <c:pt idx="17">
                  <c:v>JUNIO 25</c:v>
                </c:pt>
                <c:pt idx="18">
                  <c:v>JULIO 24</c:v>
                </c:pt>
                <c:pt idx="19">
                  <c:v>JULIO 25</c:v>
                </c:pt>
                <c:pt idx="20">
                  <c:v>AGOSTO 24</c:v>
                </c:pt>
                <c:pt idx="21">
                  <c:v>AGOSTO 25</c:v>
                </c:pt>
                <c:pt idx="22">
                  <c:v>SEPTIEMBRE 24</c:v>
                </c:pt>
              </c:strCache>
            </c:strRef>
          </c:cat>
          <c:val>
            <c:numRef>
              <c:f>Gráfica!$B$6:$X$6</c:f>
              <c:numCache>
                <c:formatCode>#,##0</c:formatCode>
                <c:ptCount val="23"/>
                <c:pt idx="0">
                  <c:v>13478</c:v>
                </c:pt>
                <c:pt idx="1">
                  <c:v>18125</c:v>
                </c:pt>
                <c:pt idx="2">
                  <c:v>10533</c:v>
                </c:pt>
                <c:pt idx="3">
                  <c:v>18346</c:v>
                </c:pt>
                <c:pt idx="4">
                  <c:v>10316</c:v>
                </c:pt>
                <c:pt idx="5">
                  <c:v>16104</c:v>
                </c:pt>
                <c:pt idx="6">
                  <c:v>14816</c:v>
                </c:pt>
                <c:pt idx="7">
                  <c:v>19561</c:v>
                </c:pt>
                <c:pt idx="8">
                  <c:v>16296</c:v>
                </c:pt>
                <c:pt idx="9">
                  <c:v>18762</c:v>
                </c:pt>
                <c:pt idx="10">
                  <c:v>10234</c:v>
                </c:pt>
                <c:pt idx="11">
                  <c:v>19638</c:v>
                </c:pt>
                <c:pt idx="12">
                  <c:v>16987</c:v>
                </c:pt>
                <c:pt idx="13">
                  <c:v>16732</c:v>
                </c:pt>
                <c:pt idx="14">
                  <c:v>16972</c:v>
                </c:pt>
                <c:pt idx="15">
                  <c:v>13986</c:v>
                </c:pt>
                <c:pt idx="16">
                  <c:v>12781</c:v>
                </c:pt>
                <c:pt idx="18">
                  <c:v>11620</c:v>
                </c:pt>
                <c:pt idx="20">
                  <c:v>18622</c:v>
                </c:pt>
                <c:pt idx="22">
                  <c:v>18640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12A2-9247-A712-3856ED59BBE4}"/>
            </c:ext>
            <c:ext xmlns:c14="http://schemas.microsoft.com/office/drawing/2007/8/2/chart" uri="{6F2FDCE9-48DA-4B69-8628-5D25D57E5C99}">
              <c14:invertSolidFillFmt>
                <c14:spPr xmlns:c14="http://schemas.microsoft.com/office/drawing/2007/8/2/chart">
                  <a:solidFill>
                    <a:srgbClr val="FFFFFF"/>
                  </a:solidFill>
                  <a:ln cmpd="sng">
                    <a:solidFill>
                      <a:srgbClr val="000000"/>
                    </a:solidFill>
                  </a:ln>
                </c14:spPr>
              </c14:invertSolidFillFmt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7551232"/>
        <c:axId val="217552768"/>
      </c:barChart>
      <c:catAx>
        <c:axId val="21755123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-1800000"/>
          <a:lstStyle/>
          <a:p>
            <a:pPr lvl="0">
              <a:defRPr sz="800" b="0">
                <a:solidFill>
                  <a:srgbClr val="000000"/>
                </a:solidFill>
                <a:latin typeface="Arial"/>
              </a:defRPr>
            </a:pPr>
            <a:endParaRPr lang="es-MX"/>
          </a:p>
        </c:txPr>
        <c:crossAx val="217552768"/>
        <c:crosses val="autoZero"/>
        <c:auto val="1"/>
        <c:lblAlgn val="ctr"/>
        <c:lblOffset val="100"/>
        <c:noMultiLvlLbl val="1"/>
      </c:catAx>
      <c:valAx>
        <c:axId val="217552768"/>
        <c:scaling>
          <c:orientation val="minMax"/>
        </c:scaling>
        <c:delete val="0"/>
        <c:axPos val="r"/>
        <c:majorGridlines>
          <c:spPr>
            <a:ln>
              <a:solidFill>
                <a:srgbClr val="B7B7B7"/>
              </a:solidFill>
            </a:ln>
          </c:spPr>
        </c:majorGridlines>
        <c:title>
          <c:tx>
            <c:rich>
              <a:bodyPr/>
              <a:lstStyle/>
              <a:p>
                <a:pPr lvl="0">
                  <a:defRPr b="0">
                    <a:solidFill>
                      <a:srgbClr val="000000"/>
                    </a:solidFill>
                    <a:latin typeface="+mn-lt"/>
                  </a:defRPr>
                </a:pPr>
                <a:endParaRPr lang="en-US"/>
              </a:p>
            </c:rich>
          </c:tx>
          <c:layout/>
          <c:overlay val="0"/>
        </c:title>
        <c:numFmt formatCode="#,##0" sourceLinked="1"/>
        <c:majorTickMark val="none"/>
        <c:minorTickMark val="none"/>
        <c:tickLblPos val="nextTo"/>
        <c:spPr>
          <a:ln>
            <a:solidFill/>
          </a:ln>
        </c:spPr>
        <c:txPr>
          <a:bodyPr/>
          <a:lstStyle/>
          <a:p>
            <a:pPr lvl="0">
              <a:defRPr b="1" i="0">
                <a:solidFill>
                  <a:srgbClr val="000000"/>
                </a:solidFill>
                <a:latin typeface="Arial"/>
              </a:defRPr>
            </a:pPr>
            <a:endParaRPr lang="es-MX"/>
          </a:p>
        </c:txPr>
        <c:crossAx val="217551232"/>
        <c:crosses val="max"/>
        <c:crossBetween val="between"/>
      </c:valAx>
    </c:plotArea>
    <c:legend>
      <c:legendPos val="b"/>
      <c:layout/>
      <c:overlay val="0"/>
      <c:txPr>
        <a:bodyPr/>
        <a:lstStyle/>
        <a:p>
          <a:pPr lvl="0">
            <a:defRPr sz="1200" b="0">
              <a:solidFill>
                <a:srgbClr val="1A1A1A"/>
              </a:solidFill>
              <a:latin typeface="Arial"/>
            </a:defRPr>
          </a:pPr>
          <a:endParaRPr lang="es-MX"/>
        </a:p>
      </c:txPr>
    </c:legend>
    <c:plotVisOnly val="1"/>
    <c:dispBlanksAs val="zero"/>
    <c:showDLblsOverMax val="1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1"/>
  <c:style val="2"/>
  <c:chart>
    <c:autoTitleDeleted val="1"/>
    <c:plotArea>
      <c:layout/>
      <c:areaChart>
        <c:grouping val="standard"/>
        <c:varyColors val="1"/>
        <c:ser>
          <c:idx val="0"/>
          <c:order val="0"/>
          <c:spPr>
            <a:solidFill>
              <a:srgbClr val="B4A7D6">
                <a:alpha val="30000"/>
              </a:srgbClr>
            </a:solidFill>
            <a:ln cmpd="sng">
              <a:solidFill>
                <a:srgbClr val="B4A7D6">
                  <a:alpha val="100000"/>
                </a:srgbClr>
              </a:solidFill>
              <a:prstDash val="sysDot"/>
            </a:ln>
          </c:spPr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 lvl="0">
                  <a:defRPr i="0">
                    <a:solidFill>
                      <a:srgbClr val="20124D"/>
                    </a:solidFill>
                    <a:latin typeface="Arial Narrow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Gráfica!$A$35:$A$46</c:f>
              <c:strCache>
                <c:ptCount val="12"/>
                <c:pt idx="0">
                  <c:v>OCTUBRE 24</c:v>
                </c:pt>
                <c:pt idx="1">
                  <c:v>NOVIEMBRE 24</c:v>
                </c:pt>
                <c:pt idx="2">
                  <c:v>DICIEMBRE 24</c:v>
                </c:pt>
                <c:pt idx="3">
                  <c:v>ENERO 25</c:v>
                </c:pt>
                <c:pt idx="4">
                  <c:v>FEBRERO 25</c:v>
                </c:pt>
                <c:pt idx="5">
                  <c:v>MARZO 25</c:v>
                </c:pt>
                <c:pt idx="6">
                  <c:v>ABRIL 25</c:v>
                </c:pt>
                <c:pt idx="7">
                  <c:v>MAYO 25</c:v>
                </c:pt>
                <c:pt idx="8">
                  <c:v>JUNIO 25</c:v>
                </c:pt>
                <c:pt idx="9">
                  <c:v>JULIO 25</c:v>
                </c:pt>
                <c:pt idx="10">
                  <c:v>AGOSTO 25</c:v>
                </c:pt>
                <c:pt idx="11">
                  <c:v>SEPTIEMBRE 25</c:v>
                </c:pt>
              </c:strCache>
            </c:strRef>
          </c:cat>
          <c:val>
            <c:numRef>
              <c:f>Gráfica!$B$35:$B$46</c:f>
              <c:numCache>
                <c:formatCode>#,##0</c:formatCode>
                <c:ptCount val="12"/>
                <c:pt idx="0">
                  <c:v>69576</c:v>
                </c:pt>
                <c:pt idx="1">
                  <c:v>71846</c:v>
                </c:pt>
                <c:pt idx="2">
                  <c:v>68902</c:v>
                </c:pt>
                <c:pt idx="3">
                  <c:v>76002</c:v>
                </c:pt>
                <c:pt idx="4">
                  <c:v>78035</c:v>
                </c:pt>
                <c:pt idx="5">
                  <c:v>76609</c:v>
                </c:pt>
                <c:pt idx="6">
                  <c:v>64372</c:v>
                </c:pt>
                <c:pt idx="7">
                  <c:v>62729</c:v>
                </c:pt>
                <c:pt idx="8">
                  <c:v>49647.5</c:v>
                </c:pt>
                <c:pt idx="9">
                  <c:v>59647.5</c:v>
                </c:pt>
                <c:pt idx="10">
                  <c:v>49647.5</c:v>
                </c:pt>
                <c:pt idx="11">
                  <c:v>59647.5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A4F-EC42-A8C8-D8E3CF1F392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59569408"/>
        <c:axId val="159571328"/>
      </c:areaChart>
      <c:catAx>
        <c:axId val="15956940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 lvl="0">
                  <a:defRPr b="0">
                    <a:solidFill>
                      <a:srgbClr val="000000"/>
                    </a:solidFill>
                    <a:latin typeface="+mn-lt"/>
                  </a:defRPr>
                </a:pPr>
                <a:endParaRPr lang="en-US"/>
              </a:p>
            </c:rich>
          </c:tx>
          <c:layout/>
          <c:overlay val="0"/>
        </c:title>
        <c:numFmt formatCode="General" sourceLinked="1"/>
        <c:majorTickMark val="none"/>
        <c:minorTickMark val="none"/>
        <c:tickLblPos val="nextTo"/>
        <c:txPr>
          <a:bodyPr rot="-5400000"/>
          <a:lstStyle/>
          <a:p>
            <a:pPr lvl="0">
              <a:defRPr b="0">
                <a:solidFill>
                  <a:srgbClr val="20124D"/>
                </a:solidFill>
                <a:latin typeface="Arial Narrow"/>
              </a:defRPr>
            </a:pPr>
            <a:endParaRPr lang="es-MX"/>
          </a:p>
        </c:txPr>
        <c:crossAx val="159571328"/>
        <c:crosses val="autoZero"/>
        <c:auto val="1"/>
        <c:lblAlgn val="ctr"/>
        <c:lblOffset val="100"/>
        <c:noMultiLvlLbl val="1"/>
      </c:catAx>
      <c:valAx>
        <c:axId val="159571328"/>
        <c:scaling>
          <c:orientation val="minMax"/>
        </c:scaling>
        <c:delete val="0"/>
        <c:axPos val="l"/>
        <c:majorGridlines>
          <c:spPr>
            <a:ln>
              <a:solidFill>
                <a:srgbClr val="B7B7B7"/>
              </a:solidFill>
            </a:ln>
          </c:spPr>
        </c:majorGridlines>
        <c:minorGridlines>
          <c:spPr>
            <a:ln>
              <a:solidFill>
                <a:srgbClr val="CCCCCC">
                  <a:alpha val="0"/>
                </a:srgbClr>
              </a:solidFill>
            </a:ln>
          </c:spPr>
        </c:minorGridlines>
        <c:title>
          <c:tx>
            <c:rich>
              <a:bodyPr/>
              <a:lstStyle/>
              <a:p>
                <a:pPr lvl="0">
                  <a:defRPr b="0">
                    <a:solidFill>
                      <a:srgbClr val="000000"/>
                    </a:solidFill>
                    <a:latin typeface="+mn-lt"/>
                  </a:defRPr>
                </a:pPr>
                <a:endParaRPr lang="en-US"/>
              </a:p>
            </c:rich>
          </c:tx>
          <c:layout/>
          <c:overlay val="0"/>
        </c:title>
        <c:numFmt formatCode="#,##0" sourceLinked="1"/>
        <c:majorTickMark val="out"/>
        <c:minorTickMark val="out"/>
        <c:tickLblPos val="nextTo"/>
        <c:spPr>
          <a:ln/>
        </c:spPr>
        <c:txPr>
          <a:bodyPr/>
          <a:lstStyle/>
          <a:p>
            <a:pPr lvl="0">
              <a:defRPr b="0">
                <a:solidFill>
                  <a:srgbClr val="20124D"/>
                </a:solidFill>
                <a:latin typeface="Arial Narrow"/>
              </a:defRPr>
            </a:pPr>
            <a:endParaRPr lang="es-MX"/>
          </a:p>
        </c:txPr>
        <c:crossAx val="159569408"/>
        <c:crosses val="autoZero"/>
        <c:crossBetween val="midCat"/>
      </c:valAx>
    </c:plotArea>
    <c:plotVisOnly val="1"/>
    <c:dispBlanksAs val="zero"/>
    <c:showDLblsOverMax val="1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Usuarios</a:t>
            </a:r>
            <a:r>
              <a:rPr lang="es-MX" baseline="0"/>
              <a:t> Centros Deportivos - Comparativa</a:t>
            </a:r>
            <a:endParaRPr lang="es-MX"/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'ESTADISTICA GRAFICA'!$A$8:$B$8</c:f>
              <c:strCache>
                <c:ptCount val="1"/>
                <c:pt idx="0">
                  <c:v>2025 JULIO</c:v>
                </c:pt>
              </c:strCache>
            </c:strRef>
          </c:tx>
          <c:invertIfNegative val="0"/>
          <c:cat>
            <c:strRef>
              <c:f>'ESTADISTICA GRAFICA'!$C$1:$I$1</c:f>
              <c:strCache>
                <c:ptCount val="7"/>
                <c:pt idx="0">
                  <c:v>SEMANA</c:v>
                </c:pt>
                <c:pt idx="1">
                  <c:v>MUJERES</c:v>
                </c:pt>
                <c:pt idx="2">
                  <c:v> HOMBRES</c:v>
                </c:pt>
                <c:pt idx="3">
                  <c:v> NIÑAS/ NIÑOS</c:v>
                </c:pt>
                <c:pt idx="4">
                  <c:v>DISCAPACIDAD</c:v>
                </c:pt>
                <c:pt idx="5">
                  <c:v>ADULTO MAYOR</c:v>
                </c:pt>
                <c:pt idx="6">
                  <c:v>TOTALES</c:v>
                </c:pt>
              </c:strCache>
            </c:strRef>
          </c:cat>
          <c:val>
            <c:numRef>
              <c:f>'ESTADISTICA GRAFICA'!$D$8:$I$8</c:f>
              <c:numCache>
                <c:formatCode>#,##0</c:formatCode>
                <c:ptCount val="6"/>
                <c:pt idx="0">
                  <c:v>20927</c:v>
                </c:pt>
                <c:pt idx="1">
                  <c:v>21081</c:v>
                </c:pt>
                <c:pt idx="2">
                  <c:v>26403</c:v>
                </c:pt>
                <c:pt idx="3" formatCode="General">
                  <c:v>629</c:v>
                </c:pt>
                <c:pt idx="4" formatCode="General">
                  <c:v>935</c:v>
                </c:pt>
                <c:pt idx="5">
                  <c:v>69975</c:v>
                </c:pt>
              </c:numCache>
            </c:numRef>
          </c:val>
        </c:ser>
        <c:ser>
          <c:idx val="1"/>
          <c:order val="1"/>
          <c:tx>
            <c:strRef>
              <c:f>'ESTADISTICA GRAFICA'!$A$9:$B$9</c:f>
              <c:strCache>
                <c:ptCount val="1"/>
                <c:pt idx="0">
                  <c:v>2024 JULIO </c:v>
                </c:pt>
              </c:strCache>
            </c:strRef>
          </c:tx>
          <c:invertIfNegative val="0"/>
          <c:cat>
            <c:strRef>
              <c:f>'ESTADISTICA GRAFICA'!$C$1:$I$1</c:f>
              <c:strCache>
                <c:ptCount val="7"/>
                <c:pt idx="0">
                  <c:v>SEMANA</c:v>
                </c:pt>
                <c:pt idx="1">
                  <c:v>MUJERES</c:v>
                </c:pt>
                <c:pt idx="2">
                  <c:v> HOMBRES</c:v>
                </c:pt>
                <c:pt idx="3">
                  <c:v> NIÑAS/ NIÑOS</c:v>
                </c:pt>
                <c:pt idx="4">
                  <c:v>DISCAPACIDAD</c:v>
                </c:pt>
                <c:pt idx="5">
                  <c:v>ADULTO MAYOR</c:v>
                </c:pt>
                <c:pt idx="6">
                  <c:v>TOTALES</c:v>
                </c:pt>
              </c:strCache>
            </c:strRef>
          </c:cat>
          <c:val>
            <c:numRef>
              <c:f>'ESTADISTICA GRAFICA'!$D$9:$I$9</c:f>
              <c:numCache>
                <c:formatCode>#,##0</c:formatCode>
                <c:ptCount val="6"/>
                <c:pt idx="0">
                  <c:v>15276</c:v>
                </c:pt>
                <c:pt idx="1">
                  <c:v>16352</c:v>
                </c:pt>
                <c:pt idx="2">
                  <c:v>16490</c:v>
                </c:pt>
                <c:pt idx="3">
                  <c:v>11620</c:v>
                </c:pt>
                <c:pt idx="5">
                  <c:v>44462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00746112"/>
        <c:axId val="200747648"/>
      </c:barChart>
      <c:catAx>
        <c:axId val="200746112"/>
        <c:scaling>
          <c:orientation val="minMax"/>
        </c:scaling>
        <c:delete val="0"/>
        <c:axPos val="b"/>
        <c:majorTickMark val="none"/>
        <c:minorTickMark val="none"/>
        <c:tickLblPos val="nextTo"/>
        <c:txPr>
          <a:bodyPr/>
          <a:lstStyle/>
          <a:p>
            <a:pPr>
              <a:defRPr sz="800"/>
            </a:pPr>
            <a:endParaRPr lang="es-MX"/>
          </a:p>
        </c:txPr>
        <c:crossAx val="200747648"/>
        <c:crosses val="autoZero"/>
        <c:auto val="1"/>
        <c:lblAlgn val="ctr"/>
        <c:lblOffset val="100"/>
        <c:noMultiLvlLbl val="0"/>
      </c:catAx>
      <c:valAx>
        <c:axId val="200747648"/>
        <c:scaling>
          <c:orientation val="minMax"/>
        </c:scaling>
        <c:delete val="0"/>
        <c:axPos val="l"/>
        <c:majorGridlines/>
        <c:numFmt formatCode="#,##0" sourceLinked="1"/>
        <c:majorTickMark val="none"/>
        <c:minorTickMark val="none"/>
        <c:tickLblPos val="nextTo"/>
        <c:crossAx val="20074611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504825</xdr:colOff>
      <xdr:row>10</xdr:row>
      <xdr:rowOff>57150</xdr:rowOff>
    </xdr:from>
    <xdr:ext cx="12839700" cy="3533775"/>
    <xdr:graphicFrame macro="">
      <xdr:nvGraphicFramePr>
        <xdr:cNvPr id="67159991" name="Chart 1" title="Chart">
          <a:extLst>
            <a:ext uri="{FF2B5EF4-FFF2-40B4-BE49-F238E27FC236}">
              <a16:creationId xmlns:a16="http://schemas.microsoft.com/office/drawing/2014/main" xmlns="" id="{00000000-0008-0000-0000-0000B7C70004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oneCellAnchor>
  <xdr:oneCellAnchor>
    <xdr:from>
      <xdr:col>5</xdr:col>
      <xdr:colOff>333375</xdr:colOff>
      <xdr:row>27</xdr:row>
      <xdr:rowOff>114300</xdr:rowOff>
    </xdr:from>
    <xdr:ext cx="5715000" cy="3533775"/>
    <xdr:graphicFrame macro="">
      <xdr:nvGraphicFramePr>
        <xdr:cNvPr id="423930404" name="Chart 2" title="Chart">
          <a:extLst>
            <a:ext uri="{FF2B5EF4-FFF2-40B4-BE49-F238E27FC236}">
              <a16:creationId xmlns:a16="http://schemas.microsoft.com/office/drawing/2014/main" xmlns="" id="{00000000-0008-0000-0000-000024AA441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 fLock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381001</xdr:colOff>
      <xdr:row>11</xdr:row>
      <xdr:rowOff>133349</xdr:rowOff>
    </xdr:from>
    <xdr:to>
      <xdr:col>8</xdr:col>
      <xdr:colOff>419101</xdr:colOff>
      <xdr:row>37</xdr:row>
      <xdr:rowOff>9525</xdr:rowOff>
    </xdr:to>
    <xdr:graphicFrame macro="">
      <xdr:nvGraphicFramePr>
        <xdr:cNvPr id="4" name="Chart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91"/>
  <sheetViews>
    <sheetView workbookViewId="0"/>
  </sheetViews>
  <sheetFormatPr defaultColWidth="12.625" defaultRowHeight="15" customHeight="1"/>
  <cols>
    <col min="1" max="1" width="16.625" customWidth="1"/>
    <col min="2" max="11" width="11.125" customWidth="1"/>
    <col min="12" max="17" width="11.625" customWidth="1"/>
    <col min="18" max="18" width="12.375" customWidth="1"/>
    <col min="19" max="25" width="13.125" customWidth="1"/>
    <col min="26" max="31" width="8.625" customWidth="1"/>
  </cols>
  <sheetData>
    <row r="1" spans="1:31" ht="14.25" customHeight="1"/>
    <row r="2" spans="1:31" ht="29.25" customHeight="1">
      <c r="A2" s="1"/>
      <c r="B2" s="2" t="s">
        <v>0</v>
      </c>
      <c r="C2" s="2" t="s">
        <v>1</v>
      </c>
      <c r="D2" s="2" t="s">
        <v>2</v>
      </c>
      <c r="E2" s="2" t="s">
        <v>3</v>
      </c>
      <c r="F2" s="2" t="s">
        <v>4</v>
      </c>
      <c r="G2" s="2" t="s">
        <v>5</v>
      </c>
      <c r="H2" s="2" t="s">
        <v>6</v>
      </c>
      <c r="I2" s="2" t="s">
        <v>7</v>
      </c>
      <c r="J2" s="2" t="s">
        <v>8</v>
      </c>
      <c r="K2" s="2" t="s">
        <v>9</v>
      </c>
      <c r="L2" s="2" t="s">
        <v>10</v>
      </c>
      <c r="M2" s="2" t="s">
        <v>11</v>
      </c>
      <c r="N2" s="2" t="s">
        <v>12</v>
      </c>
      <c r="O2" s="2" t="s">
        <v>13</v>
      </c>
      <c r="P2" s="2" t="s">
        <v>14</v>
      </c>
      <c r="Q2" s="2" t="s">
        <v>15</v>
      </c>
      <c r="R2" s="2" t="s">
        <v>16</v>
      </c>
      <c r="S2" s="2" t="s">
        <v>17</v>
      </c>
      <c r="T2" s="2" t="s">
        <v>18</v>
      </c>
      <c r="U2" s="2" t="s">
        <v>19</v>
      </c>
      <c r="V2" s="2" t="s">
        <v>20</v>
      </c>
      <c r="W2" s="2" t="s">
        <v>21</v>
      </c>
      <c r="X2" s="2" t="s">
        <v>22</v>
      </c>
      <c r="Y2" s="2" t="s">
        <v>23</v>
      </c>
      <c r="Z2" s="2"/>
      <c r="AA2" s="2"/>
      <c r="AB2" s="1"/>
      <c r="AC2" s="1"/>
      <c r="AD2" s="1"/>
      <c r="AE2" s="1"/>
    </row>
    <row r="3" spans="1:31" ht="14.25" customHeight="1">
      <c r="A3" s="3" t="s">
        <v>24</v>
      </c>
      <c r="B3" s="4">
        <v>14896</v>
      </c>
      <c r="C3" s="4">
        <v>17638</v>
      </c>
      <c r="D3" s="5">
        <v>11829</v>
      </c>
      <c r="E3" s="4">
        <v>18657</v>
      </c>
      <c r="F3" s="4">
        <v>9278</v>
      </c>
      <c r="G3" s="4">
        <v>18654</v>
      </c>
      <c r="H3" s="6">
        <v>11631</v>
      </c>
      <c r="I3" s="6">
        <v>17492</v>
      </c>
      <c r="J3" s="7">
        <v>15203</v>
      </c>
      <c r="K3" s="4">
        <v>19904</v>
      </c>
      <c r="L3" s="7">
        <v>17120</v>
      </c>
      <c r="M3" s="4">
        <v>18762</v>
      </c>
      <c r="N3" s="7">
        <v>17120</v>
      </c>
      <c r="O3" s="8">
        <v>19522</v>
      </c>
      <c r="P3" s="7">
        <v>15879</v>
      </c>
      <c r="Q3" s="8">
        <v>17829</v>
      </c>
      <c r="R3" s="7">
        <v>17237</v>
      </c>
      <c r="S3" s="4"/>
      <c r="T3" s="7">
        <v>15276</v>
      </c>
      <c r="U3" s="4"/>
      <c r="V3" s="7">
        <v>15632</v>
      </c>
      <c r="W3" s="4"/>
      <c r="X3" s="7">
        <v>17376</v>
      </c>
      <c r="Y3" s="4"/>
      <c r="Z3" s="4"/>
      <c r="AA3" s="4"/>
    </row>
    <row r="4" spans="1:31" ht="14.25" customHeight="1">
      <c r="A4" s="3" t="s">
        <v>25</v>
      </c>
      <c r="B4" s="5">
        <v>14637</v>
      </c>
      <c r="C4" s="4">
        <v>16245</v>
      </c>
      <c r="D4" s="4">
        <v>14215</v>
      </c>
      <c r="E4" s="4">
        <v>17235</v>
      </c>
      <c r="F4" s="4">
        <v>2854</v>
      </c>
      <c r="G4" s="4">
        <v>17823</v>
      </c>
      <c r="H4" s="6">
        <v>13289</v>
      </c>
      <c r="I4" s="6">
        <v>19276</v>
      </c>
      <c r="J4" s="7">
        <v>15628</v>
      </c>
      <c r="K4" s="4">
        <v>19626</v>
      </c>
      <c r="L4" s="7">
        <v>16871</v>
      </c>
      <c r="M4" s="4">
        <v>19212</v>
      </c>
      <c r="N4" s="7">
        <v>17420</v>
      </c>
      <c r="O4" s="8">
        <v>18425</v>
      </c>
      <c r="P4" s="7">
        <v>16631</v>
      </c>
      <c r="Q4" s="8">
        <v>16607</v>
      </c>
      <c r="R4" s="7">
        <v>10263</v>
      </c>
      <c r="S4" s="4"/>
      <c r="T4" s="7">
        <v>16352</v>
      </c>
      <c r="U4" s="4"/>
      <c r="V4" s="7">
        <v>16245</v>
      </c>
      <c r="W4" s="4"/>
      <c r="X4" s="7">
        <v>16911</v>
      </c>
      <c r="Y4" s="4"/>
      <c r="Z4" s="4"/>
      <c r="AA4" s="4"/>
    </row>
    <row r="5" spans="1:31" ht="14.25" customHeight="1">
      <c r="A5" s="3" t="s">
        <v>26</v>
      </c>
      <c r="B5" s="9">
        <v>15145</v>
      </c>
      <c r="C5" s="4">
        <v>17568</v>
      </c>
      <c r="D5" s="4">
        <v>11527</v>
      </c>
      <c r="E5" s="4">
        <v>17608</v>
      </c>
      <c r="F5" s="4">
        <v>2554</v>
      </c>
      <c r="G5" s="4">
        <v>16321</v>
      </c>
      <c r="H5" s="6">
        <v>14284</v>
      </c>
      <c r="I5" s="6">
        <v>19673</v>
      </c>
      <c r="J5" s="7">
        <v>16789</v>
      </c>
      <c r="K5" s="4">
        <v>19743</v>
      </c>
      <c r="L5" s="7">
        <v>15974</v>
      </c>
      <c r="M5" s="4">
        <v>18997</v>
      </c>
      <c r="N5" s="7">
        <v>17178</v>
      </c>
      <c r="O5" s="8">
        <v>9693</v>
      </c>
      <c r="P5" s="7">
        <v>17341</v>
      </c>
      <c r="Q5" s="8">
        <v>14307</v>
      </c>
      <c r="R5" s="7">
        <v>15874</v>
      </c>
      <c r="S5" s="4"/>
      <c r="T5" s="7">
        <v>16490</v>
      </c>
      <c r="U5" s="4"/>
      <c r="V5" s="7">
        <v>17138</v>
      </c>
      <c r="W5" s="4"/>
      <c r="X5" s="7">
        <v>10018</v>
      </c>
      <c r="Y5" s="4"/>
      <c r="Z5" s="4"/>
      <c r="AA5" s="4"/>
    </row>
    <row r="6" spans="1:31" ht="14.25" customHeight="1">
      <c r="A6" s="3" t="s">
        <v>27</v>
      </c>
      <c r="B6" s="5">
        <v>13478</v>
      </c>
      <c r="C6" s="4">
        <v>18125</v>
      </c>
      <c r="D6" s="4">
        <v>10533</v>
      </c>
      <c r="E6" s="4">
        <v>18346</v>
      </c>
      <c r="F6" s="4">
        <v>10316</v>
      </c>
      <c r="G6" s="4">
        <v>16104</v>
      </c>
      <c r="H6" s="6">
        <v>14816</v>
      </c>
      <c r="I6" s="6">
        <v>19561</v>
      </c>
      <c r="J6" s="7">
        <v>16296</v>
      </c>
      <c r="K6" s="4">
        <v>18762</v>
      </c>
      <c r="L6" s="7">
        <v>10234</v>
      </c>
      <c r="M6" s="4">
        <v>19638</v>
      </c>
      <c r="N6" s="7">
        <v>16987</v>
      </c>
      <c r="O6" s="8">
        <v>16732</v>
      </c>
      <c r="P6" s="7">
        <v>16972</v>
      </c>
      <c r="Q6" s="8">
        <v>13986</v>
      </c>
      <c r="R6" s="7">
        <v>12781</v>
      </c>
      <c r="S6" s="4"/>
      <c r="T6" s="7">
        <v>11620</v>
      </c>
      <c r="U6" s="4"/>
      <c r="V6" s="7">
        <v>18622</v>
      </c>
      <c r="W6" s="4"/>
      <c r="X6" s="7">
        <v>18640</v>
      </c>
      <c r="Y6" s="4"/>
      <c r="Z6" s="4"/>
      <c r="AA6" s="4"/>
    </row>
    <row r="7" spans="1:31" ht="14.25" customHeight="1"/>
    <row r="8" spans="1:31" ht="14.25" customHeight="1">
      <c r="B8" s="10">
        <f t="shared" ref="B8:Y8" si="0">SUM(B3:B6)</f>
        <v>58156</v>
      </c>
      <c r="C8" s="10">
        <f t="shared" si="0"/>
        <v>69576</v>
      </c>
      <c r="D8" s="10">
        <f t="shared" si="0"/>
        <v>48104</v>
      </c>
      <c r="E8" s="10">
        <f t="shared" si="0"/>
        <v>71846</v>
      </c>
      <c r="F8" s="10">
        <f t="shared" si="0"/>
        <v>25002</v>
      </c>
      <c r="G8" s="10">
        <f t="shared" si="0"/>
        <v>68902</v>
      </c>
      <c r="H8" s="10">
        <f t="shared" si="0"/>
        <v>54020</v>
      </c>
      <c r="I8" s="10">
        <f t="shared" si="0"/>
        <v>76002</v>
      </c>
      <c r="J8" s="10">
        <f t="shared" si="0"/>
        <v>63916</v>
      </c>
      <c r="K8" s="10">
        <f t="shared" si="0"/>
        <v>78035</v>
      </c>
      <c r="L8" s="10">
        <f t="shared" si="0"/>
        <v>60199</v>
      </c>
      <c r="M8" s="10">
        <f t="shared" si="0"/>
        <v>76609</v>
      </c>
      <c r="N8" s="10">
        <f t="shared" si="0"/>
        <v>68705</v>
      </c>
      <c r="O8" s="10">
        <f t="shared" si="0"/>
        <v>64372</v>
      </c>
      <c r="P8" s="10">
        <f t="shared" si="0"/>
        <v>66823</v>
      </c>
      <c r="Q8" s="10">
        <f t="shared" si="0"/>
        <v>62729</v>
      </c>
      <c r="R8" s="10">
        <f t="shared" si="0"/>
        <v>56155</v>
      </c>
      <c r="S8" s="10">
        <f t="shared" si="0"/>
        <v>0</v>
      </c>
      <c r="T8" s="10">
        <f t="shared" si="0"/>
        <v>59738</v>
      </c>
      <c r="U8" s="10">
        <f t="shared" si="0"/>
        <v>0</v>
      </c>
      <c r="V8" s="10">
        <f t="shared" si="0"/>
        <v>67637</v>
      </c>
      <c r="W8" s="10">
        <f t="shared" si="0"/>
        <v>0</v>
      </c>
      <c r="X8" s="10">
        <f t="shared" si="0"/>
        <v>62945</v>
      </c>
      <c r="Y8" s="10">
        <f t="shared" si="0"/>
        <v>0</v>
      </c>
    </row>
    <row r="9" spans="1:31" ht="14.25" customHeight="1"/>
    <row r="10" spans="1:31" ht="14.25" customHeight="1"/>
    <row r="11" spans="1:31" ht="14.25" customHeight="1"/>
    <row r="12" spans="1:31" ht="14.25" customHeight="1"/>
    <row r="13" spans="1:31" ht="14.25" customHeight="1"/>
    <row r="14" spans="1:31" ht="14.25" customHeight="1"/>
    <row r="15" spans="1:31" ht="14.25" customHeight="1"/>
    <row r="16" spans="1:31" ht="14.25" customHeight="1"/>
    <row r="17" ht="14.25" customHeight="1"/>
    <row r="18" ht="14.25" customHeight="1"/>
    <row r="19" ht="14.25" customHeight="1"/>
    <row r="20" ht="14.25" customHeight="1"/>
    <row r="21" ht="14.25" customHeight="1"/>
    <row r="22" ht="14.25" customHeight="1"/>
    <row r="23" ht="14.25" customHeight="1"/>
    <row r="24" ht="14.25" customHeight="1"/>
    <row r="25" ht="14.25" customHeight="1"/>
    <row r="26" ht="14.25" customHeight="1"/>
    <row r="27" ht="14.25" customHeight="1"/>
    <row r="28" ht="14.25" customHeight="1"/>
    <row r="29" ht="14.25" customHeight="1"/>
    <row r="30" ht="14.25" customHeight="1"/>
    <row r="31" ht="14.25" customHeight="1"/>
    <row r="32" ht="14.25" customHeight="1"/>
    <row r="33" spans="1:12" ht="14.25" customHeight="1">
      <c r="A33" s="11"/>
      <c r="B33" s="11"/>
      <c r="C33" s="11"/>
      <c r="D33" s="12"/>
      <c r="E33" s="12"/>
      <c r="F33" s="12"/>
      <c r="G33" s="12"/>
      <c r="H33" s="12"/>
      <c r="I33" s="12"/>
      <c r="J33" s="12"/>
      <c r="K33" s="10"/>
      <c r="L33" s="10"/>
    </row>
    <row r="34" spans="1:12" ht="14.25" customHeight="1">
      <c r="A34" s="13"/>
      <c r="B34" s="13"/>
      <c r="C34" s="13"/>
      <c r="D34" s="14"/>
      <c r="E34" s="14"/>
      <c r="F34" s="14"/>
      <c r="G34" s="14"/>
      <c r="H34" s="14"/>
      <c r="I34" s="14"/>
      <c r="J34" s="14"/>
    </row>
    <row r="35" spans="1:12" ht="14.25" customHeight="1">
      <c r="A35" s="15" t="s">
        <v>1</v>
      </c>
      <c r="B35" s="11">
        <v>69576</v>
      </c>
      <c r="C35" s="13"/>
      <c r="D35" s="14"/>
      <c r="E35" s="14"/>
      <c r="F35" s="14"/>
      <c r="G35" s="14"/>
      <c r="H35" s="14"/>
      <c r="I35" s="14"/>
      <c r="J35" s="14"/>
    </row>
    <row r="36" spans="1:12" ht="14.25" customHeight="1">
      <c r="A36" s="15" t="s">
        <v>3</v>
      </c>
      <c r="B36" s="11">
        <v>71846</v>
      </c>
      <c r="C36" s="13"/>
      <c r="D36" s="14"/>
      <c r="E36" s="14"/>
      <c r="F36" s="14"/>
      <c r="G36" s="14"/>
      <c r="H36" s="14"/>
      <c r="I36" s="14"/>
      <c r="J36" s="14"/>
    </row>
    <row r="37" spans="1:12" ht="14.25" customHeight="1">
      <c r="A37" s="15" t="s">
        <v>5</v>
      </c>
      <c r="B37" s="11">
        <v>68902</v>
      </c>
      <c r="C37" s="13"/>
      <c r="D37" s="14"/>
      <c r="E37" s="14"/>
      <c r="F37" s="14"/>
      <c r="G37" s="14"/>
      <c r="H37" s="14"/>
      <c r="I37" s="14"/>
      <c r="J37" s="14"/>
    </row>
    <row r="38" spans="1:12" ht="14.25" customHeight="1">
      <c r="A38" s="15" t="s">
        <v>7</v>
      </c>
      <c r="B38" s="12">
        <v>76002</v>
      </c>
      <c r="C38" s="13"/>
      <c r="D38" s="14"/>
      <c r="E38" s="14"/>
      <c r="F38" s="14"/>
      <c r="G38" s="14"/>
      <c r="H38" s="14"/>
      <c r="I38" s="14"/>
      <c r="J38" s="14"/>
    </row>
    <row r="39" spans="1:12" ht="14.25" customHeight="1">
      <c r="A39" s="15" t="s">
        <v>9</v>
      </c>
      <c r="B39" s="12">
        <v>78035</v>
      </c>
      <c r="C39" s="13"/>
      <c r="D39" s="14"/>
      <c r="E39" s="14"/>
      <c r="F39" s="14"/>
      <c r="G39" s="14"/>
      <c r="H39" s="14"/>
      <c r="I39" s="14"/>
      <c r="J39" s="14"/>
    </row>
    <row r="40" spans="1:12" ht="14.25" customHeight="1">
      <c r="A40" s="15" t="s">
        <v>11</v>
      </c>
      <c r="B40" s="12">
        <v>76609</v>
      </c>
      <c r="C40" s="13"/>
      <c r="D40" s="14"/>
      <c r="E40" s="14"/>
      <c r="F40" s="14"/>
      <c r="G40" s="14"/>
      <c r="H40" s="14"/>
      <c r="I40" s="14"/>
      <c r="J40" s="14"/>
    </row>
    <row r="41" spans="1:12" ht="14.25" customHeight="1">
      <c r="A41" s="15" t="s">
        <v>13</v>
      </c>
      <c r="B41" s="12">
        <v>64372</v>
      </c>
      <c r="C41" s="13"/>
      <c r="D41" s="14"/>
      <c r="E41" s="14"/>
      <c r="F41" s="14"/>
      <c r="G41" s="14"/>
      <c r="H41" s="14"/>
      <c r="I41" s="14"/>
      <c r="J41" s="14"/>
    </row>
    <row r="42" spans="1:12" ht="14.25" customHeight="1">
      <c r="A42" s="15" t="s">
        <v>15</v>
      </c>
      <c r="B42" s="12">
        <v>62729</v>
      </c>
      <c r="C42" s="13"/>
      <c r="D42" s="14"/>
      <c r="E42" s="14"/>
      <c r="F42" s="14"/>
      <c r="G42" s="14"/>
      <c r="H42" s="14"/>
      <c r="I42" s="14"/>
      <c r="J42" s="14"/>
    </row>
    <row r="43" spans="1:12" ht="14.25" customHeight="1">
      <c r="A43" s="15" t="s">
        <v>17</v>
      </c>
      <c r="B43" s="16">
        <v>49647.5</v>
      </c>
      <c r="C43" s="13"/>
      <c r="D43" s="14"/>
      <c r="E43" s="14"/>
      <c r="F43" s="14"/>
      <c r="G43" s="14"/>
      <c r="H43" s="14"/>
      <c r="I43" s="14"/>
      <c r="J43" s="14"/>
    </row>
    <row r="44" spans="1:12" ht="14.25" customHeight="1">
      <c r="A44" s="15" t="s">
        <v>19</v>
      </c>
      <c r="B44" s="12">
        <v>59647.5</v>
      </c>
      <c r="C44" s="13"/>
      <c r="D44" s="14"/>
      <c r="E44" s="14"/>
      <c r="F44" s="14"/>
      <c r="G44" s="14"/>
      <c r="H44" s="14"/>
      <c r="I44" s="14"/>
      <c r="J44" s="14"/>
    </row>
    <row r="45" spans="1:12" ht="14.25" customHeight="1">
      <c r="A45" s="15" t="s">
        <v>21</v>
      </c>
      <c r="B45" s="16">
        <v>49647.5</v>
      </c>
      <c r="C45" s="13"/>
      <c r="D45" s="14"/>
      <c r="E45" s="14"/>
      <c r="F45" s="14"/>
      <c r="G45" s="14"/>
      <c r="H45" s="14"/>
      <c r="I45" s="14"/>
      <c r="J45" s="14"/>
    </row>
    <row r="46" spans="1:12" ht="14.25" customHeight="1">
      <c r="A46" s="15" t="s">
        <v>23</v>
      </c>
      <c r="B46" s="16">
        <v>59647.5</v>
      </c>
      <c r="C46" s="13"/>
      <c r="D46" s="14"/>
      <c r="E46" s="14"/>
      <c r="F46" s="14"/>
      <c r="G46" s="14"/>
      <c r="H46" s="14"/>
      <c r="I46" s="14"/>
      <c r="J46" s="14"/>
    </row>
    <row r="47" spans="1:12" ht="14.25" customHeight="1">
      <c r="C47" s="13"/>
      <c r="D47" s="14"/>
      <c r="E47" s="14"/>
      <c r="F47" s="14"/>
      <c r="G47" s="14"/>
      <c r="H47" s="14"/>
      <c r="I47" s="14"/>
      <c r="J47" s="14"/>
    </row>
    <row r="48" spans="1:12" ht="14.25" customHeight="1">
      <c r="A48" s="17" t="s">
        <v>28</v>
      </c>
      <c r="B48" s="11">
        <f>SUM(B34:B46)</f>
        <v>786661</v>
      </c>
      <c r="C48" s="13"/>
      <c r="D48" s="14"/>
      <c r="E48" s="14"/>
      <c r="F48" s="14"/>
      <c r="G48" s="14"/>
      <c r="H48" s="14"/>
      <c r="I48" s="14"/>
      <c r="J48" s="14"/>
    </row>
    <row r="49" spans="1:15" ht="14.25" customHeight="1">
      <c r="A49" s="13"/>
      <c r="B49" s="13"/>
      <c r="C49" s="13"/>
      <c r="D49" s="14"/>
      <c r="E49" s="14"/>
      <c r="F49" s="14"/>
      <c r="G49" s="14"/>
      <c r="H49" s="14"/>
      <c r="I49" s="14"/>
      <c r="J49" s="14"/>
    </row>
    <row r="50" spans="1:15" ht="14.25" customHeight="1">
      <c r="A50" s="13"/>
      <c r="B50" s="13"/>
      <c r="C50" s="13"/>
      <c r="D50" s="14"/>
      <c r="E50" s="14"/>
      <c r="F50" s="14"/>
      <c r="G50" s="14"/>
      <c r="H50" s="14"/>
      <c r="I50" s="14"/>
      <c r="J50" s="14"/>
    </row>
    <row r="51" spans="1:15" ht="14.25" customHeight="1">
      <c r="A51" s="13"/>
      <c r="B51" s="13"/>
      <c r="C51" s="13"/>
      <c r="D51" s="14"/>
      <c r="E51" s="14"/>
      <c r="F51" s="14"/>
      <c r="G51" s="14"/>
      <c r="H51" s="14"/>
      <c r="I51" s="14"/>
      <c r="J51" s="14"/>
    </row>
    <row r="52" spans="1:15" ht="14.25" customHeight="1">
      <c r="A52" s="13"/>
      <c r="B52" s="13"/>
      <c r="C52" s="13"/>
      <c r="D52" s="14"/>
      <c r="E52" s="14"/>
      <c r="F52" s="14"/>
      <c r="G52" s="14"/>
      <c r="H52" s="14"/>
      <c r="I52" s="14"/>
      <c r="J52" s="14"/>
    </row>
    <row r="53" spans="1:15" ht="14.25" customHeight="1">
      <c r="A53" s="13"/>
      <c r="B53" s="13"/>
      <c r="C53" s="13"/>
      <c r="D53" s="14"/>
      <c r="E53" s="14"/>
      <c r="F53" s="14"/>
      <c r="G53" s="14"/>
      <c r="H53" s="14"/>
      <c r="I53" s="14"/>
      <c r="J53" s="14"/>
    </row>
    <row r="54" spans="1:15" ht="14.25" customHeight="1">
      <c r="A54" s="13"/>
      <c r="B54" s="13"/>
      <c r="C54" s="13"/>
      <c r="D54" s="14"/>
      <c r="E54" s="14"/>
      <c r="F54" s="14"/>
      <c r="G54" s="14"/>
      <c r="H54" s="14"/>
      <c r="I54" s="14"/>
      <c r="J54" s="14"/>
    </row>
    <row r="55" spans="1:15" ht="14.25" customHeight="1">
      <c r="A55" s="13"/>
      <c r="B55" s="13"/>
      <c r="C55" s="13"/>
      <c r="D55" s="14"/>
      <c r="E55" s="14"/>
      <c r="F55" s="14"/>
      <c r="G55" s="14"/>
      <c r="H55" s="14"/>
      <c r="I55" s="14"/>
      <c r="J55" s="14"/>
    </row>
    <row r="56" spans="1:15" ht="14.25" customHeight="1">
      <c r="A56" s="13"/>
      <c r="B56" s="13"/>
      <c r="C56" s="13"/>
      <c r="D56" s="14"/>
      <c r="E56" s="14"/>
      <c r="F56" s="14"/>
      <c r="G56" s="14"/>
      <c r="H56" s="14"/>
      <c r="I56" s="14"/>
      <c r="J56" s="14"/>
    </row>
    <row r="57" spans="1:15" ht="14.25" customHeight="1">
      <c r="A57" s="18"/>
      <c r="B57" s="18"/>
      <c r="C57" s="18"/>
      <c r="D57" s="19"/>
      <c r="E57" s="19"/>
      <c r="F57" s="19"/>
      <c r="G57" s="19"/>
      <c r="H57" s="19"/>
      <c r="I57" s="19"/>
      <c r="J57" s="20"/>
    </row>
    <row r="58" spans="1:15" ht="14.25" customHeight="1">
      <c r="A58" s="21"/>
      <c r="B58" s="21"/>
      <c r="C58" s="22"/>
      <c r="D58" s="23"/>
      <c r="E58" s="24"/>
      <c r="F58" s="24"/>
      <c r="G58" s="24"/>
      <c r="H58" s="24"/>
      <c r="I58" s="25"/>
      <c r="J58" s="26"/>
      <c r="K58" s="27"/>
      <c r="L58" s="27"/>
      <c r="M58" s="27"/>
      <c r="N58" s="27"/>
      <c r="O58" s="27"/>
    </row>
    <row r="59" spans="1:15" ht="14.25" customHeight="1">
      <c r="D59" s="28"/>
      <c r="E59" s="28"/>
      <c r="G59" s="28"/>
      <c r="H59" s="28"/>
      <c r="I59" s="28"/>
      <c r="J59" s="29"/>
    </row>
    <row r="60" spans="1:15" ht="14.25" customHeight="1">
      <c r="A60" s="30"/>
      <c r="B60" s="31" t="s">
        <v>29</v>
      </c>
      <c r="F60" s="31" t="s">
        <v>30</v>
      </c>
      <c r="O60" s="32">
        <v>76</v>
      </c>
    </row>
    <row r="61" spans="1:15" ht="14.25" customHeight="1">
      <c r="F61" s="31" t="s">
        <v>31</v>
      </c>
      <c r="O61" s="33">
        <v>2023</v>
      </c>
    </row>
    <row r="62" spans="1:15" ht="14.25" customHeight="1">
      <c r="A62" s="34">
        <v>153000</v>
      </c>
      <c r="B62" s="31" t="s">
        <v>32</v>
      </c>
      <c r="F62" s="31" t="s">
        <v>33</v>
      </c>
      <c r="O62" s="32">
        <v>119</v>
      </c>
    </row>
    <row r="63" spans="1:15" ht="14.25" customHeight="1">
      <c r="O63" s="30"/>
    </row>
    <row r="64" spans="1:15" ht="14.25" customHeight="1">
      <c r="G64" s="31" t="s">
        <v>34</v>
      </c>
      <c r="H64" s="31"/>
      <c r="I64" s="31"/>
      <c r="J64" s="31" t="s">
        <v>35</v>
      </c>
      <c r="K64" s="35">
        <v>199000</v>
      </c>
    </row>
    <row r="65" spans="1:11" ht="14.25" customHeight="1">
      <c r="A65" s="31"/>
      <c r="J65" s="31" t="s">
        <v>36</v>
      </c>
      <c r="K65" s="36">
        <v>153000</v>
      </c>
    </row>
    <row r="66" spans="1:11" ht="14.25" customHeight="1">
      <c r="A66" s="31"/>
    </row>
    <row r="67" spans="1:11" ht="14.25" customHeight="1">
      <c r="A67" s="31"/>
      <c r="I67" s="31" t="s">
        <v>37</v>
      </c>
    </row>
    <row r="68" spans="1:11" ht="14.25" customHeight="1">
      <c r="A68" s="31"/>
    </row>
    <row r="69" spans="1:11" ht="14.25" customHeight="1"/>
    <row r="70" spans="1:11" ht="14.25" customHeight="1"/>
    <row r="71" spans="1:11" ht="14.25" customHeight="1"/>
    <row r="72" spans="1:11" ht="14.25" customHeight="1"/>
    <row r="73" spans="1:11" ht="14.25" customHeight="1"/>
    <row r="74" spans="1:11" ht="14.25" customHeight="1"/>
    <row r="75" spans="1:11" ht="14.25" customHeight="1"/>
    <row r="76" spans="1:11" ht="14.25" customHeight="1"/>
    <row r="77" spans="1:11" ht="14.25" customHeight="1"/>
    <row r="78" spans="1:11" ht="14.25" customHeight="1"/>
    <row r="79" spans="1:11" ht="14.25" customHeight="1"/>
    <row r="80" spans="1:11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</sheetData>
  <pageMargins left="0.7" right="0.7" top="0.75" bottom="0.75" header="0" footer="0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87"/>
  <sheetViews>
    <sheetView tabSelected="1" topLeftCell="A7" workbookViewId="0">
      <selection activeCell="I35" sqref="I35"/>
    </sheetView>
  </sheetViews>
  <sheetFormatPr defaultColWidth="12.625" defaultRowHeight="15" customHeight="1"/>
  <cols>
    <col min="1" max="1" width="6.125" customWidth="1"/>
    <col min="2" max="2" width="28.625" customWidth="1"/>
    <col min="3" max="8" width="10.125" customWidth="1"/>
    <col min="9" max="9" width="14.875" customWidth="1"/>
    <col min="10" max="10" width="12.5" customWidth="1"/>
    <col min="11" max="11" width="29.125" customWidth="1"/>
    <col min="12" max="12" width="13.125" customWidth="1"/>
    <col min="13" max="13" width="9.875" customWidth="1"/>
    <col min="14" max="14" width="11.125" customWidth="1"/>
    <col min="15" max="18" width="9.875" customWidth="1"/>
    <col min="19" max="21" width="8.625" customWidth="1"/>
    <col min="22" max="22" width="15.125" customWidth="1"/>
    <col min="23" max="32" width="8.625" customWidth="1"/>
  </cols>
  <sheetData>
    <row r="1" spans="1:32" ht="14.25" customHeight="1">
      <c r="A1" s="37"/>
      <c r="B1" s="37"/>
      <c r="C1" s="38"/>
      <c r="D1" s="38"/>
      <c r="E1" s="39"/>
      <c r="F1" s="39"/>
      <c r="G1" s="39"/>
      <c r="H1" s="39"/>
      <c r="I1" s="37"/>
    </row>
    <row r="2" spans="1:32" ht="14.25" customHeight="1">
      <c r="A2" s="40"/>
      <c r="B2" s="40"/>
      <c r="C2" s="121" t="s">
        <v>38</v>
      </c>
      <c r="D2" s="122"/>
      <c r="E2" s="122"/>
      <c r="F2" s="122"/>
      <c r="G2" s="122"/>
      <c r="H2" s="123"/>
      <c r="I2" s="41"/>
    </row>
    <row r="3" spans="1:32" ht="31.5" customHeight="1">
      <c r="A3" s="42" t="s">
        <v>39</v>
      </c>
      <c r="B3" s="43" t="s">
        <v>40</v>
      </c>
      <c r="C3" s="44" t="s">
        <v>41</v>
      </c>
      <c r="D3" s="45" t="s">
        <v>42</v>
      </c>
      <c r="E3" s="45" t="s">
        <v>43</v>
      </c>
      <c r="F3" s="45" t="s">
        <v>44</v>
      </c>
      <c r="G3" s="46" t="s">
        <v>45</v>
      </c>
      <c r="H3" s="47" t="s">
        <v>46</v>
      </c>
      <c r="I3" s="48" t="s">
        <v>47</v>
      </c>
      <c r="K3" s="49" t="s">
        <v>48</v>
      </c>
      <c r="L3" s="50"/>
      <c r="M3" s="51" t="s">
        <v>42</v>
      </c>
      <c r="N3" s="52" t="s">
        <v>43</v>
      </c>
      <c r="O3" s="51" t="s">
        <v>44</v>
      </c>
      <c r="P3" s="51" t="s">
        <v>45</v>
      </c>
      <c r="Q3" s="51" t="s">
        <v>46</v>
      </c>
      <c r="R3" s="51" t="s">
        <v>47</v>
      </c>
      <c r="X3" s="27"/>
      <c r="Y3" s="27"/>
      <c r="Z3" s="27"/>
      <c r="AA3" s="27"/>
      <c r="AB3" s="27"/>
      <c r="AC3" s="27"/>
      <c r="AD3" s="27"/>
      <c r="AE3" s="27"/>
      <c r="AF3" s="27"/>
    </row>
    <row r="4" spans="1:32" ht="14.25" customHeight="1">
      <c r="A4" s="53">
        <v>2025</v>
      </c>
      <c r="B4" s="53" t="s">
        <v>49</v>
      </c>
      <c r="C4" s="54">
        <v>1</v>
      </c>
      <c r="D4" s="55">
        <v>4373</v>
      </c>
      <c r="E4" s="55">
        <v>4373</v>
      </c>
      <c r="F4" s="55">
        <v>4373</v>
      </c>
      <c r="G4" s="55">
        <v>4373</v>
      </c>
      <c r="H4" s="56" t="s">
        <v>50</v>
      </c>
      <c r="I4" s="8">
        <f>SUM(D4:H4)</f>
        <v>17492</v>
      </c>
      <c r="K4" s="50" t="s">
        <v>51</v>
      </c>
      <c r="L4" s="57">
        <f>'23-24'!G24+I8+I13+I18+I23+I28</f>
        <v>568071</v>
      </c>
      <c r="M4" s="58"/>
      <c r="N4" s="58"/>
      <c r="O4" s="58"/>
      <c r="P4" s="58"/>
      <c r="Q4" s="58"/>
      <c r="R4" s="58"/>
    </row>
    <row r="5" spans="1:32" ht="14.25" customHeight="1">
      <c r="A5" s="53">
        <v>2025</v>
      </c>
      <c r="B5" s="53" t="s">
        <v>49</v>
      </c>
      <c r="C5" s="59">
        <v>2</v>
      </c>
      <c r="D5" s="60">
        <v>5006</v>
      </c>
      <c r="E5" s="60">
        <v>4829</v>
      </c>
      <c r="F5" s="61">
        <v>7483</v>
      </c>
      <c r="G5" s="61">
        <v>185</v>
      </c>
      <c r="H5" s="60">
        <v>1773</v>
      </c>
      <c r="I5" s="8">
        <v>19276</v>
      </c>
      <c r="K5" s="62" t="s">
        <v>52</v>
      </c>
      <c r="L5" s="57">
        <f>AVERAGE('23-24'!G4,'23-24'!G5,'23-24'!G6,I8,I13,I18,I23,I28)</f>
        <v>59647.5</v>
      </c>
      <c r="M5" s="63"/>
      <c r="N5" s="63"/>
      <c r="O5" s="63"/>
      <c r="P5" s="63"/>
      <c r="Q5" s="63"/>
      <c r="R5" s="63"/>
    </row>
    <row r="6" spans="1:32" ht="18" customHeight="1">
      <c r="A6" s="53">
        <v>2025</v>
      </c>
      <c r="B6" s="53" t="s">
        <v>49</v>
      </c>
      <c r="C6" s="59">
        <v>3</v>
      </c>
      <c r="D6" s="64"/>
      <c r="E6" s="60"/>
      <c r="F6" s="64"/>
      <c r="G6" s="64"/>
      <c r="H6" s="64"/>
      <c r="I6" s="8">
        <v>19673</v>
      </c>
      <c r="K6" s="65" t="s">
        <v>53</v>
      </c>
      <c r="L6" s="120">
        <f>(L5*4)+L4-20000</f>
        <v>786661</v>
      </c>
      <c r="M6" s="66"/>
      <c r="N6" s="66"/>
      <c r="O6" s="66"/>
      <c r="P6" s="66"/>
      <c r="Q6" s="66"/>
      <c r="R6" s="66"/>
    </row>
    <row r="7" spans="1:32" ht="14.25" customHeight="1">
      <c r="A7" s="53">
        <v>2025</v>
      </c>
      <c r="B7" s="53" t="s">
        <v>49</v>
      </c>
      <c r="C7" s="59">
        <v>4</v>
      </c>
      <c r="D7" s="64"/>
      <c r="E7" s="64"/>
      <c r="F7" s="64"/>
      <c r="G7" s="64"/>
      <c r="H7" s="64"/>
      <c r="I7" s="8">
        <v>19561</v>
      </c>
    </row>
    <row r="8" spans="1:32" ht="14.25" customHeight="1">
      <c r="A8" s="67"/>
      <c r="B8" s="53" t="s">
        <v>54</v>
      </c>
      <c r="C8" s="68"/>
      <c r="D8" s="69"/>
      <c r="E8" s="69"/>
      <c r="F8" s="69"/>
      <c r="G8" s="69"/>
      <c r="H8" s="69"/>
      <c r="I8" s="8">
        <f>SUM(I3:I7)</f>
        <v>76002</v>
      </c>
    </row>
    <row r="9" spans="1:32" ht="14.25" customHeight="1">
      <c r="A9" s="67">
        <v>2025</v>
      </c>
      <c r="B9" s="53" t="s">
        <v>55</v>
      </c>
      <c r="C9" s="70">
        <v>6</v>
      </c>
      <c r="D9" s="61"/>
      <c r="E9" s="61"/>
      <c r="F9" s="61"/>
      <c r="G9" s="61"/>
      <c r="H9" s="64"/>
      <c r="I9" s="8">
        <v>19904</v>
      </c>
    </row>
    <row r="10" spans="1:32" ht="14.25" customHeight="1">
      <c r="A10" s="67">
        <v>2025</v>
      </c>
      <c r="B10" s="53" t="s">
        <v>55</v>
      </c>
      <c r="C10" s="70">
        <v>7</v>
      </c>
      <c r="D10" s="64"/>
      <c r="E10" s="64"/>
      <c r="F10" s="64"/>
      <c r="G10" s="64"/>
      <c r="H10" s="64"/>
      <c r="I10" s="8">
        <v>19626</v>
      </c>
    </row>
    <row r="11" spans="1:32" ht="14.25" customHeight="1">
      <c r="A11" s="67">
        <v>2025</v>
      </c>
      <c r="B11" s="53" t="s">
        <v>55</v>
      </c>
      <c r="C11" s="70">
        <v>8</v>
      </c>
      <c r="D11" s="64"/>
      <c r="E11" s="64"/>
      <c r="F11" s="64"/>
      <c r="G11" s="64"/>
      <c r="H11" s="64"/>
      <c r="I11" s="8">
        <v>19743</v>
      </c>
    </row>
    <row r="12" spans="1:32" ht="14.25" customHeight="1">
      <c r="A12" s="67">
        <v>2025</v>
      </c>
      <c r="B12" s="53" t="s">
        <v>55</v>
      </c>
      <c r="C12" s="70">
        <v>9</v>
      </c>
      <c r="D12" s="70">
        <v>4787</v>
      </c>
      <c r="E12" s="60">
        <v>4750</v>
      </c>
      <c r="F12" s="60">
        <v>7466</v>
      </c>
      <c r="G12" s="70">
        <v>183</v>
      </c>
      <c r="H12" s="60">
        <v>1576</v>
      </c>
      <c r="I12" s="8">
        <f>SUM(D12:H12)</f>
        <v>18762</v>
      </c>
    </row>
    <row r="13" spans="1:32" ht="14.25" customHeight="1">
      <c r="A13" s="67"/>
      <c r="B13" s="53" t="s">
        <v>56</v>
      </c>
      <c r="C13" s="68"/>
      <c r="D13" s="69"/>
      <c r="E13" s="69"/>
      <c r="F13" s="69"/>
      <c r="G13" s="69"/>
      <c r="H13" s="69"/>
      <c r="I13" s="8">
        <f>SUM(I9:I12)</f>
        <v>78035</v>
      </c>
    </row>
    <row r="14" spans="1:32" ht="14.25" customHeight="1">
      <c r="A14" s="67">
        <v>2025</v>
      </c>
      <c r="B14" s="53" t="s">
        <v>57</v>
      </c>
      <c r="C14" s="70">
        <v>10</v>
      </c>
      <c r="D14" s="60">
        <v>4899</v>
      </c>
      <c r="E14" s="60">
        <v>4596</v>
      </c>
      <c r="F14" s="60">
        <v>7491</v>
      </c>
      <c r="G14" s="60">
        <v>193</v>
      </c>
      <c r="H14" s="60">
        <v>1583</v>
      </c>
      <c r="I14" s="8">
        <f t="shared" ref="I14:I17" si="0">SUM(D14:H14)</f>
        <v>18762</v>
      </c>
    </row>
    <row r="15" spans="1:32" ht="14.25" customHeight="1">
      <c r="A15" s="67">
        <v>2025</v>
      </c>
      <c r="B15" s="53" t="s">
        <v>57</v>
      </c>
      <c r="C15" s="70">
        <v>11</v>
      </c>
      <c r="D15" s="60">
        <v>4837</v>
      </c>
      <c r="E15" s="60">
        <v>5207</v>
      </c>
      <c r="F15" s="60">
        <v>7009</v>
      </c>
      <c r="G15" s="60">
        <v>196</v>
      </c>
      <c r="H15" s="60">
        <v>1963</v>
      </c>
      <c r="I15" s="8">
        <f t="shared" si="0"/>
        <v>19212</v>
      </c>
    </row>
    <row r="16" spans="1:32" ht="14.25" customHeight="1">
      <c r="A16" s="67">
        <v>2025</v>
      </c>
      <c r="B16" s="53" t="s">
        <v>57</v>
      </c>
      <c r="C16" s="70">
        <v>12</v>
      </c>
      <c r="D16" s="70">
        <v>4867</v>
      </c>
      <c r="E16" s="60">
        <v>4684</v>
      </c>
      <c r="F16" s="60">
        <v>7562</v>
      </c>
      <c r="G16" s="70">
        <v>197</v>
      </c>
      <c r="H16" s="60">
        <v>1687</v>
      </c>
      <c r="I16" s="8">
        <f t="shared" si="0"/>
        <v>18997</v>
      </c>
    </row>
    <row r="17" spans="1:22" ht="14.25" customHeight="1">
      <c r="A17" s="67">
        <v>2025</v>
      </c>
      <c r="B17" s="53" t="s">
        <v>57</v>
      </c>
      <c r="C17" s="70">
        <v>13</v>
      </c>
      <c r="D17" s="60">
        <v>4767</v>
      </c>
      <c r="E17" s="60">
        <v>4997</v>
      </c>
      <c r="F17" s="60">
        <v>7473</v>
      </c>
      <c r="G17" s="70">
        <v>168</v>
      </c>
      <c r="H17" s="60">
        <v>2233</v>
      </c>
      <c r="I17" s="8">
        <f t="shared" si="0"/>
        <v>19638</v>
      </c>
    </row>
    <row r="18" spans="1:22" ht="14.25" customHeight="1">
      <c r="A18" s="67"/>
      <c r="B18" s="53" t="s">
        <v>58</v>
      </c>
      <c r="C18" s="68"/>
      <c r="D18" s="68"/>
      <c r="E18" s="68"/>
      <c r="F18" s="68"/>
      <c r="G18" s="68"/>
      <c r="H18" s="68"/>
      <c r="I18" s="8">
        <f>SUM(I14:I17)</f>
        <v>76609</v>
      </c>
    </row>
    <row r="19" spans="1:22" ht="14.25" customHeight="1">
      <c r="A19" s="67">
        <v>2025</v>
      </c>
      <c r="B19" s="53" t="s">
        <v>59</v>
      </c>
      <c r="C19" s="70">
        <v>14</v>
      </c>
      <c r="D19" s="60">
        <v>5298</v>
      </c>
      <c r="E19" s="60">
        <v>5193</v>
      </c>
      <c r="F19" s="60">
        <v>6679</v>
      </c>
      <c r="G19" s="70">
        <v>177</v>
      </c>
      <c r="H19" s="60">
        <v>2175</v>
      </c>
      <c r="I19" s="8">
        <f t="shared" ref="I19:I22" si="1">SUM(D19:H19)</f>
        <v>19522</v>
      </c>
    </row>
    <row r="20" spans="1:22" ht="14.25" customHeight="1">
      <c r="A20" s="67">
        <v>2025</v>
      </c>
      <c r="B20" s="53" t="s">
        <v>59</v>
      </c>
      <c r="C20" s="70">
        <v>15</v>
      </c>
      <c r="D20" s="60">
        <v>5014</v>
      </c>
      <c r="E20" s="60">
        <v>4905</v>
      </c>
      <c r="F20" s="60">
        <v>6394</v>
      </c>
      <c r="G20" s="70">
        <v>103</v>
      </c>
      <c r="H20" s="60">
        <v>2009</v>
      </c>
      <c r="I20" s="8">
        <f t="shared" si="1"/>
        <v>18425</v>
      </c>
    </row>
    <row r="21" spans="1:22" ht="14.25" customHeight="1">
      <c r="A21" s="67">
        <v>2025</v>
      </c>
      <c r="B21" s="53" t="s">
        <v>59</v>
      </c>
      <c r="C21" s="70">
        <v>16</v>
      </c>
      <c r="D21" s="70">
        <v>3041</v>
      </c>
      <c r="E21" s="70">
        <v>3241</v>
      </c>
      <c r="F21" s="60">
        <v>2756</v>
      </c>
      <c r="G21" s="70">
        <v>95</v>
      </c>
      <c r="H21" s="70">
        <v>560</v>
      </c>
      <c r="I21" s="8">
        <f t="shared" si="1"/>
        <v>9693</v>
      </c>
      <c r="J21" s="31"/>
      <c r="N21" s="31"/>
      <c r="V21" s="32"/>
    </row>
    <row r="22" spans="1:22" ht="14.25" customHeight="1">
      <c r="A22" s="67">
        <v>2025</v>
      </c>
      <c r="B22" s="53" t="s">
        <v>59</v>
      </c>
      <c r="C22" s="70">
        <v>17</v>
      </c>
      <c r="D22" s="60">
        <v>4718</v>
      </c>
      <c r="E22" s="60">
        <v>4623</v>
      </c>
      <c r="F22" s="60">
        <v>6856</v>
      </c>
      <c r="G22" s="70">
        <v>128</v>
      </c>
      <c r="H22" s="70">
        <v>407</v>
      </c>
      <c r="I22" s="8">
        <f t="shared" si="1"/>
        <v>16732</v>
      </c>
      <c r="J22" s="31"/>
      <c r="N22" s="31"/>
      <c r="V22" s="32"/>
    </row>
    <row r="23" spans="1:22" ht="14.25" customHeight="1">
      <c r="A23" s="67"/>
      <c r="B23" s="53" t="s">
        <v>60</v>
      </c>
      <c r="I23" s="8">
        <f>SUM(I19:I22)</f>
        <v>64372</v>
      </c>
      <c r="J23" s="31"/>
      <c r="N23" s="31"/>
      <c r="V23" s="32"/>
    </row>
    <row r="24" spans="1:22" ht="14.25" customHeight="1">
      <c r="A24" s="67">
        <v>2025</v>
      </c>
      <c r="B24" s="53" t="s">
        <v>61</v>
      </c>
      <c r="C24" s="70">
        <v>18</v>
      </c>
      <c r="D24" s="60">
        <v>5281</v>
      </c>
      <c r="E24" s="60">
        <v>5603</v>
      </c>
      <c r="F24" s="60">
        <v>6412</v>
      </c>
      <c r="G24" s="70">
        <v>115</v>
      </c>
      <c r="H24" s="70">
        <v>418</v>
      </c>
      <c r="I24" s="8">
        <f t="shared" ref="I24:I27" si="2">SUM(D24:H24)</f>
        <v>17829</v>
      </c>
    </row>
    <row r="25" spans="1:22" ht="14.25" customHeight="1">
      <c r="A25" s="67">
        <v>2025</v>
      </c>
      <c r="B25" s="53" t="s">
        <v>61</v>
      </c>
      <c r="C25" s="70">
        <v>19</v>
      </c>
      <c r="D25" s="60">
        <v>4819</v>
      </c>
      <c r="E25" s="60">
        <v>4731</v>
      </c>
      <c r="F25" s="60">
        <v>6452</v>
      </c>
      <c r="G25" s="70">
        <v>210</v>
      </c>
      <c r="H25" s="70">
        <v>395</v>
      </c>
      <c r="I25" s="8">
        <f t="shared" si="2"/>
        <v>16607</v>
      </c>
    </row>
    <row r="26" spans="1:22" ht="14.25" customHeight="1">
      <c r="A26" s="67">
        <v>2025</v>
      </c>
      <c r="B26" s="53" t="s">
        <v>61</v>
      </c>
      <c r="C26" s="70">
        <v>20</v>
      </c>
      <c r="D26" s="60">
        <v>4128</v>
      </c>
      <c r="E26" s="60">
        <v>3863</v>
      </c>
      <c r="F26" s="60">
        <v>5734</v>
      </c>
      <c r="G26" s="70">
        <v>231</v>
      </c>
      <c r="H26" s="70">
        <v>351</v>
      </c>
      <c r="I26" s="8">
        <f t="shared" si="2"/>
        <v>14307</v>
      </c>
    </row>
    <row r="27" spans="1:22" ht="14.25" customHeight="1">
      <c r="A27" s="67">
        <v>2025</v>
      </c>
      <c r="B27" s="53" t="s">
        <v>61</v>
      </c>
      <c r="C27" s="70">
        <v>21</v>
      </c>
      <c r="D27" s="60">
        <v>4103</v>
      </c>
      <c r="E27" s="60">
        <v>4285</v>
      </c>
      <c r="F27" s="60">
        <v>5193</v>
      </c>
      <c r="G27" s="70">
        <v>174</v>
      </c>
      <c r="H27" s="70">
        <v>231</v>
      </c>
      <c r="I27" s="8">
        <f t="shared" si="2"/>
        <v>13986</v>
      </c>
    </row>
    <row r="28" spans="1:22" ht="14.25" customHeight="1">
      <c r="A28" s="67"/>
      <c r="B28" s="53" t="s">
        <v>62</v>
      </c>
      <c r="I28" s="8">
        <f>SUM(I24:I27)</f>
        <v>62729</v>
      </c>
    </row>
    <row r="29" spans="1:22" ht="14.25" customHeight="1">
      <c r="A29" s="67">
        <v>2025</v>
      </c>
      <c r="B29" s="53" t="s">
        <v>63</v>
      </c>
      <c r="C29" s="70">
        <v>22</v>
      </c>
      <c r="D29" s="60">
        <v>5392</v>
      </c>
      <c r="E29" s="60">
        <v>5985</v>
      </c>
      <c r="F29" s="60">
        <v>6875</v>
      </c>
      <c r="G29" s="70">
        <v>270</v>
      </c>
      <c r="H29" s="70">
        <v>590</v>
      </c>
      <c r="I29" s="71">
        <f t="shared" ref="I29:I32" si="3">SUM(D29:H29)</f>
        <v>19112</v>
      </c>
      <c r="J29" s="35"/>
      <c r="K29" s="31"/>
    </row>
    <row r="30" spans="1:22" ht="14.25" customHeight="1">
      <c r="A30" s="67">
        <v>2025</v>
      </c>
      <c r="B30" s="53" t="s">
        <v>63</v>
      </c>
      <c r="C30" s="70">
        <v>23</v>
      </c>
      <c r="D30" s="60">
        <v>5003</v>
      </c>
      <c r="E30" s="60">
        <v>4792</v>
      </c>
      <c r="F30" s="60">
        <v>6472</v>
      </c>
      <c r="G30" s="70">
        <v>218</v>
      </c>
      <c r="H30" s="70">
        <v>391</v>
      </c>
      <c r="I30" s="71">
        <f t="shared" si="3"/>
        <v>16876</v>
      </c>
      <c r="J30" s="35"/>
      <c r="K30" s="31"/>
    </row>
    <row r="31" spans="1:22" ht="14.25" customHeight="1">
      <c r="A31" s="67">
        <v>2025</v>
      </c>
      <c r="B31" s="53" t="s">
        <v>63</v>
      </c>
      <c r="C31" s="70">
        <v>24</v>
      </c>
      <c r="D31" s="60">
        <v>5359</v>
      </c>
      <c r="E31" s="60">
        <v>5478</v>
      </c>
      <c r="F31" s="60">
        <v>6373</v>
      </c>
      <c r="G31" s="70">
        <v>125</v>
      </c>
      <c r="H31" s="70">
        <v>432</v>
      </c>
      <c r="I31" s="71">
        <f t="shared" si="3"/>
        <v>17767</v>
      </c>
      <c r="J31" s="35"/>
      <c r="K31" s="31"/>
    </row>
    <row r="32" spans="1:22" ht="14.25" customHeight="1">
      <c r="A32" s="67">
        <v>2025</v>
      </c>
      <c r="B32" s="53" t="s">
        <v>63</v>
      </c>
      <c r="C32" s="70">
        <v>25</v>
      </c>
      <c r="D32" s="60">
        <v>5469</v>
      </c>
      <c r="E32" s="60">
        <v>5542</v>
      </c>
      <c r="F32" s="60">
        <v>6565</v>
      </c>
      <c r="G32" s="70">
        <v>284</v>
      </c>
      <c r="H32" s="70">
        <v>683</v>
      </c>
      <c r="I32" s="71">
        <f t="shared" si="3"/>
        <v>18543</v>
      </c>
      <c r="J32" s="35"/>
      <c r="K32" s="31"/>
    </row>
    <row r="33" spans="1:10" ht="14.25" customHeight="1">
      <c r="A33" s="67"/>
      <c r="B33" s="53" t="s">
        <v>64</v>
      </c>
      <c r="I33" s="8">
        <f>SUM(I29:I32)</f>
        <v>72298</v>
      </c>
    </row>
    <row r="34" spans="1:10" ht="14.25" customHeight="1">
      <c r="A34" s="67">
        <v>2025</v>
      </c>
      <c r="B34" s="53" t="s">
        <v>65</v>
      </c>
      <c r="C34" s="70">
        <v>26</v>
      </c>
      <c r="D34" s="60">
        <v>5301</v>
      </c>
      <c r="E34" s="60">
        <v>5414</v>
      </c>
      <c r="F34" s="60">
        <v>6843</v>
      </c>
      <c r="G34" s="70">
        <v>103</v>
      </c>
      <c r="H34" s="70">
        <v>198</v>
      </c>
      <c r="I34" s="71">
        <f t="shared" ref="I34:I37" si="4">SUM(D34:H34)</f>
        <v>17859</v>
      </c>
      <c r="J34" s="35"/>
    </row>
    <row r="35" spans="1:10" ht="14.25" customHeight="1">
      <c r="A35" s="67">
        <v>2025</v>
      </c>
      <c r="B35" s="53" t="s">
        <v>65</v>
      </c>
      <c r="C35" s="70">
        <v>27</v>
      </c>
      <c r="D35" s="60">
        <v>4983</v>
      </c>
      <c r="E35" s="60">
        <v>4867</v>
      </c>
      <c r="F35" s="60">
        <v>6239</v>
      </c>
      <c r="G35" s="70">
        <v>191</v>
      </c>
      <c r="H35" s="70">
        <v>232</v>
      </c>
      <c r="I35" s="71">
        <f t="shared" si="4"/>
        <v>16512</v>
      </c>
      <c r="J35" s="35"/>
    </row>
    <row r="36" spans="1:10" ht="14.25" customHeight="1">
      <c r="A36" s="67">
        <v>2025</v>
      </c>
      <c r="B36" s="53" t="s">
        <v>65</v>
      </c>
      <c r="C36" s="70">
        <v>28</v>
      </c>
      <c r="D36" s="60">
        <v>5259</v>
      </c>
      <c r="E36" s="60">
        <v>5392</v>
      </c>
      <c r="F36" s="60">
        <v>6762</v>
      </c>
      <c r="G36" s="70">
        <v>128</v>
      </c>
      <c r="H36" s="70">
        <v>251</v>
      </c>
      <c r="I36" s="71">
        <f t="shared" si="4"/>
        <v>17792</v>
      </c>
      <c r="J36" s="35"/>
    </row>
    <row r="37" spans="1:10" ht="14.25" customHeight="1">
      <c r="A37" s="67">
        <v>2025</v>
      </c>
      <c r="B37" s="53" t="s">
        <v>65</v>
      </c>
      <c r="C37" s="70">
        <v>29</v>
      </c>
      <c r="D37" s="60">
        <v>5384</v>
      </c>
      <c r="E37" s="60">
        <v>5408</v>
      </c>
      <c r="F37" s="60">
        <v>6559</v>
      </c>
      <c r="G37" s="70">
        <v>207</v>
      </c>
      <c r="H37" s="70">
        <v>254</v>
      </c>
      <c r="I37" s="71">
        <f t="shared" si="4"/>
        <v>17812</v>
      </c>
      <c r="J37" s="35"/>
    </row>
    <row r="38" spans="1:10" ht="14.25" customHeight="1">
      <c r="A38" s="67"/>
      <c r="B38" s="53" t="s">
        <v>66</v>
      </c>
      <c r="I38" s="8">
        <f>SUM(I34:I37)</f>
        <v>69975</v>
      </c>
    </row>
    <row r="39" spans="1:10" ht="14.25" customHeight="1">
      <c r="A39" s="67">
        <v>2025</v>
      </c>
      <c r="B39" s="53" t="s">
        <v>67</v>
      </c>
      <c r="C39" s="70">
        <v>30</v>
      </c>
      <c r="D39" s="60"/>
      <c r="E39" s="60"/>
      <c r="F39" s="60"/>
      <c r="G39" s="70"/>
      <c r="H39" s="70"/>
      <c r="I39" s="71">
        <f t="shared" ref="I39:I42" si="5">SUM(D39:H39)</f>
        <v>0</v>
      </c>
    </row>
    <row r="40" spans="1:10" ht="14.25" customHeight="1">
      <c r="A40" s="67">
        <v>2025</v>
      </c>
      <c r="B40" s="53" t="s">
        <v>67</v>
      </c>
      <c r="C40" s="70">
        <v>31</v>
      </c>
      <c r="D40" s="60"/>
      <c r="E40" s="60"/>
      <c r="F40" s="60"/>
      <c r="G40" s="70"/>
      <c r="H40" s="70"/>
      <c r="I40" s="71">
        <f t="shared" si="5"/>
        <v>0</v>
      </c>
    </row>
    <row r="41" spans="1:10" ht="14.25" customHeight="1">
      <c r="A41" s="67">
        <v>2025</v>
      </c>
      <c r="B41" s="53" t="s">
        <v>67</v>
      </c>
      <c r="C41" s="70">
        <v>32</v>
      </c>
      <c r="D41" s="60"/>
      <c r="E41" s="60"/>
      <c r="F41" s="60"/>
      <c r="G41" s="70"/>
      <c r="H41" s="70"/>
      <c r="I41" s="71">
        <f t="shared" si="5"/>
        <v>0</v>
      </c>
    </row>
    <row r="42" spans="1:10" ht="14.25" customHeight="1">
      <c r="A42" s="67">
        <v>2025</v>
      </c>
      <c r="B42" s="53" t="s">
        <v>67</v>
      </c>
      <c r="C42" s="70">
        <v>33</v>
      </c>
      <c r="D42" s="60"/>
      <c r="E42" s="60"/>
      <c r="F42" s="60"/>
      <c r="G42" s="70"/>
      <c r="H42" s="70"/>
      <c r="I42" s="71">
        <f t="shared" si="5"/>
        <v>0</v>
      </c>
    </row>
    <row r="43" spans="1:10" ht="14.25" customHeight="1">
      <c r="A43" s="67"/>
      <c r="B43" s="53" t="s">
        <v>68</v>
      </c>
      <c r="I43" s="8">
        <f>SUM(I39:I42)</f>
        <v>0</v>
      </c>
    </row>
    <row r="44" spans="1:10" ht="14.25" customHeight="1">
      <c r="A44" s="67">
        <v>2025</v>
      </c>
      <c r="B44" s="53" t="s">
        <v>69</v>
      </c>
      <c r="C44" s="70">
        <v>34</v>
      </c>
      <c r="D44" s="60"/>
      <c r="E44" s="60"/>
      <c r="F44" s="60"/>
      <c r="G44" s="70"/>
      <c r="H44" s="70"/>
      <c r="I44" s="71">
        <f t="shared" ref="I44:I47" si="6">SUM(D44:H44)</f>
        <v>0</v>
      </c>
    </row>
    <row r="45" spans="1:10" ht="14.25" customHeight="1">
      <c r="A45" s="67">
        <v>2025</v>
      </c>
      <c r="B45" s="53" t="s">
        <v>69</v>
      </c>
      <c r="C45" s="70">
        <v>35</v>
      </c>
      <c r="D45" s="60"/>
      <c r="E45" s="60"/>
      <c r="F45" s="60"/>
      <c r="G45" s="70"/>
      <c r="H45" s="70"/>
      <c r="I45" s="71">
        <f t="shared" si="6"/>
        <v>0</v>
      </c>
    </row>
    <row r="46" spans="1:10" ht="14.25" customHeight="1">
      <c r="A46" s="67">
        <v>2025</v>
      </c>
      <c r="B46" s="53" t="s">
        <v>69</v>
      </c>
      <c r="C46" s="70">
        <v>36</v>
      </c>
      <c r="D46" s="60"/>
      <c r="E46" s="60"/>
      <c r="F46" s="60"/>
      <c r="G46" s="70"/>
      <c r="H46" s="70"/>
      <c r="I46" s="71">
        <f t="shared" si="6"/>
        <v>0</v>
      </c>
    </row>
    <row r="47" spans="1:10" ht="14.25" customHeight="1">
      <c r="A47" s="67">
        <v>2025</v>
      </c>
      <c r="B47" s="53" t="s">
        <v>69</v>
      </c>
      <c r="C47" s="70">
        <v>37</v>
      </c>
      <c r="D47" s="60"/>
      <c r="E47" s="60"/>
      <c r="F47" s="60"/>
      <c r="G47" s="70"/>
      <c r="H47" s="70"/>
      <c r="I47" s="71">
        <f t="shared" si="6"/>
        <v>0</v>
      </c>
    </row>
    <row r="48" spans="1:10" ht="14.25" customHeight="1">
      <c r="A48" s="67"/>
      <c r="B48" s="53" t="s">
        <v>70</v>
      </c>
      <c r="I48" s="8">
        <f>SUM(I44:I47)</f>
        <v>0</v>
      </c>
    </row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</sheetData>
  <mergeCells count="1">
    <mergeCell ref="C2:H2"/>
  </mergeCells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G24"/>
  <sheetViews>
    <sheetView workbookViewId="0">
      <selection activeCell="D32" sqref="D32"/>
    </sheetView>
  </sheetViews>
  <sheetFormatPr defaultColWidth="12.625" defaultRowHeight="15" customHeight="1"/>
  <cols>
    <col min="1" max="1" width="4.625" customWidth="1"/>
  </cols>
  <sheetData>
    <row r="1" spans="1:7" ht="14.25" customHeight="1">
      <c r="A1" s="72"/>
      <c r="B1" s="72"/>
      <c r="C1" s="73"/>
      <c r="D1" s="73"/>
      <c r="E1" s="73"/>
      <c r="F1" s="73"/>
      <c r="G1" s="74"/>
    </row>
    <row r="2" spans="1:7" ht="14.25" customHeight="1">
      <c r="A2" s="75"/>
      <c r="B2" s="75"/>
      <c r="C2" s="124"/>
      <c r="D2" s="125"/>
      <c r="E2" s="125"/>
      <c r="F2" s="126"/>
      <c r="G2" s="76" t="s">
        <v>71</v>
      </c>
    </row>
    <row r="3" spans="1:7" ht="14.25" customHeight="1">
      <c r="A3" s="77"/>
      <c r="B3" s="78">
        <v>2023</v>
      </c>
      <c r="C3" s="79" t="s">
        <v>72</v>
      </c>
      <c r="D3" s="79" t="s">
        <v>73</v>
      </c>
      <c r="E3" s="79" t="s">
        <v>74</v>
      </c>
      <c r="F3" s="79" t="s">
        <v>75</v>
      </c>
      <c r="G3" s="80"/>
    </row>
    <row r="4" spans="1:7" ht="14.25" customHeight="1">
      <c r="A4" s="81"/>
      <c r="B4" s="82" t="s">
        <v>76</v>
      </c>
      <c r="C4" s="7">
        <v>14896</v>
      </c>
      <c r="D4" s="83">
        <v>14637</v>
      </c>
      <c r="E4" s="83">
        <v>15145</v>
      </c>
      <c r="F4" s="83">
        <v>13478</v>
      </c>
      <c r="G4" s="84">
        <f t="shared" ref="G4:G6" si="0">SUM(C4:F4)</f>
        <v>58156</v>
      </c>
    </row>
    <row r="5" spans="1:7" ht="14.25" customHeight="1">
      <c r="A5" s="81"/>
      <c r="B5" s="82" t="s">
        <v>77</v>
      </c>
      <c r="C5" s="79" t="s">
        <v>78</v>
      </c>
      <c r="D5" s="7">
        <v>14215</v>
      </c>
      <c r="E5" s="7">
        <v>11527</v>
      </c>
      <c r="F5" s="83">
        <v>10533</v>
      </c>
      <c r="G5" s="80">
        <f t="shared" si="0"/>
        <v>36275</v>
      </c>
    </row>
    <row r="6" spans="1:7" ht="14.25" customHeight="1">
      <c r="A6" s="81"/>
      <c r="B6" s="82" t="s">
        <v>79</v>
      </c>
      <c r="C6" s="7">
        <v>9278</v>
      </c>
      <c r="D6" s="7">
        <v>2854</v>
      </c>
      <c r="E6" s="7">
        <v>2554</v>
      </c>
      <c r="F6" s="7">
        <v>10316</v>
      </c>
      <c r="G6" s="84">
        <f t="shared" si="0"/>
        <v>25002</v>
      </c>
    </row>
    <row r="7" spans="1:7" ht="14.25" customHeight="1">
      <c r="A7" s="37"/>
      <c r="B7" s="40"/>
      <c r="C7" s="85"/>
      <c r="D7" s="85"/>
      <c r="E7" s="85"/>
      <c r="F7" s="85"/>
      <c r="G7" s="80"/>
    </row>
    <row r="8" spans="1:7" ht="14.25" customHeight="1">
      <c r="A8" s="86"/>
      <c r="B8" s="87">
        <v>2024</v>
      </c>
      <c r="C8" s="88"/>
      <c r="D8" s="88"/>
      <c r="E8" s="88"/>
      <c r="F8" s="88"/>
      <c r="G8" s="89"/>
    </row>
    <row r="9" spans="1:7" ht="14.25" customHeight="1">
      <c r="A9" s="81"/>
      <c r="B9" s="82" t="s">
        <v>49</v>
      </c>
      <c r="C9" s="7">
        <v>11631</v>
      </c>
      <c r="D9" s="7">
        <v>13289</v>
      </c>
      <c r="E9" s="7">
        <v>14284</v>
      </c>
      <c r="F9" s="7">
        <v>14816</v>
      </c>
      <c r="G9" s="84">
        <f t="shared" ref="G9:G20" si="1">SUM(C9:F9)</f>
        <v>54020</v>
      </c>
    </row>
    <row r="10" spans="1:7" ht="14.25" customHeight="1">
      <c r="A10" s="81"/>
      <c r="B10" s="82" t="s">
        <v>80</v>
      </c>
      <c r="C10" s="7">
        <v>15203</v>
      </c>
      <c r="D10" s="7">
        <v>15628</v>
      </c>
      <c r="E10" s="7">
        <v>16789</v>
      </c>
      <c r="F10" s="7">
        <v>16296</v>
      </c>
      <c r="G10" s="84">
        <f t="shared" si="1"/>
        <v>63916</v>
      </c>
    </row>
    <row r="11" spans="1:7" ht="14.25" customHeight="1">
      <c r="A11" s="81"/>
      <c r="B11" s="82" t="s">
        <v>81</v>
      </c>
      <c r="C11" s="7">
        <v>17120</v>
      </c>
      <c r="D11" s="7">
        <v>16871</v>
      </c>
      <c r="E11" s="7">
        <v>15974</v>
      </c>
      <c r="F11" s="7">
        <v>10234</v>
      </c>
      <c r="G11" s="84">
        <f t="shared" si="1"/>
        <v>60199</v>
      </c>
    </row>
    <row r="12" spans="1:7" ht="14.25" customHeight="1">
      <c r="A12" s="81"/>
      <c r="B12" s="82" t="s">
        <v>82</v>
      </c>
      <c r="C12" s="7">
        <v>17120</v>
      </c>
      <c r="D12" s="7">
        <v>17420</v>
      </c>
      <c r="E12" s="7">
        <v>17178</v>
      </c>
      <c r="F12" s="7">
        <v>16987</v>
      </c>
      <c r="G12" s="84">
        <f t="shared" si="1"/>
        <v>68705</v>
      </c>
    </row>
    <row r="13" spans="1:7" ht="14.25" customHeight="1">
      <c r="A13" s="81"/>
      <c r="B13" s="82" t="s">
        <v>61</v>
      </c>
      <c r="C13" s="7">
        <v>15879</v>
      </c>
      <c r="D13" s="7">
        <v>16631</v>
      </c>
      <c r="E13" s="7">
        <v>17341</v>
      </c>
      <c r="F13" s="7">
        <v>16972</v>
      </c>
      <c r="G13" s="84">
        <f t="shared" si="1"/>
        <v>66823</v>
      </c>
    </row>
    <row r="14" spans="1:7" ht="14.25" customHeight="1">
      <c r="A14" s="81"/>
      <c r="B14" s="82" t="s">
        <v>63</v>
      </c>
      <c r="C14" s="7">
        <v>17237</v>
      </c>
      <c r="D14" s="7">
        <v>10263</v>
      </c>
      <c r="E14" s="7">
        <v>15874</v>
      </c>
      <c r="F14" s="7">
        <v>12781</v>
      </c>
      <c r="G14" s="84">
        <f t="shared" si="1"/>
        <v>56155</v>
      </c>
    </row>
    <row r="15" spans="1:7" ht="14.25" customHeight="1">
      <c r="A15" s="81"/>
      <c r="B15" s="82" t="s">
        <v>83</v>
      </c>
      <c r="C15" s="7">
        <v>15276</v>
      </c>
      <c r="D15" s="7">
        <v>16352</v>
      </c>
      <c r="E15" s="7">
        <v>16490</v>
      </c>
      <c r="F15" s="7">
        <v>11620</v>
      </c>
      <c r="G15" s="84">
        <f t="shared" si="1"/>
        <v>59738</v>
      </c>
    </row>
    <row r="16" spans="1:7" ht="14.25" customHeight="1">
      <c r="A16" s="81"/>
      <c r="B16" s="82" t="s">
        <v>84</v>
      </c>
      <c r="C16" s="7">
        <v>15632</v>
      </c>
      <c r="D16" s="7">
        <v>16245</v>
      </c>
      <c r="E16" s="7">
        <v>17138</v>
      </c>
      <c r="F16" s="7">
        <v>18622</v>
      </c>
      <c r="G16" s="84">
        <f t="shared" si="1"/>
        <v>67637</v>
      </c>
    </row>
    <row r="17" spans="1:7" ht="14.25" customHeight="1">
      <c r="A17" s="81"/>
      <c r="B17" s="82" t="s">
        <v>85</v>
      </c>
      <c r="C17" s="7">
        <v>17376</v>
      </c>
      <c r="D17" s="7">
        <v>16911</v>
      </c>
      <c r="E17" s="7">
        <v>10018</v>
      </c>
      <c r="F17" s="7">
        <v>18640</v>
      </c>
      <c r="G17" s="84">
        <f t="shared" si="1"/>
        <v>62945</v>
      </c>
    </row>
    <row r="18" spans="1:7" ht="14.25" customHeight="1">
      <c r="A18" s="81"/>
      <c r="B18" s="82" t="s">
        <v>86</v>
      </c>
      <c r="C18" s="7">
        <v>17638</v>
      </c>
      <c r="D18" s="7">
        <v>16245</v>
      </c>
      <c r="E18" s="7">
        <v>17568</v>
      </c>
      <c r="F18" s="7">
        <v>18125</v>
      </c>
      <c r="G18" s="84">
        <f t="shared" si="1"/>
        <v>69576</v>
      </c>
    </row>
    <row r="19" spans="1:7" ht="14.25" customHeight="1">
      <c r="A19" s="81"/>
      <c r="B19" s="82" t="s">
        <v>77</v>
      </c>
      <c r="C19" s="7">
        <v>18657</v>
      </c>
      <c r="D19" s="7">
        <v>17235</v>
      </c>
      <c r="E19" s="7">
        <v>17608</v>
      </c>
      <c r="F19" s="7">
        <v>18346</v>
      </c>
      <c r="G19" s="84">
        <f t="shared" si="1"/>
        <v>71846</v>
      </c>
    </row>
    <row r="20" spans="1:7" ht="14.25" customHeight="1">
      <c r="A20" s="81"/>
      <c r="B20" s="82" t="s">
        <v>79</v>
      </c>
      <c r="C20" s="7">
        <v>18654</v>
      </c>
      <c r="D20" s="7">
        <v>17823</v>
      </c>
      <c r="E20" s="7">
        <v>16321</v>
      </c>
      <c r="F20" s="7">
        <v>16104</v>
      </c>
      <c r="G20" s="84">
        <f t="shared" si="1"/>
        <v>68902</v>
      </c>
    </row>
    <row r="22" spans="1:7" ht="14.25">
      <c r="F22" s="90" t="s">
        <v>87</v>
      </c>
      <c r="G22" s="10">
        <f>SUM(G4:G17)</f>
        <v>679571</v>
      </c>
    </row>
    <row r="23" spans="1:7" ht="14.25">
      <c r="F23" s="90" t="s">
        <v>88</v>
      </c>
      <c r="G23" s="10">
        <f>SUM(G9:G20)</f>
        <v>770462</v>
      </c>
    </row>
    <row r="24" spans="1:7" ht="14.25">
      <c r="E24" s="91"/>
      <c r="F24" s="92" t="s">
        <v>89</v>
      </c>
      <c r="G24" s="93">
        <f>SUM(G18:G20)</f>
        <v>210324</v>
      </c>
    </row>
  </sheetData>
  <mergeCells count="1">
    <mergeCell ref="C2:F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9"/>
  <sheetViews>
    <sheetView workbookViewId="0">
      <selection activeCell="K23" sqref="K23"/>
    </sheetView>
  </sheetViews>
  <sheetFormatPr defaultColWidth="11" defaultRowHeight="14.25"/>
  <sheetData>
    <row r="1" spans="1:9" ht="25.5">
      <c r="A1" s="94" t="s">
        <v>39</v>
      </c>
      <c r="B1" s="94" t="s">
        <v>40</v>
      </c>
      <c r="C1" s="94" t="s">
        <v>41</v>
      </c>
      <c r="D1" s="95" t="s">
        <v>42</v>
      </c>
      <c r="E1" s="95" t="s">
        <v>43</v>
      </c>
      <c r="F1" s="95" t="s">
        <v>44</v>
      </c>
      <c r="G1" s="96" t="s">
        <v>45</v>
      </c>
      <c r="H1" s="97" t="s">
        <v>46</v>
      </c>
      <c r="I1" s="104" t="s">
        <v>47</v>
      </c>
    </row>
    <row r="2" spans="1:9" ht="16.5">
      <c r="A2" s="98"/>
      <c r="B2" s="98"/>
      <c r="C2" s="99"/>
      <c r="D2" s="99"/>
      <c r="E2" s="99"/>
      <c r="F2" s="99"/>
      <c r="G2" s="99"/>
      <c r="H2" s="99"/>
      <c r="I2" s="100"/>
    </row>
    <row r="3" spans="1:9" ht="16.5">
      <c r="A3" s="98">
        <v>2025</v>
      </c>
      <c r="B3" s="117" t="s">
        <v>65</v>
      </c>
      <c r="C3" s="101">
        <v>26</v>
      </c>
      <c r="D3" s="102">
        <v>5301</v>
      </c>
      <c r="E3" s="102">
        <v>5414</v>
      </c>
      <c r="F3" s="102">
        <v>6843</v>
      </c>
      <c r="G3" s="101">
        <v>103</v>
      </c>
      <c r="H3" s="101">
        <v>198</v>
      </c>
      <c r="I3" s="103">
        <f t="shared" ref="I3:I6" si="0">SUM(D3:H3)</f>
        <v>17859</v>
      </c>
    </row>
    <row r="4" spans="1:9" ht="16.5">
      <c r="A4" s="98">
        <v>2025</v>
      </c>
      <c r="B4" s="117" t="s">
        <v>65</v>
      </c>
      <c r="C4" s="101">
        <v>27</v>
      </c>
      <c r="D4" s="102">
        <v>4983</v>
      </c>
      <c r="E4" s="102">
        <v>4867</v>
      </c>
      <c r="F4" s="102">
        <v>6239</v>
      </c>
      <c r="G4" s="101">
        <v>191</v>
      </c>
      <c r="H4" s="101">
        <v>232</v>
      </c>
      <c r="I4" s="103">
        <f t="shared" si="0"/>
        <v>16512</v>
      </c>
    </row>
    <row r="5" spans="1:9" ht="16.5">
      <c r="A5" s="98">
        <v>2025</v>
      </c>
      <c r="B5" s="117" t="s">
        <v>65</v>
      </c>
      <c r="C5" s="101">
        <v>28</v>
      </c>
      <c r="D5" s="102">
        <v>5259</v>
      </c>
      <c r="E5" s="102">
        <v>5392</v>
      </c>
      <c r="F5" s="102">
        <v>6762</v>
      </c>
      <c r="G5" s="101">
        <v>128</v>
      </c>
      <c r="H5" s="101">
        <v>251</v>
      </c>
      <c r="I5" s="103">
        <f t="shared" si="0"/>
        <v>17792</v>
      </c>
    </row>
    <row r="6" spans="1:9" ht="16.5">
      <c r="A6" s="98">
        <v>2025</v>
      </c>
      <c r="B6" s="117" t="s">
        <v>65</v>
      </c>
      <c r="C6" s="101">
        <v>29</v>
      </c>
      <c r="D6" s="102">
        <v>5384</v>
      </c>
      <c r="E6" s="102">
        <v>5408</v>
      </c>
      <c r="F6" s="102">
        <v>6559</v>
      </c>
      <c r="G6" s="101">
        <v>207</v>
      </c>
      <c r="H6" s="101">
        <v>254</v>
      </c>
      <c r="I6" s="103">
        <f t="shared" si="0"/>
        <v>17812</v>
      </c>
    </row>
    <row r="7" spans="1:9" ht="16.5">
      <c r="A7" s="98"/>
      <c r="B7" s="117"/>
      <c r="C7" s="99"/>
      <c r="D7" s="99"/>
      <c r="E7" s="99"/>
      <c r="F7" s="99"/>
      <c r="G7" s="99"/>
      <c r="H7" s="99"/>
      <c r="I7" s="100">
        <f>SUM(I3:I6)</f>
        <v>69975</v>
      </c>
    </row>
    <row r="8" spans="1:9" ht="18">
      <c r="A8" s="108">
        <v>2025</v>
      </c>
      <c r="B8" s="118" t="s">
        <v>65</v>
      </c>
      <c r="C8" s="115"/>
      <c r="D8" s="116">
        <f>SUM(D3:D7)</f>
        <v>20927</v>
      </c>
      <c r="E8" s="116">
        <f>SUM(E3:E7)</f>
        <v>21081</v>
      </c>
      <c r="F8" s="116">
        <f>SUM(F3:F7)</f>
        <v>26403</v>
      </c>
      <c r="G8" s="115">
        <f>SUM(G3:G7)</f>
        <v>629</v>
      </c>
      <c r="H8" s="115">
        <f>SUM(H3:H7)</f>
        <v>935</v>
      </c>
      <c r="I8" s="116">
        <f>SUM(I7)</f>
        <v>69975</v>
      </c>
    </row>
    <row r="9" spans="1:9" ht="18">
      <c r="A9" s="109">
        <v>2024</v>
      </c>
      <c r="B9" s="119" t="s">
        <v>83</v>
      </c>
      <c r="C9" s="110"/>
      <c r="D9" s="7">
        <v>15276</v>
      </c>
      <c r="E9" s="7">
        <v>16352</v>
      </c>
      <c r="F9" s="7">
        <v>16490</v>
      </c>
      <c r="G9" s="7">
        <v>11620</v>
      </c>
      <c r="H9" s="112"/>
      <c r="I9" s="111">
        <f t="shared" ref="I9" si="1">SUM(E9:H9)</f>
        <v>44462</v>
      </c>
    </row>
  </sheetData>
  <pageMargins left="0.7" right="0.7" top="0.75" bottom="0.75" header="0.3" footer="0.3"/>
  <drawing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2:K16"/>
  <sheetViews>
    <sheetView workbookViewId="0">
      <selection activeCell="A3" sqref="A3:I9"/>
    </sheetView>
  </sheetViews>
  <sheetFormatPr defaultColWidth="11" defaultRowHeight="14.25"/>
  <cols>
    <col min="2" max="2" width="15.625" customWidth="1"/>
    <col min="3" max="3" width="13.125" customWidth="1"/>
    <col min="4" max="4" width="12.5" customWidth="1"/>
    <col min="5" max="5" width="12" customWidth="1"/>
    <col min="6" max="6" width="12.375" customWidth="1"/>
    <col min="11" max="11" width="21.5" customWidth="1"/>
  </cols>
  <sheetData>
    <row r="2" spans="1:11" ht="25.5">
      <c r="A2" s="94" t="s">
        <v>39</v>
      </c>
      <c r="B2" s="94" t="s">
        <v>40</v>
      </c>
      <c r="C2" s="94" t="s">
        <v>41</v>
      </c>
      <c r="D2" s="95" t="s">
        <v>42</v>
      </c>
      <c r="E2" s="95" t="s">
        <v>43</v>
      </c>
      <c r="F2" s="95" t="s">
        <v>44</v>
      </c>
      <c r="G2" s="96" t="s">
        <v>45</v>
      </c>
      <c r="H2" s="97" t="s">
        <v>46</v>
      </c>
      <c r="I2" s="104" t="s">
        <v>47</v>
      </c>
    </row>
    <row r="3" spans="1:11" ht="16.5">
      <c r="A3" s="98"/>
      <c r="B3" s="98"/>
      <c r="C3" s="99"/>
      <c r="D3" s="99"/>
      <c r="E3" s="99"/>
      <c r="F3" s="99"/>
      <c r="G3" s="99"/>
      <c r="H3" s="99"/>
      <c r="I3" s="100"/>
    </row>
    <row r="4" spans="1:11" ht="16.5">
      <c r="A4" s="98">
        <v>2025</v>
      </c>
      <c r="B4" s="117" t="s">
        <v>65</v>
      </c>
      <c r="C4" s="101">
        <v>26</v>
      </c>
      <c r="D4" s="102">
        <v>5301</v>
      </c>
      <c r="E4" s="102">
        <v>5414</v>
      </c>
      <c r="F4" s="102">
        <v>6843</v>
      </c>
      <c r="G4" s="101">
        <v>103</v>
      </c>
      <c r="H4" s="101">
        <v>198</v>
      </c>
      <c r="I4" s="103">
        <f t="shared" ref="I4:I7" si="0">SUM(D4:H4)</f>
        <v>17859</v>
      </c>
    </row>
    <row r="5" spans="1:11" ht="16.5">
      <c r="A5" s="98">
        <v>2025</v>
      </c>
      <c r="B5" s="117" t="s">
        <v>65</v>
      </c>
      <c r="C5" s="101">
        <v>27</v>
      </c>
      <c r="D5" s="102">
        <v>4983</v>
      </c>
      <c r="E5" s="102">
        <v>4867</v>
      </c>
      <c r="F5" s="102">
        <v>6239</v>
      </c>
      <c r="G5" s="101">
        <v>191</v>
      </c>
      <c r="H5" s="101">
        <v>232</v>
      </c>
      <c r="I5" s="103">
        <f t="shared" si="0"/>
        <v>16512</v>
      </c>
    </row>
    <row r="6" spans="1:11" ht="16.5">
      <c r="A6" s="98">
        <v>2025</v>
      </c>
      <c r="B6" s="117" t="s">
        <v>65</v>
      </c>
      <c r="C6" s="101">
        <v>28</v>
      </c>
      <c r="D6" s="102">
        <v>5259</v>
      </c>
      <c r="E6" s="102">
        <v>5392</v>
      </c>
      <c r="F6" s="102">
        <v>6762</v>
      </c>
      <c r="G6" s="101">
        <v>128</v>
      </c>
      <c r="H6" s="101">
        <v>251</v>
      </c>
      <c r="I6" s="103">
        <f t="shared" si="0"/>
        <v>17792</v>
      </c>
    </row>
    <row r="7" spans="1:11" ht="16.5">
      <c r="A7" s="98">
        <v>2025</v>
      </c>
      <c r="B7" s="117" t="s">
        <v>65</v>
      </c>
      <c r="C7" s="101">
        <v>29</v>
      </c>
      <c r="D7" s="102">
        <v>5384</v>
      </c>
      <c r="E7" s="102">
        <v>5408</v>
      </c>
      <c r="F7" s="102">
        <v>6559</v>
      </c>
      <c r="G7" s="101">
        <v>207</v>
      </c>
      <c r="H7" s="101">
        <v>254</v>
      </c>
      <c r="I7" s="103">
        <f t="shared" si="0"/>
        <v>17812</v>
      </c>
    </row>
    <row r="8" spans="1:11" ht="16.5">
      <c r="A8" s="98"/>
      <c r="B8" s="117"/>
      <c r="C8" s="99"/>
      <c r="D8" s="99"/>
      <c r="E8" s="99"/>
      <c r="F8" s="99"/>
      <c r="G8" s="99"/>
      <c r="H8" s="99"/>
      <c r="I8" s="100">
        <f>SUM(I4:I7)</f>
        <v>69975</v>
      </c>
    </row>
    <row r="9" spans="1:11" ht="18.75" thickBot="1">
      <c r="A9" s="108">
        <v>2025</v>
      </c>
      <c r="B9" s="118" t="s">
        <v>65</v>
      </c>
      <c r="C9" s="115"/>
      <c r="D9" s="116">
        <f>SUM(D4:D8)</f>
        <v>20927</v>
      </c>
      <c r="E9" s="116">
        <f>SUM(E4:E8)</f>
        <v>21081</v>
      </c>
      <c r="F9" s="116">
        <f>SUM(F4:F8)</f>
        <v>26403</v>
      </c>
      <c r="G9" s="115">
        <f>SUM(G4:G8)</f>
        <v>629</v>
      </c>
      <c r="H9" s="115">
        <f>SUM(H4:H8)</f>
        <v>935</v>
      </c>
      <c r="I9" s="116">
        <f>SUM(I8)</f>
        <v>69975</v>
      </c>
    </row>
    <row r="10" spans="1:11" ht="15" thickBot="1">
      <c r="K10" s="114" t="s">
        <v>91</v>
      </c>
    </row>
    <row r="11" spans="1:11">
      <c r="D11" s="113" t="s">
        <v>90</v>
      </c>
    </row>
    <row r="12" spans="1:11" ht="25.5">
      <c r="A12" s="105" t="s">
        <v>39</v>
      </c>
      <c r="B12" s="105" t="s">
        <v>40</v>
      </c>
      <c r="C12" s="105" t="s">
        <v>41</v>
      </c>
      <c r="D12" s="105" t="s">
        <v>42</v>
      </c>
      <c r="E12" s="105" t="s">
        <v>43</v>
      </c>
      <c r="F12" s="105" t="s">
        <v>44</v>
      </c>
      <c r="G12" s="106" t="s">
        <v>92</v>
      </c>
      <c r="H12" s="107"/>
      <c r="I12" s="105" t="s">
        <v>47</v>
      </c>
    </row>
    <row r="13" spans="1:11" ht="18">
      <c r="A13" s="109">
        <v>2024</v>
      </c>
      <c r="B13" s="119" t="s">
        <v>83</v>
      </c>
      <c r="C13" s="110">
        <v>4</v>
      </c>
      <c r="D13" s="7">
        <v>15276</v>
      </c>
      <c r="E13" s="7">
        <v>16352</v>
      </c>
      <c r="F13" s="7">
        <v>16490</v>
      </c>
      <c r="G13" s="7">
        <v>11620</v>
      </c>
      <c r="H13" s="112"/>
      <c r="I13" s="111">
        <f t="shared" ref="I13" si="1">SUM(E13:H13)</f>
        <v>44462</v>
      </c>
    </row>
    <row r="16" spans="1:11">
      <c r="D16" s="7"/>
      <c r="E16" s="7"/>
      <c r="F16" s="7"/>
      <c r="G16" s="7"/>
    </row>
  </sheetData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5</vt:i4>
      </vt:variant>
    </vt:vector>
  </HeadingPairs>
  <TitlesOfParts>
    <vt:vector size="5" baseType="lpstr">
      <vt:lpstr>Gráfica</vt:lpstr>
      <vt:lpstr>2025 BASE DE DATOS</vt:lpstr>
      <vt:lpstr>23-24</vt:lpstr>
      <vt:lpstr>ESTADISTICA GRAFICA</vt:lpstr>
      <vt:lpstr>VARIABLES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FRIDA ASTORGA LIRA</dc:creator>
  <cp:lastModifiedBy>Admin</cp:lastModifiedBy>
  <dcterms:created xsi:type="dcterms:W3CDTF">2024-03-14T10:45:19Z</dcterms:created>
  <dcterms:modified xsi:type="dcterms:W3CDTF">2025-09-04T19:04:43Z</dcterms:modified>
</cp:coreProperties>
</file>