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1" i="1" l="1"/>
  <c r="F81" i="1"/>
  <c r="F80" i="1"/>
  <c r="I80" i="1" s="1"/>
  <c r="I79" i="1"/>
  <c r="F79" i="1"/>
  <c r="F78" i="1"/>
  <c r="I78" i="1" s="1"/>
  <c r="I77" i="1"/>
  <c r="F77" i="1"/>
  <c r="F76" i="1"/>
  <c r="F74" i="1" s="1"/>
  <c r="I75" i="1"/>
  <c r="F75" i="1"/>
  <c r="H74" i="1"/>
  <c r="G74" i="1"/>
  <c r="E74" i="1"/>
  <c r="D74" i="1"/>
  <c r="I73" i="1"/>
  <c r="F73" i="1"/>
  <c r="F72" i="1"/>
  <c r="F70" i="1" s="1"/>
  <c r="I71" i="1"/>
  <c r="F71" i="1"/>
  <c r="H70" i="1"/>
  <c r="G70" i="1"/>
  <c r="E70" i="1"/>
  <c r="D70" i="1"/>
  <c r="I69" i="1"/>
  <c r="F69" i="1"/>
  <c r="F68" i="1"/>
  <c r="I68" i="1" s="1"/>
  <c r="I67" i="1"/>
  <c r="F67" i="1"/>
  <c r="F66" i="1"/>
  <c r="I66" i="1" s="1"/>
  <c r="I65" i="1"/>
  <c r="F65" i="1"/>
  <c r="F64" i="1"/>
  <c r="F62" i="1" s="1"/>
  <c r="I63" i="1"/>
  <c r="F63" i="1"/>
  <c r="H62" i="1"/>
  <c r="G62" i="1"/>
  <c r="E62" i="1"/>
  <c r="D62" i="1"/>
  <c r="I61" i="1"/>
  <c r="F61" i="1"/>
  <c r="F60" i="1"/>
  <c r="F58" i="1" s="1"/>
  <c r="I59" i="1"/>
  <c r="F59" i="1"/>
  <c r="H58" i="1"/>
  <c r="G58" i="1"/>
  <c r="E58" i="1"/>
  <c r="D58" i="1"/>
  <c r="I57" i="1"/>
  <c r="F57" i="1"/>
  <c r="F56" i="1"/>
  <c r="I56" i="1" s="1"/>
  <c r="I55" i="1"/>
  <c r="F55" i="1"/>
  <c r="F54" i="1"/>
  <c r="I54" i="1" s="1"/>
  <c r="I53" i="1"/>
  <c r="F53" i="1"/>
  <c r="F52" i="1"/>
  <c r="I52" i="1" s="1"/>
  <c r="I51" i="1"/>
  <c r="F51" i="1"/>
  <c r="F50" i="1"/>
  <c r="F48" i="1" s="1"/>
  <c r="I49" i="1"/>
  <c r="F49" i="1"/>
  <c r="H48" i="1"/>
  <c r="G48" i="1"/>
  <c r="E48" i="1"/>
  <c r="D48" i="1"/>
  <c r="I47" i="1"/>
  <c r="F47" i="1"/>
  <c r="F46" i="1"/>
  <c r="I46" i="1" s="1"/>
  <c r="I45" i="1"/>
  <c r="F45" i="1"/>
  <c r="F44" i="1"/>
  <c r="I44" i="1" s="1"/>
  <c r="I43" i="1"/>
  <c r="F43" i="1"/>
  <c r="H42" i="1"/>
  <c r="G42" i="1"/>
  <c r="E42" i="1"/>
  <c r="D42" i="1"/>
  <c r="F42" i="1" s="1"/>
  <c r="I42" i="1" s="1"/>
  <c r="I41" i="1"/>
  <c r="F41" i="1"/>
  <c r="F40" i="1"/>
  <c r="F38" i="1" s="1"/>
  <c r="I39" i="1"/>
  <c r="F39" i="1"/>
  <c r="H38" i="1"/>
  <c r="G38" i="1"/>
  <c r="E38" i="1"/>
  <c r="D38" i="1"/>
  <c r="H37" i="1"/>
  <c r="G37" i="1"/>
  <c r="F37" i="1"/>
  <c r="I37" i="1" s="1"/>
  <c r="E37" i="1"/>
  <c r="D37" i="1"/>
  <c r="H36" i="1"/>
  <c r="G36" i="1"/>
  <c r="E36" i="1"/>
  <c r="D36" i="1"/>
  <c r="F36" i="1" s="1"/>
  <c r="I36" i="1" s="1"/>
  <c r="H35" i="1"/>
  <c r="G35" i="1"/>
  <c r="F35" i="1"/>
  <c r="I35" i="1" s="1"/>
  <c r="E35" i="1"/>
  <c r="D35" i="1"/>
  <c r="F34" i="1"/>
  <c r="I34" i="1" s="1"/>
  <c r="H33" i="1"/>
  <c r="G33" i="1"/>
  <c r="F33" i="1"/>
  <c r="I33" i="1" s="1"/>
  <c r="E33" i="1"/>
  <c r="D33" i="1"/>
  <c r="H32" i="1"/>
  <c r="G32" i="1"/>
  <c r="E32" i="1"/>
  <c r="D32" i="1"/>
  <c r="F32" i="1" s="1"/>
  <c r="I32" i="1" s="1"/>
  <c r="H31" i="1"/>
  <c r="G31" i="1"/>
  <c r="F31" i="1"/>
  <c r="I31" i="1" s="1"/>
  <c r="E31" i="1"/>
  <c r="D31" i="1"/>
  <c r="H30" i="1"/>
  <c r="H28" i="1" s="1"/>
  <c r="G30" i="1"/>
  <c r="E30" i="1"/>
  <c r="D30" i="1"/>
  <c r="F30" i="1" s="1"/>
  <c r="I30" i="1" s="1"/>
  <c r="H29" i="1"/>
  <c r="G29" i="1"/>
  <c r="F29" i="1"/>
  <c r="I29" i="1" s="1"/>
  <c r="E29" i="1"/>
  <c r="E28" i="1" s="1"/>
  <c r="D29" i="1"/>
  <c r="G28" i="1"/>
  <c r="D28" i="1"/>
  <c r="H27" i="1"/>
  <c r="G27" i="1"/>
  <c r="F27" i="1"/>
  <c r="I27" i="1" s="1"/>
  <c r="E27" i="1"/>
  <c r="D27" i="1"/>
  <c r="F26" i="1"/>
  <c r="I26" i="1" s="1"/>
  <c r="H25" i="1"/>
  <c r="G25" i="1"/>
  <c r="F25" i="1"/>
  <c r="I25" i="1" s="1"/>
  <c r="E25" i="1"/>
  <c r="D25" i="1"/>
  <c r="H24" i="1"/>
  <c r="G24" i="1"/>
  <c r="E24" i="1"/>
  <c r="D24" i="1"/>
  <c r="F24" i="1" s="1"/>
  <c r="I24" i="1" s="1"/>
  <c r="I23" i="1"/>
  <c r="F23" i="1"/>
  <c r="H22" i="1"/>
  <c r="G22" i="1"/>
  <c r="E22" i="1"/>
  <c r="D22" i="1"/>
  <c r="F22" i="1" s="1"/>
  <c r="I22" i="1" s="1"/>
  <c r="I21" i="1"/>
  <c r="F21" i="1"/>
  <c r="H20" i="1"/>
  <c r="G20" i="1"/>
  <c r="E20" i="1"/>
  <c r="D20" i="1"/>
  <c r="F20" i="1" s="1"/>
  <c r="I20" i="1" s="1"/>
  <c r="H19" i="1"/>
  <c r="G19" i="1"/>
  <c r="F19" i="1"/>
  <c r="I19" i="1" s="1"/>
  <c r="E19" i="1"/>
  <c r="E18" i="1" s="1"/>
  <c r="D19" i="1"/>
  <c r="H18" i="1"/>
  <c r="G18" i="1"/>
  <c r="D18" i="1"/>
  <c r="H17" i="1"/>
  <c r="G17" i="1"/>
  <c r="F17" i="1"/>
  <c r="I17" i="1" s="1"/>
  <c r="E17" i="1"/>
  <c r="D17" i="1"/>
  <c r="F16" i="1"/>
  <c r="I16" i="1" s="1"/>
  <c r="H15" i="1"/>
  <c r="G15" i="1"/>
  <c r="F15" i="1"/>
  <c r="I15" i="1" s="1"/>
  <c r="E15" i="1"/>
  <c r="D15" i="1"/>
  <c r="H14" i="1"/>
  <c r="G14" i="1"/>
  <c r="E14" i="1"/>
  <c r="D14" i="1"/>
  <c r="F14" i="1" s="1"/>
  <c r="I14" i="1" s="1"/>
  <c r="H13" i="1"/>
  <c r="G13" i="1"/>
  <c r="F13" i="1"/>
  <c r="I13" i="1" s="1"/>
  <c r="E13" i="1"/>
  <c r="D13" i="1"/>
  <c r="H12" i="1"/>
  <c r="G12" i="1"/>
  <c r="E12" i="1"/>
  <c r="D12" i="1"/>
  <c r="F12" i="1" s="1"/>
  <c r="I12" i="1" s="1"/>
  <c r="H11" i="1"/>
  <c r="G11" i="1"/>
  <c r="F11" i="1"/>
  <c r="I11" i="1" s="1"/>
  <c r="I10" i="1" s="1"/>
  <c r="E11" i="1"/>
  <c r="E10" i="1" s="1"/>
  <c r="E82" i="1" s="1"/>
  <c r="D11" i="1"/>
  <c r="H10" i="1"/>
  <c r="G10" i="1"/>
  <c r="G82" i="1" s="1"/>
  <c r="D10" i="1"/>
  <c r="D82" i="1" s="1"/>
  <c r="I18" i="1" l="1"/>
  <c r="H82" i="1"/>
  <c r="I28" i="1"/>
  <c r="I58" i="1"/>
  <c r="I38" i="1"/>
  <c r="I74" i="1"/>
  <c r="I40" i="1"/>
  <c r="I50" i="1"/>
  <c r="I48" i="1" s="1"/>
  <c r="I60" i="1"/>
  <c r="I64" i="1"/>
  <c r="I62" i="1" s="1"/>
  <c r="I72" i="1"/>
  <c r="I70" i="1" s="1"/>
  <c r="I76" i="1"/>
  <c r="F10" i="1"/>
  <c r="F18" i="1"/>
  <c r="F28" i="1"/>
  <c r="I82" i="1" l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<sst xmlns="http://schemas.openxmlformats.org/spreadsheetml/2006/main" count="88" uniqueCount="88">
  <si>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</si>
  <si>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</si>
  <si>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</si>
  <si>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</si>
  <si>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OCTUBRE DEL 2024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</si>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</sst>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4" fontId="0" fillId="0" borderId="0" xfId="0" applyNumberFormat="1"/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4/ESTADOS%20FINANCIEROS%202024/RAMO%2033/ESTADO%20DEL%20EJERCICIO%20DEL%20PRESUPUESTO/EDO.%20FINAN.%20OCTUBRE%202024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OCT"/>
      <sheetName val="EDO. FINAN. OCT (4000)"/>
      <sheetName val="EDO. FINAN. OCT (4001)"/>
      <sheetName val="EDO. FINAN. OCT (2)"/>
      <sheetName val="ANALITICO R-33"/>
      <sheetName val="RPPM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17693173.190000001</v>
          </cell>
          <cell r="D8">
            <v>782764.41</v>
          </cell>
          <cell r="G8">
            <v>15262781.460000001</v>
          </cell>
          <cell r="I8">
            <v>15262781.460000001</v>
          </cell>
        </row>
        <row r="9">
          <cell r="C9">
            <v>1748667.68</v>
          </cell>
          <cell r="D9">
            <v>-20446.12</v>
          </cell>
          <cell r="G9">
            <v>1248000</v>
          </cell>
          <cell r="I9">
            <v>1248000</v>
          </cell>
        </row>
        <row r="10">
          <cell r="C10">
            <v>437165.76</v>
          </cell>
          <cell r="D10">
            <v>32475.97</v>
          </cell>
          <cell r="G10">
            <v>396370</v>
          </cell>
          <cell r="I10">
            <v>396370</v>
          </cell>
        </row>
        <row r="11">
          <cell r="C11">
            <v>1059093.78</v>
          </cell>
          <cell r="D11">
            <v>1122.2</v>
          </cell>
          <cell r="G11">
            <v>559778.56000000006</v>
          </cell>
          <cell r="I11">
            <v>559778.56000000006</v>
          </cell>
        </row>
        <row r="12">
          <cell r="C12">
            <v>2592143.2200000002</v>
          </cell>
          <cell r="D12">
            <v>-323281.75</v>
          </cell>
          <cell r="G12">
            <v>1310914.02</v>
          </cell>
          <cell r="I12">
            <v>1310914.02</v>
          </cell>
        </row>
        <row r="13">
          <cell r="C13">
            <v>2163487.46</v>
          </cell>
          <cell r="D13">
            <v>94778.2</v>
          </cell>
          <cell r="G13">
            <v>1868693.03</v>
          </cell>
          <cell r="I13">
            <v>1868693.03</v>
          </cell>
        </row>
        <row r="14">
          <cell r="C14">
            <v>688974.21</v>
          </cell>
          <cell r="D14">
            <v>30543.62</v>
          </cell>
          <cell r="G14">
            <v>595091.48</v>
          </cell>
          <cell r="I14">
            <v>595091.48</v>
          </cell>
        </row>
        <row r="15">
          <cell r="C15">
            <v>1084999.21</v>
          </cell>
          <cell r="D15">
            <v>47526.91</v>
          </cell>
          <cell r="G15">
            <v>937159.23</v>
          </cell>
          <cell r="I15">
            <v>937159.23</v>
          </cell>
        </row>
        <row r="16">
          <cell r="C16">
            <v>433998.84</v>
          </cell>
          <cell r="D16">
            <v>13309.62</v>
          </cell>
          <cell r="G16">
            <v>374867.69</v>
          </cell>
          <cell r="I16">
            <v>374867.69</v>
          </cell>
        </row>
        <row r="17">
          <cell r="C17">
            <v>1305339.96</v>
          </cell>
          <cell r="D17">
            <v>-407126.78</v>
          </cell>
          <cell r="G17">
            <v>581049.65</v>
          </cell>
          <cell r="I17">
            <v>581049.65</v>
          </cell>
        </row>
        <row r="18">
          <cell r="C18">
            <v>176207.35999999999</v>
          </cell>
          <cell r="D18">
            <v>0</v>
          </cell>
          <cell r="G18">
            <v>138463.78</v>
          </cell>
          <cell r="I18">
            <v>138463.78</v>
          </cell>
        </row>
        <row r="19">
          <cell r="C19">
            <v>74445</v>
          </cell>
          <cell r="D19">
            <v>0</v>
          </cell>
          <cell r="G19">
            <v>61771.61</v>
          </cell>
          <cell r="I19">
            <v>61771.61</v>
          </cell>
        </row>
        <row r="20">
          <cell r="C20">
            <v>1745835</v>
          </cell>
          <cell r="D20">
            <v>104054.78</v>
          </cell>
          <cell r="G20">
            <v>1558162.5</v>
          </cell>
          <cell r="I20">
            <v>1558162.5</v>
          </cell>
        </row>
        <row r="21">
          <cell r="C21">
            <v>4006800</v>
          </cell>
          <cell r="D21">
            <v>142700</v>
          </cell>
          <cell r="G21">
            <v>3481700</v>
          </cell>
          <cell r="I21">
            <v>3481700</v>
          </cell>
        </row>
        <row r="22">
          <cell r="C22">
            <v>6319111.8099999996</v>
          </cell>
          <cell r="D22">
            <v>508004.77</v>
          </cell>
          <cell r="G22">
            <v>5772718.5999999996</v>
          </cell>
          <cell r="I22">
            <v>5772718.5999999996</v>
          </cell>
        </row>
        <row r="23">
          <cell r="C23">
            <v>612000</v>
          </cell>
          <cell r="D23">
            <v>203100</v>
          </cell>
          <cell r="G23">
            <v>815100</v>
          </cell>
          <cell r="I23">
            <v>815100</v>
          </cell>
        </row>
        <row r="24">
          <cell r="C24">
            <v>352000</v>
          </cell>
          <cell r="D24">
            <v>41000</v>
          </cell>
          <cell r="G24">
            <v>393000</v>
          </cell>
          <cell r="I24">
            <v>393000</v>
          </cell>
        </row>
        <row r="25">
          <cell r="C25">
            <v>201519.19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2355707.04</v>
          </cell>
          <cell r="D26">
            <v>28000</v>
          </cell>
          <cell r="G26">
            <v>1977520.85</v>
          </cell>
          <cell r="I26">
            <v>1977520.85</v>
          </cell>
        </row>
        <row r="27">
          <cell r="C27">
            <v>366922.15</v>
          </cell>
          <cell r="D27">
            <v>0</v>
          </cell>
          <cell r="G27">
            <v>238248.1</v>
          </cell>
          <cell r="I27">
            <v>238248.1</v>
          </cell>
        </row>
        <row r="28">
          <cell r="C28">
            <v>336675.73</v>
          </cell>
          <cell r="D28">
            <v>3421.92</v>
          </cell>
          <cell r="G28">
            <v>23435.81</v>
          </cell>
          <cell r="I28">
            <v>23435.81</v>
          </cell>
        </row>
        <row r="29">
          <cell r="C29">
            <v>84000</v>
          </cell>
          <cell r="D29">
            <v>10543.68</v>
          </cell>
          <cell r="G29">
            <v>94543.679999999993</v>
          </cell>
          <cell r="I29">
            <v>94543.679999999993</v>
          </cell>
        </row>
        <row r="30">
          <cell r="C30">
            <v>211887.95</v>
          </cell>
          <cell r="D30">
            <v>9980.86</v>
          </cell>
          <cell r="G30">
            <v>89691.97</v>
          </cell>
          <cell r="I30">
            <v>89691.97</v>
          </cell>
        </row>
        <row r="31">
          <cell r="C31">
            <v>2476952.4900000002</v>
          </cell>
          <cell r="D31">
            <v>256633.62</v>
          </cell>
          <cell r="G31">
            <v>2137126.23</v>
          </cell>
          <cell r="I31">
            <v>2137126.23</v>
          </cell>
        </row>
        <row r="32">
          <cell r="C32">
            <v>0</v>
          </cell>
          <cell r="D32">
            <v>34650.800000000003</v>
          </cell>
          <cell r="G32">
            <v>34650.800000000003</v>
          </cell>
          <cell r="I32">
            <v>34650.800000000003</v>
          </cell>
        </row>
        <row r="33">
          <cell r="C33">
            <v>351596.63</v>
          </cell>
          <cell r="D33">
            <v>1997.72</v>
          </cell>
          <cell r="G33">
            <v>2590.86</v>
          </cell>
          <cell r="I33">
            <v>2590.86</v>
          </cell>
        </row>
        <row r="34">
          <cell r="C34">
            <v>31185.3</v>
          </cell>
          <cell r="D34">
            <v>16318.62</v>
          </cell>
          <cell r="G34">
            <v>31911.27</v>
          </cell>
          <cell r="I34">
            <v>31911.27</v>
          </cell>
        </row>
        <row r="35">
          <cell r="C35">
            <v>90734.58</v>
          </cell>
          <cell r="D35">
            <v>0</v>
          </cell>
          <cell r="G35">
            <v>77666.16</v>
          </cell>
          <cell r="I35">
            <v>77666.16</v>
          </cell>
        </row>
        <row r="36">
          <cell r="C36">
            <v>679859.93</v>
          </cell>
          <cell r="D36">
            <v>0</v>
          </cell>
          <cell r="G36">
            <v>339929.89</v>
          </cell>
          <cell r="I36">
            <v>339929.89</v>
          </cell>
        </row>
        <row r="37">
          <cell r="C37">
            <v>19250</v>
          </cell>
          <cell r="D37">
            <v>1750</v>
          </cell>
          <cell r="G37">
            <v>21000</v>
          </cell>
          <cell r="I37">
            <v>21000</v>
          </cell>
        </row>
        <row r="38">
          <cell r="C38">
            <v>2845500</v>
          </cell>
          <cell r="D38">
            <v>334080</v>
          </cell>
          <cell r="G38">
            <v>2635261.67</v>
          </cell>
          <cell r="I38">
            <v>2635261.67</v>
          </cell>
        </row>
        <row r="39">
          <cell r="C39">
            <v>28800</v>
          </cell>
          <cell r="D39">
            <v>15200</v>
          </cell>
          <cell r="G39">
            <v>44000</v>
          </cell>
          <cell r="I39">
            <v>44000</v>
          </cell>
        </row>
        <row r="40">
          <cell r="C40">
            <v>1650420</v>
          </cell>
          <cell r="D40">
            <v>114480</v>
          </cell>
          <cell r="G40">
            <v>1463405.83</v>
          </cell>
          <cell r="I40">
            <v>1463405.83</v>
          </cell>
        </row>
        <row r="41">
          <cell r="C41">
            <v>46940</v>
          </cell>
          <cell r="D41">
            <v>-7594.28</v>
          </cell>
          <cell r="G41">
            <v>16440</v>
          </cell>
          <cell r="I41">
            <v>16440</v>
          </cell>
        </row>
        <row r="42">
          <cell r="C42">
            <v>1300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18420.82</v>
          </cell>
          <cell r="D43">
            <v>-995.72</v>
          </cell>
          <cell r="G43">
            <v>17425</v>
          </cell>
          <cell r="I43">
            <v>17425</v>
          </cell>
        </row>
        <row r="44">
          <cell r="C44">
            <v>99360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13300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14400</v>
          </cell>
          <cell r="D46">
            <v>1815</v>
          </cell>
          <cell r="G46">
            <v>16215</v>
          </cell>
          <cell r="I46">
            <v>16215</v>
          </cell>
        </row>
        <row r="47">
          <cell r="C47">
            <v>57000</v>
          </cell>
          <cell r="D47">
            <v>0</v>
          </cell>
          <cell r="G47">
            <v>46500</v>
          </cell>
          <cell r="I47">
            <v>46500</v>
          </cell>
        </row>
        <row r="48">
          <cell r="C48">
            <v>53768.639999999999</v>
          </cell>
          <cell r="D48">
            <v>32518.29</v>
          </cell>
          <cell r="G48">
            <v>57134.29</v>
          </cell>
          <cell r="I48">
            <v>57134.29</v>
          </cell>
        </row>
        <row r="49">
          <cell r="C49">
            <v>144000</v>
          </cell>
          <cell r="D49">
            <v>21450</v>
          </cell>
          <cell r="G49">
            <v>164450</v>
          </cell>
          <cell r="I49">
            <v>164450</v>
          </cell>
        </row>
        <row r="50">
          <cell r="C50">
            <v>50000</v>
          </cell>
          <cell r="D50">
            <v>-40518.29</v>
          </cell>
          <cell r="G50">
            <v>0</v>
          </cell>
          <cell r="I50">
            <v>0</v>
          </cell>
        </row>
        <row r="51">
          <cell r="C51">
            <v>2320000</v>
          </cell>
          <cell r="D51">
            <v>0</v>
          </cell>
          <cell r="G51">
            <v>0</v>
          </cell>
          <cell r="I51">
            <v>0</v>
          </cell>
        </row>
        <row r="52">
          <cell r="C52">
            <v>1005539.07</v>
          </cell>
          <cell r="D52">
            <v>-204442.97</v>
          </cell>
          <cell r="G52">
            <v>623410.63</v>
          </cell>
          <cell r="I52">
            <v>623410.63</v>
          </cell>
        </row>
        <row r="54">
          <cell r="C54">
            <v>394600</v>
          </cell>
          <cell r="D54">
            <v>-171333.48</v>
          </cell>
          <cell r="G54">
            <v>193216.26</v>
          </cell>
          <cell r="I54">
            <v>193216.26</v>
          </cell>
        </row>
        <row r="55">
          <cell r="C55">
            <v>930000</v>
          </cell>
          <cell r="D55">
            <v>-711188.46</v>
          </cell>
          <cell r="G55">
            <v>217310.5</v>
          </cell>
          <cell r="I55">
            <v>217310.5</v>
          </cell>
        </row>
        <row r="56">
          <cell r="C56">
            <v>44000</v>
          </cell>
          <cell r="D56">
            <v>-17293.759999999998</v>
          </cell>
          <cell r="G56">
            <v>17706.240000000002</v>
          </cell>
          <cell r="I56">
            <v>17706.240000000002</v>
          </cell>
        </row>
        <row r="57">
          <cell r="C57">
            <v>118000</v>
          </cell>
          <cell r="D57">
            <v>2989.42</v>
          </cell>
          <cell r="G57">
            <v>100499.64</v>
          </cell>
          <cell r="I57">
            <v>100499.64</v>
          </cell>
        </row>
        <row r="58">
          <cell r="C58">
            <v>69600</v>
          </cell>
          <cell r="D58">
            <v>-2209.9899999999998</v>
          </cell>
          <cell r="G58">
            <v>52640</v>
          </cell>
          <cell r="I58">
            <v>52640</v>
          </cell>
        </row>
        <row r="59">
          <cell r="C59">
            <v>39100</v>
          </cell>
          <cell r="D59">
            <v>-17215.060000000001</v>
          </cell>
          <cell r="G59">
            <v>10981.19</v>
          </cell>
          <cell r="I59">
            <v>10981.19</v>
          </cell>
        </row>
        <row r="60">
          <cell r="C60">
            <v>10900</v>
          </cell>
          <cell r="D60">
            <v>-7877.25</v>
          </cell>
          <cell r="G60">
            <v>541.80999999999995</v>
          </cell>
          <cell r="I60">
            <v>541.80999999999995</v>
          </cell>
        </row>
        <row r="61">
          <cell r="C61">
            <v>34150</v>
          </cell>
          <cell r="D61">
            <v>-8488.4500000000007</v>
          </cell>
          <cell r="G61">
            <v>19951.36</v>
          </cell>
          <cell r="I61">
            <v>19951.36</v>
          </cell>
        </row>
        <row r="62">
          <cell r="C62">
            <v>3605952</v>
          </cell>
          <cell r="D62">
            <v>299954.7</v>
          </cell>
          <cell r="G62">
            <v>2822126.45</v>
          </cell>
          <cell r="I62">
            <v>2822126.45</v>
          </cell>
        </row>
        <row r="63">
          <cell r="C63">
            <v>2000</v>
          </cell>
          <cell r="D63">
            <v>-2000</v>
          </cell>
          <cell r="G63">
            <v>0</v>
          </cell>
          <cell r="I63">
            <v>0</v>
          </cell>
        </row>
        <row r="64">
          <cell r="C64">
            <v>7071</v>
          </cell>
          <cell r="D64">
            <v>-4571</v>
          </cell>
          <cell r="G64">
            <v>0</v>
          </cell>
          <cell r="I64">
            <v>0</v>
          </cell>
        </row>
        <row r="65">
          <cell r="C65">
            <v>2000</v>
          </cell>
          <cell r="D65">
            <v>-2000</v>
          </cell>
          <cell r="G65">
            <v>0</v>
          </cell>
          <cell r="I65">
            <v>0</v>
          </cell>
        </row>
        <row r="66">
          <cell r="C66">
            <v>4800</v>
          </cell>
          <cell r="D66">
            <v>-4003.71</v>
          </cell>
          <cell r="G66">
            <v>496.29</v>
          </cell>
          <cell r="I66">
            <v>496.29</v>
          </cell>
        </row>
        <row r="67">
          <cell r="C67">
            <v>12200</v>
          </cell>
          <cell r="D67">
            <v>-9346.09</v>
          </cell>
          <cell r="G67">
            <v>409</v>
          </cell>
          <cell r="I67">
            <v>409</v>
          </cell>
        </row>
        <row r="68">
          <cell r="C68">
            <v>84000</v>
          </cell>
          <cell r="D68">
            <v>6638.84</v>
          </cell>
          <cell r="G68">
            <v>76018.28</v>
          </cell>
          <cell r="I68">
            <v>76018.28</v>
          </cell>
        </row>
        <row r="69">
          <cell r="C69">
            <v>40400</v>
          </cell>
          <cell r="D69">
            <v>59370.04</v>
          </cell>
          <cell r="G69">
            <v>84824.04</v>
          </cell>
          <cell r="I69">
            <v>84824.04</v>
          </cell>
        </row>
        <row r="70">
          <cell r="C70">
            <v>2000</v>
          </cell>
          <cell r="D70">
            <v>-1870</v>
          </cell>
          <cell r="G70">
            <v>129.25</v>
          </cell>
          <cell r="I70">
            <v>129.25</v>
          </cell>
        </row>
        <row r="72">
          <cell r="C72">
            <v>494055</v>
          </cell>
          <cell r="D72">
            <v>-40634</v>
          </cell>
          <cell r="G72">
            <v>360216</v>
          </cell>
          <cell r="I72">
            <v>360216</v>
          </cell>
        </row>
        <row r="73">
          <cell r="C73">
            <v>147245</v>
          </cell>
          <cell r="D73">
            <v>-17401</v>
          </cell>
          <cell r="G73">
            <v>99310.94</v>
          </cell>
          <cell r="I73">
            <v>99310.94</v>
          </cell>
        </row>
        <row r="74">
          <cell r="C74">
            <v>222000</v>
          </cell>
          <cell r="D74">
            <v>-25854.68</v>
          </cell>
          <cell r="G74">
            <v>148583.16</v>
          </cell>
          <cell r="I74">
            <v>148583.16</v>
          </cell>
        </row>
        <row r="75">
          <cell r="C75">
            <v>391500</v>
          </cell>
          <cell r="D75">
            <v>24307</v>
          </cell>
          <cell r="G75">
            <v>346867.99</v>
          </cell>
          <cell r="I75">
            <v>346867.99</v>
          </cell>
        </row>
        <row r="76">
          <cell r="C76">
            <v>6194916</v>
          </cell>
          <cell r="D76">
            <v>35366.089999999997</v>
          </cell>
          <cell r="G76">
            <v>5197796.09</v>
          </cell>
          <cell r="I76">
            <v>5197796.09</v>
          </cell>
        </row>
        <row r="77">
          <cell r="C77">
            <v>2499372</v>
          </cell>
          <cell r="D77">
            <v>29712.15</v>
          </cell>
          <cell r="G77">
            <v>2112522.15</v>
          </cell>
          <cell r="I77">
            <v>2112522.15</v>
          </cell>
        </row>
        <row r="78">
          <cell r="C78">
            <v>395808</v>
          </cell>
          <cell r="D78">
            <v>7908</v>
          </cell>
          <cell r="G78">
            <v>337747.14</v>
          </cell>
          <cell r="I78">
            <v>337747.14</v>
          </cell>
        </row>
        <row r="79">
          <cell r="C79">
            <v>245000</v>
          </cell>
          <cell r="D79">
            <v>21609.85</v>
          </cell>
          <cell r="G79">
            <v>266609.84999999998</v>
          </cell>
          <cell r="I79">
            <v>266609.84999999998</v>
          </cell>
        </row>
        <row r="80">
          <cell r="C80">
            <v>3422195</v>
          </cell>
          <cell r="D80">
            <v>-4840</v>
          </cell>
          <cell r="G80">
            <v>2149593.34</v>
          </cell>
          <cell r="I80">
            <v>2149593.34</v>
          </cell>
        </row>
        <row r="81">
          <cell r="C81">
            <v>279500</v>
          </cell>
          <cell r="D81">
            <v>6000</v>
          </cell>
          <cell r="G81">
            <v>200750</v>
          </cell>
          <cell r="I81">
            <v>200750</v>
          </cell>
        </row>
        <row r="82">
          <cell r="C82">
            <v>860000</v>
          </cell>
          <cell r="D82">
            <v>0</v>
          </cell>
          <cell r="G82">
            <v>572500</v>
          </cell>
          <cell r="I82">
            <v>572500</v>
          </cell>
        </row>
        <row r="83">
          <cell r="C83">
            <v>541084</v>
          </cell>
          <cell r="D83">
            <v>900</v>
          </cell>
          <cell r="G83">
            <v>373462.5</v>
          </cell>
          <cell r="I83">
            <v>373462.5</v>
          </cell>
        </row>
        <row r="84">
          <cell r="C84">
            <v>0</v>
          </cell>
          <cell r="D84">
            <v>2500</v>
          </cell>
          <cell r="G84">
            <v>2436</v>
          </cell>
          <cell r="I84">
            <v>2436</v>
          </cell>
        </row>
        <row r="85">
          <cell r="C85">
            <v>75150</v>
          </cell>
          <cell r="D85">
            <v>72875.399999999994</v>
          </cell>
          <cell r="G85">
            <v>132727.39000000001</v>
          </cell>
          <cell r="I85">
            <v>132727.39000000001</v>
          </cell>
        </row>
        <row r="86">
          <cell r="C86">
            <v>516000</v>
          </cell>
          <cell r="D86">
            <v>47329.9</v>
          </cell>
          <cell r="G86">
            <v>477329.9</v>
          </cell>
          <cell r="I86">
            <v>477329.9</v>
          </cell>
        </row>
        <row r="87">
          <cell r="C87">
            <v>2000</v>
          </cell>
          <cell r="D87">
            <v>-176.22</v>
          </cell>
          <cell r="G87">
            <v>1799.84</v>
          </cell>
          <cell r="I87">
            <v>1799.84</v>
          </cell>
        </row>
        <row r="88">
          <cell r="C88">
            <v>334300</v>
          </cell>
          <cell r="D88">
            <v>2267.36</v>
          </cell>
          <cell r="G88">
            <v>306567.34000000003</v>
          </cell>
          <cell r="I88">
            <v>306567.34000000003</v>
          </cell>
        </row>
        <row r="89">
          <cell r="C89">
            <v>1000</v>
          </cell>
          <cell r="D89">
            <v>-1000</v>
          </cell>
          <cell r="G89">
            <v>0</v>
          </cell>
          <cell r="I89">
            <v>0</v>
          </cell>
        </row>
        <row r="90">
          <cell r="C90">
            <v>65800</v>
          </cell>
          <cell r="D90">
            <v>86223.26</v>
          </cell>
          <cell r="G90">
            <v>131023.74</v>
          </cell>
          <cell r="I90">
            <v>131023.74</v>
          </cell>
        </row>
        <row r="91">
          <cell r="C91">
            <v>16700</v>
          </cell>
          <cell r="D91">
            <v>-140</v>
          </cell>
          <cell r="G91">
            <v>13920</v>
          </cell>
          <cell r="I91">
            <v>13920</v>
          </cell>
        </row>
        <row r="92">
          <cell r="C92">
            <v>43700</v>
          </cell>
          <cell r="D92">
            <v>-15497.58</v>
          </cell>
          <cell r="G92">
            <v>17564.22</v>
          </cell>
          <cell r="I92">
            <v>17564.22</v>
          </cell>
        </row>
        <row r="93">
          <cell r="C93">
            <v>59000</v>
          </cell>
          <cell r="D93">
            <v>-26000</v>
          </cell>
          <cell r="G93">
            <v>18892.07</v>
          </cell>
          <cell r="I93">
            <v>18892.07</v>
          </cell>
        </row>
        <row r="94">
          <cell r="C94">
            <v>476180</v>
          </cell>
          <cell r="D94">
            <v>-24891.7</v>
          </cell>
          <cell r="G94">
            <v>358888.3</v>
          </cell>
          <cell r="I94">
            <v>351380.78</v>
          </cell>
        </row>
        <row r="95">
          <cell r="C95">
            <v>440000</v>
          </cell>
          <cell r="D95">
            <v>130729.94</v>
          </cell>
          <cell r="G95">
            <v>496440.94</v>
          </cell>
          <cell r="I95">
            <v>496440.94</v>
          </cell>
        </row>
        <row r="96">
          <cell r="C96">
            <v>3000</v>
          </cell>
          <cell r="D96">
            <v>-796</v>
          </cell>
          <cell r="G96">
            <v>2204</v>
          </cell>
          <cell r="I96">
            <v>2204</v>
          </cell>
        </row>
        <row r="97">
          <cell r="C97">
            <v>9900</v>
          </cell>
          <cell r="D97">
            <v>-8275</v>
          </cell>
          <cell r="G97">
            <v>495.5</v>
          </cell>
          <cell r="I97">
            <v>495.5</v>
          </cell>
        </row>
        <row r="98">
          <cell r="C98">
            <v>149000</v>
          </cell>
          <cell r="D98">
            <v>18491.3</v>
          </cell>
          <cell r="G98">
            <v>140927.04999999999</v>
          </cell>
          <cell r="I98">
            <v>140927.04999999999</v>
          </cell>
        </row>
        <row r="99">
          <cell r="C99">
            <v>10100</v>
          </cell>
          <cell r="D99">
            <v>-8100</v>
          </cell>
          <cell r="G99">
            <v>0</v>
          </cell>
          <cell r="I99">
            <v>0</v>
          </cell>
        </row>
        <row r="100">
          <cell r="C100">
            <v>926100</v>
          </cell>
          <cell r="D100">
            <v>-14442.47</v>
          </cell>
          <cell r="G100">
            <v>681236.54</v>
          </cell>
          <cell r="I100">
            <v>681236.54</v>
          </cell>
        </row>
        <row r="101">
          <cell r="C101">
            <v>840400</v>
          </cell>
          <cell r="D101">
            <v>722542.22</v>
          </cell>
          <cell r="G101">
            <v>1389018.63</v>
          </cell>
          <cell r="I101">
            <v>1389018.63</v>
          </cell>
        </row>
        <row r="102">
          <cell r="C102">
            <v>0</v>
          </cell>
          <cell r="D102">
            <v>19730.43</v>
          </cell>
          <cell r="G102">
            <v>19730.43</v>
          </cell>
          <cell r="I102">
            <v>19730.43</v>
          </cell>
        </row>
        <row r="104">
          <cell r="C104">
            <v>2620000</v>
          </cell>
          <cell r="D104">
            <v>0</v>
          </cell>
          <cell r="G104">
            <v>1956880</v>
          </cell>
          <cell r="I104">
            <v>1956880</v>
          </cell>
        </row>
        <row r="105">
          <cell r="C105">
            <v>12772088</v>
          </cell>
          <cell r="D105">
            <v>-350000</v>
          </cell>
          <cell r="G105">
            <v>9467600</v>
          </cell>
          <cell r="I105">
            <v>9467600</v>
          </cell>
        </row>
        <row r="106">
          <cell r="C106">
            <v>1786400</v>
          </cell>
          <cell r="D106">
            <v>-100000</v>
          </cell>
          <cell r="G106">
            <v>1011450</v>
          </cell>
          <cell r="I106">
            <v>1011450</v>
          </cell>
        </row>
        <row r="107">
          <cell r="C107">
            <v>636000</v>
          </cell>
          <cell r="D107">
            <v>0</v>
          </cell>
          <cell r="G107">
            <v>636000</v>
          </cell>
          <cell r="I107">
            <v>636000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108"/>
  <sheetViews>
    <sheetView tabSelected="1" workbookViewId="0">
      <selection activeCell="B7" sqref="B6:I9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12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12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12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12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12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12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12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12" ht="15" customHeight="1" x14ac:dyDescent="0.25">
      <c r="B10" s="22" t="s">
        <v>15</v>
      </c>
      <c r="C10" s="23"/>
      <c r="D10" s="24">
        <f>SUM(D11:D17)</f>
        <v>58048482</v>
      </c>
      <c r="E10" s="24">
        <f>SUM(E11:E17)</f>
        <v>1879815.0800000005</v>
      </c>
      <c r="F10" s="24">
        <f t="shared" ref="F10:I10" si="0">SUM(F11:F17)</f>
        <v>59928297.079999998</v>
      </c>
      <c r="G10" s="24">
        <f t="shared" si="0"/>
        <v>45508179.649999999</v>
      </c>
      <c r="H10" s="24">
        <f t="shared" si="0"/>
        <v>45508179.649999999</v>
      </c>
      <c r="I10" s="24">
        <f t="shared" si="0"/>
        <v>14420117.430000002</v>
      </c>
    </row>
    <row r="11" spans="2:12" ht="15" customHeight="1" x14ac:dyDescent="0.25">
      <c r="B11" s="25"/>
      <c r="C11" s="26" t="s">
        <v>16</v>
      </c>
      <c r="D11" s="27">
        <f>'[1]EDO. FINAN. OCT (2)'!C8</f>
        <v>17693173.190000001</v>
      </c>
      <c r="E11" s="27">
        <f>'[1]EDO. FINAN. OCT (2)'!D8</f>
        <v>782764.41</v>
      </c>
      <c r="F11" s="27">
        <f>D11+E11</f>
        <v>18475937.600000001</v>
      </c>
      <c r="G11" s="27">
        <f>'[1]EDO. FINAN. OCT (2)'!G8</f>
        <v>15262781.460000001</v>
      </c>
      <c r="H11" s="27">
        <f>'[1]EDO. FINAN. OCT (2)'!I8</f>
        <v>15262781.460000001</v>
      </c>
      <c r="I11" s="28">
        <f>+F11-G11</f>
        <v>3213156.1400000006</v>
      </c>
      <c r="L11" s="29"/>
    </row>
    <row r="12" spans="2:12" ht="15" customHeight="1" x14ac:dyDescent="0.25">
      <c r="B12" s="25"/>
      <c r="C12" s="26" t="s">
        <v>17</v>
      </c>
      <c r="D12" s="27">
        <f>'[1]EDO. FINAN. OCT (2)'!C9</f>
        <v>1748667.68</v>
      </c>
      <c r="E12" s="27">
        <f>'[1]EDO. FINAN. OCT (2)'!D9</f>
        <v>-20446.12</v>
      </c>
      <c r="F12" s="27">
        <f t="shared" ref="F12:F27" si="1">D12+E12</f>
        <v>1728221.5599999998</v>
      </c>
      <c r="G12" s="27">
        <f>'[1]EDO. FINAN. OCT (2)'!G9</f>
        <v>1248000</v>
      </c>
      <c r="H12" s="27">
        <f>'[1]EDO. FINAN. OCT (2)'!I9</f>
        <v>1248000</v>
      </c>
      <c r="I12" s="28">
        <f t="shared" ref="I12:I75" si="2">+F12-G12</f>
        <v>480221.55999999982</v>
      </c>
      <c r="L12" s="29"/>
    </row>
    <row r="13" spans="2:12" ht="15" customHeight="1" x14ac:dyDescent="0.25">
      <c r="B13" s="25"/>
      <c r="C13" s="26" t="s">
        <v>18</v>
      </c>
      <c r="D13" s="27">
        <f>'[1]EDO. FINAN. OCT (2)'!C10+'[1]EDO. FINAN. OCT (2)'!C11+'[1]EDO. FINAN. OCT (2)'!C12</f>
        <v>4088402.7600000002</v>
      </c>
      <c r="E13" s="27">
        <f>'[1]EDO. FINAN. OCT (2)'!D10+'[1]EDO. FINAN. OCT (2)'!D11+'[1]EDO. FINAN. OCT (2)'!D12</f>
        <v>-289683.58</v>
      </c>
      <c r="F13" s="27">
        <f t="shared" si="1"/>
        <v>3798719.18</v>
      </c>
      <c r="G13" s="27">
        <f>'[1]EDO. FINAN. OCT (2)'!G10+'[1]EDO. FINAN. OCT (2)'!G11+'[1]EDO. FINAN. OCT (2)'!G12</f>
        <v>2267062.58</v>
      </c>
      <c r="H13" s="27">
        <f>'[1]EDO. FINAN. OCT (2)'!I10+'[1]EDO. FINAN. OCT (2)'!I11+'[1]EDO. FINAN. OCT (2)'!I12</f>
        <v>2267062.58</v>
      </c>
      <c r="I13" s="28">
        <f t="shared" si="2"/>
        <v>1531656.6</v>
      </c>
      <c r="L13" s="29"/>
    </row>
    <row r="14" spans="2:12" ht="15" customHeight="1" x14ac:dyDescent="0.25">
      <c r="B14" s="25"/>
      <c r="C14" s="26" t="s">
        <v>19</v>
      </c>
      <c r="D14" s="27">
        <f>'[1]EDO. FINAN. OCT (2)'!C13+'[1]EDO. FINAN. OCT (2)'!C14+'[1]EDO. FINAN. OCT (2)'!C15+'[1]EDO. FINAN. OCT (2)'!C16+'[1]EDO. FINAN. OCT (2)'!C17+'[1]EDO. FINAN. OCT (2)'!C18+'[1]EDO. FINAN. OCT (2)'!C19</f>
        <v>5927452.04</v>
      </c>
      <c r="E14" s="27">
        <f>'[1]EDO. FINAN. OCT (2)'!D13+'[1]EDO. FINAN. OCT (2)'!D14+'[1]EDO. FINAN. OCT (2)'!D15+'[1]EDO. FINAN. OCT (2)'!D16+'[1]EDO. FINAN. OCT (2)'!D17+'[1]EDO. FINAN. OCT (2)'!D18+'[1]EDO. FINAN. OCT (2)'!D19</f>
        <v>-220968.43000000005</v>
      </c>
      <c r="F14" s="27">
        <f t="shared" si="1"/>
        <v>5706483.6100000003</v>
      </c>
      <c r="G14" s="27">
        <f>'[1]EDO. FINAN. OCT (2)'!G13+'[1]EDO. FINAN. OCT (2)'!G14+'[1]EDO. FINAN. OCT (2)'!G15+'[1]EDO. FINAN. OCT (2)'!G16+'[1]EDO. FINAN. OCT (2)'!G17+'[1]EDO. FINAN. OCT (2)'!G18+'[1]EDO. FINAN. OCT (2)'!G19</f>
        <v>4557096.4700000007</v>
      </c>
      <c r="H14" s="27">
        <f>'[1]EDO. FINAN. OCT (2)'!I13+'[1]EDO. FINAN. OCT (2)'!I14+'[1]EDO. FINAN. OCT (2)'!I15+'[1]EDO. FINAN. OCT (2)'!I16+'[1]EDO. FINAN. OCT (2)'!I17+'[1]EDO. FINAN. OCT (2)'!I18+'[1]EDO. FINAN. OCT (2)'!I19</f>
        <v>4557096.4700000007</v>
      </c>
      <c r="I14" s="28">
        <f t="shared" si="2"/>
        <v>1149387.1399999997</v>
      </c>
    </row>
    <row r="15" spans="2:12" ht="15" customHeight="1" x14ac:dyDescent="0.25">
      <c r="B15" s="25"/>
      <c r="C15" s="26" t="s">
        <v>20</v>
      </c>
      <c r="D15" s="27">
        <f>'[1]EDO. FINAN. OCT (2)'!C20+'[1]EDO. FINAN. OCT (2)'!C21+'[1]EDO. FINAN. OCT (2)'!C22+'[1]EDO. FINAN. OCT (2)'!C23+'[1]EDO. FINAN. OCT (2)'!C24+'[1]EDO. FINAN. OCT (2)'!C25+'[1]EDO. FINAN. OCT (2)'!C26+'[1]EDO. FINAN. OCT (2)'!C27+'[1]EDO. FINAN. OCT (2)'!C28+'[1]EDO. FINAN. OCT (2)'!C29+'[1]EDO. FINAN. OCT (2)'!C30+'[1]EDO. FINAN. OCT (2)'!C31+'[1]EDO. FINAN. OCT (2)'!C32+'[1]EDO. FINAN. OCT (2)'!C33+'[1]EDO. FINAN. OCT (2)'!C34+'[1]EDO. FINAN. OCT (2)'!C35+'[1]EDO. FINAN. OCT (2)'!C36+'[1]EDO. FINAN. OCT (2)'!C37+'[1]EDO. FINAN. OCT (2)'!C38+'[1]EDO. FINAN. OCT (2)'!C39+'[1]EDO. FINAN. OCT (2)'!C40+'[1]EDO. FINAN. OCT (2)'!C41+'[1]EDO. FINAN. OCT (2)'!C42+'[1]EDO. FINAN. OCT (2)'!C43+'[1]EDO. FINAN. OCT (2)'!C44+'[1]EDO. FINAN. OCT (2)'!C45+'[1]EDO. FINAN. OCT (2)'!C46+'[1]EDO. FINAN. OCT (2)'!C47+'[1]EDO. FINAN. OCT (2)'!C48+'[1]EDO. FINAN. OCT (2)'!C49+'[1]EDO. FINAN. OCT (2)'!C50+'[1]EDO. FINAN. OCT (2)'!C51</f>
        <v>27585247.259999998</v>
      </c>
      <c r="E15" s="27">
        <f>'[1]EDO. FINAN. OCT (2)'!D20+'[1]EDO. FINAN. OCT (2)'!D21+'[1]EDO. FINAN. OCT (2)'!D22+'[1]EDO. FINAN. OCT (2)'!D23+'[1]EDO. FINAN. OCT (2)'!D24+'[1]EDO. FINAN. OCT (2)'!D25+'[1]EDO. FINAN. OCT (2)'!D26+'[1]EDO. FINAN. OCT (2)'!D27+'[1]EDO. FINAN. OCT (2)'!D28+'[1]EDO. FINAN. OCT (2)'!D29+'[1]EDO. FINAN. OCT (2)'!D30+'[1]EDO. FINAN. OCT (2)'!D31+'[1]EDO. FINAN. OCT (2)'!D32+'[1]EDO. FINAN. OCT (2)'!D33+'[1]EDO. FINAN. OCT (2)'!D34+'[1]EDO. FINAN. OCT (2)'!D35+'[1]EDO. FINAN. OCT (2)'!D36+'[1]EDO. FINAN. OCT (2)'!D37+'[1]EDO. FINAN. OCT (2)'!D38+'[1]EDO. FINAN. OCT (2)'!D39+'[1]EDO. FINAN. OCT (2)'!D40+'[1]EDO. FINAN. OCT (2)'!D41+'[1]EDO. FINAN. OCT (2)'!D42+'[1]EDO. FINAN. OCT (2)'!D43+'[1]EDO. FINAN. OCT (2)'!D44+'[1]EDO. FINAN. OCT (2)'!D45+'[1]EDO. FINAN. OCT (2)'!D46+'[1]EDO. FINAN. OCT (2)'!D47+'[1]EDO. FINAN. OCT (2)'!D48+'[1]EDO. FINAN. OCT (2)'!D49+'[1]EDO. FINAN. OCT (2)'!D50+'[1]EDO. FINAN. OCT (2)'!D51</f>
        <v>1832591.7700000005</v>
      </c>
      <c r="F15" s="27">
        <f t="shared" si="1"/>
        <v>29417839.029999997</v>
      </c>
      <c r="G15" s="27">
        <f>'[1]EDO. FINAN. OCT (2)'!G20+'[1]EDO. FINAN. OCT (2)'!G21+'[1]EDO. FINAN. OCT (2)'!G22+'[1]EDO. FINAN. OCT (2)'!G23+'[1]EDO. FINAN. OCT (2)'!G24+'[1]EDO. FINAN. OCT (2)'!G25+'[1]EDO. FINAN. OCT (2)'!G26+'[1]EDO. FINAN. OCT (2)'!G27+'[1]EDO. FINAN. OCT (2)'!G28+'[1]EDO. FINAN. OCT (2)'!G29+'[1]EDO. FINAN. OCT (2)'!G30+'[1]EDO. FINAN. OCT (2)'!G31+'[1]EDO. FINAN. OCT (2)'!G32+'[1]EDO. FINAN. OCT (2)'!G33+'[1]EDO. FINAN. OCT (2)'!G34+'[1]EDO. FINAN. OCT (2)'!G35+'[1]EDO. FINAN. OCT (2)'!G36+'[1]EDO. FINAN. OCT (2)'!G37+'[1]EDO. FINAN. OCT (2)'!G38+'[1]EDO. FINAN. OCT (2)'!G39+'[1]EDO. FINAN. OCT (2)'!G40+'[1]EDO. FINAN. OCT (2)'!G41+'[1]EDO. FINAN. OCT (2)'!G42+'[1]EDO. FINAN. OCT (2)'!G43+'[1]EDO. FINAN. OCT (2)'!G44+'[1]EDO. FINAN. OCT (2)'!G45+'[1]EDO. FINAN. OCT (2)'!G46+'[1]EDO. FINAN. OCT (2)'!G47+'[1]EDO. FINAN. OCT (2)'!G48+'[1]EDO. FINAN. OCT (2)'!G49+'[1]EDO. FINAN. OCT (2)'!G50+'[1]EDO. FINAN. OCT (2)'!G51</f>
        <v>21549828.509999998</v>
      </c>
      <c r="H15" s="27">
        <f>'[1]EDO. FINAN. OCT (2)'!I20+'[1]EDO. FINAN. OCT (2)'!I21+'[1]EDO. FINAN. OCT (2)'!I22+'[1]EDO. FINAN. OCT (2)'!I23+'[1]EDO. FINAN. OCT (2)'!I24+'[1]EDO. FINAN. OCT (2)'!I25+'[1]EDO. FINAN. OCT (2)'!I26+'[1]EDO. FINAN. OCT (2)'!I27+'[1]EDO. FINAN. OCT (2)'!I28+'[1]EDO. FINAN. OCT (2)'!I29+'[1]EDO. FINAN. OCT (2)'!I30+'[1]EDO. FINAN. OCT (2)'!I31+'[1]EDO. FINAN. OCT (2)'!I32+'[1]EDO. FINAN. OCT (2)'!I33+'[1]EDO. FINAN. OCT (2)'!I34+'[1]EDO. FINAN. OCT (2)'!I35+'[1]EDO. FINAN. OCT (2)'!I36+'[1]EDO. FINAN. OCT (2)'!I37+'[1]EDO. FINAN. OCT (2)'!I38+'[1]EDO. FINAN. OCT (2)'!I39+'[1]EDO. FINAN. OCT (2)'!I40+'[1]EDO. FINAN. OCT (2)'!I41+'[1]EDO. FINAN. OCT (2)'!I42+'[1]EDO. FINAN. OCT (2)'!I43+'[1]EDO. FINAN. OCT (2)'!I44+'[1]EDO. FINAN. OCT (2)'!I45+'[1]EDO. FINAN. OCT (2)'!I46+'[1]EDO. FINAN. OCT (2)'!I47+'[1]EDO. FINAN. OCT (2)'!I48+'[1]EDO. FINAN. OCT (2)'!I49+'[1]EDO. FINAN. OCT (2)'!I50+'[1]EDO. FINAN. OCT (2)'!I51</f>
        <v>21549828.509999998</v>
      </c>
      <c r="I15" s="28">
        <f t="shared" si="2"/>
        <v>7868010.5199999996</v>
      </c>
    </row>
    <row r="16" spans="2:12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OCT (2)'!C52</f>
        <v>1005539.07</v>
      </c>
      <c r="E17" s="27">
        <f>'[1]EDO. FINAN. OCT (2)'!D52</f>
        <v>-204442.97</v>
      </c>
      <c r="F17" s="27">
        <f t="shared" si="1"/>
        <v>801096.1</v>
      </c>
      <c r="G17" s="27">
        <f>'[1]EDO. FINAN. OCT (2)'!G52</f>
        <v>623410.63</v>
      </c>
      <c r="H17" s="27">
        <f>'[1]EDO. FINAN. OCT (2)'!I52</f>
        <v>623410.63</v>
      </c>
      <c r="I17" s="28">
        <f t="shared" si="2"/>
        <v>177685.46999999997</v>
      </c>
    </row>
    <row r="18" spans="2:9" ht="15" customHeight="1" x14ac:dyDescent="0.25">
      <c r="B18" s="30" t="s">
        <v>23</v>
      </c>
      <c r="C18" s="31"/>
      <c r="D18" s="24">
        <f>SUM(D19:D27)</f>
        <v>5400773</v>
      </c>
      <c r="E18" s="24">
        <f t="shared" ref="E18:I18" si="3">SUM(E19:E27)</f>
        <v>-590444.24999999988</v>
      </c>
      <c r="F18" s="24">
        <f t="shared" si="3"/>
        <v>4810328.75</v>
      </c>
      <c r="G18" s="24">
        <f t="shared" si="3"/>
        <v>3596850.31</v>
      </c>
      <c r="H18" s="24">
        <f t="shared" si="3"/>
        <v>3596850.31</v>
      </c>
      <c r="I18" s="24">
        <f t="shared" si="3"/>
        <v>1213478.44</v>
      </c>
    </row>
    <row r="19" spans="2:9" ht="15" customHeight="1" x14ac:dyDescent="0.25">
      <c r="B19" s="25"/>
      <c r="C19" s="26" t="s">
        <v>24</v>
      </c>
      <c r="D19" s="27">
        <f>'[1]EDO. FINAN. OCT (2)'!C54+'[1]EDO. FINAN. OCT (2)'!C55+'[1]EDO. FINAN. OCT (2)'!C56+'[1]EDO. FINAN. OCT (2)'!C57</f>
        <v>1486600</v>
      </c>
      <c r="E19" s="27">
        <f>'[1]EDO. FINAN. OCT (2)'!D54+'[1]EDO. FINAN. OCT (2)'!D55+'[1]EDO. FINAN. OCT (2)'!D56+'[1]EDO. FINAN. OCT (2)'!D57</f>
        <v>-896826.27999999991</v>
      </c>
      <c r="F19" s="27">
        <f>D19+E19</f>
        <v>589773.72000000009</v>
      </c>
      <c r="G19" s="27">
        <f>'[1]EDO. FINAN. OCT (2)'!G54+'[1]EDO. FINAN. OCT (2)'!G55+'[1]EDO. FINAN. OCT (2)'!G56+'[1]EDO. FINAN. OCT (2)'!G57</f>
        <v>528732.64</v>
      </c>
      <c r="H19" s="27">
        <f>'[1]EDO. FINAN. OCT (2)'!I54+'[1]EDO. FINAN. OCT (2)'!I55+'[1]EDO. FINAN. OCT (2)'!I56+'[1]EDO. FINAN. OCT (2)'!I57</f>
        <v>528732.64</v>
      </c>
      <c r="I19" s="28">
        <f t="shared" si="2"/>
        <v>61041.080000000075</v>
      </c>
    </row>
    <row r="20" spans="2:9" ht="15" customHeight="1" x14ac:dyDescent="0.25">
      <c r="B20" s="25"/>
      <c r="C20" s="26" t="s">
        <v>25</v>
      </c>
      <c r="D20" s="27">
        <f>'[1]EDO. FINAN. OCT (2)'!C58</f>
        <v>69600</v>
      </c>
      <c r="E20" s="27">
        <f>'[1]EDO. FINAN. OCT (2)'!D58</f>
        <v>-2209.9899999999998</v>
      </c>
      <c r="F20" s="27">
        <f t="shared" si="1"/>
        <v>67390.009999999995</v>
      </c>
      <c r="G20" s="27">
        <f>'[1]EDO. FINAN. OCT (2)'!G58</f>
        <v>52640</v>
      </c>
      <c r="H20" s="27">
        <f>'[1]EDO. FINAN. OCT (2)'!I58</f>
        <v>52640</v>
      </c>
      <c r="I20" s="28">
        <f t="shared" si="2"/>
        <v>14750.009999999995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OCT (2)'!C59+'[1]EDO. FINAN. OCT (2)'!C60+'[1]EDO. FINAN. OCT (2)'!C61</f>
        <v>84150</v>
      </c>
      <c r="E22" s="27">
        <f>'[1]EDO. FINAN. OCT (2)'!D59+'[1]EDO. FINAN. OCT (2)'!D60+'[1]EDO. FINAN. OCT (2)'!D61</f>
        <v>-33580.76</v>
      </c>
      <c r="F22" s="27">
        <f t="shared" si="1"/>
        <v>50569.24</v>
      </c>
      <c r="G22" s="27">
        <f>'[1]EDO. FINAN. OCT (2)'!G59+'[1]EDO. FINAN. OCT (2)'!G60+'[1]EDO. FINAN. OCT (2)'!G61</f>
        <v>31474.36</v>
      </c>
      <c r="H22" s="27">
        <f>'[1]EDO. FINAN. OCT (2)'!I59+'[1]EDO. FINAN. OCT (2)'!I60+'[1]EDO. FINAN. OCT (2)'!I61</f>
        <v>31474.36</v>
      </c>
      <c r="I22" s="28">
        <f t="shared" si="2"/>
        <v>19094.879999999997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OCT (2)'!C62</f>
        <v>3605952</v>
      </c>
      <c r="E24" s="27">
        <f>'[1]EDO. FINAN. OCT (2)'!D62</f>
        <v>299954.7</v>
      </c>
      <c r="F24" s="27">
        <f t="shared" si="1"/>
        <v>3905906.7</v>
      </c>
      <c r="G24" s="27">
        <f>'[1]EDO. FINAN. OCT (2)'!G62</f>
        <v>2822126.45</v>
      </c>
      <c r="H24" s="27">
        <f>'[1]EDO. FINAN. OCT (2)'!I62</f>
        <v>2822126.45</v>
      </c>
      <c r="I24" s="28">
        <f t="shared" si="2"/>
        <v>1083780.25</v>
      </c>
    </row>
    <row r="25" spans="2:9" ht="15" customHeight="1" x14ac:dyDescent="0.25">
      <c r="B25" s="25"/>
      <c r="C25" s="26" t="s">
        <v>30</v>
      </c>
      <c r="D25" s="27">
        <f>'[1]EDO. FINAN. OCT (2)'!C63+'[1]EDO. FINAN. OCT (2)'!C64</f>
        <v>9071</v>
      </c>
      <c r="E25" s="27">
        <f>'[1]EDO. FINAN. OCT (2)'!D63+'[1]EDO. FINAN. OCT (2)'!D64</f>
        <v>-6571</v>
      </c>
      <c r="F25" s="27">
        <f t="shared" si="1"/>
        <v>2500</v>
      </c>
      <c r="G25" s="27">
        <f>'[1]EDO. FINAN. OCT (2)'!G63+'[1]EDO. FINAN. OCT (2)'!G64</f>
        <v>0</v>
      </c>
      <c r="H25" s="27">
        <f>'[1]EDO. FINAN. OCT (2)'!I63+'[1]EDO. FINAN. OCT (2)'!I64</f>
        <v>0</v>
      </c>
      <c r="I25" s="28">
        <f t="shared" si="2"/>
        <v>2500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OCT (2)'!C65+'[1]EDO. FINAN. OCT (2)'!C66+'[1]EDO. FINAN. OCT (2)'!C67+'[1]EDO. FINAN. OCT (2)'!C68+'[1]EDO. FINAN. OCT (2)'!C69+'[1]EDO. FINAN. OCT (2)'!C70</f>
        <v>145400</v>
      </c>
      <c r="E27" s="27">
        <f>'[1]EDO. FINAN. OCT (2)'!D65+'[1]EDO. FINAN. OCT (2)'!D66+'[1]EDO. FINAN. OCT (2)'!D67+'[1]EDO. FINAN. OCT (2)'!D68+'[1]EDO. FINAN. OCT (2)'!D69+'[1]EDO. FINAN. OCT (2)'!D70</f>
        <v>48789.08</v>
      </c>
      <c r="F27" s="27">
        <f t="shared" si="1"/>
        <v>194189.08000000002</v>
      </c>
      <c r="G27" s="27">
        <f>'[1]EDO. FINAN. OCT (2)'!G65+'[1]EDO. FINAN. OCT (2)'!G66+'[1]EDO. FINAN. OCT (2)'!G67+'[1]EDO. FINAN. OCT (2)'!G68+'[1]EDO. FINAN. OCT (2)'!G69+'[1]EDO. FINAN. OCT (2)'!G70</f>
        <v>161876.85999999999</v>
      </c>
      <c r="H27" s="27">
        <f>'[1]EDO. FINAN. OCT (2)'!I65+'[1]EDO. FINAN. OCT (2)'!I66+'[1]EDO. FINAN. OCT (2)'!I67+'[1]EDO. FINAN. OCT (2)'!I68+'[1]EDO. FINAN. OCT (2)'!I69+'[1]EDO. FINAN. OCT (2)'!I70</f>
        <v>161876.85999999999</v>
      </c>
      <c r="I27" s="28">
        <f t="shared" si="2"/>
        <v>32312.22000000003</v>
      </c>
    </row>
    <row r="28" spans="2:9" ht="15" customHeight="1" x14ac:dyDescent="0.25">
      <c r="B28" s="30" t="s">
        <v>33</v>
      </c>
      <c r="C28" s="31"/>
      <c r="D28" s="24">
        <f>SUM(D29:D37)</f>
        <v>19661005</v>
      </c>
      <c r="E28" s="24">
        <f t="shared" ref="E28:I28" si="4">SUM(E29:E37)</f>
        <v>1040444.2500000001</v>
      </c>
      <c r="F28" s="24">
        <f t="shared" si="4"/>
        <v>20701449.25</v>
      </c>
      <c r="G28" s="24">
        <f t="shared" si="4"/>
        <v>16357161.049999997</v>
      </c>
      <c r="H28" s="24">
        <f t="shared" si="4"/>
        <v>16349653.529999997</v>
      </c>
      <c r="I28" s="24">
        <f t="shared" si="4"/>
        <v>4344288.2</v>
      </c>
    </row>
    <row r="29" spans="2:9" ht="15" customHeight="1" x14ac:dyDescent="0.25">
      <c r="B29" s="25"/>
      <c r="C29" s="26" t="s">
        <v>34</v>
      </c>
      <c r="D29" s="27">
        <f>'[1]EDO. FINAN. OCT (2)'!C72+'[1]EDO. FINAN. OCT (2)'!C73+'[1]EDO. FINAN. OCT (2)'!C74+'[1]EDO. FINAN. OCT (2)'!C75</f>
        <v>1254800</v>
      </c>
      <c r="E29" s="27">
        <f>'[1]EDO. FINAN. OCT (2)'!D72+'[1]EDO. FINAN. OCT (2)'!D73+'[1]EDO. FINAN. OCT (2)'!D74+'[1]EDO. FINAN. OCT (2)'!D75</f>
        <v>-59582.679999999993</v>
      </c>
      <c r="F29" s="27">
        <f t="shared" ref="F29:F81" si="5">D29+E29</f>
        <v>1195217.32</v>
      </c>
      <c r="G29" s="27">
        <f>'[1]EDO. FINAN. OCT (2)'!G72+'[1]EDO. FINAN. OCT (2)'!G73+'[1]EDO. FINAN. OCT (2)'!G74+'[1]EDO. FINAN. OCT (2)'!G75</f>
        <v>954978.09</v>
      </c>
      <c r="H29" s="27">
        <f>'[1]EDO. FINAN. OCT (2)'!I72+'[1]EDO. FINAN. OCT (2)'!I73+'[1]EDO. FINAN. OCT (2)'!I74+'[1]EDO. FINAN. OCT (2)'!I75</f>
        <v>954978.09</v>
      </c>
      <c r="I29" s="28">
        <f t="shared" si="2"/>
        <v>240239.2300000001</v>
      </c>
    </row>
    <row r="30" spans="2:9" ht="15" customHeight="1" x14ac:dyDescent="0.25">
      <c r="B30" s="25"/>
      <c r="C30" s="26" t="s">
        <v>35</v>
      </c>
      <c r="D30" s="27">
        <f>'[1]EDO. FINAN. OCT (2)'!C76+'[1]EDO. FINAN. OCT (2)'!C77+'[1]EDO. FINAN. OCT (2)'!C78+'[1]EDO. FINAN. OCT (2)'!C79</f>
        <v>9335096</v>
      </c>
      <c r="E30" s="27">
        <f>'[1]EDO. FINAN. OCT (2)'!D76+'[1]EDO. FINAN. OCT (2)'!D77+'[1]EDO. FINAN. OCT (2)'!D78+'[1]EDO. FINAN. OCT (2)'!D79</f>
        <v>94596.09</v>
      </c>
      <c r="F30" s="27">
        <f t="shared" si="5"/>
        <v>9429692.0899999999</v>
      </c>
      <c r="G30" s="27">
        <f>'[1]EDO. FINAN. OCT (2)'!G76+'[1]EDO. FINAN. OCT (2)'!G77+'[1]EDO. FINAN. OCT (2)'!G78+'[1]EDO. FINAN. OCT (2)'!G79</f>
        <v>7914675.2299999995</v>
      </c>
      <c r="H30" s="27">
        <f>'[1]EDO. FINAN. OCT (2)'!I76+'[1]EDO. FINAN. OCT (2)'!I77+'[1]EDO. FINAN. OCT (2)'!I78+'[1]EDO. FINAN. OCT (2)'!I79</f>
        <v>7914675.2299999995</v>
      </c>
      <c r="I30" s="28">
        <f t="shared" si="2"/>
        <v>1515016.8600000003</v>
      </c>
    </row>
    <row r="31" spans="2:9" ht="15" customHeight="1" x14ac:dyDescent="0.25">
      <c r="B31" s="25"/>
      <c r="C31" s="26" t="s">
        <v>36</v>
      </c>
      <c r="D31" s="27">
        <f>'[1]EDO. FINAN. OCT (2)'!C80+'[1]EDO. FINAN. OCT (2)'!C81+'[1]EDO. FINAN. OCT (2)'!C82+'[1]EDO. FINAN. OCT (2)'!C83+'[1]EDO. FINAN. OCT (2)'!C84+'[1]EDO. FINAN. OCT (2)'!C85+'[1]EDO. FINAN. OCT (2)'!C86</f>
        <v>5693929</v>
      </c>
      <c r="E31" s="27">
        <f>'[1]EDO. FINAN. OCT (2)'!D80+'[1]EDO. FINAN. OCT (2)'!D81+'[1]EDO. FINAN. OCT (2)'!D82+'[1]EDO. FINAN. OCT (2)'!D83+'[1]EDO. FINAN. OCT (2)'!D84+'[1]EDO. FINAN. OCT (2)'!D85+'[1]EDO. FINAN. OCT (2)'!D86</f>
        <v>124765.29999999999</v>
      </c>
      <c r="F31" s="27">
        <f t="shared" si="5"/>
        <v>5818694.2999999998</v>
      </c>
      <c r="G31" s="27">
        <f>'[1]EDO. FINAN. OCT (2)'!G80+'[1]EDO. FINAN. OCT (2)'!G81+'[1]EDO. FINAN. OCT (2)'!G82+'[1]EDO. FINAN. OCT (2)'!G83+'[1]EDO. FINAN. OCT (2)'!G84+'[1]EDO. FINAN. OCT (2)'!G85+'[1]EDO. FINAN. OCT (2)'!G86</f>
        <v>3908799.13</v>
      </c>
      <c r="H31" s="27">
        <f>'[1]EDO. FINAN. OCT (2)'!I80+'[1]EDO. FINAN. OCT (2)'!I81+'[1]EDO. FINAN. OCT (2)'!I82+'[1]EDO. FINAN. OCT (2)'!I83+'[1]EDO. FINAN. OCT (2)'!I84+'[1]EDO. FINAN. OCT (2)'!I85+'[1]EDO. FINAN. OCT (2)'!I86</f>
        <v>3908799.13</v>
      </c>
      <c r="I31" s="28">
        <f t="shared" si="2"/>
        <v>1909895.17</v>
      </c>
    </row>
    <row r="32" spans="2:9" ht="15" customHeight="1" x14ac:dyDescent="0.25">
      <c r="B32" s="25"/>
      <c r="C32" s="26" t="s">
        <v>37</v>
      </c>
      <c r="D32" s="27">
        <f>'[1]EDO. FINAN. OCT (2)'!C87+'[1]EDO. FINAN. OCT (2)'!C88+'[1]EDO. FINAN. OCT (2)'!C89+'[1]EDO. FINAN. OCT (2)'!C90</f>
        <v>403100</v>
      </c>
      <c r="E32" s="27">
        <f>'[1]EDO. FINAN. OCT (2)'!D87+'[1]EDO. FINAN. OCT (2)'!D88+'[1]EDO. FINAN. OCT (2)'!D89+'[1]EDO. FINAN. OCT (2)'!D90</f>
        <v>87314.4</v>
      </c>
      <c r="F32" s="27">
        <f t="shared" si="5"/>
        <v>490414.4</v>
      </c>
      <c r="G32" s="27">
        <f>'[1]EDO. FINAN. OCT (2)'!G87+'[1]EDO. FINAN. OCT (2)'!G88+'[1]EDO. FINAN. OCT (2)'!G89+'[1]EDO. FINAN. OCT (2)'!G90</f>
        <v>439390.92000000004</v>
      </c>
      <c r="H32" s="27">
        <f>'[1]EDO. FINAN. OCT (2)'!I87+'[1]EDO. FINAN. OCT (2)'!I88+'[1]EDO. FINAN. OCT (2)'!I89+'[1]EDO. FINAN. OCT (2)'!I90</f>
        <v>439390.92000000004</v>
      </c>
      <c r="I32" s="28">
        <f t="shared" si="2"/>
        <v>51023.479999999981</v>
      </c>
    </row>
    <row r="33" spans="2:9" ht="15" customHeight="1" x14ac:dyDescent="0.25">
      <c r="B33" s="25"/>
      <c r="C33" s="26" t="s">
        <v>38</v>
      </c>
      <c r="D33" s="27">
        <f>'[1]EDO. FINAN. OCT (2)'!C91+'[1]EDO. FINAN. OCT (2)'!C92+'[1]EDO. FINAN. OCT (2)'!C93+'[1]EDO. FINAN. OCT (2)'!C94+'[1]EDO. FINAN. OCT (2)'!C95+'[1]EDO. FINAN. OCT (2)'!C96</f>
        <v>1038580</v>
      </c>
      <c r="E33" s="27">
        <f>'[1]EDO. FINAN. OCT (2)'!D91+'[1]EDO. FINAN. OCT (2)'!D92+'[1]EDO. FINAN. OCT (2)'!D93+'[1]EDO. FINAN. OCT (2)'!D94+'[1]EDO. FINAN. OCT (2)'!D95+'[1]EDO. FINAN. OCT (2)'!D96</f>
        <v>63404.66</v>
      </c>
      <c r="F33" s="27">
        <f t="shared" si="5"/>
        <v>1101984.6599999999</v>
      </c>
      <c r="G33" s="27">
        <f>'[1]EDO. FINAN. OCT (2)'!G91+'[1]EDO. FINAN. OCT (2)'!G92+'[1]EDO. FINAN. OCT (2)'!G93+'[1]EDO. FINAN. OCT (2)'!G94+'[1]EDO. FINAN. OCT (2)'!G95+'[1]EDO. FINAN. OCT (2)'!G96</f>
        <v>907909.53</v>
      </c>
      <c r="H33" s="27">
        <f>'[1]EDO. FINAN. OCT (2)'!I91+'[1]EDO. FINAN. OCT (2)'!I92+'[1]EDO. FINAN. OCT (2)'!I93+'[1]EDO. FINAN. OCT (2)'!I94+'[1]EDO. FINAN. OCT (2)'!I95+'[1]EDO. FINAN. OCT (2)'!I96</f>
        <v>900402.01</v>
      </c>
      <c r="I33" s="28">
        <f t="shared" si="2"/>
        <v>194075.12999999989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OCT (2)'!C97+'[1]EDO. FINAN. OCT (2)'!C98+'[1]EDO. FINAN. OCT (2)'!C99+'[1]EDO. FINAN. OCT (2)'!C100</f>
        <v>1095100</v>
      </c>
      <c r="E35" s="27">
        <f>'[1]EDO. FINAN. OCT (2)'!D97+'[1]EDO. FINAN. OCT (2)'!D98+'[1]EDO. FINAN. OCT (2)'!D99+'[1]EDO. FINAN. OCT (2)'!D100</f>
        <v>-12326.17</v>
      </c>
      <c r="F35" s="27">
        <f t="shared" si="5"/>
        <v>1082773.83</v>
      </c>
      <c r="G35" s="27">
        <f>'[1]EDO. FINAN. OCT (2)'!G97+'[1]EDO. FINAN. OCT (2)'!G98+'[1]EDO. FINAN. OCT (2)'!G99+'[1]EDO. FINAN. OCT (2)'!G100</f>
        <v>822659.09000000008</v>
      </c>
      <c r="H35" s="27">
        <f>'[1]EDO. FINAN. OCT (2)'!I97+'[1]EDO. FINAN. OCT (2)'!I98+'[1]EDO. FINAN. OCT (2)'!I99+'[1]EDO. FINAN. OCT (2)'!I100</f>
        <v>822659.09000000008</v>
      </c>
      <c r="I35" s="28">
        <f t="shared" si="2"/>
        <v>260114.74</v>
      </c>
    </row>
    <row r="36" spans="2:9" ht="15" customHeight="1" x14ac:dyDescent="0.25">
      <c r="B36" s="25"/>
      <c r="C36" s="26" t="s">
        <v>41</v>
      </c>
      <c r="D36" s="27">
        <f>'[1]EDO. FINAN. OCT (2)'!C101</f>
        <v>840400</v>
      </c>
      <c r="E36" s="27">
        <f>'[1]EDO. FINAN. OCT (2)'!D101</f>
        <v>722542.22</v>
      </c>
      <c r="F36" s="27">
        <f t="shared" si="5"/>
        <v>1562942.22</v>
      </c>
      <c r="G36" s="27">
        <f>'[1]EDO. FINAN. OCT (2)'!G101</f>
        <v>1389018.63</v>
      </c>
      <c r="H36" s="27">
        <f>'[1]EDO. FINAN. OCT (2)'!I101</f>
        <v>1389018.63</v>
      </c>
      <c r="I36" s="28">
        <f t="shared" si="2"/>
        <v>173923.59000000008</v>
      </c>
    </row>
    <row r="37" spans="2:9" ht="15" customHeight="1" x14ac:dyDescent="0.25">
      <c r="B37" s="25"/>
      <c r="C37" s="26" t="s">
        <v>42</v>
      </c>
      <c r="D37" s="27">
        <f>'[1]EDO. FINAN. OCT (2)'!C102</f>
        <v>0</v>
      </c>
      <c r="E37" s="27">
        <f>'[1]EDO. FINAN. OCT (2)'!D102</f>
        <v>19730.43</v>
      </c>
      <c r="F37" s="27">
        <f t="shared" si="5"/>
        <v>19730.43</v>
      </c>
      <c r="G37" s="27">
        <f>'[1]EDO. FINAN. OCT (2)'!G102</f>
        <v>19730.43</v>
      </c>
      <c r="H37" s="27">
        <f>'[1]EDO. FINAN. OCT (2)'!I102</f>
        <v>19730.43</v>
      </c>
      <c r="I37" s="28">
        <f t="shared" si="2"/>
        <v>0</v>
      </c>
    </row>
    <row r="38" spans="2:9" ht="15" customHeight="1" x14ac:dyDescent="0.25">
      <c r="B38" s="30" t="s">
        <v>43</v>
      </c>
      <c r="C38" s="31"/>
      <c r="D38" s="24">
        <f>SUM(D39:D47)</f>
        <v>17814488</v>
      </c>
      <c r="E38" s="24">
        <f t="shared" ref="E38:I38" si="6">SUM(E39:E47)</f>
        <v>-450000</v>
      </c>
      <c r="F38" s="24">
        <f t="shared" si="6"/>
        <v>17364488</v>
      </c>
      <c r="G38" s="24">
        <f t="shared" si="6"/>
        <v>13071930</v>
      </c>
      <c r="H38" s="24">
        <f>SUM(H39:H47)</f>
        <v>13071930</v>
      </c>
      <c r="I38" s="24">
        <f t="shared" si="6"/>
        <v>4292558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OCT (2)'!C104+'[1]EDO. FINAN. OCT (2)'!C105+'[1]EDO. FINAN. OCT (2)'!C106+'[1]EDO. FINAN. OCT (2)'!C107</f>
        <v>17814488</v>
      </c>
      <c r="E42" s="27">
        <f>'[1]EDO. FINAN. OCT (2)'!D104+'[1]EDO. FINAN. OCT (2)'!D105+'[1]EDO. FINAN. OCT (2)'!D106+'[1]EDO. FINAN. OCT (2)'!D107</f>
        <v>-450000</v>
      </c>
      <c r="F42" s="27">
        <f t="shared" si="5"/>
        <v>17364488</v>
      </c>
      <c r="G42" s="27">
        <f>'[1]EDO. FINAN. OCT (2)'!G104+'[1]EDO. FINAN. OCT (2)'!G105+'[1]EDO. FINAN. OCT (2)'!G106+'[1]EDO. FINAN. OCT (2)'!G107</f>
        <v>13071930</v>
      </c>
      <c r="H42" s="27">
        <f>'[1]EDO. FINAN. OCT (2)'!I104+'[1]EDO. FINAN. OCT (2)'!I105+'[1]EDO. FINAN. OCT (2)'!I106+'[1]EDO. FINAN. OCT (2)'!I107</f>
        <v>13071930</v>
      </c>
      <c r="I42" s="28">
        <f t="shared" si="2"/>
        <v>4292558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30" t="s">
        <v>53</v>
      </c>
      <c r="C48" s="31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30" t="s">
        <v>63</v>
      </c>
      <c r="C58" s="31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30" t="s">
        <v>67</v>
      </c>
      <c r="C62" s="31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30" t="s">
        <v>75</v>
      </c>
      <c r="C70" s="31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30" t="s">
        <v>79</v>
      </c>
      <c r="C74" s="31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100924748</v>
      </c>
      <c r="E82" s="34">
        <f t="shared" ref="E82:I82" si="13">SUM(E10+E18+E28+E38+E48+E58+E62+E70+E74)</f>
        <v>1879815.0800000005</v>
      </c>
      <c r="F82" s="34">
        <f t="shared" si="13"/>
        <v>102804563.08</v>
      </c>
      <c r="G82" s="34">
        <f t="shared" si="13"/>
        <v>78534121.00999999</v>
      </c>
      <c r="H82" s="34">
        <f t="shared" si="13"/>
        <v>78526613.489999995</v>
      </c>
      <c r="I82" s="34">
        <f t="shared" si="13"/>
        <v>24270442.07</v>
      </c>
    </row>
    <row r="94" spans="2:9" x14ac:dyDescent="0.25">
      <c r="D94" s="29"/>
    </row>
    <row r="95" spans="2:9" x14ac:dyDescent="0.25">
      <c r="D95" s="29"/>
      <c r="E95" s="29"/>
      <c r="F95" s="29"/>
      <c r="G95" s="29"/>
      <c r="H95" s="29"/>
      <c r="I95" s="29"/>
    </row>
    <row r="98" spans="4:10" x14ac:dyDescent="0.25">
      <c r="G98" s="29"/>
      <c r="H98" s="29"/>
      <c r="I98" s="29"/>
      <c r="J98" s="29"/>
    </row>
    <row r="100" spans="4:10" x14ac:dyDescent="0.25">
      <c r="D100" s="29"/>
    </row>
    <row r="104" spans="4:10" x14ac:dyDescent="0.25">
      <c r="D104" s="29"/>
      <c r="E104" s="29"/>
      <c r="F104" s="29"/>
      <c r="G104" s="29"/>
      <c r="H104" s="29"/>
      <c r="I104" s="29"/>
    </row>
    <row r="105" spans="4:10" x14ac:dyDescent="0.25">
      <c r="D105" s="29"/>
      <c r="E105" s="29"/>
      <c r="F105" s="29"/>
      <c r="G105" s="29"/>
      <c r="H105" s="29"/>
      <c r="I105" s="29"/>
    </row>
    <row r="106" spans="4:10" x14ac:dyDescent="0.25">
      <c r="D106" s="29"/>
      <c r="E106" s="29"/>
      <c r="F106" s="29"/>
      <c r="G106" s="29"/>
      <c r="H106" s="29"/>
      <c r="I106" s="29"/>
    </row>
    <row r="107" spans="4:10" x14ac:dyDescent="0.25">
      <c r="D107" s="29"/>
      <c r="E107" s="29"/>
      <c r="F107" s="29"/>
      <c r="G107" s="29"/>
      <c r="H107" s="29"/>
      <c r="I107" s="29"/>
    </row>
    <row r="108" spans="4:10" x14ac:dyDescent="0.25">
      <c r="D108" s="29"/>
      <c r="E108" s="29"/>
      <c r="F108" s="29"/>
      <c r="G108" s="29"/>
      <c r="H108" s="29"/>
      <c r="I108" s="29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2024-11-19T15:01:37Z</dcterms:created>
  <dcterms:modified xsi:type="dcterms:W3CDTF">2024-11-19T15:02:27Z</dcterms:modified>
</cp:coreProperties>
</file>