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omments1.xml" ContentType="application/vnd.openxmlformats-officedocument.spreadsheetml.comments+xml"/>
  <Override PartName="/xl/drawings/drawing6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ardoso\Documents\PLANEACION\PROYECTOS 2025\"/>
    </mc:Choice>
  </mc:AlternateContent>
  <bookViews>
    <workbookView xWindow="0" yWindow="0" windowWidth="24000" windowHeight="8730" tabRatio="823" activeTab="1"/>
  </bookViews>
  <sheets>
    <sheet name="METAS (PED)" sheetId="30" r:id="rId1"/>
    <sheet name="1.-POA-2025" sheetId="35" r:id="rId2"/>
    <sheet name="STG" sheetId="3" r:id="rId3"/>
    <sheet name="SNIMAS" sheetId="23" r:id="rId4"/>
    <sheet name="SIIP" sheetId="31" r:id="rId5"/>
    <sheet name="Ficha tecnica" sheetId="32" r:id="rId6"/>
    <sheet name="POA-Institucional" sheetId="34" r:id="rId7"/>
    <sheet name="formato" sheetId="29" r:id="rId8"/>
  </sheets>
  <externalReferences>
    <externalReference r:id="rId9"/>
  </externalReferences>
  <definedNames>
    <definedName name="_xlnm._FilterDatabase" localSheetId="6" hidden="1">'POA-Institucional'!$A$1:$R$17</definedName>
    <definedName name="_Key1" localSheetId="1" hidden="1">[1]DIA!#REF!</definedName>
    <definedName name="_Key1" localSheetId="7" hidden="1">[1]DIA!#REF!</definedName>
    <definedName name="_Key1" localSheetId="4" hidden="1">[1]DIA!#REF!</definedName>
    <definedName name="_Key1" hidden="1">[1]DIA!#REF!</definedName>
    <definedName name="_Order1" hidden="1">255</definedName>
    <definedName name="_R" localSheetId="1">#REF!</definedName>
    <definedName name="_R" localSheetId="6">#REF!</definedName>
    <definedName name="_R" localSheetId="4">#REF!</definedName>
    <definedName name="_R">#REF!</definedName>
    <definedName name="_Sort" localSheetId="1" hidden="1">[1]DIA!#REF!</definedName>
    <definedName name="_Sort" localSheetId="7" hidden="1">[1]DIA!#REF!</definedName>
    <definedName name="_Sort" localSheetId="4" hidden="1">[1]DIA!#REF!</definedName>
    <definedName name="_Sort" hidden="1">[1]DIA!#REF!</definedName>
    <definedName name="_xlnm.Print_Area" localSheetId="7">formato!$A$1:$AL$261</definedName>
    <definedName name="_xlnm.Print_Area" localSheetId="4">SIIP!$A$1:$N$28</definedName>
    <definedName name="N" localSheetId="1">#REF!</definedName>
    <definedName name="N" localSheetId="6">#REF!</definedName>
    <definedName name="N" localSheetId="4">#REF!</definedName>
    <definedName name="N">#REF!</definedName>
    <definedName name="S" localSheetId="1">#REF!</definedName>
    <definedName name="S" localSheetId="6">#REF!</definedName>
    <definedName name="S" localSheetId="4">#REF!</definedName>
    <definedName name="S">#REF!</definedName>
    <definedName name="_xlnm.Print_Titles" localSheetId="4">SIIP!$7:$9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3" i="35" l="1"/>
  <c r="Q81" i="30" l="1"/>
  <c r="O142" i="35"/>
  <c r="N142" i="35"/>
  <c r="M142" i="35"/>
  <c r="L142" i="35"/>
  <c r="K142" i="35"/>
  <c r="J142" i="35"/>
  <c r="I142" i="35"/>
  <c r="H142" i="35"/>
  <c r="G142" i="35"/>
  <c r="F142" i="35"/>
  <c r="E142" i="35"/>
  <c r="D142" i="35"/>
  <c r="O141" i="35"/>
  <c r="N141" i="35"/>
  <c r="M141" i="35"/>
  <c r="L141" i="35"/>
  <c r="K141" i="35"/>
  <c r="J141" i="35"/>
  <c r="I141" i="35"/>
  <c r="H141" i="35"/>
  <c r="G141" i="35"/>
  <c r="F141" i="35"/>
  <c r="E141" i="35"/>
  <c r="D141" i="35"/>
  <c r="O101" i="35"/>
  <c r="N101" i="35"/>
  <c r="M101" i="35"/>
  <c r="L101" i="35"/>
  <c r="K101" i="35"/>
  <c r="J101" i="35"/>
  <c r="I101" i="35"/>
  <c r="H101" i="35"/>
  <c r="G101" i="35"/>
  <c r="F101" i="35"/>
  <c r="E101" i="35"/>
  <c r="D101" i="35"/>
  <c r="P100" i="35"/>
  <c r="Q61" i="30" s="1"/>
  <c r="P69" i="35"/>
  <c r="P127" i="35"/>
  <c r="P139" i="35"/>
  <c r="P126" i="35"/>
  <c r="P131" i="35"/>
  <c r="P118" i="35"/>
  <c r="O81" i="35" l="1"/>
  <c r="N81" i="35"/>
  <c r="M81" i="35"/>
  <c r="L81" i="35"/>
  <c r="K81" i="35"/>
  <c r="J81" i="35"/>
  <c r="I81" i="35"/>
  <c r="H81" i="35"/>
  <c r="G81" i="35"/>
  <c r="F81" i="35"/>
  <c r="E81" i="35"/>
  <c r="D81" i="35"/>
  <c r="O80" i="35"/>
  <c r="N80" i="35"/>
  <c r="M80" i="35"/>
  <c r="L80" i="35"/>
  <c r="K80" i="35"/>
  <c r="J80" i="35"/>
  <c r="I80" i="35"/>
  <c r="H80" i="35"/>
  <c r="G80" i="35"/>
  <c r="F80" i="35"/>
  <c r="E80" i="35"/>
  <c r="D80" i="35"/>
  <c r="P80" i="35" s="1"/>
  <c r="O54" i="35"/>
  <c r="N54" i="35"/>
  <c r="M54" i="35"/>
  <c r="L54" i="35"/>
  <c r="K54" i="35"/>
  <c r="J54" i="35"/>
  <c r="I54" i="35"/>
  <c r="H54" i="35"/>
  <c r="G54" i="35"/>
  <c r="F54" i="35"/>
  <c r="E54" i="35"/>
  <c r="O53" i="35"/>
  <c r="O150" i="35" s="1"/>
  <c r="N53" i="35"/>
  <c r="N150" i="35" s="1"/>
  <c r="M53" i="35"/>
  <c r="M150" i="35" s="1"/>
  <c r="L53" i="35"/>
  <c r="L150" i="35" s="1"/>
  <c r="K53" i="35"/>
  <c r="K150" i="35" s="1"/>
  <c r="J53" i="35"/>
  <c r="J150" i="35" s="1"/>
  <c r="I53" i="35"/>
  <c r="I150" i="35" s="1"/>
  <c r="H53" i="35"/>
  <c r="H150" i="35" s="1"/>
  <c r="G53" i="35"/>
  <c r="G150" i="35" s="1"/>
  <c r="F53" i="35"/>
  <c r="F150" i="35" s="1"/>
  <c r="E53" i="35"/>
  <c r="E150" i="35" s="1"/>
  <c r="O52" i="35"/>
  <c r="N52" i="35"/>
  <c r="M52" i="35"/>
  <c r="L52" i="35"/>
  <c r="K52" i="35"/>
  <c r="J52" i="35"/>
  <c r="I52" i="35"/>
  <c r="H52" i="35"/>
  <c r="G52" i="35"/>
  <c r="F52" i="35"/>
  <c r="E52" i="35"/>
  <c r="D53" i="35"/>
  <c r="D150" i="35" s="1"/>
  <c r="D52" i="35"/>
  <c r="P150" i="35" l="1"/>
  <c r="P51" i="35"/>
  <c r="P50" i="35"/>
  <c r="P49" i="35"/>
  <c r="P62" i="35"/>
  <c r="P61" i="35"/>
  <c r="E89" i="35" l="1"/>
  <c r="F89" i="35"/>
  <c r="G89" i="35"/>
  <c r="H89" i="35"/>
  <c r="I89" i="35"/>
  <c r="J89" i="35"/>
  <c r="K89" i="35"/>
  <c r="L89" i="35"/>
  <c r="M89" i="35"/>
  <c r="P34" i="35" l="1"/>
  <c r="P33" i="35"/>
  <c r="P32" i="35"/>
  <c r="AV43" i="29" l="1"/>
  <c r="AU43" i="29"/>
  <c r="AT43" i="29"/>
  <c r="AS43" i="29"/>
  <c r="AR43" i="29"/>
  <c r="AQ43" i="29"/>
  <c r="AP43" i="29"/>
  <c r="AO43" i="29"/>
  <c r="AN43" i="29"/>
  <c r="AM43" i="29"/>
  <c r="AL43" i="29"/>
  <c r="AV42" i="29"/>
  <c r="AU42" i="29"/>
  <c r="AT42" i="29"/>
  <c r="AS42" i="29"/>
  <c r="AR42" i="29"/>
  <c r="AQ42" i="29"/>
  <c r="AP42" i="29"/>
  <c r="AO42" i="29"/>
  <c r="AN42" i="29"/>
  <c r="AM42" i="29"/>
  <c r="AL42" i="29"/>
  <c r="AV41" i="29"/>
  <c r="AU41" i="29"/>
  <c r="AT41" i="29"/>
  <c r="AS41" i="29"/>
  <c r="AR41" i="29"/>
  <c r="AQ41" i="29"/>
  <c r="AP41" i="29"/>
  <c r="AO41" i="29"/>
  <c r="AN41" i="29"/>
  <c r="AM41" i="29"/>
  <c r="AL41" i="29"/>
  <c r="AV40" i="29"/>
  <c r="AU40" i="29"/>
  <c r="AT40" i="29"/>
  <c r="AS40" i="29"/>
  <c r="AR40" i="29"/>
  <c r="AQ40" i="29"/>
  <c r="AP40" i="29"/>
  <c r="AO40" i="29"/>
  <c r="AN40" i="29"/>
  <c r="AM40" i="29"/>
  <c r="AL40" i="29"/>
  <c r="AV39" i="29"/>
  <c r="AU39" i="29"/>
  <c r="AT39" i="29"/>
  <c r="AS39" i="29"/>
  <c r="AR39" i="29"/>
  <c r="AQ39" i="29"/>
  <c r="AP39" i="29"/>
  <c r="AO39" i="29"/>
  <c r="AN39" i="29"/>
  <c r="AM39" i="29"/>
  <c r="AL39" i="29"/>
  <c r="AV38" i="29"/>
  <c r="AU38" i="29"/>
  <c r="AT38" i="29"/>
  <c r="AS38" i="29"/>
  <c r="AR38" i="29"/>
  <c r="AQ38" i="29"/>
  <c r="AP38" i="29"/>
  <c r="AO38" i="29"/>
  <c r="AN38" i="29"/>
  <c r="AM38" i="29"/>
  <c r="AL38" i="29"/>
  <c r="AV37" i="29"/>
  <c r="AU37" i="29"/>
  <c r="AT37" i="29"/>
  <c r="AS37" i="29"/>
  <c r="AR37" i="29"/>
  <c r="AQ37" i="29"/>
  <c r="AP37" i="29"/>
  <c r="AO37" i="29"/>
  <c r="AN37" i="29"/>
  <c r="AM37" i="29"/>
  <c r="AL37" i="29"/>
  <c r="AV36" i="29"/>
  <c r="AU36" i="29"/>
  <c r="AT36" i="29"/>
  <c r="AS36" i="29"/>
  <c r="AR36" i="29"/>
  <c r="AQ36" i="29"/>
  <c r="AP36" i="29"/>
  <c r="AO36" i="29"/>
  <c r="AN36" i="29"/>
  <c r="AM36" i="29"/>
  <c r="AL36" i="29"/>
  <c r="AV35" i="29"/>
  <c r="AU35" i="29"/>
  <c r="AT35" i="29"/>
  <c r="AS35" i="29"/>
  <c r="AR35" i="29"/>
  <c r="AQ35" i="29"/>
  <c r="AP35" i="29"/>
  <c r="AO35" i="29"/>
  <c r="AN35" i="29"/>
  <c r="AM35" i="29"/>
  <c r="AL35" i="29"/>
  <c r="AV34" i="29"/>
  <c r="AU34" i="29"/>
  <c r="AT34" i="29"/>
  <c r="AS34" i="29"/>
  <c r="AR34" i="29"/>
  <c r="AQ34" i="29"/>
  <c r="AP34" i="29"/>
  <c r="AO34" i="29"/>
  <c r="AN34" i="29"/>
  <c r="AM34" i="29"/>
  <c r="AL34" i="29"/>
  <c r="AV33" i="29"/>
  <c r="AU33" i="29"/>
  <c r="AT33" i="29"/>
  <c r="AS33" i="29"/>
  <c r="AR33" i="29"/>
  <c r="AQ33" i="29"/>
  <c r="AP33" i="29"/>
  <c r="AO33" i="29"/>
  <c r="AN33" i="29"/>
  <c r="AM33" i="29"/>
  <c r="AL33" i="29"/>
  <c r="AV32" i="29"/>
  <c r="AU32" i="29"/>
  <c r="AT32" i="29"/>
  <c r="AS32" i="29"/>
  <c r="AR32" i="29"/>
  <c r="AQ32" i="29"/>
  <c r="AP32" i="29"/>
  <c r="AO32" i="29"/>
  <c r="AN32" i="29"/>
  <c r="AM32" i="29"/>
  <c r="AL32" i="29"/>
  <c r="O89" i="35"/>
  <c r="N89" i="35"/>
  <c r="D86" i="35"/>
  <c r="Q33" i="30"/>
  <c r="D63" i="35"/>
  <c r="D64" i="35"/>
  <c r="D54" i="35"/>
  <c r="D88" i="35" l="1"/>
  <c r="P53" i="35"/>
  <c r="Q14" i="30" s="1"/>
  <c r="P147" i="35"/>
  <c r="Q87" i="30" s="1"/>
  <c r="P146" i="35"/>
  <c r="Q86" i="30" s="1"/>
  <c r="P138" i="35"/>
  <c r="P137" i="35"/>
  <c r="P136" i="35"/>
  <c r="P135" i="35"/>
  <c r="P134" i="35"/>
  <c r="P133" i="35"/>
  <c r="P132" i="35"/>
  <c r="P130" i="35"/>
  <c r="P129" i="35"/>
  <c r="P125" i="35"/>
  <c r="P124" i="35"/>
  <c r="P123" i="35"/>
  <c r="P122" i="35"/>
  <c r="P121" i="35"/>
  <c r="P120" i="35"/>
  <c r="P119" i="35"/>
  <c r="P117" i="35"/>
  <c r="P116" i="35"/>
  <c r="P112" i="35"/>
  <c r="Q70" i="30" s="1"/>
  <c r="O109" i="35"/>
  <c r="N109" i="35"/>
  <c r="M109" i="35"/>
  <c r="L109" i="35"/>
  <c r="K109" i="35"/>
  <c r="J109" i="35"/>
  <c r="I109" i="35"/>
  <c r="H109" i="35"/>
  <c r="G109" i="35"/>
  <c r="F109" i="35"/>
  <c r="E109" i="35"/>
  <c r="D109" i="35"/>
  <c r="D152" i="35" s="1"/>
  <c r="O108" i="35"/>
  <c r="N108" i="35"/>
  <c r="M108" i="35"/>
  <c r="L108" i="35"/>
  <c r="K108" i="35"/>
  <c r="J108" i="35"/>
  <c r="I108" i="35"/>
  <c r="H108" i="35"/>
  <c r="G108" i="35"/>
  <c r="F108" i="35"/>
  <c r="E108" i="35"/>
  <c r="D108" i="35"/>
  <c r="P107" i="35"/>
  <c r="P106" i="35"/>
  <c r="P105" i="35"/>
  <c r="P104" i="35"/>
  <c r="P103" i="35"/>
  <c r="P101" i="35"/>
  <c r="Q60" i="30" s="1"/>
  <c r="P99" i="35"/>
  <c r="P98" i="35"/>
  <c r="P96" i="35"/>
  <c r="Q55" i="30" s="1"/>
  <c r="P94" i="35"/>
  <c r="Q50" i="30" s="1"/>
  <c r="P92" i="35"/>
  <c r="Q45" i="30" s="1"/>
  <c r="P91" i="35"/>
  <c r="P87" i="35"/>
  <c r="P86" i="35"/>
  <c r="P84" i="35"/>
  <c r="P83" i="35"/>
  <c r="Q38" i="30" s="1"/>
  <c r="P79" i="35"/>
  <c r="P78" i="35"/>
  <c r="P77" i="35"/>
  <c r="P76" i="35"/>
  <c r="P75" i="35"/>
  <c r="P74" i="35"/>
  <c r="P73" i="35"/>
  <c r="P72" i="35"/>
  <c r="P70" i="35"/>
  <c r="Q28" i="30" s="1"/>
  <c r="P67" i="35"/>
  <c r="Q22" i="30" s="1"/>
  <c r="P66" i="35"/>
  <c r="O64" i="35"/>
  <c r="N64" i="35"/>
  <c r="M64" i="35"/>
  <c r="L64" i="35"/>
  <c r="K64" i="35"/>
  <c r="J64" i="35"/>
  <c r="I64" i="35"/>
  <c r="H64" i="35"/>
  <c r="G64" i="35"/>
  <c r="F64" i="35"/>
  <c r="E64" i="35"/>
  <c r="O63" i="35"/>
  <c r="N63" i="35"/>
  <c r="N152" i="35" s="1"/>
  <c r="M63" i="35"/>
  <c r="L63" i="35"/>
  <c r="K63" i="35"/>
  <c r="J63" i="35"/>
  <c r="J152" i="35" s="1"/>
  <c r="I63" i="35"/>
  <c r="H63" i="35"/>
  <c r="G63" i="35"/>
  <c r="F63" i="35"/>
  <c r="F152" i="35" s="1"/>
  <c r="E63" i="35"/>
  <c r="P60" i="35"/>
  <c r="P59" i="35"/>
  <c r="P58" i="35"/>
  <c r="P57" i="35"/>
  <c r="P56" i="35"/>
  <c r="P48" i="35"/>
  <c r="P47" i="35"/>
  <c r="P46" i="35"/>
  <c r="P45" i="35"/>
  <c r="P44" i="35"/>
  <c r="P42" i="35"/>
  <c r="P40" i="35"/>
  <c r="P39" i="35"/>
  <c r="P38" i="35"/>
  <c r="P37" i="35"/>
  <c r="P36" i="35"/>
  <c r="P35" i="35"/>
  <c r="P31" i="35"/>
  <c r="P30" i="35"/>
  <c r="P29" i="35"/>
  <c r="P28" i="35"/>
  <c r="P27" i="35"/>
  <c r="P26" i="35"/>
  <c r="P25" i="35"/>
  <c r="P24" i="35"/>
  <c r="P23" i="35"/>
  <c r="P22" i="35"/>
  <c r="P21" i="35"/>
  <c r="O19" i="35"/>
  <c r="N19" i="35"/>
  <c r="M19" i="35"/>
  <c r="L19" i="35"/>
  <c r="K19" i="35"/>
  <c r="J19" i="35"/>
  <c r="I19" i="35"/>
  <c r="I149" i="35" s="1"/>
  <c r="I151" i="35" s="1"/>
  <c r="H19" i="35"/>
  <c r="G19" i="35"/>
  <c r="F19" i="35"/>
  <c r="E19" i="35"/>
  <c r="E149" i="35" s="1"/>
  <c r="E151" i="35" s="1"/>
  <c r="D19" i="35"/>
  <c r="O18" i="35"/>
  <c r="O153" i="35" s="1"/>
  <c r="N18" i="35"/>
  <c r="N153" i="35" s="1"/>
  <c r="M18" i="35"/>
  <c r="M153" i="35" s="1"/>
  <c r="L18" i="35"/>
  <c r="L153" i="35" s="1"/>
  <c r="K18" i="35"/>
  <c r="K153" i="35" s="1"/>
  <c r="J18" i="35"/>
  <c r="J153" i="35" s="1"/>
  <c r="I18" i="35"/>
  <c r="I153" i="35" s="1"/>
  <c r="H18" i="35"/>
  <c r="H153" i="35" s="1"/>
  <c r="G18" i="35"/>
  <c r="G153" i="35" s="1"/>
  <c r="F18" i="35"/>
  <c r="F153" i="35" s="1"/>
  <c r="E18" i="35"/>
  <c r="E153" i="35" s="1"/>
  <c r="D18" i="35"/>
  <c r="D153" i="35" s="1"/>
  <c r="P17" i="35"/>
  <c r="P16" i="35"/>
  <c r="P15" i="35"/>
  <c r="P14" i="35"/>
  <c r="P13" i="35"/>
  <c r="P12" i="35"/>
  <c r="U25" i="34"/>
  <c r="U24" i="34"/>
  <c r="U23" i="34"/>
  <c r="V25" i="34"/>
  <c r="V24" i="34"/>
  <c r="M149" i="35" l="1"/>
  <c r="M151" i="35" s="1"/>
  <c r="F149" i="35"/>
  <c r="F151" i="35" s="1"/>
  <c r="J149" i="35"/>
  <c r="J151" i="35" s="1"/>
  <c r="N149" i="35"/>
  <c r="N151" i="35" s="1"/>
  <c r="G152" i="35"/>
  <c r="K152" i="35"/>
  <c r="O152" i="35"/>
  <c r="G149" i="35"/>
  <c r="G151" i="35" s="1"/>
  <c r="K149" i="35"/>
  <c r="K151" i="35" s="1"/>
  <c r="O149" i="35"/>
  <c r="O151" i="35" s="1"/>
  <c r="H152" i="35"/>
  <c r="L152" i="35"/>
  <c r="H149" i="35"/>
  <c r="H151" i="35" s="1"/>
  <c r="L149" i="35"/>
  <c r="L151" i="35" s="1"/>
  <c r="E152" i="35"/>
  <c r="I152" i="35"/>
  <c r="M152" i="35"/>
  <c r="D89" i="35"/>
  <c r="P89" i="35" s="1"/>
  <c r="Q42" i="30" s="1"/>
  <c r="P88" i="35"/>
  <c r="P141" i="35"/>
  <c r="Q76" i="30" s="1"/>
  <c r="P142" i="35"/>
  <c r="P108" i="35"/>
  <c r="Q65" i="30" s="1"/>
  <c r="P109" i="35"/>
  <c r="Q66" i="30" s="1"/>
  <c r="P81" i="35"/>
  <c r="P63" i="35"/>
  <c r="P64" i="35"/>
  <c r="Q18" i="30" s="1"/>
  <c r="P52" i="35"/>
  <c r="Q13" i="30" s="1"/>
  <c r="P19" i="35"/>
  <c r="Q9" i="30" s="1"/>
  <c r="P54" i="35"/>
  <c r="P18" i="35"/>
  <c r="AE19" i="34"/>
  <c r="W24" i="34"/>
  <c r="V23" i="34"/>
  <c r="X23" i="34"/>
  <c r="W25" i="34"/>
  <c r="Y25" i="34"/>
  <c r="W23" i="34"/>
  <c r="AD19" i="34"/>
  <c r="D149" i="35" l="1"/>
  <c r="D151" i="35" s="1"/>
  <c r="Q8" i="30"/>
  <c r="P153" i="35"/>
  <c r="P152" i="35"/>
  <c r="X25" i="34"/>
  <c r="Z25" i="34" s="1"/>
  <c r="AA25" i="34" s="1"/>
  <c r="Y24" i="34"/>
  <c r="Y23" i="34"/>
  <c r="Z23" i="34" s="1"/>
  <c r="AA23" i="34" s="1"/>
  <c r="X24" i="34"/>
  <c r="AG19" i="34"/>
  <c r="P149" i="35" l="1"/>
  <c r="P151" i="35" s="1"/>
  <c r="Z24" i="34"/>
  <c r="AA24" i="34" s="1"/>
  <c r="AF19" i="34"/>
  <c r="AH352" i="29" l="1"/>
  <c r="AH351" i="29"/>
  <c r="AH350" i="29"/>
  <c r="AH338" i="29"/>
  <c r="AH337" i="29"/>
  <c r="AH336" i="29"/>
  <c r="AH323" i="29"/>
  <c r="AH322" i="29"/>
  <c r="AH321" i="29"/>
  <c r="I292" i="29"/>
  <c r="I291" i="29"/>
  <c r="I290" i="29"/>
  <c r="AH324" i="29" l="1"/>
  <c r="AH325" i="29" s="1"/>
  <c r="AH339" i="29"/>
  <c r="AH340" i="29" s="1"/>
  <c r="AH353" i="29"/>
  <c r="AH354" i="29" s="1"/>
  <c r="AV232" i="29" l="1"/>
  <c r="AU232" i="29"/>
  <c r="AT232" i="29"/>
  <c r="AS232" i="29"/>
  <c r="AR232" i="29"/>
  <c r="AQ232" i="29"/>
  <c r="AP232" i="29"/>
  <c r="AO232" i="29"/>
  <c r="AN232" i="29"/>
  <c r="AM232" i="29"/>
  <c r="AV231" i="29"/>
  <c r="AU231" i="29"/>
  <c r="AT231" i="29"/>
  <c r="AS231" i="29"/>
  <c r="AR231" i="29"/>
  <c r="AQ231" i="29"/>
  <c r="AP231" i="29"/>
  <c r="AO231" i="29"/>
  <c r="AN231" i="29"/>
  <c r="AM231" i="29"/>
  <c r="AV230" i="29"/>
  <c r="AU230" i="29"/>
  <c r="AT230" i="29"/>
  <c r="AS230" i="29"/>
  <c r="AR230" i="29"/>
  <c r="AQ230" i="29"/>
  <c r="AP230" i="29"/>
  <c r="AO230" i="29"/>
  <c r="AN230" i="29"/>
  <c r="AM230" i="29"/>
  <c r="AV229" i="29"/>
  <c r="AU229" i="29"/>
  <c r="AT229" i="29"/>
  <c r="AS229" i="29"/>
  <c r="AR229" i="29"/>
  <c r="AQ229" i="29"/>
  <c r="AP229" i="29"/>
  <c r="AO229" i="29"/>
  <c r="AN229" i="29"/>
  <c r="AM229" i="29"/>
  <c r="AV228" i="29"/>
  <c r="AU228" i="29"/>
  <c r="AT228" i="29"/>
  <c r="AS228" i="29"/>
  <c r="AR228" i="29"/>
  <c r="AQ228" i="29"/>
  <c r="AP228" i="29"/>
  <c r="AO228" i="29"/>
  <c r="AN228" i="29"/>
  <c r="AM228" i="29"/>
  <c r="AV227" i="29"/>
  <c r="AU227" i="29"/>
  <c r="AT227" i="29"/>
  <c r="AS227" i="29"/>
  <c r="AR227" i="29"/>
  <c r="AQ227" i="29"/>
  <c r="AP227" i="29"/>
  <c r="AO227" i="29"/>
  <c r="AN227" i="29"/>
  <c r="AM227" i="29"/>
  <c r="AV226" i="29"/>
  <c r="AU226" i="29"/>
  <c r="AT226" i="29"/>
  <c r="AS226" i="29"/>
  <c r="AR226" i="29"/>
  <c r="AQ226" i="29"/>
  <c r="AP226" i="29"/>
  <c r="AO226" i="29"/>
  <c r="AN226" i="29"/>
  <c r="AM226" i="29"/>
  <c r="AV225" i="29"/>
  <c r="AU225" i="29"/>
  <c r="AT225" i="29"/>
  <c r="AS225" i="29"/>
  <c r="AR225" i="29"/>
  <c r="AQ225" i="29"/>
  <c r="AP225" i="29"/>
  <c r="AO225" i="29"/>
  <c r="AN225" i="29"/>
  <c r="AM225" i="29"/>
  <c r="AV224" i="29"/>
  <c r="AU224" i="29"/>
  <c r="AT224" i="29"/>
  <c r="AS224" i="29"/>
  <c r="AR224" i="29"/>
  <c r="AQ224" i="29"/>
  <c r="AP224" i="29"/>
  <c r="AO224" i="29"/>
  <c r="AN224" i="29"/>
  <c r="AM224" i="29"/>
  <c r="AV223" i="29"/>
  <c r="AU223" i="29"/>
  <c r="AT223" i="29"/>
  <c r="AS223" i="29"/>
  <c r="AR223" i="29"/>
  <c r="AQ223" i="29"/>
  <c r="AP223" i="29"/>
  <c r="AO223" i="29"/>
  <c r="AN223" i="29"/>
  <c r="AM223" i="29"/>
  <c r="AV222" i="29"/>
  <c r="AU222" i="29"/>
  <c r="AT222" i="29"/>
  <c r="AS222" i="29"/>
  <c r="AR222" i="29"/>
  <c r="AQ222" i="29"/>
  <c r="AP222" i="29"/>
  <c r="AO222" i="29"/>
  <c r="AN222" i="29"/>
  <c r="AM222" i="29"/>
  <c r="AV221" i="29"/>
  <c r="AU221" i="29"/>
  <c r="AT221" i="29"/>
  <c r="AS221" i="29"/>
  <c r="AR221" i="29"/>
  <c r="AQ221" i="29"/>
  <c r="AP221" i="29"/>
  <c r="AO221" i="29"/>
  <c r="AN221" i="29"/>
  <c r="AM221" i="29"/>
  <c r="AV220" i="29"/>
  <c r="AU220" i="29"/>
  <c r="AT220" i="29"/>
  <c r="AS220" i="29"/>
  <c r="AR220" i="29"/>
  <c r="AQ220" i="29"/>
  <c r="AP220" i="29"/>
  <c r="AO220" i="29"/>
  <c r="AN220" i="29"/>
  <c r="AM220" i="29"/>
  <c r="AV219" i="29"/>
  <c r="AU219" i="29"/>
  <c r="AU233" i="29" s="1"/>
  <c r="AT219" i="29"/>
  <c r="AS219" i="29"/>
  <c r="AR219" i="29"/>
  <c r="AQ219" i="29"/>
  <c r="AP219" i="29"/>
  <c r="AO219" i="29"/>
  <c r="AN219" i="29"/>
  <c r="AM219" i="29"/>
  <c r="AV218" i="29"/>
  <c r="AV234" i="29" s="1"/>
  <c r="AU218" i="29"/>
  <c r="AU234" i="29" s="1"/>
  <c r="AT218" i="29"/>
  <c r="AT234" i="29" s="1"/>
  <c r="AS218" i="29"/>
  <c r="AS234" i="29" s="1"/>
  <c r="AR218" i="29"/>
  <c r="AR234" i="29" s="1"/>
  <c r="AQ218" i="29"/>
  <c r="AQ234" i="29" s="1"/>
  <c r="AP218" i="29"/>
  <c r="AP234" i="29" s="1"/>
  <c r="AO218" i="29"/>
  <c r="AO234" i="29" s="1"/>
  <c r="AN218" i="29"/>
  <c r="AN234" i="29" s="1"/>
  <c r="AM218" i="29"/>
  <c r="AM234" i="29" s="1"/>
  <c r="AV217" i="29"/>
  <c r="AV235" i="29" s="1"/>
  <c r="AU217" i="29"/>
  <c r="AU235" i="29" s="1"/>
  <c r="AT217" i="29"/>
  <c r="AT235" i="29" s="1"/>
  <c r="AS217" i="29"/>
  <c r="AS235" i="29" s="1"/>
  <c r="AR217" i="29"/>
  <c r="AR235" i="29" s="1"/>
  <c r="AQ217" i="29"/>
  <c r="AP217" i="29"/>
  <c r="AP235" i="29" s="1"/>
  <c r="AO217" i="29"/>
  <c r="AO235" i="29" s="1"/>
  <c r="AN217" i="29"/>
  <c r="AN235" i="29" s="1"/>
  <c r="AM217" i="29"/>
  <c r="AM235" i="29" s="1"/>
  <c r="AV205" i="29"/>
  <c r="AU205" i="29"/>
  <c r="AT205" i="29"/>
  <c r="AS205" i="29"/>
  <c r="AR205" i="29"/>
  <c r="AQ205" i="29"/>
  <c r="AP205" i="29"/>
  <c r="AO205" i="29"/>
  <c r="AN205" i="29"/>
  <c r="AM205" i="29"/>
  <c r="AV204" i="29"/>
  <c r="AU204" i="29"/>
  <c r="AT204" i="29"/>
  <c r="AS204" i="29"/>
  <c r="AR204" i="29"/>
  <c r="AQ204" i="29"/>
  <c r="AP204" i="29"/>
  <c r="AO204" i="29"/>
  <c r="AN204" i="29"/>
  <c r="AM204" i="29"/>
  <c r="AV203" i="29"/>
  <c r="AU203" i="29"/>
  <c r="AT203" i="29"/>
  <c r="AS203" i="29"/>
  <c r="AR203" i="29"/>
  <c r="AQ203" i="29"/>
  <c r="AP203" i="29"/>
  <c r="AO203" i="29"/>
  <c r="AN203" i="29"/>
  <c r="AM203" i="29"/>
  <c r="AV202" i="29"/>
  <c r="AU202" i="29"/>
  <c r="AT202" i="29"/>
  <c r="AS202" i="29"/>
  <c r="AR202" i="29"/>
  <c r="AQ202" i="29"/>
  <c r="AP202" i="29"/>
  <c r="AO202" i="29"/>
  <c r="AN202" i="29"/>
  <c r="AM202" i="29"/>
  <c r="AV201" i="29"/>
  <c r="AU201" i="29"/>
  <c r="AT201" i="29"/>
  <c r="AS201" i="29"/>
  <c r="AR201" i="29"/>
  <c r="AQ201" i="29"/>
  <c r="AP201" i="29"/>
  <c r="AO201" i="29"/>
  <c r="AN201" i="29"/>
  <c r="AM201" i="29"/>
  <c r="AV200" i="29"/>
  <c r="AU200" i="29"/>
  <c r="AT200" i="29"/>
  <c r="AS200" i="29"/>
  <c r="AR200" i="29"/>
  <c r="AQ200" i="29"/>
  <c r="AP200" i="29"/>
  <c r="AO200" i="29"/>
  <c r="AN200" i="29"/>
  <c r="AM200" i="29"/>
  <c r="AV199" i="29"/>
  <c r="AU199" i="29"/>
  <c r="AT199" i="29"/>
  <c r="AS199" i="29"/>
  <c r="AR199" i="29"/>
  <c r="AQ199" i="29"/>
  <c r="AP199" i="29"/>
  <c r="AO199" i="29"/>
  <c r="AN199" i="29"/>
  <c r="AM199" i="29"/>
  <c r="AV198" i="29"/>
  <c r="AU198" i="29"/>
  <c r="AT198" i="29"/>
  <c r="AS198" i="29"/>
  <c r="AR198" i="29"/>
  <c r="AQ198" i="29"/>
  <c r="AP198" i="29"/>
  <c r="AO198" i="29"/>
  <c r="AN198" i="29"/>
  <c r="AM198" i="29"/>
  <c r="AV197" i="29"/>
  <c r="AU197" i="29"/>
  <c r="AT197" i="29"/>
  <c r="AS197" i="29"/>
  <c r="AR197" i="29"/>
  <c r="AQ197" i="29"/>
  <c r="AP197" i="29"/>
  <c r="AO197" i="29"/>
  <c r="AN197" i="29"/>
  <c r="AM197" i="29"/>
  <c r="AV196" i="29"/>
  <c r="AU196" i="29"/>
  <c r="AT196" i="29"/>
  <c r="AS196" i="29"/>
  <c r="AR196" i="29"/>
  <c r="AQ196" i="29"/>
  <c r="AP196" i="29"/>
  <c r="AO196" i="29"/>
  <c r="AN196" i="29"/>
  <c r="AM196" i="29"/>
  <c r="AV195" i="29"/>
  <c r="AU195" i="29"/>
  <c r="AT195" i="29"/>
  <c r="AS195" i="29"/>
  <c r="AR195" i="29"/>
  <c r="AQ195" i="29"/>
  <c r="AP195" i="29"/>
  <c r="AO195" i="29"/>
  <c r="AN195" i="29"/>
  <c r="AM195" i="29"/>
  <c r="AV194" i="29"/>
  <c r="AU194" i="29"/>
  <c r="AT194" i="29"/>
  <c r="AS194" i="29"/>
  <c r="AR194" i="29"/>
  <c r="AQ194" i="29"/>
  <c r="AP194" i="29"/>
  <c r="AO194" i="29"/>
  <c r="AN194" i="29"/>
  <c r="AM194" i="29"/>
  <c r="AV193" i="29"/>
  <c r="AU193" i="29"/>
  <c r="AT193" i="29"/>
  <c r="AS193" i="29"/>
  <c r="AR193" i="29"/>
  <c r="AQ193" i="29"/>
  <c r="AP193" i="29"/>
  <c r="AO193" i="29"/>
  <c r="AN193" i="29"/>
  <c r="AM193" i="29"/>
  <c r="AV192" i="29"/>
  <c r="AU192" i="29"/>
  <c r="AU206" i="29" s="1"/>
  <c r="AT192" i="29"/>
  <c r="AS192" i="29"/>
  <c r="AR192" i="29"/>
  <c r="AQ192" i="29"/>
  <c r="AP192" i="29"/>
  <c r="AO192" i="29"/>
  <c r="AN192" i="29"/>
  <c r="AM192" i="29"/>
  <c r="AM206" i="29" s="1"/>
  <c r="AV191" i="29"/>
  <c r="AV207" i="29" s="1"/>
  <c r="AU191" i="29"/>
  <c r="AU207" i="29" s="1"/>
  <c r="AT191" i="29"/>
  <c r="AT207" i="29" s="1"/>
  <c r="AS191" i="29"/>
  <c r="AS207" i="29" s="1"/>
  <c r="AR191" i="29"/>
  <c r="AR207" i="29" s="1"/>
  <c r="AQ191" i="29"/>
  <c r="AQ207" i="29" s="1"/>
  <c r="AP191" i="29"/>
  <c r="AP207" i="29" s="1"/>
  <c r="AO191" i="29"/>
  <c r="AO207" i="29" s="1"/>
  <c r="AN191" i="29"/>
  <c r="AN207" i="29" s="1"/>
  <c r="AM191" i="29"/>
  <c r="AM207" i="29" s="1"/>
  <c r="AV190" i="29"/>
  <c r="AV208" i="29" s="1"/>
  <c r="AU190" i="29"/>
  <c r="AU208" i="29" s="1"/>
  <c r="AT190" i="29"/>
  <c r="AT208" i="29" s="1"/>
  <c r="AS190" i="29"/>
  <c r="AS208" i="29" s="1"/>
  <c r="AR190" i="29"/>
  <c r="AR208" i="29" s="1"/>
  <c r="AQ190" i="29"/>
  <c r="AQ208" i="29" s="1"/>
  <c r="AP190" i="29"/>
  <c r="AP208" i="29" s="1"/>
  <c r="AO190" i="29"/>
  <c r="AO208" i="29" s="1"/>
  <c r="AN190" i="29"/>
  <c r="AN208" i="29" s="1"/>
  <c r="AM190" i="29"/>
  <c r="AM208" i="29" s="1"/>
  <c r="AV178" i="29"/>
  <c r="AU178" i="29"/>
  <c r="AT178" i="29"/>
  <c r="AS178" i="29"/>
  <c r="AR178" i="29"/>
  <c r="AQ178" i="29"/>
  <c r="AP178" i="29"/>
  <c r="AO178" i="29"/>
  <c r="AN178" i="29"/>
  <c r="AM178" i="29"/>
  <c r="AV177" i="29"/>
  <c r="AU177" i="29"/>
  <c r="AT177" i="29"/>
  <c r="AS177" i="29"/>
  <c r="AR177" i="29"/>
  <c r="AQ177" i="29"/>
  <c r="AP177" i="29"/>
  <c r="AO177" i="29"/>
  <c r="AN177" i="29"/>
  <c r="AM177" i="29"/>
  <c r="AV176" i="29"/>
  <c r="AU176" i="29"/>
  <c r="AT176" i="29"/>
  <c r="AS176" i="29"/>
  <c r="AR176" i="29"/>
  <c r="AQ176" i="29"/>
  <c r="AP176" i="29"/>
  <c r="AO176" i="29"/>
  <c r="AN176" i="29"/>
  <c r="AM176" i="29"/>
  <c r="AV175" i="29"/>
  <c r="AU175" i="29"/>
  <c r="AT175" i="29"/>
  <c r="AS175" i="29"/>
  <c r="AR175" i="29"/>
  <c r="AQ175" i="29"/>
  <c r="AP175" i="29"/>
  <c r="AO175" i="29"/>
  <c r="AN175" i="29"/>
  <c r="AM175" i="29"/>
  <c r="AV174" i="29"/>
  <c r="AU174" i="29"/>
  <c r="AT174" i="29"/>
  <c r="AS174" i="29"/>
  <c r="AR174" i="29"/>
  <c r="AQ174" i="29"/>
  <c r="AP174" i="29"/>
  <c r="AO174" i="29"/>
  <c r="AN174" i="29"/>
  <c r="AM174" i="29"/>
  <c r="AV173" i="29"/>
  <c r="AU173" i="29"/>
  <c r="AT173" i="29"/>
  <c r="AS173" i="29"/>
  <c r="AR173" i="29"/>
  <c r="AQ173" i="29"/>
  <c r="AP173" i="29"/>
  <c r="AO173" i="29"/>
  <c r="AN173" i="29"/>
  <c r="AM173" i="29"/>
  <c r="AV172" i="29"/>
  <c r="AU172" i="29"/>
  <c r="AT172" i="29"/>
  <c r="AS172" i="29"/>
  <c r="AR172" i="29"/>
  <c r="AQ172" i="29"/>
  <c r="AP172" i="29"/>
  <c r="AO172" i="29"/>
  <c r="AN172" i="29"/>
  <c r="AM172" i="29"/>
  <c r="AV171" i="29"/>
  <c r="AU171" i="29"/>
  <c r="AT171" i="29"/>
  <c r="AS171" i="29"/>
  <c r="AR171" i="29"/>
  <c r="AQ171" i="29"/>
  <c r="AP171" i="29"/>
  <c r="AO171" i="29"/>
  <c r="AN171" i="29"/>
  <c r="AM171" i="29"/>
  <c r="AV170" i="29"/>
  <c r="AU170" i="29"/>
  <c r="AT170" i="29"/>
  <c r="AS170" i="29"/>
  <c r="AR170" i="29"/>
  <c r="AQ170" i="29"/>
  <c r="AP170" i="29"/>
  <c r="AO170" i="29"/>
  <c r="AN170" i="29"/>
  <c r="AM170" i="29"/>
  <c r="AV169" i="29"/>
  <c r="AU169" i="29"/>
  <c r="AT169" i="29"/>
  <c r="AS169" i="29"/>
  <c r="AR169" i="29"/>
  <c r="AQ169" i="29"/>
  <c r="AP169" i="29"/>
  <c r="AO169" i="29"/>
  <c r="AN169" i="29"/>
  <c r="AM169" i="29"/>
  <c r="AV168" i="29"/>
  <c r="AU168" i="29"/>
  <c r="AT168" i="29"/>
  <c r="AS168" i="29"/>
  <c r="AR168" i="29"/>
  <c r="AQ168" i="29"/>
  <c r="AP168" i="29"/>
  <c r="AO168" i="29"/>
  <c r="AN168" i="29"/>
  <c r="AM168" i="29"/>
  <c r="AV167" i="29"/>
  <c r="AU167" i="29"/>
  <c r="AT167" i="29"/>
  <c r="AS167" i="29"/>
  <c r="AR167" i="29"/>
  <c r="AQ167" i="29"/>
  <c r="AP167" i="29"/>
  <c r="AO167" i="29"/>
  <c r="AN167" i="29"/>
  <c r="AM167" i="29"/>
  <c r="AV166" i="29"/>
  <c r="AU166" i="29"/>
  <c r="AT166" i="29"/>
  <c r="AS166" i="29"/>
  <c r="AR166" i="29"/>
  <c r="AQ166" i="29"/>
  <c r="AP166" i="29"/>
  <c r="AO166" i="29"/>
  <c r="AN166" i="29"/>
  <c r="AM166" i="29"/>
  <c r="AV165" i="29"/>
  <c r="AU165" i="29"/>
  <c r="AU179" i="29" s="1"/>
  <c r="AT165" i="29"/>
  <c r="AS165" i="29"/>
  <c r="AR165" i="29"/>
  <c r="AQ165" i="29"/>
  <c r="AQ179" i="29" s="1"/>
  <c r="AP165" i="29"/>
  <c r="AO165" i="29"/>
  <c r="AN165" i="29"/>
  <c r="AM165" i="29"/>
  <c r="AM179" i="29" s="1"/>
  <c r="AV164" i="29"/>
  <c r="AV180" i="29" s="1"/>
  <c r="AU164" i="29"/>
  <c r="AU180" i="29" s="1"/>
  <c r="AT164" i="29"/>
  <c r="AT180" i="29" s="1"/>
  <c r="AS164" i="29"/>
  <c r="AS180" i="29" s="1"/>
  <c r="AR164" i="29"/>
  <c r="AR180" i="29" s="1"/>
  <c r="AQ164" i="29"/>
  <c r="AQ180" i="29" s="1"/>
  <c r="AP164" i="29"/>
  <c r="AP180" i="29" s="1"/>
  <c r="AO164" i="29"/>
  <c r="AO180" i="29" s="1"/>
  <c r="AN164" i="29"/>
  <c r="AN180" i="29" s="1"/>
  <c r="AM164" i="29"/>
  <c r="AM180" i="29" s="1"/>
  <c r="AV163" i="29"/>
  <c r="AV181" i="29" s="1"/>
  <c r="AU163" i="29"/>
  <c r="AU181" i="29" s="1"/>
  <c r="AT163" i="29"/>
  <c r="AT181" i="29" s="1"/>
  <c r="AS163" i="29"/>
  <c r="AS181" i="29" s="1"/>
  <c r="AR163" i="29"/>
  <c r="AR181" i="29" s="1"/>
  <c r="AQ163" i="29"/>
  <c r="AQ181" i="29" s="1"/>
  <c r="AP163" i="29"/>
  <c r="AP181" i="29" s="1"/>
  <c r="AO163" i="29"/>
  <c r="AO181" i="29" s="1"/>
  <c r="AN163" i="29"/>
  <c r="AN181" i="29" s="1"/>
  <c r="AM163" i="29"/>
  <c r="AM181" i="29" s="1"/>
  <c r="AV151" i="29"/>
  <c r="AU151" i="29"/>
  <c r="AT151" i="29"/>
  <c r="AS151" i="29"/>
  <c r="AR151" i="29"/>
  <c r="AQ151" i="29"/>
  <c r="AP151" i="29"/>
  <c r="AO151" i="29"/>
  <c r="AN151" i="29"/>
  <c r="AM151" i="29"/>
  <c r="AV150" i="29"/>
  <c r="AU150" i="29"/>
  <c r="AT150" i="29"/>
  <c r="AS150" i="29"/>
  <c r="AR150" i="29"/>
  <c r="AQ150" i="29"/>
  <c r="AP150" i="29"/>
  <c r="AO150" i="29"/>
  <c r="AN150" i="29"/>
  <c r="AM150" i="29"/>
  <c r="AV149" i="29"/>
  <c r="AU149" i="29"/>
  <c r="AT149" i="29"/>
  <c r="AS149" i="29"/>
  <c r="AR149" i="29"/>
  <c r="AQ149" i="29"/>
  <c r="AP149" i="29"/>
  <c r="AO149" i="29"/>
  <c r="AN149" i="29"/>
  <c r="AM149" i="29"/>
  <c r="AV148" i="29"/>
  <c r="AU148" i="29"/>
  <c r="AT148" i="29"/>
  <c r="AS148" i="29"/>
  <c r="AR148" i="29"/>
  <c r="AQ148" i="29"/>
  <c r="AP148" i="29"/>
  <c r="AO148" i="29"/>
  <c r="AN148" i="29"/>
  <c r="AM148" i="29"/>
  <c r="AV147" i="29"/>
  <c r="AU147" i="29"/>
  <c r="AT147" i="29"/>
  <c r="AS147" i="29"/>
  <c r="AR147" i="29"/>
  <c r="AQ147" i="29"/>
  <c r="AP147" i="29"/>
  <c r="AO147" i="29"/>
  <c r="AN147" i="29"/>
  <c r="AM147" i="29"/>
  <c r="AV146" i="29"/>
  <c r="AU146" i="29"/>
  <c r="AT146" i="29"/>
  <c r="AS146" i="29"/>
  <c r="AR146" i="29"/>
  <c r="AQ146" i="29"/>
  <c r="AP146" i="29"/>
  <c r="AO146" i="29"/>
  <c r="AN146" i="29"/>
  <c r="AM146" i="29"/>
  <c r="AV145" i="29"/>
  <c r="AU145" i="29"/>
  <c r="AT145" i="29"/>
  <c r="AS145" i="29"/>
  <c r="AR145" i="29"/>
  <c r="AQ145" i="29"/>
  <c r="AP145" i="29"/>
  <c r="AO145" i="29"/>
  <c r="AN145" i="29"/>
  <c r="AM145" i="29"/>
  <c r="AV144" i="29"/>
  <c r="AU144" i="29"/>
  <c r="AT144" i="29"/>
  <c r="AS144" i="29"/>
  <c r="AR144" i="29"/>
  <c r="AQ144" i="29"/>
  <c r="AP144" i="29"/>
  <c r="AO144" i="29"/>
  <c r="AN144" i="29"/>
  <c r="AM144" i="29"/>
  <c r="AV143" i="29"/>
  <c r="AU143" i="29"/>
  <c r="AT143" i="29"/>
  <c r="AS143" i="29"/>
  <c r="AR143" i="29"/>
  <c r="AQ143" i="29"/>
  <c r="AP143" i="29"/>
  <c r="AO143" i="29"/>
  <c r="AN143" i="29"/>
  <c r="AM143" i="29"/>
  <c r="AV142" i="29"/>
  <c r="AU142" i="29"/>
  <c r="AT142" i="29"/>
  <c r="AS142" i="29"/>
  <c r="AR142" i="29"/>
  <c r="AQ142" i="29"/>
  <c r="AP142" i="29"/>
  <c r="AO142" i="29"/>
  <c r="AN142" i="29"/>
  <c r="AM142" i="29"/>
  <c r="AV141" i="29"/>
  <c r="AU141" i="29"/>
  <c r="AT141" i="29"/>
  <c r="AS141" i="29"/>
  <c r="AR141" i="29"/>
  <c r="AQ141" i="29"/>
  <c r="AP141" i="29"/>
  <c r="AO141" i="29"/>
  <c r="AN141" i="29"/>
  <c r="AM141" i="29"/>
  <c r="AV140" i="29"/>
  <c r="AU140" i="29"/>
  <c r="AT140" i="29"/>
  <c r="AS140" i="29"/>
  <c r="AR140" i="29"/>
  <c r="AQ140" i="29"/>
  <c r="AP140" i="29"/>
  <c r="AO140" i="29"/>
  <c r="AN140" i="29"/>
  <c r="AM140" i="29"/>
  <c r="AV139" i="29"/>
  <c r="AU139" i="29"/>
  <c r="AT139" i="29"/>
  <c r="AS139" i="29"/>
  <c r="AR139" i="29"/>
  <c r="AQ139" i="29"/>
  <c r="AP139" i="29"/>
  <c r="AO139" i="29"/>
  <c r="AN139" i="29"/>
  <c r="AM139" i="29"/>
  <c r="AV138" i="29"/>
  <c r="AU138" i="29"/>
  <c r="AU152" i="29" s="1"/>
  <c r="AT138" i="29"/>
  <c r="AS138" i="29"/>
  <c r="AR138" i="29"/>
  <c r="AQ138" i="29"/>
  <c r="AQ152" i="29" s="1"/>
  <c r="AP138" i="29"/>
  <c r="AO138" i="29"/>
  <c r="AN138" i="29"/>
  <c r="AM138" i="29"/>
  <c r="AM152" i="29" s="1"/>
  <c r="AV137" i="29"/>
  <c r="AV153" i="29" s="1"/>
  <c r="AU137" i="29"/>
  <c r="AU153" i="29" s="1"/>
  <c r="AT137" i="29"/>
  <c r="AT153" i="29" s="1"/>
  <c r="AS137" i="29"/>
  <c r="AS153" i="29" s="1"/>
  <c r="AR137" i="29"/>
  <c r="AR153" i="29" s="1"/>
  <c r="AQ137" i="29"/>
  <c r="AQ153" i="29" s="1"/>
  <c r="AP137" i="29"/>
  <c r="AP153" i="29" s="1"/>
  <c r="AO137" i="29"/>
  <c r="AO153" i="29" s="1"/>
  <c r="AN137" i="29"/>
  <c r="AN153" i="29" s="1"/>
  <c r="AM137" i="29"/>
  <c r="AM153" i="29" s="1"/>
  <c r="AV136" i="29"/>
  <c r="AV154" i="29" s="1"/>
  <c r="AU136" i="29"/>
  <c r="AU154" i="29" s="1"/>
  <c r="AT136" i="29"/>
  <c r="AT154" i="29" s="1"/>
  <c r="AS136" i="29"/>
  <c r="AS154" i="29" s="1"/>
  <c r="AR136" i="29"/>
  <c r="AR154" i="29" s="1"/>
  <c r="AQ136" i="29"/>
  <c r="AQ154" i="29" s="1"/>
  <c r="AP136" i="29"/>
  <c r="AP154" i="29" s="1"/>
  <c r="AO136" i="29"/>
  <c r="AO154" i="29" s="1"/>
  <c r="AN136" i="29"/>
  <c r="AN154" i="29" s="1"/>
  <c r="AM136" i="29"/>
  <c r="AM154" i="29" s="1"/>
  <c r="AV124" i="29"/>
  <c r="AU124" i="29"/>
  <c r="AT124" i="29"/>
  <c r="AS124" i="29"/>
  <c r="AR124" i="29"/>
  <c r="AQ124" i="29"/>
  <c r="AP124" i="29"/>
  <c r="AO124" i="29"/>
  <c r="AN124" i="29"/>
  <c r="AM124" i="29"/>
  <c r="AV123" i="29"/>
  <c r="AU123" i="29"/>
  <c r="AT123" i="29"/>
  <c r="AS123" i="29"/>
  <c r="AR123" i="29"/>
  <c r="AQ123" i="29"/>
  <c r="AP123" i="29"/>
  <c r="AO123" i="29"/>
  <c r="AN123" i="29"/>
  <c r="AM123" i="29"/>
  <c r="AV122" i="29"/>
  <c r="AU122" i="29"/>
  <c r="AT122" i="29"/>
  <c r="AS122" i="29"/>
  <c r="AR122" i="29"/>
  <c r="AQ122" i="29"/>
  <c r="AP122" i="29"/>
  <c r="AO122" i="29"/>
  <c r="AN122" i="29"/>
  <c r="AM122" i="29"/>
  <c r="AV121" i="29"/>
  <c r="AU121" i="29"/>
  <c r="AT121" i="29"/>
  <c r="AS121" i="29"/>
  <c r="AR121" i="29"/>
  <c r="AQ121" i="29"/>
  <c r="AP121" i="29"/>
  <c r="AO121" i="29"/>
  <c r="AN121" i="29"/>
  <c r="AM121" i="29"/>
  <c r="AV120" i="29"/>
  <c r="AU120" i="29"/>
  <c r="AT120" i="29"/>
  <c r="AS120" i="29"/>
  <c r="AR120" i="29"/>
  <c r="AQ120" i="29"/>
  <c r="AP120" i="29"/>
  <c r="AO120" i="29"/>
  <c r="AN120" i="29"/>
  <c r="AM120" i="29"/>
  <c r="AV119" i="29"/>
  <c r="AU119" i="29"/>
  <c r="AT119" i="29"/>
  <c r="AS119" i="29"/>
  <c r="AR119" i="29"/>
  <c r="AQ119" i="29"/>
  <c r="AP119" i="29"/>
  <c r="AO119" i="29"/>
  <c r="AN119" i="29"/>
  <c r="AM119" i="29"/>
  <c r="AV118" i="29"/>
  <c r="AU118" i="29"/>
  <c r="AT118" i="29"/>
  <c r="AS118" i="29"/>
  <c r="AR118" i="29"/>
  <c r="AQ118" i="29"/>
  <c r="AP118" i="29"/>
  <c r="AO118" i="29"/>
  <c r="AN118" i="29"/>
  <c r="AM118" i="29"/>
  <c r="AV117" i="29"/>
  <c r="AU117" i="29"/>
  <c r="AT117" i="29"/>
  <c r="AS117" i="29"/>
  <c r="AR117" i="29"/>
  <c r="AQ117" i="29"/>
  <c r="AP117" i="29"/>
  <c r="AO117" i="29"/>
  <c r="AN117" i="29"/>
  <c r="AM117" i="29"/>
  <c r="AV116" i="29"/>
  <c r="AU116" i="29"/>
  <c r="AT116" i="29"/>
  <c r="AS116" i="29"/>
  <c r="AR116" i="29"/>
  <c r="AQ116" i="29"/>
  <c r="AP116" i="29"/>
  <c r="AO116" i="29"/>
  <c r="AN116" i="29"/>
  <c r="AM116" i="29"/>
  <c r="AV115" i="29"/>
  <c r="AU115" i="29"/>
  <c r="AT115" i="29"/>
  <c r="AS115" i="29"/>
  <c r="AR115" i="29"/>
  <c r="AQ115" i="29"/>
  <c r="AP115" i="29"/>
  <c r="AO115" i="29"/>
  <c r="AN115" i="29"/>
  <c r="AM115" i="29"/>
  <c r="AV114" i="29"/>
  <c r="AU114" i="29"/>
  <c r="AT114" i="29"/>
  <c r="AS114" i="29"/>
  <c r="AR114" i="29"/>
  <c r="AQ114" i="29"/>
  <c r="AP114" i="29"/>
  <c r="AO114" i="29"/>
  <c r="AN114" i="29"/>
  <c r="AM114" i="29"/>
  <c r="AV113" i="29"/>
  <c r="AU113" i="29"/>
  <c r="AT113" i="29"/>
  <c r="AS113" i="29"/>
  <c r="AR113" i="29"/>
  <c r="AQ113" i="29"/>
  <c r="AP113" i="29"/>
  <c r="AO113" i="29"/>
  <c r="AN113" i="29"/>
  <c r="AM113" i="29"/>
  <c r="AV112" i="29"/>
  <c r="AU112" i="29"/>
  <c r="AT112" i="29"/>
  <c r="AS112" i="29"/>
  <c r="AR112" i="29"/>
  <c r="AQ112" i="29"/>
  <c r="AP112" i="29"/>
  <c r="AO112" i="29"/>
  <c r="AN112" i="29"/>
  <c r="AM112" i="29"/>
  <c r="AV111" i="29"/>
  <c r="AU111" i="29"/>
  <c r="AT111" i="29"/>
  <c r="AS111" i="29"/>
  <c r="AR111" i="29"/>
  <c r="AR125" i="29" s="1"/>
  <c r="AQ111" i="29"/>
  <c r="AP111" i="29"/>
  <c r="AO111" i="29"/>
  <c r="AN111" i="29"/>
  <c r="AN125" i="29" s="1"/>
  <c r="AM111" i="29"/>
  <c r="AV110" i="29"/>
  <c r="AV126" i="29" s="1"/>
  <c r="AU110" i="29"/>
  <c r="AU126" i="29" s="1"/>
  <c r="AT110" i="29"/>
  <c r="AT126" i="29" s="1"/>
  <c r="AS110" i="29"/>
  <c r="AS126" i="29" s="1"/>
  <c r="AR110" i="29"/>
  <c r="AR126" i="29" s="1"/>
  <c r="AQ110" i="29"/>
  <c r="AQ126" i="29" s="1"/>
  <c r="AP110" i="29"/>
  <c r="AP126" i="29" s="1"/>
  <c r="AO110" i="29"/>
  <c r="AO126" i="29" s="1"/>
  <c r="AN110" i="29"/>
  <c r="AN126" i="29" s="1"/>
  <c r="AM110" i="29"/>
  <c r="AM126" i="29" s="1"/>
  <c r="AV109" i="29"/>
  <c r="AV127" i="29" s="1"/>
  <c r="AU109" i="29"/>
  <c r="AU127" i="29" s="1"/>
  <c r="AT109" i="29"/>
  <c r="AT127" i="29" s="1"/>
  <c r="AS109" i="29"/>
  <c r="AS127" i="29" s="1"/>
  <c r="AR109" i="29"/>
  <c r="AR127" i="29" s="1"/>
  <c r="AQ109" i="29"/>
  <c r="AQ127" i="29" s="1"/>
  <c r="AP109" i="29"/>
  <c r="AP127" i="29" s="1"/>
  <c r="AO109" i="29"/>
  <c r="AO127" i="29" s="1"/>
  <c r="AN109" i="29"/>
  <c r="AN127" i="29" s="1"/>
  <c r="AM109" i="29"/>
  <c r="AM127" i="29" s="1"/>
  <c r="AV97" i="29"/>
  <c r="AU97" i="29"/>
  <c r="AT97" i="29"/>
  <c r="AS97" i="29"/>
  <c r="AR97" i="29"/>
  <c r="AQ97" i="29"/>
  <c r="AP97" i="29"/>
  <c r="AO97" i="29"/>
  <c r="AN97" i="29"/>
  <c r="AM97" i="29"/>
  <c r="AV96" i="29"/>
  <c r="AU96" i="29"/>
  <c r="AT96" i="29"/>
  <c r="AS96" i="29"/>
  <c r="AR96" i="29"/>
  <c r="AQ96" i="29"/>
  <c r="AP96" i="29"/>
  <c r="AO96" i="29"/>
  <c r="AN96" i="29"/>
  <c r="AM96" i="29"/>
  <c r="AV95" i="29"/>
  <c r="AU95" i="29"/>
  <c r="AT95" i="29"/>
  <c r="AS95" i="29"/>
  <c r="AR95" i="29"/>
  <c r="AQ95" i="29"/>
  <c r="AP95" i="29"/>
  <c r="AO95" i="29"/>
  <c r="AN95" i="29"/>
  <c r="AM95" i="29"/>
  <c r="AV94" i="29"/>
  <c r="AU94" i="29"/>
  <c r="AT94" i="29"/>
  <c r="AS94" i="29"/>
  <c r="AR94" i="29"/>
  <c r="AQ94" i="29"/>
  <c r="AP94" i="29"/>
  <c r="AO94" i="29"/>
  <c r="AN94" i="29"/>
  <c r="AM94" i="29"/>
  <c r="AV93" i="29"/>
  <c r="AU93" i="29"/>
  <c r="AT93" i="29"/>
  <c r="AS93" i="29"/>
  <c r="AR93" i="29"/>
  <c r="AQ93" i="29"/>
  <c r="AP93" i="29"/>
  <c r="AO93" i="29"/>
  <c r="AN93" i="29"/>
  <c r="AM93" i="29"/>
  <c r="AV92" i="29"/>
  <c r="AU92" i="29"/>
  <c r="AT92" i="29"/>
  <c r="AS92" i="29"/>
  <c r="AR92" i="29"/>
  <c r="AQ92" i="29"/>
  <c r="AP92" i="29"/>
  <c r="AO92" i="29"/>
  <c r="AN92" i="29"/>
  <c r="AM92" i="29"/>
  <c r="AV91" i="29"/>
  <c r="AU91" i="29"/>
  <c r="AT91" i="29"/>
  <c r="AS91" i="29"/>
  <c r="AR91" i="29"/>
  <c r="AQ91" i="29"/>
  <c r="AP91" i="29"/>
  <c r="AO91" i="29"/>
  <c r="AN91" i="29"/>
  <c r="AM91" i="29"/>
  <c r="AV90" i="29"/>
  <c r="AU90" i="29"/>
  <c r="AT90" i="29"/>
  <c r="AS90" i="29"/>
  <c r="AR90" i="29"/>
  <c r="AQ90" i="29"/>
  <c r="AP90" i="29"/>
  <c r="AO90" i="29"/>
  <c r="AN90" i="29"/>
  <c r="AM90" i="29"/>
  <c r="AV89" i="29"/>
  <c r="AU89" i="29"/>
  <c r="AT89" i="29"/>
  <c r="AS89" i="29"/>
  <c r="AR89" i="29"/>
  <c r="AQ89" i="29"/>
  <c r="AP89" i="29"/>
  <c r="AO89" i="29"/>
  <c r="AN89" i="29"/>
  <c r="AM89" i="29"/>
  <c r="AV88" i="29"/>
  <c r="AU88" i="29"/>
  <c r="AT88" i="29"/>
  <c r="AS88" i="29"/>
  <c r="AR88" i="29"/>
  <c r="AQ88" i="29"/>
  <c r="AP88" i="29"/>
  <c r="AO88" i="29"/>
  <c r="AN88" i="29"/>
  <c r="AM88" i="29"/>
  <c r="AV87" i="29"/>
  <c r="AU87" i="29"/>
  <c r="AT87" i="29"/>
  <c r="AS87" i="29"/>
  <c r="AR87" i="29"/>
  <c r="AQ87" i="29"/>
  <c r="AP87" i="29"/>
  <c r="AO87" i="29"/>
  <c r="AN87" i="29"/>
  <c r="AM87" i="29"/>
  <c r="AV86" i="29"/>
  <c r="AU86" i="29"/>
  <c r="AT86" i="29"/>
  <c r="AS86" i="29"/>
  <c r="AR86" i="29"/>
  <c r="AQ86" i="29"/>
  <c r="AP86" i="29"/>
  <c r="AO86" i="29"/>
  <c r="AN86" i="29"/>
  <c r="AM86" i="29"/>
  <c r="AV85" i="29"/>
  <c r="AU85" i="29"/>
  <c r="AT85" i="29"/>
  <c r="AS85" i="29"/>
  <c r="AR85" i="29"/>
  <c r="AQ85" i="29"/>
  <c r="AP85" i="29"/>
  <c r="AO85" i="29"/>
  <c r="AN85" i="29"/>
  <c r="AM85" i="29"/>
  <c r="AV84" i="29"/>
  <c r="AV98" i="29" s="1"/>
  <c r="AU84" i="29"/>
  <c r="AT84" i="29"/>
  <c r="AS84" i="29"/>
  <c r="AR84" i="29"/>
  <c r="AR98" i="29" s="1"/>
  <c r="AQ84" i="29"/>
  <c r="AP84" i="29"/>
  <c r="AO84" i="29"/>
  <c r="AN84" i="29"/>
  <c r="AN98" i="29" s="1"/>
  <c r="AM84" i="29"/>
  <c r="AV83" i="29"/>
  <c r="AV99" i="29" s="1"/>
  <c r="AU83" i="29"/>
  <c r="AU99" i="29" s="1"/>
  <c r="AT83" i="29"/>
  <c r="AT99" i="29" s="1"/>
  <c r="AS83" i="29"/>
  <c r="AS99" i="29" s="1"/>
  <c r="AR83" i="29"/>
  <c r="AR99" i="29" s="1"/>
  <c r="AQ83" i="29"/>
  <c r="AQ99" i="29" s="1"/>
  <c r="AP83" i="29"/>
  <c r="AP99" i="29" s="1"/>
  <c r="AO83" i="29"/>
  <c r="AO99" i="29" s="1"/>
  <c r="AN83" i="29"/>
  <c r="AN99" i="29" s="1"/>
  <c r="AM83" i="29"/>
  <c r="AM99" i="29" s="1"/>
  <c r="AV82" i="29"/>
  <c r="AV100" i="29" s="1"/>
  <c r="AU82" i="29"/>
  <c r="AU100" i="29" s="1"/>
  <c r="AT82" i="29"/>
  <c r="AT100" i="29" s="1"/>
  <c r="AS82" i="29"/>
  <c r="AS100" i="29" s="1"/>
  <c r="AR82" i="29"/>
  <c r="AR100" i="29" s="1"/>
  <c r="AQ82" i="29"/>
  <c r="AQ100" i="29" s="1"/>
  <c r="AP82" i="29"/>
  <c r="AP100" i="29" s="1"/>
  <c r="AO82" i="29"/>
  <c r="AO100" i="29" s="1"/>
  <c r="AN82" i="29"/>
  <c r="AN100" i="29" s="1"/>
  <c r="AM82" i="29"/>
  <c r="AF71" i="29"/>
  <c r="AF72" i="29"/>
  <c r="AV70" i="29"/>
  <c r="AU70" i="29"/>
  <c r="AT70" i="29"/>
  <c r="AS70" i="29"/>
  <c r="AR70" i="29"/>
  <c r="AQ70" i="29"/>
  <c r="AP70" i="29"/>
  <c r="AO70" i="29"/>
  <c r="AN70" i="29"/>
  <c r="AM70" i="29"/>
  <c r="AV69" i="29"/>
  <c r="AU69" i="29"/>
  <c r="AT69" i="29"/>
  <c r="AS69" i="29"/>
  <c r="AR69" i="29"/>
  <c r="AQ69" i="29"/>
  <c r="AP69" i="29"/>
  <c r="AO69" i="29"/>
  <c r="AN69" i="29"/>
  <c r="AM69" i="29"/>
  <c r="AV68" i="29"/>
  <c r="AU68" i="29"/>
  <c r="AT68" i="29"/>
  <c r="AS68" i="29"/>
  <c r="AR68" i="29"/>
  <c r="AQ68" i="29"/>
  <c r="AP68" i="29"/>
  <c r="AO68" i="29"/>
  <c r="AN68" i="29"/>
  <c r="AM68" i="29"/>
  <c r="AV67" i="29"/>
  <c r="AU67" i="29"/>
  <c r="AT67" i="29"/>
  <c r="AS67" i="29"/>
  <c r="AR67" i="29"/>
  <c r="AQ67" i="29"/>
  <c r="AP67" i="29"/>
  <c r="AO67" i="29"/>
  <c r="AN67" i="29"/>
  <c r="AM67" i="29"/>
  <c r="AV66" i="29"/>
  <c r="AU66" i="29"/>
  <c r="AT66" i="29"/>
  <c r="AS66" i="29"/>
  <c r="AR66" i="29"/>
  <c r="AQ66" i="29"/>
  <c r="AP66" i="29"/>
  <c r="AO66" i="29"/>
  <c r="AN66" i="29"/>
  <c r="AM66" i="29"/>
  <c r="AV65" i="29"/>
  <c r="AU65" i="29"/>
  <c r="AT65" i="29"/>
  <c r="AS65" i="29"/>
  <c r="AR65" i="29"/>
  <c r="AQ65" i="29"/>
  <c r="AP65" i="29"/>
  <c r="AO65" i="29"/>
  <c r="AN65" i="29"/>
  <c r="AM65" i="29"/>
  <c r="AV64" i="29"/>
  <c r="AU64" i="29"/>
  <c r="AT64" i="29"/>
  <c r="AS64" i="29"/>
  <c r="AR64" i="29"/>
  <c r="AQ64" i="29"/>
  <c r="AP64" i="29"/>
  <c r="AO64" i="29"/>
  <c r="AN64" i="29"/>
  <c r="AM64" i="29"/>
  <c r="AV63" i="29"/>
  <c r="AU63" i="29"/>
  <c r="AT63" i="29"/>
  <c r="AS63" i="29"/>
  <c r="AR63" i="29"/>
  <c r="AQ63" i="29"/>
  <c r="AP63" i="29"/>
  <c r="AO63" i="29"/>
  <c r="AN63" i="29"/>
  <c r="AM63" i="29"/>
  <c r="AV62" i="29"/>
  <c r="AU62" i="29"/>
  <c r="AT62" i="29"/>
  <c r="AS62" i="29"/>
  <c r="AR62" i="29"/>
  <c r="AQ62" i="29"/>
  <c r="AP62" i="29"/>
  <c r="AO62" i="29"/>
  <c r="AN62" i="29"/>
  <c r="AM62" i="29"/>
  <c r="AV61" i="29"/>
  <c r="AU61" i="29"/>
  <c r="AT61" i="29"/>
  <c r="AS61" i="29"/>
  <c r="AR61" i="29"/>
  <c r="AQ61" i="29"/>
  <c r="AP61" i="29"/>
  <c r="AO61" i="29"/>
  <c r="AN61" i="29"/>
  <c r="AM61" i="29"/>
  <c r="AV60" i="29"/>
  <c r="AU60" i="29"/>
  <c r="AT60" i="29"/>
  <c r="AS60" i="29"/>
  <c r="AR60" i="29"/>
  <c r="AQ60" i="29"/>
  <c r="AP60" i="29"/>
  <c r="AO60" i="29"/>
  <c r="AN60" i="29"/>
  <c r="AM60" i="29"/>
  <c r="AV59" i="29"/>
  <c r="AU59" i="29"/>
  <c r="AT59" i="29"/>
  <c r="AS59" i="29"/>
  <c r="AR59" i="29"/>
  <c r="AQ59" i="29"/>
  <c r="AP59" i="29"/>
  <c r="AO59" i="29"/>
  <c r="AN59" i="29"/>
  <c r="AM59" i="29"/>
  <c r="AV58" i="29"/>
  <c r="AU58" i="29"/>
  <c r="AT58" i="29"/>
  <c r="AS58" i="29"/>
  <c r="AR58" i="29"/>
  <c r="AQ58" i="29"/>
  <c r="AP58" i="29"/>
  <c r="AO58" i="29"/>
  <c r="AN58" i="29"/>
  <c r="AM58" i="29"/>
  <c r="AV57" i="29"/>
  <c r="AU57" i="29"/>
  <c r="AT57" i="29"/>
  <c r="AS57" i="29"/>
  <c r="AR57" i="29"/>
  <c r="AQ57" i="29"/>
  <c r="AP57" i="29"/>
  <c r="AP71" i="29" s="1"/>
  <c r="AO57" i="29"/>
  <c r="AN57" i="29"/>
  <c r="AM57" i="29"/>
  <c r="AV56" i="29"/>
  <c r="AV72" i="29" s="1"/>
  <c r="AU56" i="29"/>
  <c r="AU72" i="29" s="1"/>
  <c r="AT56" i="29"/>
  <c r="AT72" i="29" s="1"/>
  <c r="AS56" i="29"/>
  <c r="AS72" i="29" s="1"/>
  <c r="AR56" i="29"/>
  <c r="AR72" i="29" s="1"/>
  <c r="AQ56" i="29"/>
  <c r="AQ72" i="29" s="1"/>
  <c r="AP56" i="29"/>
  <c r="AP72" i="29" s="1"/>
  <c r="AO56" i="29"/>
  <c r="AO72" i="29" s="1"/>
  <c r="AN56" i="29"/>
  <c r="AN72" i="29" s="1"/>
  <c r="AM56" i="29"/>
  <c r="AM72" i="29" s="1"/>
  <c r="AV55" i="29"/>
  <c r="AV73" i="29" s="1"/>
  <c r="AU55" i="29"/>
  <c r="AU73" i="29" s="1"/>
  <c r="AT55" i="29"/>
  <c r="AT73" i="29" s="1"/>
  <c r="AS55" i="29"/>
  <c r="AS73" i="29" s="1"/>
  <c r="AR55" i="29"/>
  <c r="AR73" i="29" s="1"/>
  <c r="AQ55" i="29"/>
  <c r="AQ73" i="29" s="1"/>
  <c r="AP55" i="29"/>
  <c r="AP73" i="29" s="1"/>
  <c r="AO55" i="29"/>
  <c r="AO73" i="29" s="1"/>
  <c r="AN55" i="29"/>
  <c r="AM55" i="29"/>
  <c r="AM73" i="29" s="1"/>
  <c r="AM17" i="29"/>
  <c r="AN17" i="29"/>
  <c r="AO17" i="29"/>
  <c r="AP17" i="29"/>
  <c r="AQ17" i="29"/>
  <c r="AR17" i="29"/>
  <c r="AS17" i="29"/>
  <c r="AT17" i="29"/>
  <c r="AU17" i="29"/>
  <c r="AV17" i="29"/>
  <c r="AM18" i="29"/>
  <c r="AN18" i="29"/>
  <c r="AO18" i="29"/>
  <c r="AP18" i="29"/>
  <c r="AQ18" i="29"/>
  <c r="AR18" i="29"/>
  <c r="AS18" i="29"/>
  <c r="AT18" i="29"/>
  <c r="AU18" i="29"/>
  <c r="AV18" i="29"/>
  <c r="AM19" i="29"/>
  <c r="AN19" i="29"/>
  <c r="AO19" i="29"/>
  <c r="AP19" i="29"/>
  <c r="AQ19" i="29"/>
  <c r="AR19" i="29"/>
  <c r="AS19" i="29"/>
  <c r="AT19" i="29"/>
  <c r="AU19" i="29"/>
  <c r="AV19" i="29"/>
  <c r="AM20" i="29"/>
  <c r="AN20" i="29"/>
  <c r="AO20" i="29"/>
  <c r="AP20" i="29"/>
  <c r="AQ20" i="29"/>
  <c r="AR20" i="29"/>
  <c r="AS20" i="29"/>
  <c r="AT20" i="29"/>
  <c r="AU20" i="29"/>
  <c r="AV20" i="29"/>
  <c r="AM21" i="29"/>
  <c r="AN21" i="29"/>
  <c r="AO21" i="29"/>
  <c r="AP21" i="29"/>
  <c r="AQ21" i="29"/>
  <c r="AR21" i="29"/>
  <c r="AS21" i="29"/>
  <c r="AT21" i="29"/>
  <c r="AU21" i="29"/>
  <c r="AV21" i="29"/>
  <c r="AM22" i="29"/>
  <c r="AN22" i="29"/>
  <c r="AO22" i="29"/>
  <c r="AP22" i="29"/>
  <c r="AQ22" i="29"/>
  <c r="AR22" i="29"/>
  <c r="AS22" i="29"/>
  <c r="AT22" i="29"/>
  <c r="AU22" i="29"/>
  <c r="AV22" i="29"/>
  <c r="AM23" i="29"/>
  <c r="AN23" i="29"/>
  <c r="AO23" i="29"/>
  <c r="AP23" i="29"/>
  <c r="AQ23" i="29"/>
  <c r="AR23" i="29"/>
  <c r="AS23" i="29"/>
  <c r="AT23" i="29"/>
  <c r="AU23" i="29"/>
  <c r="AV23" i="29"/>
  <c r="AM24" i="29"/>
  <c r="AN24" i="29"/>
  <c r="AO24" i="29"/>
  <c r="AP24" i="29"/>
  <c r="AQ24" i="29"/>
  <c r="AR24" i="29"/>
  <c r="AS24" i="29"/>
  <c r="AT24" i="29"/>
  <c r="AU24" i="29"/>
  <c r="AV24" i="29"/>
  <c r="AM25" i="29"/>
  <c r="AN25" i="29"/>
  <c r="AO25" i="29"/>
  <c r="AP25" i="29"/>
  <c r="AQ25" i="29"/>
  <c r="AR25" i="29"/>
  <c r="AS25" i="29"/>
  <c r="AT25" i="29"/>
  <c r="AU25" i="29"/>
  <c r="AV25" i="29"/>
  <c r="AM26" i="29"/>
  <c r="AN26" i="29"/>
  <c r="AO26" i="29"/>
  <c r="AP26" i="29"/>
  <c r="AQ26" i="29"/>
  <c r="AR26" i="29"/>
  <c r="AS26" i="29"/>
  <c r="AT26" i="29"/>
  <c r="AU26" i="29"/>
  <c r="AV26" i="29"/>
  <c r="AM27" i="29"/>
  <c r="AN27" i="29"/>
  <c r="AO27" i="29"/>
  <c r="AP27" i="29"/>
  <c r="AQ27" i="29"/>
  <c r="AR27" i="29"/>
  <c r="AS27" i="29"/>
  <c r="AT27" i="29"/>
  <c r="AU27" i="29"/>
  <c r="AV27" i="29"/>
  <c r="AM28" i="29"/>
  <c r="AN28" i="29"/>
  <c r="AO28" i="29"/>
  <c r="AP28" i="29"/>
  <c r="AQ28" i="29"/>
  <c r="AR28" i="29"/>
  <c r="AS28" i="29"/>
  <c r="AT28" i="29"/>
  <c r="AU28" i="29"/>
  <c r="AV28" i="29"/>
  <c r="AM29" i="29"/>
  <c r="AN29" i="29"/>
  <c r="AO29" i="29"/>
  <c r="AP29" i="29"/>
  <c r="AQ29" i="29"/>
  <c r="AR29" i="29"/>
  <c r="AS29" i="29"/>
  <c r="AT29" i="29"/>
  <c r="AU29" i="29"/>
  <c r="AV29" i="29"/>
  <c r="AM30" i="29"/>
  <c r="AN30" i="29"/>
  <c r="AO30" i="29"/>
  <c r="AP30" i="29"/>
  <c r="AQ30" i="29"/>
  <c r="AR30" i="29"/>
  <c r="AS30" i="29"/>
  <c r="AT30" i="29"/>
  <c r="AU30" i="29"/>
  <c r="AV30" i="29"/>
  <c r="AM31" i="29"/>
  <c r="AN31" i="29"/>
  <c r="AO31" i="29"/>
  <c r="AP31" i="29"/>
  <c r="AQ31" i="29"/>
  <c r="AR31" i="29"/>
  <c r="AS31" i="29"/>
  <c r="AT31" i="29"/>
  <c r="AU31" i="29"/>
  <c r="AV31" i="29"/>
  <c r="AV16" i="29"/>
  <c r="AU16" i="29"/>
  <c r="AT16" i="29"/>
  <c r="AS16" i="29"/>
  <c r="AR16" i="29"/>
  <c r="AQ16" i="29"/>
  <c r="AP16" i="29"/>
  <c r="AO16" i="29"/>
  <c r="AN16" i="29"/>
  <c r="AM16" i="29"/>
  <c r="AL55" i="29"/>
  <c r="AL56" i="29"/>
  <c r="AL16" i="29"/>
  <c r="AL17" i="29"/>
  <c r="F253" i="29"/>
  <c r="F252" i="29"/>
  <c r="F251" i="29"/>
  <c r="F250" i="29"/>
  <c r="F249" i="29"/>
  <c r="F248" i="29"/>
  <c r="G247" i="29"/>
  <c r="H247" i="29"/>
  <c r="I247" i="29"/>
  <c r="J247" i="29"/>
  <c r="K247" i="29"/>
  <c r="L247" i="29"/>
  <c r="M247" i="29"/>
  <c r="N247" i="29"/>
  <c r="O247" i="29"/>
  <c r="P247" i="29"/>
  <c r="Q247" i="29"/>
  <c r="R247" i="29"/>
  <c r="S247" i="29"/>
  <c r="T247" i="29"/>
  <c r="U247" i="29"/>
  <c r="V247" i="29"/>
  <c r="W247" i="29"/>
  <c r="X247" i="29"/>
  <c r="Y247" i="29"/>
  <c r="Z247" i="29"/>
  <c r="AA247" i="29"/>
  <c r="AB247" i="29"/>
  <c r="AC247" i="29"/>
  <c r="AD247" i="29"/>
  <c r="AE247" i="29"/>
  <c r="AF247" i="29"/>
  <c r="AG247" i="29"/>
  <c r="AH247" i="29"/>
  <c r="AI247" i="29"/>
  <c r="AJ247" i="29"/>
  <c r="AK247" i="29"/>
  <c r="F247" i="29"/>
  <c r="F246" i="29"/>
  <c r="F245" i="29"/>
  <c r="G243" i="29"/>
  <c r="H243" i="29"/>
  <c r="I243" i="29"/>
  <c r="J243" i="29"/>
  <c r="K243" i="29"/>
  <c r="L243" i="29"/>
  <c r="M243" i="29"/>
  <c r="N243" i="29"/>
  <c r="O243" i="29"/>
  <c r="P243" i="29"/>
  <c r="Q243" i="29"/>
  <c r="R243" i="29"/>
  <c r="S243" i="29"/>
  <c r="T243" i="29"/>
  <c r="U243" i="29"/>
  <c r="V243" i="29"/>
  <c r="W243" i="29"/>
  <c r="X243" i="29"/>
  <c r="Y243" i="29"/>
  <c r="Z243" i="29"/>
  <c r="AA243" i="29"/>
  <c r="AB243" i="29"/>
  <c r="AC243" i="29"/>
  <c r="AD243" i="29"/>
  <c r="AE243" i="29"/>
  <c r="AF243" i="29"/>
  <c r="AG243" i="29"/>
  <c r="AH243" i="29"/>
  <c r="AI243" i="29"/>
  <c r="AJ243" i="29"/>
  <c r="AK243" i="29"/>
  <c r="F243" i="29"/>
  <c r="G245" i="29"/>
  <c r="H245" i="29"/>
  <c r="I245" i="29"/>
  <c r="J245" i="29"/>
  <c r="K245" i="29"/>
  <c r="L245" i="29"/>
  <c r="M245" i="29"/>
  <c r="N245" i="29"/>
  <c r="O245" i="29"/>
  <c r="P245" i="29"/>
  <c r="Q245" i="29"/>
  <c r="R245" i="29"/>
  <c r="S245" i="29"/>
  <c r="T245" i="29"/>
  <c r="U245" i="29"/>
  <c r="V245" i="29"/>
  <c r="W245" i="29"/>
  <c r="X245" i="29"/>
  <c r="Y245" i="29"/>
  <c r="Z245" i="29"/>
  <c r="AA245" i="29"/>
  <c r="AB245" i="29"/>
  <c r="AC245" i="29"/>
  <c r="AD245" i="29"/>
  <c r="AE245" i="29"/>
  <c r="AF245" i="29"/>
  <c r="AG245" i="29"/>
  <c r="AH245" i="29"/>
  <c r="AI245" i="29"/>
  <c r="AJ245" i="29"/>
  <c r="AK245" i="29"/>
  <c r="G240" i="29"/>
  <c r="H240" i="29"/>
  <c r="I240" i="29"/>
  <c r="J240" i="29"/>
  <c r="K240" i="29"/>
  <c r="L240" i="29"/>
  <c r="M240" i="29"/>
  <c r="N240" i="29"/>
  <c r="O240" i="29"/>
  <c r="P240" i="29"/>
  <c r="Q240" i="29"/>
  <c r="R240" i="29"/>
  <c r="S240" i="29"/>
  <c r="T240" i="29"/>
  <c r="U240" i="29"/>
  <c r="V240" i="29"/>
  <c r="W240" i="29"/>
  <c r="X240" i="29"/>
  <c r="Y240" i="29"/>
  <c r="Z240" i="29"/>
  <c r="AA240" i="29"/>
  <c r="AB240" i="29"/>
  <c r="AC240" i="29"/>
  <c r="AD240" i="29"/>
  <c r="AE240" i="29"/>
  <c r="AF240" i="29"/>
  <c r="AG240" i="29"/>
  <c r="AH240" i="29"/>
  <c r="AI240" i="29"/>
  <c r="AJ240" i="29"/>
  <c r="AK240" i="29"/>
  <c r="G241" i="29"/>
  <c r="H241" i="29"/>
  <c r="I241" i="29"/>
  <c r="J241" i="29"/>
  <c r="K241" i="29"/>
  <c r="L241" i="29"/>
  <c r="M241" i="29"/>
  <c r="N241" i="29"/>
  <c r="O241" i="29"/>
  <c r="P241" i="29"/>
  <c r="Q241" i="29"/>
  <c r="R241" i="29"/>
  <c r="S241" i="29"/>
  <c r="T241" i="29"/>
  <c r="U241" i="29"/>
  <c r="V241" i="29"/>
  <c r="W241" i="29"/>
  <c r="X241" i="29"/>
  <c r="Y241" i="29"/>
  <c r="Z241" i="29"/>
  <c r="AA241" i="29"/>
  <c r="AB241" i="29"/>
  <c r="AC241" i="29"/>
  <c r="AD241" i="29"/>
  <c r="AE241" i="29"/>
  <c r="AF241" i="29"/>
  <c r="AG241" i="29"/>
  <c r="AH241" i="29"/>
  <c r="AI241" i="29"/>
  <c r="AJ241" i="29"/>
  <c r="AK241" i="29"/>
  <c r="G242" i="29"/>
  <c r="H242" i="29"/>
  <c r="I242" i="29"/>
  <c r="J242" i="29"/>
  <c r="K242" i="29"/>
  <c r="L242" i="29"/>
  <c r="M242" i="29"/>
  <c r="N242" i="29"/>
  <c r="O242" i="29"/>
  <c r="P242" i="29"/>
  <c r="Q242" i="29"/>
  <c r="R242" i="29"/>
  <c r="S242" i="29"/>
  <c r="T242" i="29"/>
  <c r="U242" i="29"/>
  <c r="V242" i="29"/>
  <c r="W242" i="29"/>
  <c r="X242" i="29"/>
  <c r="Y242" i="29"/>
  <c r="Z242" i="29"/>
  <c r="AA242" i="29"/>
  <c r="AB242" i="29"/>
  <c r="AC242" i="29"/>
  <c r="AD242" i="29"/>
  <c r="AE242" i="29"/>
  <c r="AF242" i="29"/>
  <c r="AG242" i="29"/>
  <c r="AH242" i="29"/>
  <c r="AI242" i="29"/>
  <c r="AJ242" i="29"/>
  <c r="AK242" i="29"/>
  <c r="G244" i="29"/>
  <c r="H244" i="29"/>
  <c r="I244" i="29"/>
  <c r="J244" i="29"/>
  <c r="K244" i="29"/>
  <c r="L244" i="29"/>
  <c r="M244" i="29"/>
  <c r="N244" i="29"/>
  <c r="O244" i="29"/>
  <c r="P244" i="29"/>
  <c r="Q244" i="29"/>
  <c r="R244" i="29"/>
  <c r="S244" i="29"/>
  <c r="T244" i="29"/>
  <c r="U244" i="29"/>
  <c r="V244" i="29"/>
  <c r="W244" i="29"/>
  <c r="X244" i="29"/>
  <c r="Y244" i="29"/>
  <c r="Z244" i="29"/>
  <c r="AA244" i="29"/>
  <c r="AB244" i="29"/>
  <c r="AC244" i="29"/>
  <c r="AD244" i="29"/>
  <c r="AE244" i="29"/>
  <c r="AF244" i="29"/>
  <c r="AG244" i="29"/>
  <c r="AH244" i="29"/>
  <c r="AI244" i="29"/>
  <c r="AJ244" i="29"/>
  <c r="AK244" i="29"/>
  <c r="G246" i="29"/>
  <c r="H246" i="29"/>
  <c r="I246" i="29"/>
  <c r="J246" i="29"/>
  <c r="K246" i="29"/>
  <c r="L246" i="29"/>
  <c r="M246" i="29"/>
  <c r="N246" i="29"/>
  <c r="O246" i="29"/>
  <c r="P246" i="29"/>
  <c r="Q246" i="29"/>
  <c r="R246" i="29"/>
  <c r="S246" i="29"/>
  <c r="T246" i="29"/>
  <c r="U246" i="29"/>
  <c r="V246" i="29"/>
  <c r="W246" i="29"/>
  <c r="X246" i="29"/>
  <c r="Y246" i="29"/>
  <c r="Z246" i="29"/>
  <c r="AA246" i="29"/>
  <c r="AB246" i="29"/>
  <c r="AC246" i="29"/>
  <c r="AD246" i="29"/>
  <c r="AE246" i="29"/>
  <c r="AF246" i="29"/>
  <c r="AG246" i="29"/>
  <c r="AH246" i="29"/>
  <c r="AI246" i="29"/>
  <c r="AJ246" i="29"/>
  <c r="AK246" i="29"/>
  <c r="G248" i="29"/>
  <c r="H248" i="29"/>
  <c r="I248" i="29"/>
  <c r="J248" i="29"/>
  <c r="K248" i="29"/>
  <c r="L248" i="29"/>
  <c r="M248" i="29"/>
  <c r="N248" i="29"/>
  <c r="O248" i="29"/>
  <c r="P248" i="29"/>
  <c r="Q248" i="29"/>
  <c r="R248" i="29"/>
  <c r="S248" i="29"/>
  <c r="T248" i="29"/>
  <c r="U248" i="29"/>
  <c r="V248" i="29"/>
  <c r="W248" i="29"/>
  <c r="X248" i="29"/>
  <c r="Y248" i="29"/>
  <c r="Z248" i="29"/>
  <c r="AA248" i="29"/>
  <c r="AB248" i="29"/>
  <c r="AC248" i="29"/>
  <c r="AD248" i="29"/>
  <c r="AE248" i="29"/>
  <c r="AF248" i="29"/>
  <c r="AG248" i="29"/>
  <c r="AH248" i="29"/>
  <c r="AI248" i="29"/>
  <c r="AJ248" i="29"/>
  <c r="AK248" i="29"/>
  <c r="G249" i="29"/>
  <c r="H249" i="29"/>
  <c r="I249" i="29"/>
  <c r="J249" i="29"/>
  <c r="K249" i="29"/>
  <c r="L249" i="29"/>
  <c r="M249" i="29"/>
  <c r="N249" i="29"/>
  <c r="O249" i="29"/>
  <c r="P249" i="29"/>
  <c r="Q249" i="29"/>
  <c r="R249" i="29"/>
  <c r="S249" i="29"/>
  <c r="T249" i="29"/>
  <c r="U249" i="29"/>
  <c r="V249" i="29"/>
  <c r="W249" i="29"/>
  <c r="X249" i="29"/>
  <c r="Y249" i="29"/>
  <c r="Z249" i="29"/>
  <c r="AA249" i="29"/>
  <c r="AB249" i="29"/>
  <c r="AC249" i="29"/>
  <c r="AD249" i="29"/>
  <c r="AE249" i="29"/>
  <c r="AF249" i="29"/>
  <c r="AG249" i="29"/>
  <c r="AH249" i="29"/>
  <c r="AI249" i="29"/>
  <c r="AJ249" i="29"/>
  <c r="AK249" i="29"/>
  <c r="G250" i="29"/>
  <c r="H250" i="29"/>
  <c r="I250" i="29"/>
  <c r="J250" i="29"/>
  <c r="K250" i="29"/>
  <c r="L250" i="29"/>
  <c r="M250" i="29"/>
  <c r="N250" i="29"/>
  <c r="O250" i="29"/>
  <c r="P250" i="29"/>
  <c r="Q250" i="29"/>
  <c r="R250" i="29"/>
  <c r="S250" i="29"/>
  <c r="T250" i="29"/>
  <c r="U250" i="29"/>
  <c r="V250" i="29"/>
  <c r="W250" i="29"/>
  <c r="X250" i="29"/>
  <c r="Y250" i="29"/>
  <c r="Z250" i="29"/>
  <c r="AA250" i="29"/>
  <c r="AB250" i="29"/>
  <c r="AC250" i="29"/>
  <c r="AD250" i="29"/>
  <c r="AE250" i="29"/>
  <c r="AF250" i="29"/>
  <c r="AG250" i="29"/>
  <c r="AH250" i="29"/>
  <c r="AI250" i="29"/>
  <c r="AJ250" i="29"/>
  <c r="AK250" i="29"/>
  <c r="G251" i="29"/>
  <c r="H251" i="29"/>
  <c r="I251" i="29"/>
  <c r="J251" i="29"/>
  <c r="K251" i="29"/>
  <c r="L251" i="29"/>
  <c r="M251" i="29"/>
  <c r="N251" i="29"/>
  <c r="O251" i="29"/>
  <c r="P251" i="29"/>
  <c r="Q251" i="29"/>
  <c r="R251" i="29"/>
  <c r="S251" i="29"/>
  <c r="T251" i="29"/>
  <c r="U251" i="29"/>
  <c r="V251" i="29"/>
  <c r="W251" i="29"/>
  <c r="X251" i="29"/>
  <c r="Y251" i="29"/>
  <c r="Z251" i="29"/>
  <c r="AA251" i="29"/>
  <c r="AB251" i="29"/>
  <c r="AC251" i="29"/>
  <c r="AD251" i="29"/>
  <c r="AE251" i="29"/>
  <c r="AF251" i="29"/>
  <c r="AG251" i="29"/>
  <c r="AH251" i="29"/>
  <c r="AI251" i="29"/>
  <c r="AJ251" i="29"/>
  <c r="AK251" i="29"/>
  <c r="G252" i="29"/>
  <c r="H252" i="29"/>
  <c r="I252" i="29"/>
  <c r="J252" i="29"/>
  <c r="K252" i="29"/>
  <c r="L252" i="29"/>
  <c r="M252" i="29"/>
  <c r="N252" i="29"/>
  <c r="O252" i="29"/>
  <c r="P252" i="29"/>
  <c r="Q252" i="29"/>
  <c r="R252" i="29"/>
  <c r="S252" i="29"/>
  <c r="T252" i="29"/>
  <c r="U252" i="29"/>
  <c r="V252" i="29"/>
  <c r="W252" i="29"/>
  <c r="X252" i="29"/>
  <c r="Y252" i="29"/>
  <c r="Z252" i="29"/>
  <c r="AA252" i="29"/>
  <c r="AB252" i="29"/>
  <c r="AC252" i="29"/>
  <c r="AD252" i="29"/>
  <c r="AE252" i="29"/>
  <c r="AF252" i="29"/>
  <c r="AG252" i="29"/>
  <c r="AH252" i="29"/>
  <c r="AI252" i="29"/>
  <c r="AJ252" i="29"/>
  <c r="AK252" i="29"/>
  <c r="G253" i="29"/>
  <c r="H253" i="29"/>
  <c r="I253" i="29"/>
  <c r="J253" i="29"/>
  <c r="K253" i="29"/>
  <c r="L253" i="29"/>
  <c r="M253" i="29"/>
  <c r="N253" i="29"/>
  <c r="O253" i="29"/>
  <c r="P253" i="29"/>
  <c r="Q253" i="29"/>
  <c r="R253" i="29"/>
  <c r="S253" i="29"/>
  <c r="T253" i="29"/>
  <c r="U253" i="29"/>
  <c r="V253" i="29"/>
  <c r="W253" i="29"/>
  <c r="X253" i="29"/>
  <c r="Y253" i="29"/>
  <c r="Z253" i="29"/>
  <c r="AA253" i="29"/>
  <c r="AB253" i="29"/>
  <c r="AC253" i="29"/>
  <c r="AD253" i="29"/>
  <c r="AE253" i="29"/>
  <c r="AF253" i="29"/>
  <c r="AG253" i="29"/>
  <c r="AH253" i="29"/>
  <c r="AI253" i="29"/>
  <c r="AJ253" i="29"/>
  <c r="AK253" i="29"/>
  <c r="F244" i="29"/>
  <c r="F242" i="29"/>
  <c r="F241" i="29"/>
  <c r="F240" i="29"/>
  <c r="G239" i="29"/>
  <c r="H239" i="29"/>
  <c r="I239" i="29"/>
  <c r="J239" i="29"/>
  <c r="K239" i="29"/>
  <c r="L239" i="29"/>
  <c r="M239" i="29"/>
  <c r="N239" i="29"/>
  <c r="O239" i="29"/>
  <c r="P239" i="29"/>
  <c r="Q239" i="29"/>
  <c r="R239" i="29"/>
  <c r="S239" i="29"/>
  <c r="T239" i="29"/>
  <c r="U239" i="29"/>
  <c r="V239" i="29"/>
  <c r="W239" i="29"/>
  <c r="X239" i="29"/>
  <c r="Y239" i="29"/>
  <c r="Z239" i="29"/>
  <c r="AA239" i="29"/>
  <c r="AB239" i="29"/>
  <c r="AC239" i="29"/>
  <c r="AD239" i="29"/>
  <c r="AE239" i="29"/>
  <c r="AF239" i="29"/>
  <c r="AG239" i="29"/>
  <c r="AH239" i="29"/>
  <c r="AI239" i="29"/>
  <c r="AJ239" i="29"/>
  <c r="AK239" i="29"/>
  <c r="F239" i="29"/>
  <c r="G238" i="29"/>
  <c r="H238" i="29"/>
  <c r="I238" i="29"/>
  <c r="J238" i="29"/>
  <c r="K238" i="29"/>
  <c r="L238" i="29"/>
  <c r="M238" i="29"/>
  <c r="N238" i="29"/>
  <c r="O238" i="29"/>
  <c r="P238" i="29"/>
  <c r="Q238" i="29"/>
  <c r="R238" i="29"/>
  <c r="S238" i="29"/>
  <c r="T238" i="29"/>
  <c r="U238" i="29"/>
  <c r="V238" i="29"/>
  <c r="W238" i="29"/>
  <c r="X238" i="29"/>
  <c r="Y238" i="29"/>
  <c r="Z238" i="29"/>
  <c r="AA238" i="29"/>
  <c r="AB238" i="29"/>
  <c r="AC238" i="29"/>
  <c r="AD238" i="29"/>
  <c r="AE238" i="29"/>
  <c r="AF238" i="29"/>
  <c r="AG238" i="29"/>
  <c r="AH238" i="29"/>
  <c r="AI238" i="29"/>
  <c r="AJ238" i="29"/>
  <c r="AK238" i="29"/>
  <c r="F238" i="29"/>
  <c r="AK235" i="29"/>
  <c r="AJ235" i="29"/>
  <c r="AI235" i="29"/>
  <c r="AH235" i="29"/>
  <c r="AG235" i="29"/>
  <c r="AF235" i="29"/>
  <c r="AE235" i="29"/>
  <c r="AD235" i="29"/>
  <c r="AC235" i="29"/>
  <c r="AB235" i="29"/>
  <c r="AA235" i="29"/>
  <c r="Z235" i="29"/>
  <c r="Y235" i="29"/>
  <c r="X235" i="29"/>
  <c r="W235" i="29"/>
  <c r="V235" i="29"/>
  <c r="U235" i="29"/>
  <c r="T235" i="29"/>
  <c r="S235" i="29"/>
  <c r="R235" i="29"/>
  <c r="Q235" i="29"/>
  <c r="P235" i="29"/>
  <c r="O235" i="29"/>
  <c r="N235" i="29"/>
  <c r="M235" i="29"/>
  <c r="L235" i="29"/>
  <c r="K235" i="29"/>
  <c r="J235" i="29"/>
  <c r="I235" i="29"/>
  <c r="H235" i="29"/>
  <c r="G235" i="29"/>
  <c r="F235" i="29"/>
  <c r="AK234" i="29"/>
  <c r="AJ234" i="29"/>
  <c r="AI234" i="29"/>
  <c r="AH234" i="29"/>
  <c r="AG234" i="29"/>
  <c r="AF234" i="29"/>
  <c r="AE234" i="29"/>
  <c r="AD234" i="29"/>
  <c r="AC234" i="29"/>
  <c r="AB234" i="29"/>
  <c r="AA234" i="29"/>
  <c r="Z234" i="29"/>
  <c r="Y234" i="29"/>
  <c r="X234" i="29"/>
  <c r="W234" i="29"/>
  <c r="V234" i="29"/>
  <c r="U234" i="29"/>
  <c r="T234" i="29"/>
  <c r="S234" i="29"/>
  <c r="R234" i="29"/>
  <c r="Q234" i="29"/>
  <c r="P234" i="29"/>
  <c r="O234" i="29"/>
  <c r="N234" i="29"/>
  <c r="M234" i="29"/>
  <c r="L234" i="29"/>
  <c r="K234" i="29"/>
  <c r="J234" i="29"/>
  <c r="I234" i="29"/>
  <c r="H234" i="29"/>
  <c r="G234" i="29"/>
  <c r="F234" i="29"/>
  <c r="AK233" i="29"/>
  <c r="AJ233" i="29"/>
  <c r="AI233" i="29"/>
  <c r="AH233" i="29"/>
  <c r="AG233" i="29"/>
  <c r="AF233" i="29"/>
  <c r="AE233" i="29"/>
  <c r="AD233" i="29"/>
  <c r="AC233" i="29"/>
  <c r="AB233" i="29"/>
  <c r="AA233" i="29"/>
  <c r="Z233" i="29"/>
  <c r="Y233" i="29"/>
  <c r="X233" i="29"/>
  <c r="W233" i="29"/>
  <c r="V233" i="29"/>
  <c r="U233" i="29"/>
  <c r="T233" i="29"/>
  <c r="S233" i="29"/>
  <c r="R233" i="29"/>
  <c r="Q233" i="29"/>
  <c r="P233" i="29"/>
  <c r="O233" i="29"/>
  <c r="N233" i="29"/>
  <c r="M233" i="29"/>
  <c r="L233" i="29"/>
  <c r="K233" i="29"/>
  <c r="J233" i="29"/>
  <c r="I233" i="29"/>
  <c r="H233" i="29"/>
  <c r="G233" i="29"/>
  <c r="F233" i="29"/>
  <c r="AL232" i="29"/>
  <c r="AL231" i="29"/>
  <c r="AL230" i="29"/>
  <c r="AL229" i="29"/>
  <c r="AL228" i="29"/>
  <c r="AL227" i="29"/>
  <c r="AL226" i="29"/>
  <c r="AL225" i="29"/>
  <c r="AL224" i="29"/>
  <c r="AL223" i="29"/>
  <c r="AL222" i="29"/>
  <c r="AL221" i="29"/>
  <c r="AL220" i="29"/>
  <c r="AL219" i="29"/>
  <c r="AL218" i="29"/>
  <c r="AL217" i="29"/>
  <c r="AK208" i="29"/>
  <c r="AJ208" i="29"/>
  <c r="AI208" i="29"/>
  <c r="AH208" i="29"/>
  <c r="AG208" i="29"/>
  <c r="AF208" i="29"/>
  <c r="AE208" i="29"/>
  <c r="AD208" i="29"/>
  <c r="AC208" i="29"/>
  <c r="AB208" i="29"/>
  <c r="AA208" i="29"/>
  <c r="Z208" i="29"/>
  <c r="Y208" i="29"/>
  <c r="X208" i="29"/>
  <c r="W208" i="29"/>
  <c r="V208" i="29"/>
  <c r="U208" i="29"/>
  <c r="T208" i="29"/>
  <c r="S208" i="29"/>
  <c r="R208" i="29"/>
  <c r="Q208" i="29"/>
  <c r="P208" i="29"/>
  <c r="O208" i="29"/>
  <c r="N208" i="29"/>
  <c r="M208" i="29"/>
  <c r="L208" i="29"/>
  <c r="K208" i="29"/>
  <c r="J208" i="29"/>
  <c r="I208" i="29"/>
  <c r="H208" i="29"/>
  <c r="G208" i="29"/>
  <c r="F208" i="29"/>
  <c r="AK207" i="29"/>
  <c r="AJ207" i="29"/>
  <c r="AI207" i="29"/>
  <c r="AH207" i="29"/>
  <c r="AG207" i="29"/>
  <c r="AF207" i="29"/>
  <c r="AE207" i="29"/>
  <c r="AD207" i="29"/>
  <c r="AC207" i="29"/>
  <c r="AB207" i="29"/>
  <c r="AA207" i="29"/>
  <c r="Z207" i="29"/>
  <c r="Y207" i="29"/>
  <c r="X207" i="29"/>
  <c r="W207" i="29"/>
  <c r="V207" i="29"/>
  <c r="U207" i="29"/>
  <c r="T207" i="29"/>
  <c r="S207" i="29"/>
  <c r="R207" i="29"/>
  <c r="Q207" i="29"/>
  <c r="P207" i="29"/>
  <c r="O207" i="29"/>
  <c r="N207" i="29"/>
  <c r="M207" i="29"/>
  <c r="L207" i="29"/>
  <c r="K207" i="29"/>
  <c r="J207" i="29"/>
  <c r="I207" i="29"/>
  <c r="H207" i="29"/>
  <c r="G207" i="29"/>
  <c r="F207" i="29"/>
  <c r="AK206" i="29"/>
  <c r="AJ206" i="29"/>
  <c r="AI206" i="29"/>
  <c r="AH206" i="29"/>
  <c r="AG206" i="29"/>
  <c r="AF206" i="29"/>
  <c r="AE206" i="29"/>
  <c r="AD206" i="29"/>
  <c r="AC206" i="29"/>
  <c r="AB206" i="29"/>
  <c r="AA206" i="29"/>
  <c r="Z206" i="29"/>
  <c r="Y206" i="29"/>
  <c r="X206" i="29"/>
  <c r="W206" i="29"/>
  <c r="V206" i="29"/>
  <c r="U206" i="29"/>
  <c r="T206" i="29"/>
  <c r="S206" i="29"/>
  <c r="R206" i="29"/>
  <c r="Q206" i="29"/>
  <c r="P206" i="29"/>
  <c r="O206" i="29"/>
  <c r="N206" i="29"/>
  <c r="M206" i="29"/>
  <c r="L206" i="29"/>
  <c r="K206" i="29"/>
  <c r="J206" i="29"/>
  <c r="I206" i="29"/>
  <c r="H206" i="29"/>
  <c r="G206" i="29"/>
  <c r="F206" i="29"/>
  <c r="AL205" i="29"/>
  <c r="AL204" i="29"/>
  <c r="AL203" i="29"/>
  <c r="AL202" i="29"/>
  <c r="AL201" i="29"/>
  <c r="AL200" i="29"/>
  <c r="AL199" i="29"/>
  <c r="AL198" i="29"/>
  <c r="AL197" i="29"/>
  <c r="AL196" i="29"/>
  <c r="AL195" i="29"/>
  <c r="AL194" i="29"/>
  <c r="AL193" i="29"/>
  <c r="AL192" i="29"/>
  <c r="AL191" i="29"/>
  <c r="AL190" i="29"/>
  <c r="AK181" i="29"/>
  <c r="AJ181" i="29"/>
  <c r="AI181" i="29"/>
  <c r="AH181" i="29"/>
  <c r="AG181" i="29"/>
  <c r="AF181" i="29"/>
  <c r="AE181" i="29"/>
  <c r="AD181" i="29"/>
  <c r="AC181" i="29"/>
  <c r="AB181" i="29"/>
  <c r="AA181" i="29"/>
  <c r="Z181" i="29"/>
  <c r="Y181" i="29"/>
  <c r="X181" i="29"/>
  <c r="W181" i="29"/>
  <c r="V181" i="29"/>
  <c r="U181" i="29"/>
  <c r="T181" i="29"/>
  <c r="S181" i="29"/>
  <c r="R181" i="29"/>
  <c r="Q181" i="29"/>
  <c r="P181" i="29"/>
  <c r="O181" i="29"/>
  <c r="N181" i="29"/>
  <c r="M181" i="29"/>
  <c r="L181" i="29"/>
  <c r="K181" i="29"/>
  <c r="J181" i="29"/>
  <c r="I181" i="29"/>
  <c r="H181" i="29"/>
  <c r="G181" i="29"/>
  <c r="F181" i="29"/>
  <c r="AK180" i="29"/>
  <c r="AJ180" i="29"/>
  <c r="AI180" i="29"/>
  <c r="AH180" i="29"/>
  <c r="AG180" i="29"/>
  <c r="AF180" i="29"/>
  <c r="AE180" i="29"/>
  <c r="AD180" i="29"/>
  <c r="AC180" i="29"/>
  <c r="AB180" i="29"/>
  <c r="AA180" i="29"/>
  <c r="Z180" i="29"/>
  <c r="Y180" i="29"/>
  <c r="X180" i="29"/>
  <c r="W180" i="29"/>
  <c r="V180" i="29"/>
  <c r="U180" i="29"/>
  <c r="T180" i="29"/>
  <c r="S180" i="29"/>
  <c r="R180" i="29"/>
  <c r="Q180" i="29"/>
  <c r="P180" i="29"/>
  <c r="O180" i="29"/>
  <c r="N180" i="29"/>
  <c r="M180" i="29"/>
  <c r="L180" i="29"/>
  <c r="K180" i="29"/>
  <c r="J180" i="29"/>
  <c r="I180" i="29"/>
  <c r="H180" i="29"/>
  <c r="G180" i="29"/>
  <c r="F180" i="29"/>
  <c r="AK179" i="29"/>
  <c r="AJ179" i="29"/>
  <c r="AI179" i="29"/>
  <c r="AH179" i="29"/>
  <c r="AG179" i="29"/>
  <c r="AF179" i="29"/>
  <c r="AE179" i="29"/>
  <c r="AD179" i="29"/>
  <c r="AC179" i="29"/>
  <c r="AB179" i="29"/>
  <c r="AA179" i="29"/>
  <c r="Z179" i="29"/>
  <c r="Y179" i="29"/>
  <c r="X179" i="29"/>
  <c r="W179" i="29"/>
  <c r="V179" i="29"/>
  <c r="U179" i="29"/>
  <c r="T179" i="29"/>
  <c r="S179" i="29"/>
  <c r="R179" i="29"/>
  <c r="Q179" i="29"/>
  <c r="P179" i="29"/>
  <c r="O179" i="29"/>
  <c r="N179" i="29"/>
  <c r="M179" i="29"/>
  <c r="L179" i="29"/>
  <c r="K179" i="29"/>
  <c r="J179" i="29"/>
  <c r="I179" i="29"/>
  <c r="H179" i="29"/>
  <c r="G179" i="29"/>
  <c r="F179" i="29"/>
  <c r="AL178" i="29"/>
  <c r="AL177" i="29"/>
  <c r="AL176" i="29"/>
  <c r="AL175" i="29"/>
  <c r="AL174" i="29"/>
  <c r="AL173" i="29"/>
  <c r="AL172" i="29"/>
  <c r="AL171" i="29"/>
  <c r="AL170" i="29"/>
  <c r="AL169" i="29"/>
  <c r="AL168" i="29"/>
  <c r="AL167" i="29"/>
  <c r="AL166" i="29"/>
  <c r="AL165" i="29"/>
  <c r="AL164" i="29"/>
  <c r="AL163" i="29"/>
  <c r="AK154" i="29"/>
  <c r="AJ154" i="29"/>
  <c r="AI154" i="29"/>
  <c r="AH154" i="29"/>
  <c r="AG154" i="29"/>
  <c r="AF154" i="29"/>
  <c r="AE154" i="29"/>
  <c r="AD154" i="29"/>
  <c r="AC154" i="29"/>
  <c r="AB154" i="29"/>
  <c r="AA154" i="29"/>
  <c r="Z154" i="29"/>
  <c r="Y154" i="29"/>
  <c r="X154" i="29"/>
  <c r="W154" i="29"/>
  <c r="V154" i="29"/>
  <c r="U154" i="29"/>
  <c r="T154" i="29"/>
  <c r="S154" i="29"/>
  <c r="R154" i="29"/>
  <c r="Q154" i="29"/>
  <c r="P154" i="29"/>
  <c r="O154" i="29"/>
  <c r="N154" i="29"/>
  <c r="M154" i="29"/>
  <c r="L154" i="29"/>
  <c r="K154" i="29"/>
  <c r="J154" i="29"/>
  <c r="I154" i="29"/>
  <c r="H154" i="29"/>
  <c r="G154" i="29"/>
  <c r="F154" i="29"/>
  <c r="AK153" i="29"/>
  <c r="AJ153" i="29"/>
  <c r="AI153" i="29"/>
  <c r="AH153" i="29"/>
  <c r="AG153" i="29"/>
  <c r="AF153" i="29"/>
  <c r="AE153" i="29"/>
  <c r="AD153" i="29"/>
  <c r="AC153" i="29"/>
  <c r="AB153" i="29"/>
  <c r="AA153" i="29"/>
  <c r="Z153" i="29"/>
  <c r="Y153" i="29"/>
  <c r="X153" i="29"/>
  <c r="W153" i="29"/>
  <c r="V153" i="29"/>
  <c r="U153" i="29"/>
  <c r="T153" i="29"/>
  <c r="S153" i="29"/>
  <c r="R153" i="29"/>
  <c r="Q153" i="29"/>
  <c r="P153" i="29"/>
  <c r="O153" i="29"/>
  <c r="N153" i="29"/>
  <c r="M153" i="29"/>
  <c r="L153" i="29"/>
  <c r="K153" i="29"/>
  <c r="J153" i="29"/>
  <c r="I153" i="29"/>
  <c r="H153" i="29"/>
  <c r="G153" i="29"/>
  <c r="F153" i="29"/>
  <c r="AK152" i="29"/>
  <c r="AJ152" i="29"/>
  <c r="AI152" i="29"/>
  <c r="AH152" i="29"/>
  <c r="AG152" i="29"/>
  <c r="AF152" i="29"/>
  <c r="AE152" i="29"/>
  <c r="AD152" i="29"/>
  <c r="AC152" i="29"/>
  <c r="AB152" i="29"/>
  <c r="AA152" i="29"/>
  <c r="Z152" i="29"/>
  <c r="Y152" i="29"/>
  <c r="X152" i="29"/>
  <c r="W152" i="29"/>
  <c r="V152" i="29"/>
  <c r="U152" i="29"/>
  <c r="T152" i="29"/>
  <c r="S152" i="29"/>
  <c r="R152" i="29"/>
  <c r="Q152" i="29"/>
  <c r="P152" i="29"/>
  <c r="O152" i="29"/>
  <c r="N152" i="29"/>
  <c r="M152" i="29"/>
  <c r="L152" i="29"/>
  <c r="K152" i="29"/>
  <c r="J152" i="29"/>
  <c r="I152" i="29"/>
  <c r="H152" i="29"/>
  <c r="G152" i="29"/>
  <c r="F152" i="29"/>
  <c r="AL151" i="29"/>
  <c r="AL150" i="29"/>
  <c r="AL149" i="29"/>
  <c r="AL148" i="29"/>
  <c r="AL147" i="29"/>
  <c r="AL146" i="29"/>
  <c r="AL145" i="29"/>
  <c r="AL144" i="29"/>
  <c r="AL143" i="29"/>
  <c r="AL142" i="29"/>
  <c r="AL141" i="29"/>
  <c r="AL140" i="29"/>
  <c r="AL139" i="29"/>
  <c r="AL138" i="29"/>
  <c r="AL137" i="29"/>
  <c r="AL136" i="29"/>
  <c r="AK127" i="29"/>
  <c r="AJ127" i="29"/>
  <c r="AI127" i="29"/>
  <c r="AH127" i="29"/>
  <c r="AG127" i="29"/>
  <c r="AF127" i="29"/>
  <c r="AE127" i="29"/>
  <c r="AD127" i="29"/>
  <c r="AC127" i="29"/>
  <c r="AB127" i="29"/>
  <c r="AA127" i="29"/>
  <c r="Z127" i="29"/>
  <c r="Y127" i="29"/>
  <c r="X127" i="29"/>
  <c r="W127" i="29"/>
  <c r="V127" i="29"/>
  <c r="U127" i="29"/>
  <c r="T127" i="29"/>
  <c r="S127" i="29"/>
  <c r="R127" i="29"/>
  <c r="Q127" i="29"/>
  <c r="P127" i="29"/>
  <c r="O127" i="29"/>
  <c r="N127" i="29"/>
  <c r="M127" i="29"/>
  <c r="L127" i="29"/>
  <c r="K127" i="29"/>
  <c r="J127" i="29"/>
  <c r="I127" i="29"/>
  <c r="H127" i="29"/>
  <c r="G127" i="29"/>
  <c r="F127" i="29"/>
  <c r="AK126" i="29"/>
  <c r="AJ126" i="29"/>
  <c r="AI126" i="29"/>
  <c r="AH126" i="29"/>
  <c r="AG126" i="29"/>
  <c r="AF126" i="29"/>
  <c r="AE126" i="29"/>
  <c r="AD126" i="29"/>
  <c r="AC126" i="29"/>
  <c r="AB126" i="29"/>
  <c r="AA126" i="29"/>
  <c r="Z126" i="29"/>
  <c r="Y126" i="29"/>
  <c r="X126" i="29"/>
  <c r="W126" i="29"/>
  <c r="V126" i="29"/>
  <c r="U126" i="29"/>
  <c r="T126" i="29"/>
  <c r="S126" i="29"/>
  <c r="R126" i="29"/>
  <c r="Q126" i="29"/>
  <c r="P126" i="29"/>
  <c r="O126" i="29"/>
  <c r="N126" i="29"/>
  <c r="M126" i="29"/>
  <c r="L126" i="29"/>
  <c r="K126" i="29"/>
  <c r="J126" i="29"/>
  <c r="I126" i="29"/>
  <c r="H126" i="29"/>
  <c r="G126" i="29"/>
  <c r="F126" i="29"/>
  <c r="AK125" i="29"/>
  <c r="AJ125" i="29"/>
  <c r="AI125" i="29"/>
  <c r="AH125" i="29"/>
  <c r="AG125" i="29"/>
  <c r="AF125" i="29"/>
  <c r="AE125" i="29"/>
  <c r="AD125" i="29"/>
  <c r="AC125" i="29"/>
  <c r="AB125" i="29"/>
  <c r="AA125" i="29"/>
  <c r="Z125" i="29"/>
  <c r="Y125" i="29"/>
  <c r="X125" i="29"/>
  <c r="W125" i="29"/>
  <c r="V125" i="29"/>
  <c r="U125" i="29"/>
  <c r="T125" i="29"/>
  <c r="S125" i="29"/>
  <c r="R125" i="29"/>
  <c r="Q125" i="29"/>
  <c r="P125" i="29"/>
  <c r="O125" i="29"/>
  <c r="N125" i="29"/>
  <c r="M125" i="29"/>
  <c r="L125" i="29"/>
  <c r="K125" i="29"/>
  <c r="J125" i="29"/>
  <c r="I125" i="29"/>
  <c r="H125" i="29"/>
  <c r="G125" i="29"/>
  <c r="F125" i="29"/>
  <c r="AL124" i="29"/>
  <c r="AL123" i="29"/>
  <c r="AL122" i="29"/>
  <c r="AL121" i="29"/>
  <c r="AL120" i="29"/>
  <c r="AL119" i="29"/>
  <c r="AL118" i="29"/>
  <c r="AL117" i="29"/>
  <c r="AL116" i="29"/>
  <c r="AL115" i="29"/>
  <c r="AL114" i="29"/>
  <c r="AL113" i="29"/>
  <c r="AL112" i="29"/>
  <c r="AL111" i="29"/>
  <c r="AL110" i="29"/>
  <c r="AL109" i="29"/>
  <c r="AK100" i="29"/>
  <c r="AJ100" i="29"/>
  <c r="AI100" i="29"/>
  <c r="AH100" i="29"/>
  <c r="AG100" i="29"/>
  <c r="AF100" i="29"/>
  <c r="AE100" i="29"/>
  <c r="AD100" i="29"/>
  <c r="AC100" i="29"/>
  <c r="AB100" i="29"/>
  <c r="AA100" i="29"/>
  <c r="Z100" i="29"/>
  <c r="Y100" i="29"/>
  <c r="X100" i="29"/>
  <c r="W100" i="29"/>
  <c r="V100" i="29"/>
  <c r="U100" i="29"/>
  <c r="T100" i="29"/>
  <c r="S100" i="29"/>
  <c r="R100" i="29"/>
  <c r="Q100" i="29"/>
  <c r="P100" i="29"/>
  <c r="O100" i="29"/>
  <c r="N100" i="29"/>
  <c r="M100" i="29"/>
  <c r="L100" i="29"/>
  <c r="K100" i="29"/>
  <c r="J100" i="29"/>
  <c r="I100" i="29"/>
  <c r="H100" i="29"/>
  <c r="G100" i="29"/>
  <c r="F100" i="29"/>
  <c r="AK99" i="29"/>
  <c r="AJ99" i="29"/>
  <c r="AI99" i="29"/>
  <c r="AH99" i="29"/>
  <c r="AG99" i="29"/>
  <c r="AF99" i="29"/>
  <c r="AE99" i="29"/>
  <c r="AD99" i="29"/>
  <c r="AC99" i="29"/>
  <c r="AB99" i="29"/>
  <c r="AA99" i="29"/>
  <c r="Z99" i="29"/>
  <c r="Y99" i="29"/>
  <c r="X99" i="29"/>
  <c r="W99" i="29"/>
  <c r="V99" i="29"/>
  <c r="U99" i="29"/>
  <c r="T99" i="29"/>
  <c r="S99" i="29"/>
  <c r="R99" i="29"/>
  <c r="Q99" i="29"/>
  <c r="P99" i="29"/>
  <c r="O99" i="29"/>
  <c r="N99" i="29"/>
  <c r="M99" i="29"/>
  <c r="L99" i="29"/>
  <c r="K99" i="29"/>
  <c r="J99" i="29"/>
  <c r="I99" i="29"/>
  <c r="H99" i="29"/>
  <c r="G99" i="29"/>
  <c r="F99" i="29"/>
  <c r="AK98" i="29"/>
  <c r="AJ98" i="29"/>
  <c r="AI98" i="29"/>
  <c r="AH98" i="29"/>
  <c r="AG98" i="29"/>
  <c r="AF98" i="29"/>
  <c r="AE98" i="29"/>
  <c r="AD98" i="29"/>
  <c r="AC98" i="29"/>
  <c r="AB98" i="29"/>
  <c r="AA98" i="29"/>
  <c r="Z98" i="29"/>
  <c r="Y98" i="29"/>
  <c r="X98" i="29"/>
  <c r="W98" i="29"/>
  <c r="V98" i="29"/>
  <c r="U98" i="29"/>
  <c r="T98" i="29"/>
  <c r="S98" i="29"/>
  <c r="R98" i="29"/>
  <c r="Q98" i="29"/>
  <c r="P98" i="29"/>
  <c r="O98" i="29"/>
  <c r="N98" i="29"/>
  <c r="M98" i="29"/>
  <c r="L98" i="29"/>
  <c r="K98" i="29"/>
  <c r="J98" i="29"/>
  <c r="I98" i="29"/>
  <c r="H98" i="29"/>
  <c r="G98" i="29"/>
  <c r="F98" i="29"/>
  <c r="AL97" i="29"/>
  <c r="AL96" i="29"/>
  <c r="AL95" i="29"/>
  <c r="AL94" i="29"/>
  <c r="AL93" i="29"/>
  <c r="AL92" i="29"/>
  <c r="AL91" i="29"/>
  <c r="AL90" i="29"/>
  <c r="AL89" i="29"/>
  <c r="AL88" i="29"/>
  <c r="AL87" i="29"/>
  <c r="AL86" i="29"/>
  <c r="AL85" i="29"/>
  <c r="AL84" i="29"/>
  <c r="AL83" i="29"/>
  <c r="AL82" i="29"/>
  <c r="AK73" i="29"/>
  <c r="AJ73" i="29"/>
  <c r="AI73" i="29"/>
  <c r="AH73" i="29"/>
  <c r="AG73" i="29"/>
  <c r="AF73" i="29"/>
  <c r="AE73" i="29"/>
  <c r="AD73" i="29"/>
  <c r="AC73" i="29"/>
  <c r="AB73" i="29"/>
  <c r="AA73" i="29"/>
  <c r="Z73" i="29"/>
  <c r="Y73" i="29"/>
  <c r="X73" i="29"/>
  <c r="W73" i="29"/>
  <c r="V73" i="29"/>
  <c r="U73" i="29"/>
  <c r="T73" i="29"/>
  <c r="S73" i="29"/>
  <c r="R73" i="29"/>
  <c r="Q73" i="29"/>
  <c r="P73" i="29"/>
  <c r="O73" i="29"/>
  <c r="N73" i="29"/>
  <c r="M73" i="29"/>
  <c r="L73" i="29"/>
  <c r="K73" i="29"/>
  <c r="J73" i="29"/>
  <c r="I73" i="29"/>
  <c r="H73" i="29"/>
  <c r="G73" i="29"/>
  <c r="F73" i="29"/>
  <c r="AK72" i="29"/>
  <c r="AJ72" i="29"/>
  <c r="AI72" i="29"/>
  <c r="AH72" i="29"/>
  <c r="AG72" i="29"/>
  <c r="AE72" i="29"/>
  <c r="AD72" i="29"/>
  <c r="AC72" i="29"/>
  <c r="AB72" i="29"/>
  <c r="AA72" i="29"/>
  <c r="Z72" i="29"/>
  <c r="Y72" i="29"/>
  <c r="X72" i="29"/>
  <c r="W72" i="29"/>
  <c r="V72" i="29"/>
  <c r="U72" i="29"/>
  <c r="T72" i="29"/>
  <c r="S72" i="29"/>
  <c r="R72" i="29"/>
  <c r="Q72" i="29"/>
  <c r="P72" i="29"/>
  <c r="O72" i="29"/>
  <c r="N72" i="29"/>
  <c r="M72" i="29"/>
  <c r="L72" i="29"/>
  <c r="K72" i="29"/>
  <c r="J72" i="29"/>
  <c r="I72" i="29"/>
  <c r="H72" i="29"/>
  <c r="G72" i="29"/>
  <c r="F72" i="29"/>
  <c r="AK71" i="29"/>
  <c r="AJ71" i="29"/>
  <c r="AI71" i="29"/>
  <c r="AH71" i="29"/>
  <c r="AG71" i="29"/>
  <c r="AE71" i="29"/>
  <c r="AD71" i="29"/>
  <c r="AC71" i="29"/>
  <c r="AB71" i="29"/>
  <c r="AA71" i="29"/>
  <c r="Z71" i="29"/>
  <c r="Y71" i="29"/>
  <c r="X71" i="29"/>
  <c r="W71" i="29"/>
  <c r="V71" i="29"/>
  <c r="U71" i="29"/>
  <c r="T71" i="29"/>
  <c r="S71" i="29"/>
  <c r="R71" i="29"/>
  <c r="Q71" i="29"/>
  <c r="P71" i="29"/>
  <c r="O71" i="29"/>
  <c r="N71" i="29"/>
  <c r="M71" i="29"/>
  <c r="L71" i="29"/>
  <c r="K71" i="29"/>
  <c r="J71" i="29"/>
  <c r="I71" i="29"/>
  <c r="H71" i="29"/>
  <c r="G71" i="29"/>
  <c r="F71" i="29"/>
  <c r="AL70" i="29"/>
  <c r="AL69" i="29"/>
  <c r="AL68" i="29"/>
  <c r="AL67" i="29"/>
  <c r="AL66" i="29"/>
  <c r="AL65" i="29"/>
  <c r="AL64" i="29"/>
  <c r="AL63" i="29"/>
  <c r="AL62" i="29"/>
  <c r="AL61" i="29"/>
  <c r="AL60" i="29"/>
  <c r="AL59" i="29"/>
  <c r="AL58" i="29"/>
  <c r="AL57" i="29"/>
  <c r="AL18" i="29"/>
  <c r="AL19" i="29"/>
  <c r="AL20" i="29"/>
  <c r="AL21" i="29"/>
  <c r="AL22" i="29"/>
  <c r="AL23" i="29"/>
  <c r="AL24" i="29"/>
  <c r="AL25" i="29"/>
  <c r="AL26" i="29"/>
  <c r="AL27" i="29"/>
  <c r="AL28" i="29"/>
  <c r="AL29" i="29"/>
  <c r="AL30" i="29"/>
  <c r="AL31" i="29"/>
  <c r="G44" i="29"/>
  <c r="H44" i="29"/>
  <c r="I44" i="29"/>
  <c r="J44" i="29"/>
  <c r="K44" i="29"/>
  <c r="L44" i="29"/>
  <c r="M44" i="29"/>
  <c r="N44" i="29"/>
  <c r="O44" i="29"/>
  <c r="P44" i="29"/>
  <c r="Q44" i="29"/>
  <c r="R44" i="29"/>
  <c r="S44" i="29"/>
  <c r="T44" i="29"/>
  <c r="U44" i="29"/>
  <c r="V44" i="29"/>
  <c r="W44" i="29"/>
  <c r="X44" i="29"/>
  <c r="Y44" i="29"/>
  <c r="Z44" i="29"/>
  <c r="AA44" i="29"/>
  <c r="AB44" i="29"/>
  <c r="AC44" i="29"/>
  <c r="AD44" i="29"/>
  <c r="AE44" i="29"/>
  <c r="AF44" i="29"/>
  <c r="AG44" i="29"/>
  <c r="AH44" i="29"/>
  <c r="AI44" i="29"/>
  <c r="AJ44" i="29"/>
  <c r="AK44" i="29"/>
  <c r="F44" i="29"/>
  <c r="AM100" i="29" l="1"/>
  <c r="AN46" i="29"/>
  <c r="AR46" i="29"/>
  <c r="AV46" i="29"/>
  <c r="AQ206" i="29"/>
  <c r="AQ235" i="29"/>
  <c r="AP46" i="29"/>
  <c r="AT46" i="29"/>
  <c r="AP45" i="29"/>
  <c r="AO71" i="29"/>
  <c r="AM98" i="29"/>
  <c r="AQ98" i="29"/>
  <c r="AU98" i="29"/>
  <c r="AM125" i="29"/>
  <c r="AQ125" i="29"/>
  <c r="AU125" i="29"/>
  <c r="AO46" i="29"/>
  <c r="AS46" i="29"/>
  <c r="AN45" i="29"/>
  <c r="AM46" i="29"/>
  <c r="AU44" i="29"/>
  <c r="AO45" i="29"/>
  <c r="AV44" i="29"/>
  <c r="AR44" i="29"/>
  <c r="AN44" i="29"/>
  <c r="AT44" i="29"/>
  <c r="AP44" i="29"/>
  <c r="AV45" i="29"/>
  <c r="AR45" i="29"/>
  <c r="AT71" i="29"/>
  <c r="AV125" i="29"/>
  <c r="AN152" i="29"/>
  <c r="AR152" i="29"/>
  <c r="AV152" i="29"/>
  <c r="AN179" i="29"/>
  <c r="AR179" i="29"/>
  <c r="AV179" i="29"/>
  <c r="AN206" i="29"/>
  <c r="AR206" i="29"/>
  <c r="AV206" i="29"/>
  <c r="AU46" i="29"/>
  <c r="AO44" i="29"/>
  <c r="AU45" i="29"/>
  <c r="AM45" i="29"/>
  <c r="AS44" i="29"/>
  <c r="AQ44" i="29"/>
  <c r="AS45" i="29"/>
  <c r="AT45" i="29"/>
  <c r="AQ45" i="29"/>
  <c r="AO98" i="29"/>
  <c r="AS98" i="29"/>
  <c r="AO125" i="29"/>
  <c r="AS125" i="29"/>
  <c r="AO152" i="29"/>
  <c r="AS152" i="29"/>
  <c r="AO179" i="29"/>
  <c r="AS179" i="29"/>
  <c r="AO206" i="29"/>
  <c r="AS206" i="29"/>
  <c r="AM44" i="29"/>
  <c r="AQ46" i="29"/>
  <c r="AN71" i="29"/>
  <c r="AR71" i="29"/>
  <c r="AV71" i="29"/>
  <c r="AP98" i="29"/>
  <c r="AT98" i="29"/>
  <c r="AP125" i="29"/>
  <c r="AT125" i="29"/>
  <c r="AP152" i="29"/>
  <c r="AT152" i="29"/>
  <c r="AP179" i="29"/>
  <c r="AT179" i="29"/>
  <c r="AP206" i="29"/>
  <c r="AT206" i="29"/>
  <c r="AP233" i="29"/>
  <c r="AT233" i="29"/>
  <c r="AN233" i="29"/>
  <c r="AR233" i="29"/>
  <c r="AV233" i="29"/>
  <c r="AO233" i="29"/>
  <c r="AS233" i="29"/>
  <c r="AM233" i="29"/>
  <c r="AQ233" i="29"/>
  <c r="AQ71" i="29"/>
  <c r="AM71" i="29"/>
  <c r="AU71" i="29"/>
  <c r="AS71" i="29"/>
  <c r="AN73" i="29"/>
  <c r="AF255" i="29"/>
  <c r="AH259" i="29"/>
  <c r="AD259" i="29"/>
  <c r="Z259" i="29"/>
  <c r="V259" i="29"/>
  <c r="R259" i="29"/>
  <c r="N259" i="29"/>
  <c r="J259" i="29"/>
  <c r="AK258" i="29"/>
  <c r="AG254" i="29"/>
  <c r="AC258" i="29"/>
  <c r="Y258" i="29"/>
  <c r="U258" i="29"/>
  <c r="Q254" i="29"/>
  <c r="M258" i="29"/>
  <c r="I258" i="29"/>
  <c r="F255" i="29"/>
  <c r="Y254" i="29"/>
  <c r="F259" i="29"/>
  <c r="AK259" i="29"/>
  <c r="AC259" i="29"/>
  <c r="U259" i="29"/>
  <c r="AJ258" i="29"/>
  <c r="AB258" i="29"/>
  <c r="T258" i="29"/>
  <c r="M259" i="29"/>
  <c r="L258" i="29"/>
  <c r="P254" i="29"/>
  <c r="P255" i="29"/>
  <c r="AK256" i="29"/>
  <c r="U256" i="29"/>
  <c r="AG255" i="29"/>
  <c r="U255" i="29"/>
  <c r="M255" i="29"/>
  <c r="I255" i="29"/>
  <c r="AG258" i="29"/>
  <c r="AG259" i="29"/>
  <c r="Y259" i="29"/>
  <c r="Q259" i="29"/>
  <c r="I259" i="29"/>
  <c r="AF258" i="29"/>
  <c r="X258" i="29"/>
  <c r="P258" i="29"/>
  <c r="H258" i="29"/>
  <c r="AK255" i="29"/>
  <c r="AC255" i="29"/>
  <c r="Y255" i="29"/>
  <c r="Q255" i="29"/>
  <c r="I254" i="29"/>
  <c r="AE256" i="29"/>
  <c r="AA256" i="29"/>
  <c r="W256" i="29"/>
  <c r="O256" i="29"/>
  <c r="K256" i="29"/>
  <c r="G256" i="29"/>
  <c r="AE255" i="29"/>
  <c r="AA255" i="29"/>
  <c r="S255" i="29"/>
  <c r="O255" i="29"/>
  <c r="K255" i="29"/>
  <c r="G255" i="29"/>
  <c r="AG256" i="29"/>
  <c r="AC256" i="29"/>
  <c r="Y256" i="29"/>
  <c r="Q256" i="29"/>
  <c r="M256" i="29"/>
  <c r="I256" i="29"/>
  <c r="AJ259" i="29"/>
  <c r="AF259" i="29"/>
  <c r="AB259" i="29"/>
  <c r="X259" i="29"/>
  <c r="T259" i="29"/>
  <c r="P259" i="29"/>
  <c r="L259" i="29"/>
  <c r="H259" i="29"/>
  <c r="AI258" i="29"/>
  <c r="AE258" i="29"/>
  <c r="AA258" i="29"/>
  <c r="W258" i="29"/>
  <c r="S258" i="29"/>
  <c r="O258" i="29"/>
  <c r="K258" i="29"/>
  <c r="G258" i="29"/>
  <c r="Q258" i="29"/>
  <c r="AJ256" i="29"/>
  <c r="T256" i="29"/>
  <c r="AH258" i="29"/>
  <c r="AD258" i="29"/>
  <c r="Z258" i="29"/>
  <c r="V258" i="29"/>
  <c r="R258" i="29"/>
  <c r="N258" i="29"/>
  <c r="J258" i="29"/>
  <c r="AF254" i="29"/>
  <c r="H254" i="29"/>
  <c r="T254" i="29"/>
  <c r="AI255" i="29"/>
  <c r="AI256" i="29"/>
  <c r="S256" i="29"/>
  <c r="AL252" i="29"/>
  <c r="X254" i="29"/>
  <c r="T255" i="29"/>
  <c r="H255" i="29"/>
  <c r="AK254" i="29"/>
  <c r="AC254" i="29"/>
  <c r="U254" i="29"/>
  <c r="M254" i="29"/>
  <c r="AJ254" i="29"/>
  <c r="AB254" i="29"/>
  <c r="L254" i="29"/>
  <c r="AH256" i="29"/>
  <c r="AD256" i="29"/>
  <c r="Z256" i="29"/>
  <c r="V256" i="29"/>
  <c r="R256" i="29"/>
  <c r="N256" i="29"/>
  <c r="J256" i="29"/>
  <c r="AL239" i="29"/>
  <c r="AL240" i="29"/>
  <c r="AL244" i="29"/>
  <c r="AL248" i="29"/>
  <c r="AF256" i="29"/>
  <c r="AB256" i="29"/>
  <c r="X256" i="29"/>
  <c r="P256" i="29"/>
  <c r="L256" i="29"/>
  <c r="H256" i="29"/>
  <c r="AI254" i="29"/>
  <c r="AE254" i="29"/>
  <c r="AA254" i="29"/>
  <c r="W254" i="29"/>
  <c r="S254" i="29"/>
  <c r="O254" i="29"/>
  <c r="K254" i="29"/>
  <c r="G254" i="29"/>
  <c r="AJ255" i="29"/>
  <c r="X255" i="29"/>
  <c r="F254" i="29"/>
  <c r="AB255" i="29"/>
  <c r="L255" i="29"/>
  <c r="F258" i="29"/>
  <c r="AI259" i="29"/>
  <c r="AE259" i="29"/>
  <c r="AA259" i="29"/>
  <c r="W259" i="29"/>
  <c r="S259" i="29"/>
  <c r="O259" i="29"/>
  <c r="K259" i="29"/>
  <c r="G259" i="29"/>
  <c r="AH255" i="29"/>
  <c r="AD255" i="29"/>
  <c r="Z255" i="29"/>
  <c r="V255" i="29"/>
  <c r="R255" i="29"/>
  <c r="N255" i="29"/>
  <c r="AH254" i="29"/>
  <c r="AD254" i="29"/>
  <c r="Z254" i="29"/>
  <c r="V254" i="29"/>
  <c r="R254" i="29"/>
  <c r="N254" i="29"/>
  <c r="J254" i="29"/>
  <c r="AL245" i="29"/>
  <c r="W255" i="29"/>
  <c r="AL243" i="29"/>
  <c r="AL253" i="29"/>
  <c r="AL249" i="29"/>
  <c r="AL241" i="29"/>
  <c r="AL246" i="29"/>
  <c r="AL250" i="29"/>
  <c r="AL242" i="29"/>
  <c r="AL247" i="29"/>
  <c r="AL251" i="29"/>
  <c r="F256" i="29"/>
  <c r="J255" i="29"/>
  <c r="AL238" i="29"/>
  <c r="AL206" i="29"/>
  <c r="AL207" i="29"/>
  <c r="AL208" i="29"/>
  <c r="AL233" i="29"/>
  <c r="AL234" i="29"/>
  <c r="AL235" i="29"/>
  <c r="AL179" i="29"/>
  <c r="AL180" i="29"/>
  <c r="AL181" i="29"/>
  <c r="AL152" i="29"/>
  <c r="AL153" i="29"/>
  <c r="AL154" i="29"/>
  <c r="AL125" i="29"/>
  <c r="AL126" i="29"/>
  <c r="AL127" i="29"/>
  <c r="AL98" i="29"/>
  <c r="AL99" i="29"/>
  <c r="AL100" i="29"/>
  <c r="AL71" i="29"/>
  <c r="AL72" i="29"/>
  <c r="AL73" i="29"/>
  <c r="AL44" i="29"/>
  <c r="AK46" i="29"/>
  <c r="AJ46" i="29"/>
  <c r="AI46" i="29"/>
  <c r="AH46" i="29"/>
  <c r="AG46" i="29"/>
  <c r="AF46" i="29"/>
  <c r="AE46" i="29"/>
  <c r="AD46" i="29"/>
  <c r="AC46" i="29"/>
  <c r="AB46" i="29"/>
  <c r="AA46" i="29"/>
  <c r="Z46" i="29"/>
  <c r="Y46" i="29"/>
  <c r="X46" i="29"/>
  <c r="W46" i="29"/>
  <c r="V46" i="29"/>
  <c r="U46" i="29"/>
  <c r="T46" i="29"/>
  <c r="S46" i="29"/>
  <c r="R46" i="29"/>
  <c r="Q46" i="29"/>
  <c r="P46" i="29"/>
  <c r="O46" i="29"/>
  <c r="N46" i="29"/>
  <c r="M46" i="29"/>
  <c r="L46" i="29"/>
  <c r="K46" i="29"/>
  <c r="J46" i="29"/>
  <c r="I46" i="29"/>
  <c r="H46" i="29"/>
  <c r="G46" i="29"/>
  <c r="F46" i="29"/>
  <c r="AK45" i="29"/>
  <c r="AJ45" i="29"/>
  <c r="AI45" i="29"/>
  <c r="AH45" i="29"/>
  <c r="AG45" i="29"/>
  <c r="AF45" i="29"/>
  <c r="AE45" i="29"/>
  <c r="AD45" i="29"/>
  <c r="AC45" i="29"/>
  <c r="AB45" i="29"/>
  <c r="AA45" i="29"/>
  <c r="Z45" i="29"/>
  <c r="Y45" i="29"/>
  <c r="X45" i="29"/>
  <c r="W45" i="29"/>
  <c r="V45" i="29"/>
  <c r="U45" i="29"/>
  <c r="T45" i="29"/>
  <c r="S45" i="29"/>
  <c r="R45" i="29"/>
  <c r="Q45" i="29"/>
  <c r="P45" i="29"/>
  <c r="O45" i="29"/>
  <c r="N45" i="29"/>
  <c r="M45" i="29"/>
  <c r="L45" i="29"/>
  <c r="K45" i="29"/>
  <c r="J45" i="29"/>
  <c r="I45" i="29"/>
  <c r="H45" i="29"/>
  <c r="G45" i="29"/>
  <c r="F45" i="29"/>
  <c r="AL256" i="29" l="1"/>
  <c r="AL258" i="29"/>
  <c r="AL254" i="29"/>
  <c r="AL255" i="29"/>
  <c r="AL259" i="29"/>
  <c r="AL45" i="29"/>
  <c r="AL46" i="29"/>
  <c r="P113" i="35"/>
  <c r="Q71" i="30" s="1"/>
</calcChain>
</file>

<file path=xl/comments1.xml><?xml version="1.0" encoding="utf-8"?>
<comments xmlns="http://schemas.openxmlformats.org/spreadsheetml/2006/main">
  <authors>
    <author>Salvador Méndez Montealvo</author>
  </authors>
  <commentList>
    <comment ref="G1" authorId="0" shapeId="0">
      <text>
        <r>
          <rPr>
            <b/>
            <sz val="9"/>
            <color indexed="81"/>
            <rFont val="Tahoma"/>
            <family val="2"/>
          </rPr>
          <t>Salvador Méndez Montealvo:</t>
        </r>
        <r>
          <rPr>
            <sz val="9"/>
            <color indexed="81"/>
            <rFont val="Tahoma"/>
            <family val="2"/>
          </rPr>
          <t xml:space="preserve">
descripcion de la actividad, "ej. Ayudas tecnicas"</t>
        </r>
      </text>
    </comment>
    <comment ref="H1" authorId="0" shapeId="0">
      <text>
        <r>
          <rPr>
            <b/>
            <sz val="9"/>
            <color indexed="81"/>
            <rFont val="Tahoma"/>
            <family val="2"/>
          </rPr>
          <t>Salvador Méndez Montealvo:</t>
        </r>
        <r>
          <rPr>
            <sz val="9"/>
            <color indexed="81"/>
            <rFont val="Tahoma"/>
            <family val="2"/>
          </rPr>
          <t xml:space="preserve">
esta casilla corrsponde la subdireccion de planeacion, programacion y evaluacion</t>
        </r>
      </text>
    </comment>
  </commentList>
</comments>
</file>

<file path=xl/comments2.xml><?xml version="1.0" encoding="utf-8"?>
<comments xmlns="http://schemas.openxmlformats.org/spreadsheetml/2006/main">
  <authors>
    <author>Tito Héctor Dávila Hernández</author>
    <author>Salvador Méndez Montealvo</author>
  </authors>
  <commentList>
    <comment ref="F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2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5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5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5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5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5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5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7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79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7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7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6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60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6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6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6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6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8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87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8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8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8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8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8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8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8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8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2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214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2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2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2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2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21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21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21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21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S266" authorId="1" shapeId="0">
      <text>
        <r>
          <rPr>
            <b/>
            <sz val="9"/>
            <color indexed="81"/>
            <rFont val="Tahoma"/>
            <family val="2"/>
          </rPr>
          <t>Salvador Méndez Montealvo:</t>
        </r>
        <r>
          <rPr>
            <sz val="9"/>
            <color indexed="81"/>
            <rFont val="Tahoma"/>
            <family val="2"/>
          </rPr>
          <t xml:space="preserve">
es igual al ped</t>
        </r>
      </text>
    </comment>
    <comment ref="B31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318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31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31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31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31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32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32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32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32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3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33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3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3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3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3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3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3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3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3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34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347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34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34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34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34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34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34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34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34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<sst xmlns="http://schemas.openxmlformats.org/spreadsheetml/2006/main" count="1731" uniqueCount="485">
  <si>
    <t>UNIDAD
DE MEDIDA</t>
  </si>
  <si>
    <t>SERVICIOS</t>
  </si>
  <si>
    <t>APOYOS</t>
  </si>
  <si>
    <t>Ubicación</t>
  </si>
  <si>
    <t>Inversión Total</t>
  </si>
  <si>
    <t>Meta</t>
  </si>
  <si>
    <t>Inicio</t>
  </si>
  <si>
    <t>TérmIno</t>
  </si>
  <si>
    <t>Estatus</t>
  </si>
  <si>
    <t>Descripción breve del avance</t>
  </si>
  <si>
    <t>ACTIVIDAD</t>
  </si>
  <si>
    <t>GRUPO DE EDAD</t>
  </si>
  <si>
    <t>H</t>
  </si>
  <si>
    <t>M</t>
  </si>
  <si>
    <t>PERSONAS</t>
  </si>
  <si>
    <t>ZA</t>
  </si>
  <si>
    <t>ZC</t>
  </si>
  <si>
    <t>ZM</t>
  </si>
  <si>
    <t>ZH</t>
  </si>
  <si>
    <t>Cantidad</t>
  </si>
  <si>
    <t>PROGRAMA A QUE SE REFIERE.</t>
  </si>
  <si>
    <t>SEDIF San Luis</t>
  </si>
  <si>
    <t>Consenso de Montevideo</t>
  </si>
  <si>
    <t>Contesta las siguientes preguntas (extensión mínima de un párrafo):</t>
  </si>
  <si>
    <t>1.	¿Qué programas y/o acciones se implementan en el SEDIF para lograr la integración plena de la población y su dinámica en el desarrollo sostenible con igualdad y respeto de los derechos humanos?</t>
  </si>
  <si>
    <t>2.	¿Cómo se garantizan los Derechos, las necesidades, responsabilidades y demandas de niños, niñas, adolescentes?</t>
  </si>
  <si>
    <t>INDICADORES SNIMAS</t>
  </si>
  <si>
    <r>
      <t xml:space="preserve">PERIODO REPORTADO:   </t>
    </r>
    <r>
      <rPr>
        <b/>
        <sz val="10"/>
        <color rgb="FFFF0000"/>
        <rFont val="Montserrat"/>
      </rPr>
      <t>XXXXX</t>
    </r>
  </si>
  <si>
    <t>(XXXXX)</t>
  </si>
  <si>
    <t>SISTEMA ESTATAL: SAN LUIS POTOSÍ</t>
  </si>
  <si>
    <t>Unidad/                Dirección</t>
  </si>
  <si>
    <t>Clave</t>
  </si>
  <si>
    <t>Indicador</t>
  </si>
  <si>
    <t xml:space="preserve">Valor </t>
  </si>
  <si>
    <t>Comentarios</t>
  </si>
  <si>
    <t>Dirección General de Alimentación y Desarrollo Comunitario</t>
  </si>
  <si>
    <t>A1</t>
  </si>
  <si>
    <r>
      <t xml:space="preserve">Número de desayunos escolares fríos otorgados a nivel preescolar  de </t>
    </r>
    <r>
      <rPr>
        <sz val="10"/>
        <color rgb="FFFF0000"/>
        <rFont val="Montserrat"/>
      </rPr>
      <t>TRIMESTRE</t>
    </r>
  </si>
  <si>
    <t>A2</t>
  </si>
  <si>
    <r>
      <t xml:space="preserve">Número de desayunos escolares fríos otorgados a nivel primaria de </t>
    </r>
    <r>
      <rPr>
        <sz val="10"/>
        <color rgb="FFFF0000"/>
        <rFont val="Montserrat"/>
      </rPr>
      <t>TRIMESTRE</t>
    </r>
  </si>
  <si>
    <t>A3</t>
  </si>
  <si>
    <r>
      <t xml:space="preserve">Número de desayunos escolares fríos otorgados a nivel secundaria de </t>
    </r>
    <r>
      <rPr>
        <sz val="10"/>
        <color rgb="FFFF0000"/>
        <rFont val="Montserrat"/>
      </rPr>
      <t>TRIMESTRE</t>
    </r>
  </si>
  <si>
    <t>A4</t>
  </si>
  <si>
    <r>
      <t xml:space="preserve">Número de desayunos escolares calientes otorgados a nivel preescolar de </t>
    </r>
    <r>
      <rPr>
        <sz val="10"/>
        <color rgb="FFFF0000"/>
        <rFont val="Montserrat"/>
      </rPr>
      <t>TRIMESTRE</t>
    </r>
  </si>
  <si>
    <t>A5</t>
  </si>
  <si>
    <r>
      <t xml:space="preserve">Número de desayunos escolares calientes otorgados a nivel primaria de </t>
    </r>
    <r>
      <rPr>
        <sz val="10"/>
        <color rgb="FFFF0000"/>
        <rFont val="Montserrat"/>
      </rPr>
      <t>TRIMESTRE</t>
    </r>
  </si>
  <si>
    <t>A6</t>
  </si>
  <si>
    <r>
      <t xml:space="preserve">Número de desayunos escolares calientes otorgados a nivel secundaria de </t>
    </r>
    <r>
      <rPr>
        <sz val="10"/>
        <color rgb="FFFF0000"/>
        <rFont val="Montserrat"/>
      </rPr>
      <t>TRIMESTRE</t>
    </r>
  </si>
  <si>
    <t>A7</t>
  </si>
  <si>
    <r>
      <t xml:space="preserve">Número de dotaciones alimentarias entregadas en el Programa de Asistencia Social Alimentaria en los Primeros 1000 días de vida de </t>
    </r>
    <r>
      <rPr>
        <sz val="10"/>
        <color rgb="FFFF0000"/>
        <rFont val="Montserrat"/>
      </rPr>
      <t>TRIMESTRE</t>
    </r>
  </si>
  <si>
    <t>A8</t>
  </si>
  <si>
    <r>
      <t xml:space="preserve">Número de comidas de un tiempo entregadas en espacios alimentarios del Programa de Asistencia Social Alimentaria en los Primeros 1000 días de vida de </t>
    </r>
    <r>
      <rPr>
        <sz val="10"/>
        <color rgb="FFFF0000"/>
        <rFont val="Montserrat"/>
      </rPr>
      <t>TRIMESTRE</t>
    </r>
  </si>
  <si>
    <t>A9</t>
  </si>
  <si>
    <r>
      <t xml:space="preserve">Número de apoyos alimentarios de prevención, previsión, atención y/o recuperación del Programa de Atención a Población en Condiciones de Emergencia de </t>
    </r>
    <r>
      <rPr>
        <sz val="10"/>
        <color rgb="FFFF0000"/>
        <rFont val="Montserrat"/>
      </rPr>
      <t>TRIMESTRE</t>
    </r>
  </si>
  <si>
    <t>Unidad de Atención a Población Vulnerable</t>
  </si>
  <si>
    <t>C1</t>
  </si>
  <si>
    <r>
      <t xml:space="preserve">Número de niñas de hasta 11 años 11 meses de edad atendidas con motivo de prevención de la violencia familiar de </t>
    </r>
    <r>
      <rPr>
        <sz val="10"/>
        <color rgb="FFFF0000"/>
        <rFont val="Montserrat"/>
      </rPr>
      <t>TRIMESTRE</t>
    </r>
  </si>
  <si>
    <t>C2</t>
  </si>
  <si>
    <r>
      <t xml:space="preserve">Número de niños de hasta 11 años 11 meses de edad atendidos con motivo de prevención de la violencia familiar de </t>
    </r>
    <r>
      <rPr>
        <sz val="10"/>
        <color rgb="FFFF0000"/>
        <rFont val="Montserrat"/>
      </rPr>
      <t>TRIMESTRE</t>
    </r>
  </si>
  <si>
    <t>C3</t>
  </si>
  <si>
    <r>
      <t xml:space="preserve">Número de mujeres adolescentes de 12 años y hasta 17 años 11 meses de edad atendidas con motivo de prevención de la violencia familiar de </t>
    </r>
    <r>
      <rPr>
        <sz val="10"/>
        <color rgb="FFFF0000"/>
        <rFont val="Montserrat"/>
      </rPr>
      <t xml:space="preserve">TRIMESTRE </t>
    </r>
  </si>
  <si>
    <t>C4</t>
  </si>
  <si>
    <r>
      <t xml:space="preserve">Número de hombres adolescentes de 12 años y hasta 17 años 11 meses de edad atendidos con motivo de prevención de la violencia familiar de </t>
    </r>
    <r>
      <rPr>
        <sz val="10"/>
        <color rgb="FFFF0000"/>
        <rFont val="Montserrat"/>
      </rPr>
      <t>TRIMESTRE</t>
    </r>
  </si>
  <si>
    <t>C5</t>
  </si>
  <si>
    <r>
      <t xml:space="preserve">Número de familias atendidas con motivo de prevención de la violencia familiar de </t>
    </r>
    <r>
      <rPr>
        <sz val="10"/>
        <color rgb="FFFF0000"/>
        <rFont val="Montserrat"/>
      </rPr>
      <t>TRIMESTRE</t>
    </r>
  </si>
  <si>
    <t>C6</t>
  </si>
  <si>
    <r>
      <t xml:space="preserve">Número de niñas de hasta 11 años 11 meses de edad atendidas con motivo de prevención de conductas de riesgo de </t>
    </r>
    <r>
      <rPr>
        <sz val="10"/>
        <color rgb="FFFF0000"/>
        <rFont val="Montserrat"/>
      </rPr>
      <t>TRIMESTRE</t>
    </r>
  </si>
  <si>
    <t>C7</t>
  </si>
  <si>
    <r>
      <t xml:space="preserve">Número de niños de hasta 11 años 11 meses de edad atendidos con motivo de prevención de conductas de riesgo  de </t>
    </r>
    <r>
      <rPr>
        <sz val="10"/>
        <color rgb="FFFF0000"/>
        <rFont val="Montserrat"/>
      </rPr>
      <t>TRIMESTRE</t>
    </r>
  </si>
  <si>
    <t>C8</t>
  </si>
  <si>
    <r>
      <t xml:space="preserve">Número de mujeres adolescentes de 12 años y hasta 17 años 11 meses de edad atendidas con motivo de prevención de conductas de riesgo de </t>
    </r>
    <r>
      <rPr>
        <sz val="10"/>
        <color rgb="FFFF0000"/>
        <rFont val="Montserrat"/>
      </rPr>
      <t>TRIMESTRE</t>
    </r>
  </si>
  <si>
    <t>C9</t>
  </si>
  <si>
    <r>
      <t xml:space="preserve">Número de hombres adolescentes de 12 años y hasta 17 años 11 meses de edad atendidos con motivo de prevención de conductas de riesgo de </t>
    </r>
    <r>
      <rPr>
        <sz val="10"/>
        <color rgb="FFFF0000"/>
        <rFont val="Montserrat"/>
      </rPr>
      <t>TRIMESTRE</t>
    </r>
  </si>
  <si>
    <t>C10</t>
  </si>
  <si>
    <r>
      <t xml:space="preserve">Número de mujeres adultas mayores (de 60 años y más) a las que se les brindó asesoría psicológica de </t>
    </r>
    <r>
      <rPr>
        <sz val="10"/>
        <color rgb="FFFF0000"/>
        <rFont val="Montserrat"/>
      </rPr>
      <t>TRIMESTRE</t>
    </r>
  </si>
  <si>
    <t>C11</t>
  </si>
  <si>
    <r>
      <t xml:space="preserve">Número de hombres adultos mayores (de 60 años y más) a los que se les brindó asesoría psicológica de </t>
    </r>
    <r>
      <rPr>
        <sz val="10"/>
        <color rgb="FFFF0000"/>
        <rFont val="Montserrat"/>
      </rPr>
      <t>TRIMESTRE</t>
    </r>
  </si>
  <si>
    <t>C12</t>
  </si>
  <si>
    <r>
      <t xml:space="preserve">Número de mujeres adultas mayores (de 60 años y más) a las que se les brindó asesoría jurídica de </t>
    </r>
    <r>
      <rPr>
        <sz val="10"/>
        <color rgb="FFFF0000"/>
        <rFont val="Montserrat"/>
      </rPr>
      <t>TRIMESTRE</t>
    </r>
  </si>
  <si>
    <t>C13</t>
  </si>
  <si>
    <r>
      <t xml:space="preserve">Número de hombres adultos mayores (de 60 años y más) a los que se les brindó asesoría jurídica de </t>
    </r>
    <r>
      <rPr>
        <sz val="10"/>
        <color rgb="FFFF0000"/>
        <rFont val="Montserrat"/>
      </rPr>
      <t>TRIMESTRE</t>
    </r>
  </si>
  <si>
    <t>C14</t>
  </si>
  <si>
    <r>
      <t xml:space="preserve">Número de niñas de hasta 11 años 11 meses de edad en contexto de migración acogidas en los Centros de Asistencia Social de </t>
    </r>
    <r>
      <rPr>
        <sz val="10"/>
        <color rgb="FFFF0000"/>
        <rFont val="Montserrat"/>
      </rPr>
      <t>TRIMESTRE</t>
    </r>
  </si>
  <si>
    <t>C15</t>
  </si>
  <si>
    <r>
      <t xml:space="preserve">Número de niños de hasta 11 años 11 meses de edad en contexto de migración acogidos en los Centros de Asistencia Social de </t>
    </r>
    <r>
      <rPr>
        <sz val="10"/>
        <color rgb="FFFF0000"/>
        <rFont val="Montserrat"/>
      </rPr>
      <t>TRIMESTRE</t>
    </r>
  </si>
  <si>
    <t>C16</t>
  </si>
  <si>
    <r>
      <t xml:space="preserve">Número de mujeres adolescentes de 12 años y hasta 17 años 11 meses de edad en contexto de migración acogidas en los Centros de Asistencia Social de </t>
    </r>
    <r>
      <rPr>
        <sz val="10"/>
        <color rgb="FFFF0000"/>
        <rFont val="Montserrat"/>
      </rPr>
      <t>TRIMESTRE</t>
    </r>
  </si>
  <si>
    <t>C17</t>
  </si>
  <si>
    <r>
      <t xml:space="preserve">Número de hombres adolescentes de 12 años y hasta 17 años 11 meses de edad en contexto de migración acogidos en los Centros de Asistencia Social de </t>
    </r>
    <r>
      <rPr>
        <sz val="10"/>
        <color rgb="FFFF0000"/>
        <rFont val="Montserrat"/>
      </rPr>
      <t>TRIMESTRE</t>
    </r>
  </si>
  <si>
    <t>C18</t>
  </si>
  <si>
    <r>
      <t xml:space="preserve">Número de niñas de hasta 11 años 11 meses de edad en situación de calle que fueron atendidas con algún servicio por los Sistemas Estatales DIF de </t>
    </r>
    <r>
      <rPr>
        <sz val="10"/>
        <color rgb="FFFF0000"/>
        <rFont val="Montserrat"/>
      </rPr>
      <t>TRIMESTRE</t>
    </r>
  </si>
  <si>
    <t>C19</t>
  </si>
  <si>
    <r>
      <t xml:space="preserve">Número de niños de hasta 11 años 11 meses de edad en situación de calle que fueron atendidos con algún servicio por los Sistemas Estatales DIF de </t>
    </r>
    <r>
      <rPr>
        <sz val="10"/>
        <color rgb="FFFF0000"/>
        <rFont val="Montserrat"/>
      </rPr>
      <t>TRIMESTRE</t>
    </r>
  </si>
  <si>
    <t>C20</t>
  </si>
  <si>
    <r>
      <t xml:space="preserve">Número de mujeres adolescentes de 12 años y hasta 17 años 11 meses de edad en situación de calle que fueron atendidas con algún servicio por los Sistemas Estatales DIF de </t>
    </r>
    <r>
      <rPr>
        <sz val="10"/>
        <color rgb="FFFF0000"/>
        <rFont val="Montserrat"/>
      </rPr>
      <t>TRIMESTRE</t>
    </r>
  </si>
  <si>
    <t>C21</t>
  </si>
  <si>
    <r>
      <t xml:space="preserve">Número de hombres adolescentes de 12 años y hasta 17 años 11 meses de edad en situación de calle que fueron atendidos con algún servicio por los Sistemas Estatales DIF de </t>
    </r>
    <r>
      <rPr>
        <sz val="10"/>
        <color rgb="FFFF0000"/>
        <rFont val="Montserrat"/>
      </rPr>
      <t>TRIMESTRE</t>
    </r>
  </si>
  <si>
    <t>C22</t>
  </si>
  <si>
    <r>
      <t xml:space="preserve">Número de mujeres adultas mayores (de 60 años y más) en situación de calle que fueron atendidas con algún servicio por los Sistemas Estatales DIF de </t>
    </r>
    <r>
      <rPr>
        <sz val="10"/>
        <color rgb="FFFF0000"/>
        <rFont val="Montserrat"/>
      </rPr>
      <t>TRIMESTRE</t>
    </r>
  </si>
  <si>
    <t>C23</t>
  </si>
  <si>
    <r>
      <t xml:space="preserve">Número de hombres adultos mayores (de 60 años y más) en situación de calle que fueron atendidos con algún servicio por los Sistemas Estatales DIF de </t>
    </r>
    <r>
      <rPr>
        <sz val="10"/>
        <color rgb="FFFF0000"/>
        <rFont val="Montserrat"/>
      </rPr>
      <t>TRIMESTRE</t>
    </r>
  </si>
  <si>
    <t>Dirección General de Integración Social</t>
  </si>
  <si>
    <t>D1</t>
  </si>
  <si>
    <r>
      <t xml:space="preserve">Número de niñas de hasta 11 años 11 meses de edad que reciben acogimiento residencial por los Sistemas Estatales DIF de </t>
    </r>
    <r>
      <rPr>
        <sz val="10"/>
        <color rgb="FFFF0000"/>
        <rFont val="Montserrat"/>
      </rPr>
      <t>TRIMESTRE</t>
    </r>
  </si>
  <si>
    <t>D2</t>
  </si>
  <si>
    <r>
      <t xml:space="preserve">Número de niños de hasta 11 años 11 meses de edad que reciben acogimiento residencial por los Sistemas Estatales DIF de </t>
    </r>
    <r>
      <rPr>
        <sz val="10"/>
        <color rgb="FFFF0000"/>
        <rFont val="Montserrat"/>
      </rPr>
      <t>TRIMESTRE</t>
    </r>
  </si>
  <si>
    <t>D3</t>
  </si>
  <si>
    <r>
      <t xml:space="preserve">Número de mujeres adolescentes de  12 años y hasta 17 años 11 meses de edad albergadas en Centros de Asistencia Social que otorgan acogimiento residencial por los Sistemas Estatales DIF </t>
    </r>
    <r>
      <rPr>
        <sz val="10"/>
        <color rgb="FFFF0000"/>
        <rFont val="Montserrat"/>
      </rPr>
      <t>TRIMESTRE</t>
    </r>
  </si>
  <si>
    <t>D4</t>
  </si>
  <si>
    <r>
      <t>Número de hombres adolescentes de  12 años y hasta 17 años 11 meses de edad albergados en Centros de Asistencia Social que otorgan acogimiento residencial por los Sistemas Estatales DIF de</t>
    </r>
    <r>
      <rPr>
        <sz val="10"/>
        <color rgb="FFFF0000"/>
        <rFont val="Montserrat"/>
      </rPr>
      <t xml:space="preserve"> TRIMESTRE</t>
    </r>
  </si>
  <si>
    <t>D5</t>
  </si>
  <si>
    <r>
      <t>Número de mujeres adultas mayores (de 60 años y más) atendidas en Centros Gerontológicos y Casas Hogar para Ancianos en modalidad de residencia de</t>
    </r>
    <r>
      <rPr>
        <sz val="10"/>
        <color rgb="FFFF0000"/>
        <rFont val="Montserrat"/>
      </rPr>
      <t xml:space="preserve"> TRIMESTRE</t>
    </r>
  </si>
  <si>
    <t>D6</t>
  </si>
  <si>
    <r>
      <t xml:space="preserve">Número de hombres adultos mayores (de 60 años y más) atendidos en Centros Gerontológicos y Casas Hogar para Ancianos en modalidad de residencia de </t>
    </r>
    <r>
      <rPr>
        <sz val="10"/>
        <color rgb="FFFF0000"/>
        <rFont val="Montserrat"/>
      </rPr>
      <t>TRIMESTRE</t>
    </r>
  </si>
  <si>
    <t>D7</t>
  </si>
  <si>
    <r>
      <t xml:space="preserve">Número de mujeres adultas mayores (de 60 años y más) atendidas en Centros Gerontológicos y Casas Hogar para Ancianos en modalidad de atención de día de </t>
    </r>
    <r>
      <rPr>
        <sz val="10"/>
        <color rgb="FFFF0000"/>
        <rFont val="Montserrat"/>
      </rPr>
      <t>TRIMESTRE</t>
    </r>
  </si>
  <si>
    <t>D8</t>
  </si>
  <si>
    <r>
      <t xml:space="preserve">Número de hombres adultos mayores (de 60 años y más) atendidos en Centros Gerontológicos y Casas Hogar para Ancianos en modalidad de atención de día de </t>
    </r>
    <r>
      <rPr>
        <sz val="10"/>
        <color rgb="FFFF0000"/>
        <rFont val="Montserrat"/>
      </rPr>
      <t>TRIMESTRE</t>
    </r>
  </si>
  <si>
    <t>Dirección General de Rehabilitación e Inclusión</t>
  </si>
  <si>
    <t>E1</t>
  </si>
  <si>
    <r>
      <t>Número de consultas médicas especializadas de primera vez dadas en los Centros y/o Unidades de Rehabilitación de</t>
    </r>
    <r>
      <rPr>
        <sz val="10"/>
        <color rgb="FFFF0000"/>
        <rFont val="Montserrat"/>
      </rPr>
      <t xml:space="preserve"> TRIMESTRE</t>
    </r>
  </si>
  <si>
    <t>E2</t>
  </si>
  <si>
    <r>
      <t xml:space="preserve">Número de consultas médicas especializadas dadas en los Centros y/o Unidades de Rehabilitación de </t>
    </r>
    <r>
      <rPr>
        <sz val="10"/>
        <color rgb="FFFF0000"/>
        <rFont val="Montserrat"/>
      </rPr>
      <t>TRIMESTRE</t>
    </r>
  </si>
  <si>
    <t>E3</t>
  </si>
  <si>
    <r>
      <t xml:space="preserve">Número de consultas paramédicas especializadas dadas en los Centros y/o Unidades de Rehabilitación de </t>
    </r>
    <r>
      <rPr>
        <sz val="10"/>
        <color rgb="FFFF0000"/>
        <rFont val="Montserrat"/>
      </rPr>
      <t>TRIMESTRE</t>
    </r>
  </si>
  <si>
    <t>E4</t>
  </si>
  <si>
    <r>
      <t xml:space="preserve">Número de terapias físicas dadas en los Centros y/o Unidades de Rehabilitación de </t>
    </r>
    <r>
      <rPr>
        <sz val="10"/>
        <color rgb="FFFF0000"/>
        <rFont val="Montserrat"/>
      </rPr>
      <t>TRIMESTRE</t>
    </r>
  </si>
  <si>
    <t>E5</t>
  </si>
  <si>
    <r>
      <t xml:space="preserve">Número de terapias ocupacionales dadas en los Centros y/o Unidades de Rehabilitación de </t>
    </r>
    <r>
      <rPr>
        <sz val="10"/>
        <color rgb="FFFF0000"/>
        <rFont val="Montserrat"/>
      </rPr>
      <t>TRIMESTRE</t>
    </r>
  </si>
  <si>
    <t>E6</t>
  </si>
  <si>
    <r>
      <t>Número de terapias de lenguaje dadas en los Centros y/o Unidades de Rehabilitación de</t>
    </r>
    <r>
      <rPr>
        <sz val="10"/>
        <color rgb="FFFF0000"/>
        <rFont val="Montserrat"/>
      </rPr>
      <t xml:space="preserve"> TRIMESTRE</t>
    </r>
  </si>
  <si>
    <t>Imagen ilustrativa del Indicador E9.1</t>
  </si>
  <si>
    <t>E7</t>
  </si>
  <si>
    <r>
      <t>Número de terapias psicológicas dadas en los Centros y/o Unidades de Rehabilitación de</t>
    </r>
    <r>
      <rPr>
        <sz val="10"/>
        <color rgb="FFFF0000"/>
        <rFont val="Montserrat"/>
      </rPr>
      <t xml:space="preserve"> TRIMESTRE</t>
    </r>
  </si>
  <si>
    <t>E8</t>
  </si>
  <si>
    <r>
      <t>Número de piezas de órtesis fabricadas o reparadas en los CREE y CRI de</t>
    </r>
    <r>
      <rPr>
        <sz val="10"/>
        <color rgb="FFFF0000"/>
        <rFont val="Montserrat"/>
      </rPr>
      <t xml:space="preserve"> TRIMESTRE</t>
    </r>
  </si>
  <si>
    <t>E9</t>
  </si>
  <si>
    <r>
      <t xml:space="preserve">Número de piezas de prótesis (todos las partes del cuerpo) fabricadas o reparadas de en los CREE y CRI de </t>
    </r>
    <r>
      <rPr>
        <sz val="10"/>
        <color rgb="FFFF0000"/>
        <rFont val="Montserrat"/>
      </rPr>
      <t>TRIMESTRE</t>
    </r>
  </si>
  <si>
    <t>E9.1</t>
  </si>
  <si>
    <r>
      <t>Número de piezas de prótesis en parte superior del cuerpo (del tronco hasta la cabeza) fabricadas o reparadas  en los CREE y CRI de A</t>
    </r>
    <r>
      <rPr>
        <sz val="10"/>
        <color rgb="FFFF0000"/>
        <rFont val="Montserrat"/>
      </rPr>
      <t>TRIMESTRE</t>
    </r>
  </si>
  <si>
    <t>Imagen ilustrativa del Indicador E9.2</t>
  </si>
  <si>
    <t>E9.2</t>
  </si>
  <si>
    <r>
      <t>Número de piezas de prótesis en parte inferior del cuerpo (debajo de la cadera hasta pies) fabricadas o reparadas en los CREE y CRI de</t>
    </r>
    <r>
      <rPr>
        <sz val="10"/>
        <color rgb="FFFF0000"/>
        <rFont val="Montserrat"/>
      </rPr>
      <t xml:space="preserve"> TRIMESTRE</t>
    </r>
  </si>
  <si>
    <t>E10</t>
  </si>
  <si>
    <r>
      <t>Número de personas (que presentan limitaciones en sus actividades cotidianas o tienen alguna discapacidad) beneficiarias de las acciones de Inclusión Educativa dadas en los Centros y/o Unidades de Rehabilitación de</t>
    </r>
    <r>
      <rPr>
        <sz val="10"/>
        <color rgb="FFFF0000"/>
        <rFont val="Montserrat"/>
      </rPr>
      <t xml:space="preserve"> TRIMESTRE</t>
    </r>
  </si>
  <si>
    <t>E11</t>
  </si>
  <si>
    <r>
      <t xml:space="preserve">Número de personas (que presentan limitaciones en sus actividades cotidianas o tienen alguna discapacidad) beneficiarias de las acciones de Inclusión Laboral dadas en los Centros y/o Unidades de Rehabilitación de </t>
    </r>
    <r>
      <rPr>
        <sz val="10"/>
        <color rgb="FFFF0000"/>
        <rFont val="Montserrat"/>
      </rPr>
      <t>TRIMESTRE</t>
    </r>
  </si>
  <si>
    <t>E12</t>
  </si>
  <si>
    <r>
      <t xml:space="preserve">Número de acciones de prevención de la discapacidad realizadas en los Centros y/o Unidades de Rehabilitación de </t>
    </r>
    <r>
      <rPr>
        <sz val="10"/>
        <color rgb="FFFF0000"/>
        <rFont val="Montserrat"/>
      </rPr>
      <t>TRIMESTRE</t>
    </r>
  </si>
  <si>
    <t>E13</t>
  </si>
  <si>
    <r>
      <t xml:space="preserve">Número de personas (que presentan limitaciones en sus actividades cotidianas o tienen alguna discapacidad) a quienes se les otorgó certificado de discapacidad de </t>
    </r>
    <r>
      <rPr>
        <sz val="10"/>
        <color rgb="FFFF0000"/>
        <rFont val="Montserrat"/>
      </rPr>
      <t>TRIMESTRE</t>
    </r>
  </si>
  <si>
    <t>E14</t>
  </si>
  <si>
    <r>
      <t xml:space="preserve">Número de personas (que presentan limitaciones en sus actividades cotidianas o tienen alguna discapacidad) a quienes se les otorgó credencial de </t>
    </r>
    <r>
      <rPr>
        <sz val="10"/>
        <color rgb="FFFF0000"/>
        <rFont val="Montserrat"/>
      </rPr>
      <t>TRIMESTRE</t>
    </r>
  </si>
  <si>
    <t>E15</t>
  </si>
  <si>
    <r>
      <t xml:space="preserve">Número de estudios de apoyo diagnóstico realizados en los CREE, CRI y UBR de </t>
    </r>
    <r>
      <rPr>
        <sz val="10"/>
        <color rgb="FFFF0000"/>
        <rFont val="Montserrat"/>
      </rPr>
      <t>TRIMESTRE</t>
    </r>
  </si>
  <si>
    <t>FOTO #1 PIE DE FOTO (BREVE DESCRIPCION, ACTIVIDAD, MES, LOCALIDAD, MUNICIPIO, ETC.)</t>
  </si>
  <si>
    <t>FOTO #2 PIE DE FOTO (BREVE DESCRIPCION, ACTIVIDAD, MES, LOCALIDAD, MUNICIPIO, ETC.)</t>
  </si>
  <si>
    <t>FOTO #3 PIE DE FOTO (BREVE DESCRIPCION, ACTIVIDAD, MES, LOCALIDAD, MUNICIPIO, ETC.)</t>
  </si>
  <si>
    <t xml:space="preserve">Describir la actividad asi como el avance de la misma en caso de tener una meta por alcanzar, mencionar numero de beneficiarios apoyos bridados etc, </t>
  </si>
  <si>
    <t>Mencionar municipios y localidades atendidaas</t>
  </si>
  <si>
    <t>Vertiente en base al plan sectoria</t>
  </si>
  <si>
    <r>
      <rPr>
        <b/>
        <sz val="12"/>
        <color theme="1"/>
        <rFont val="Arial"/>
        <family val="2"/>
      </rPr>
      <t>Objetivo:  se refiere a el objetivo del programa y su alcance</t>
    </r>
    <r>
      <rPr>
        <sz val="12"/>
        <color theme="1"/>
        <rFont val="Arial"/>
        <family val="2"/>
      </rPr>
      <t xml:space="preserve">
</t>
    </r>
    <r>
      <rPr>
        <b/>
        <sz val="12"/>
        <color theme="1"/>
        <rFont val="Arial"/>
        <family val="2"/>
      </rPr>
      <t>Estrategia:  de acuedo al plan sectorial
Linea de Acción:</t>
    </r>
    <r>
      <rPr>
        <sz val="12"/>
        <color theme="1"/>
        <rFont val="Arial"/>
        <family val="2"/>
      </rPr>
      <t xml:space="preserve"> </t>
    </r>
    <r>
      <rPr>
        <b/>
        <sz val="12"/>
        <color theme="1"/>
        <rFont val="Arial"/>
        <family val="2"/>
      </rPr>
      <t>de acuerdo al plan sectorial</t>
    </r>
    <r>
      <rPr>
        <sz val="12"/>
        <color theme="1"/>
        <rFont val="Arial"/>
        <family val="2"/>
      </rPr>
      <t xml:space="preserve">
</t>
    </r>
  </si>
  <si>
    <t xml:space="preserve">SISTEMA PARA EL DESARROLLO INTEGRAL DE LA FAMILIA DEL ESTADO DE SAN LUIS POTOSÍ </t>
  </si>
  <si>
    <t xml:space="preserve">OBJETIVO </t>
  </si>
  <si>
    <t>TIPO DE POBLACIÓN</t>
  </si>
  <si>
    <t>ABIERTA</t>
  </si>
  <si>
    <t>CAUTIVA</t>
  </si>
  <si>
    <t>PD</t>
  </si>
  <si>
    <t>PO</t>
  </si>
  <si>
    <t>AFD</t>
  </si>
  <si>
    <t>PG</t>
  </si>
  <si>
    <t>0 a 11 Años</t>
  </si>
  <si>
    <t>Apoyos</t>
  </si>
  <si>
    <t>12 a 17 Años</t>
  </si>
  <si>
    <t>18 a 59 Años</t>
  </si>
  <si>
    <t>60 Años y más</t>
  </si>
  <si>
    <t>Servicio</t>
  </si>
  <si>
    <t>Apoyo</t>
  </si>
  <si>
    <t>Persona</t>
  </si>
  <si>
    <t>UNIDADES ADMINISTRATIVA :</t>
  </si>
  <si>
    <t xml:space="preserve">ESTRATEGIA:   </t>
  </si>
  <si>
    <t>X</t>
  </si>
  <si>
    <t>AVANCE</t>
  </si>
  <si>
    <t>Población Cautiva</t>
  </si>
  <si>
    <t>Población Abierta</t>
  </si>
  <si>
    <t>T O T A L</t>
  </si>
  <si>
    <t>T O T A L.</t>
  </si>
  <si>
    <t>Numero de personas beneciciadas con acciones de asistencia social (Metadatos)</t>
  </si>
  <si>
    <t>SISTEMA ESTATAL PARA EL DESARROLLO INTEGRAL DE LA FAMILIA DEL ESTADO DE SAN LUIS POTOSI</t>
  </si>
  <si>
    <r>
      <t>SISTEMA DE INFORMACIÓN DE LA INVERSIÓN PÚBLICA (SIIP 2024) / INTEGRACIÓN DEL 3</t>
    </r>
    <r>
      <rPr>
        <b/>
        <u/>
        <vertAlign val="superscript"/>
        <sz val="10"/>
        <rFont val="Arial"/>
        <family val="2"/>
      </rPr>
      <t>er</t>
    </r>
    <r>
      <rPr>
        <b/>
        <sz val="10"/>
        <rFont val="Arial"/>
        <family val="2"/>
      </rPr>
      <t xml:space="preserve"> INFORME DE GOBIERNO</t>
    </r>
  </si>
  <si>
    <t>INFORMACIÓN MÍNIMA PARA CAPTURAR</t>
  </si>
  <si>
    <t>Dirección / Unidad Administrativa :</t>
  </si>
  <si>
    <t>Nombre de la Obra o Acción</t>
  </si>
  <si>
    <r>
      <t xml:space="preserve">Fechas </t>
    </r>
    <r>
      <rPr>
        <sz val="9"/>
        <rFont val="Arial"/>
        <family val="2"/>
      </rPr>
      <t>(dd/mm/aa)</t>
    </r>
  </si>
  <si>
    <r>
      <t xml:space="preserve">Localización
</t>
    </r>
    <r>
      <rPr>
        <sz val="9"/>
        <rFont val="Arial"/>
        <family val="2"/>
      </rPr>
      <t>Anotar Municipio ó
Varios Municipios ó
Todo el Estado</t>
    </r>
  </si>
  <si>
    <t>Beneficiarios</t>
  </si>
  <si>
    <t>Inversión</t>
  </si>
  <si>
    <t>Porcentaje de
Avance Mensual (%)</t>
  </si>
  <si>
    <t>Término</t>
  </si>
  <si>
    <t>Unidad de
Medida</t>
  </si>
  <si>
    <t>Personas</t>
  </si>
  <si>
    <t>Familias</t>
  </si>
  <si>
    <r>
      <t xml:space="preserve">Federal
</t>
    </r>
    <r>
      <rPr>
        <sz val="8"/>
        <rFont val="Arial"/>
        <family val="2"/>
      </rPr>
      <t>(Anotar X)</t>
    </r>
  </si>
  <si>
    <r>
      <t xml:space="preserve">Estatal
</t>
    </r>
    <r>
      <rPr>
        <sz val="8"/>
        <rFont val="Arial"/>
        <family val="2"/>
      </rPr>
      <t>(Anotar 1, 2, 3, 4)</t>
    </r>
  </si>
  <si>
    <t>Monto</t>
  </si>
  <si>
    <t>Fisico</t>
  </si>
  <si>
    <t>Financiero</t>
  </si>
  <si>
    <r>
      <rPr>
        <b/>
        <sz val="9"/>
        <rFont val="Arial"/>
        <family val="2"/>
      </rPr>
      <t>Notas:</t>
    </r>
    <r>
      <rPr>
        <sz val="9"/>
        <rFont val="Arial"/>
        <family val="2"/>
      </rPr>
      <t xml:space="preserve">
En caso de que un registro tenga inversión estatal y federal, utilizar un renglón por cada tipo.
Favor de agregar las filas que considere necesarias.
Puede hacer más anchas las columnas que considere necesarias.</t>
    </r>
  </si>
  <si>
    <t>Fuentes de financiamiento según catálogos del SIIP 2024:</t>
  </si>
  <si>
    <t>Federal</t>
  </si>
  <si>
    <r>
      <rPr>
        <b/>
        <sz val="8"/>
        <rFont val="Arial"/>
        <family val="2"/>
      </rPr>
      <t>Federales</t>
    </r>
    <r>
      <rPr>
        <sz val="8"/>
        <rFont val="Arial"/>
        <family val="2"/>
      </rPr>
      <t xml:space="preserve"> - 2011 - Aportación Federal a Convenios (Antes Convenios Federales)</t>
    </r>
  </si>
  <si>
    <t>Estatal</t>
  </si>
  <si>
    <r>
      <rPr>
        <b/>
        <sz val="8"/>
        <rFont val="Arial"/>
        <family val="2"/>
      </rPr>
      <t>1</t>
    </r>
    <r>
      <rPr>
        <sz val="8"/>
        <rFont val="Arial"/>
        <family val="2"/>
      </rPr>
      <t>.- Estatales - 2011 - Recursos Propios -Inv. Directa- (Antes Obras y Acciones, Inversión Directa)</t>
    </r>
  </si>
  <si>
    <r>
      <rPr>
        <b/>
        <sz val="8"/>
        <rFont val="Arial"/>
        <family val="2"/>
      </rPr>
      <t>2</t>
    </r>
    <r>
      <rPr>
        <sz val="8"/>
        <rFont val="Arial"/>
        <family val="2"/>
      </rPr>
      <t>.- Estatales - 2011 - Ingresos Propios de Dependencias (Antes Recursos Propios del Organismo) (Esto genera captura de Expediente Técnico en Sistema de Finanzas, relacionado con CPI)</t>
    </r>
  </si>
  <si>
    <r>
      <rPr>
        <b/>
        <sz val="8"/>
        <rFont val="Arial"/>
        <family val="2"/>
      </rPr>
      <t>3</t>
    </r>
    <r>
      <rPr>
        <sz val="8"/>
        <rFont val="Arial"/>
        <family val="2"/>
      </rPr>
      <t>.- Estatales - 2011 - Fondo de Aportaciones Múltiples FAM -Asistencia Social- (Antes FAM)</t>
    </r>
  </si>
  <si>
    <r>
      <rPr>
        <b/>
        <sz val="8"/>
        <rFont val="Arial"/>
        <family val="2"/>
      </rPr>
      <t>4</t>
    </r>
    <r>
      <rPr>
        <sz val="8"/>
        <rFont val="Arial"/>
        <family val="2"/>
      </rPr>
      <t>.- Estatales - 2011 - Subsidios</t>
    </r>
  </si>
  <si>
    <t>Fecha de elaboración: ____ de Junio de 2024</t>
  </si>
  <si>
    <t>personas</t>
  </si>
  <si>
    <t>Altiplano</t>
  </si>
  <si>
    <t>Centro</t>
  </si>
  <si>
    <t>Media</t>
  </si>
  <si>
    <t>Huasteca</t>
  </si>
  <si>
    <t>hombres</t>
  </si>
  <si>
    <t xml:space="preserve"> mujeres</t>
  </si>
  <si>
    <t>GRUPO
DE EDAD</t>
  </si>
  <si>
    <t>LINEA DE ACCION</t>
  </si>
  <si>
    <t>POBLACION BENEFICIADA CON ACCIONES DE ASISTENCIA SOCIAL (METADATOS)</t>
  </si>
  <si>
    <t>Servicios</t>
  </si>
  <si>
    <t>mujeres</t>
  </si>
  <si>
    <t>Servcios</t>
  </si>
  <si>
    <t>servicios</t>
  </si>
  <si>
    <t>ZONA ALTIPLANO</t>
  </si>
  <si>
    <t>Hombres</t>
  </si>
  <si>
    <t>Mujeres</t>
  </si>
  <si>
    <t>ZONA CENTRO</t>
  </si>
  <si>
    <t>ZONA MEDIA</t>
  </si>
  <si>
    <t>ZONA HUASTECA</t>
  </si>
  <si>
    <t>TOTAL</t>
  </si>
  <si>
    <t>0 A 11
AÑOS</t>
  </si>
  <si>
    <t>12 A 17
AÑOS</t>
  </si>
  <si>
    <t>18 A 59
AÑOS</t>
  </si>
  <si>
    <t>60 AÑOS Y MAS</t>
  </si>
  <si>
    <t xml:space="preserve">1er. </t>
  </si>
  <si>
    <t>2do.</t>
  </si>
  <si>
    <t>3ero.</t>
  </si>
  <si>
    <t>4to.</t>
  </si>
  <si>
    <t>TRIMESTRE</t>
  </si>
  <si>
    <t>INFORME DE AVANCE  MENSUAL DEL MES DE.  __________________________2025</t>
  </si>
  <si>
    <t>1er. Trimestre</t>
  </si>
  <si>
    <t>2do. Trimestre</t>
  </si>
  <si>
    <t>3er. Trimestre</t>
  </si>
  <si>
    <t>4to. Trimestre</t>
  </si>
  <si>
    <t>AÑO: 2025</t>
  </si>
  <si>
    <t>No.</t>
  </si>
  <si>
    <t>No. Consecutivo</t>
  </si>
  <si>
    <t>Unidad Administrativa que generá la información</t>
  </si>
  <si>
    <t>Objetivo
Institucional</t>
  </si>
  <si>
    <t>Estrategia</t>
  </si>
  <si>
    <t>Linea de Accion</t>
  </si>
  <si>
    <t>Acciones</t>
  </si>
  <si>
    <t>META
ANUAL</t>
  </si>
  <si>
    <t>ENE</t>
  </si>
  <si>
    <t>FEB</t>
  </si>
  <si>
    <t>MAR</t>
  </si>
  <si>
    <t>1er.
TRIM</t>
  </si>
  <si>
    <t>ABRIL</t>
  </si>
  <si>
    <t>MAYO</t>
  </si>
  <si>
    <t>JUNIO</t>
  </si>
  <si>
    <t>2do..
TRIM</t>
  </si>
  <si>
    <t>Avance al 1er. Semestre</t>
  </si>
  <si>
    <t>JULIO</t>
  </si>
  <si>
    <t>AGOSTO</t>
  </si>
  <si>
    <t>SEPTIEMBRE</t>
  </si>
  <si>
    <t>3er.
TRIM</t>
  </si>
  <si>
    <t>OCTUBRE</t>
  </si>
  <si>
    <t>NOVIEMBRE</t>
  </si>
  <si>
    <t>DICIEMBRE</t>
  </si>
  <si>
    <t>4to
TRIM</t>
  </si>
  <si>
    <t>Avance al 2DO. Semestre</t>
  </si>
  <si>
    <t>Meta Anual</t>
  </si>
  <si>
    <t xml:space="preserve">Avance </t>
  </si>
  <si>
    <t>Avance %</t>
  </si>
  <si>
    <t>Inclusión de personas con discapacidad</t>
  </si>
  <si>
    <t>Objetivo 2. Fortalecer los programas de atención e inclusión social para personas con discapacidad.</t>
  </si>
  <si>
    <t>Estrategia 2.1 Garantizar la inclusión, facilitar y vigilar que se cumpla con la accesibilidad en estricto respeto a los derechos humanos de las personas con discapacidad.</t>
  </si>
  <si>
    <t>Línea de Acción 2.1.1  Brindar ayudas técnicas, servicios especializados y servicios de rehabilitación de calidad para todas las personas con 
discapacidad</t>
  </si>
  <si>
    <t>Línea de Acción 2.1.3  Promover la accesibilidad para las personas con discapacidad en el Estado</t>
  </si>
  <si>
    <t>Línea de Acción 2.1.6  Fomentar el desarrollo de habilidades laborales de las personas con discapacida</t>
  </si>
  <si>
    <t>Línea de Acción 2.1.7  Gestionar la incorporación al mercado laboral de las personas con discapacidad</t>
  </si>
  <si>
    <t>Línea de Acción 2.1.8  Sensibilizar a empleadores potosinos para que brinden oportunidades laborales a las personas con discapacidad</t>
  </si>
  <si>
    <t>Línea de Acción 2.1.10 Implementar un programa de capacitación del funcionario público en materia de derechos humanos y trato digno a las personas con discapacidad</t>
  </si>
  <si>
    <t>Línea de Acción 2.1.14 Fomentar la certificación de personas en lengua de señas mexicana</t>
  </si>
  <si>
    <t>Estrategia. 2.2.- Ampliar y mejorar la infraestructura de las Unidades Básicas de Rehabilitación (UBR´s) municipales y del Centro de Rehabilitación y Educación Especial (CREE)</t>
  </si>
  <si>
    <t xml:space="preserve">Línea de Acción 2.2.1.-Equipar , rehabilitar y modernizar el  CREE y UBRS </t>
  </si>
  <si>
    <t xml:space="preserve">Linea de acción 2.2.3 Colaborar con UBRS municipales para brindar servicio de calidad a personas con discapacidad a través de personal altamente calificado , así como equipo adecuado </t>
  </si>
  <si>
    <t>Personas beneficiadas con acciones de asistencia social (Metadatos)</t>
  </si>
  <si>
    <t>CONCENTRADO DE METAS</t>
  </si>
  <si>
    <t>Avance #</t>
  </si>
  <si>
    <t>UNIDADES ADMINISTRATIVAS :</t>
  </si>
  <si>
    <t xml:space="preserve">DIRECCIÓN DE INTEGRACIÓN SOCIAL DE PERSONAS CON DISCAPACIDAD </t>
  </si>
  <si>
    <t xml:space="preserve">COORDINACIÓN OPERATIVA DEL CENTRO DE REHABILITACIÓN Y EDUCACIÓN ESPECIAL </t>
  </si>
  <si>
    <t>2.- Fortalecer los programas de atención e inclusión social para personas con discapacidad.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</si>
  <si>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</si>
  <si>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</si>
  <si>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</si>
  <si>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</si>
  <si>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</si>
  <si>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</si>
  <si>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</si>
  <si>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</si>
  <si>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</si>
  <si>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PROG
ANUAL</t>
  </si>
  <si>
    <t>ESTRATEGIA:   2.1.-  Garantizar la inclusión, facilitar y vigilar que se cumpla con la accesibilidad en estricto respeto a los derechos humanos de las personas con discapacidad</t>
  </si>
  <si>
    <t>2.1.1.- LÍNEA DE ACCIÓN: Brindar ayudas técnicas de calidad  para todas las personas con discapacidad</t>
  </si>
  <si>
    <t>PIEZAS DE PRÓTESIS FABRICADAS</t>
  </si>
  <si>
    <t>APOYO</t>
  </si>
  <si>
    <t>PIEZAS DE ÓRTESIS FABRICADAS</t>
  </si>
  <si>
    <t>PIEZAS DE PRÓTESIS REPARADAS</t>
  </si>
  <si>
    <t>PIEZAS DE ÓRTESIS REPARADAS</t>
  </si>
  <si>
    <t xml:space="preserve">AYUDAS TECNICAS </t>
  </si>
  <si>
    <t xml:space="preserve">PERSONAS </t>
  </si>
  <si>
    <t xml:space="preserve">TOTAL DE APOYOS </t>
  </si>
  <si>
    <t xml:space="preserve">PERSONAS  BENEFICIADAS </t>
  </si>
  <si>
    <t>2.1.1.- LÍNEA DE ACCIÓN: Brindar  servicios especializados y servicios de rehabilitación de calidad para todas las personas con discapacidad</t>
  </si>
  <si>
    <t xml:space="preserve">CONSULTAS MÉDICAS DE PRIMERA VEZ </t>
  </si>
  <si>
    <t xml:space="preserve">CONSULTAS MÉDICAS SUBSECUENTES </t>
  </si>
  <si>
    <t xml:space="preserve">TERAPIA FISICA DE PRIMERA VEZ </t>
  </si>
  <si>
    <t xml:space="preserve">TERAPIA FISICA SUBSECUENTE </t>
  </si>
  <si>
    <t xml:space="preserve">MODALIDADES DE TERAPIA FISICA </t>
  </si>
  <si>
    <t xml:space="preserve">TERAPIA OCUPACIONAL DE PRIMERA VEZ </t>
  </si>
  <si>
    <t xml:space="preserve">TERAPIA OCUPACIONAL SUBSECUENTE </t>
  </si>
  <si>
    <t xml:space="preserve">MODALIDADES DE  TERAPIA OCUPACIONAL </t>
  </si>
  <si>
    <t xml:space="preserve">TERAPIA DE LENGUAJE  DE PRIMERA VEZ </t>
  </si>
  <si>
    <t xml:space="preserve">TERAPIA DE LENGUAJE  SUBSECUENTE </t>
  </si>
  <si>
    <t xml:space="preserve">MODALIDADES DE TERAPIA DE LENGUAJE  </t>
  </si>
  <si>
    <t>PROGRAMA DE ESTIMULACIÓN MULTIPLE TEMPRANA                                                    SESIONES</t>
  </si>
  <si>
    <t xml:space="preserve">EQUINOTERAPIA 1RA. VEZ </t>
  </si>
  <si>
    <t xml:space="preserve">EQUINOTERAPIA SUBSECUENTE </t>
  </si>
  <si>
    <t xml:space="preserve">MODALIDADES DE EQUINOTERAPIA EQUINOTERAPIA </t>
  </si>
  <si>
    <t xml:space="preserve">AUTISMO DE 1RA. VEZ </t>
  </si>
  <si>
    <t xml:space="preserve">AUTISMO  SUBSECUENTE  </t>
  </si>
  <si>
    <t xml:space="preserve">SERVICIOS </t>
  </si>
  <si>
    <t xml:space="preserve">MODALIDADES  DE AUTISMO </t>
  </si>
  <si>
    <t xml:space="preserve">LENGUA DE SEÑAS MEXICANA  1RA. VEZ </t>
  </si>
  <si>
    <t>LENGUA DE SEÑAS MEXICANA SUBSECUENTE</t>
  </si>
  <si>
    <t xml:space="preserve">MODALIDADES DE LENGUA DE SEÑAS MEXICANA </t>
  </si>
  <si>
    <t xml:space="preserve">TRATAMIENTO ESPECIALIZADO DENTAL </t>
  </si>
  <si>
    <t xml:space="preserve">APLICACIÓN DE TOXINA BOTULINICA </t>
  </si>
  <si>
    <t xml:space="preserve">REHABILITACION INTEGRAL </t>
  </si>
  <si>
    <t xml:space="preserve">APOYOS </t>
  </si>
  <si>
    <t>2.1.3.- LÍNEA DE ACCIÓN: Promover la accesibilidad para las personas con discapacidad en el Estado</t>
  </si>
  <si>
    <t>PREVENCIÓN Y DETECCIÓN DE LA DISCAPACIDAD</t>
  </si>
  <si>
    <t>PLÁTICAS PARA LA PREVENCIÓN Y DETECCIÓN DE LA DISCAPACIDAD</t>
  </si>
  <si>
    <t>PROMOCIÓN DE ACCESIBILIDAD   ( RECORRIDOS, DIAGNOSTICOS, PROYECTOS Y SEGUIMIENTO )</t>
  </si>
  <si>
    <t xml:space="preserve">ESPACIOS </t>
  </si>
  <si>
    <t xml:space="preserve">ACCESIBILIDAD </t>
  </si>
  <si>
    <t xml:space="preserve">2.1.4.- LÍNEA DE ACCIÓN: Transversalizar las políticas de atención  a personas con discapacidad en el Estado, de acuerdo con sus necesidades  y características , en conjunto con las organizaciones </t>
  </si>
  <si>
    <t xml:space="preserve">CORDINACIÓN INTERINSTITUCIONAL  Y FORTALECIMIENTO A LAS ACCIONES DE SOCIEDAD CIVIL </t>
  </si>
  <si>
    <t>EVENTOS</t>
  </si>
  <si>
    <t xml:space="preserve">2.1.5.- LÍNEA DE ACCIÓN: Incluir  a las personas con discapacidad en la toma  de decisiones para el diseño e implementación  de políticas publicas </t>
  </si>
  <si>
    <t xml:space="preserve">CONSULTA  A PERSONAS CON DISCAPACIDAD  </t>
  </si>
  <si>
    <t>2.1.6.- LÍNEA DE ACCIÓN: Fomentar el desarrollo de habilidades laborales de las personas con discapacidad</t>
  </si>
  <si>
    <t>CAPACITACIÓN PARA LA INCLUSIÓN LABORAL</t>
  </si>
  <si>
    <t>ENTREVISTA DE PRIMERA VEZ</t>
  </si>
  <si>
    <t>RECEPCION Y SEGUIMIENTO</t>
  </si>
  <si>
    <t>EVALUACIONES</t>
  </si>
  <si>
    <t>CURSOS DE OBTENCION Y CONSERVACION DEL EMPLEO</t>
  </si>
  <si>
    <t>ORIENTACION VOCACIONAL</t>
  </si>
  <si>
    <t xml:space="preserve">ACCIONES DE SEGUIMIENTO A LA INCLUSIÓN EDUCATIVA </t>
  </si>
  <si>
    <t xml:space="preserve">PERSONAS INCLUIDAS A LA EDUCACION </t>
  </si>
  <si>
    <t xml:space="preserve">INCLUSION LABORAL Y EDUCATIVA </t>
  </si>
  <si>
    <t>2.1.7.- LÍNEA DE ACCIÓN: Gestionar la incorporación al mercado laboral de las personas con discapacidad</t>
  </si>
  <si>
    <t xml:space="preserve">INCLUSIÓN LABORAL DE PERSONAS CON DISCAPACIDAD </t>
  </si>
  <si>
    <t xml:space="preserve">VISITAS DE PROMOCIÓN, DETECCIÓN Y SEGUIMIENTO A INSTANCIAS EMPLEADORAS </t>
  </si>
  <si>
    <t>2.1.8.- LÍNEA DE ACCIÓN: Sensibilizar a empleadores potosinos para que brinden oportunidades laborales a las personas con discapacidad</t>
  </si>
  <si>
    <t>VISITAS  DOMICILIARIAS, Y A CENTROS DE CAPACITACIÓN Y OTROS</t>
  </si>
  <si>
    <t xml:space="preserve">TALLERES </t>
  </si>
  <si>
    <t xml:space="preserve">2.1.10.- LÍNEA DE ACCIÓN: Implementar un programa de capacitación  de servidores públicos en materia de derechos humanos y trato digno a las personas con discapacidad </t>
  </si>
  <si>
    <t xml:space="preserve">CAPACITACIÓN EN MATERIA DE DERECHOS HUMANOS Y TOMA DE CONCIENCIA </t>
  </si>
  <si>
    <t>GRUPOS</t>
  </si>
  <si>
    <t xml:space="preserve">2.1.11.- LÍNEA DE ACCIÓN: Difundir  los derechos humanos  de grupos vulnerables  mediante campañas informativas  en todo el  Estado </t>
  </si>
  <si>
    <t xml:space="preserve">CAMPAÑA INFORMATIVA PERMANENTE </t>
  </si>
  <si>
    <t xml:space="preserve">MATERIAL DE DIFUSIÓN </t>
  </si>
  <si>
    <t xml:space="preserve">2.1.12.- LÍNEA DE ACCIÓN: Realizar  campaña  de apoyos para personas con discapacidad: sillas de ruedas , auxiliares auditivos, lentes, cirugías de la vista </t>
  </si>
  <si>
    <t>CAMPAÑAS</t>
  </si>
  <si>
    <t>2.1.13.- LÍNEA DE ACCIÓN:Ponderación de la emisión de certificados de discapacidad vitalicia para personas con discapacidad permanente</t>
  </si>
  <si>
    <t xml:space="preserve">ENTREGA DE CERTIFICADOS DE DISCAPACIDAD </t>
  </si>
  <si>
    <t xml:space="preserve">EMISIÓN DE CREDENCIAL PARA PERSONAS CON DISCAPACIDAD </t>
  </si>
  <si>
    <t xml:space="preserve">CONVENIOS PARA APLICACIÓN DE DESCUENTOS A PERSONAS CON DISCAPACIDAD </t>
  </si>
  <si>
    <t xml:space="preserve">CONVENIOS </t>
  </si>
  <si>
    <t>2.1.14.- LÍNEA DE ACCIÓN: Fomentar la certificación de personas en lengua de señas mexicana</t>
  </si>
  <si>
    <t xml:space="preserve">CERTFICACIÓN DE INTERPRETES DE LENGUA DE SEÑAS </t>
  </si>
  <si>
    <t xml:space="preserve">CAPACITACIÓN  </t>
  </si>
  <si>
    <t xml:space="preserve">GRUPOS </t>
  </si>
  <si>
    <t xml:space="preserve">SERVICIO DE INTERPRETACIÓN </t>
  </si>
  <si>
    <t>FORMACIÓN DE INTERPRETES</t>
  </si>
  <si>
    <t xml:space="preserve">PERSONAS  </t>
  </si>
  <si>
    <t xml:space="preserve">LENGUA DE SEÑAS MEXICANA </t>
  </si>
  <si>
    <t>ESTRATEGIA. 2.2.- Ampliar y mejorar la infraestructura de las Unidades Básicas de Rehabilitación (UBR´s) municipales y del Centro de Rehabilitación y Educación Especial (CREE)</t>
  </si>
  <si>
    <t xml:space="preserve">2.2.1.- LÍNEA DE ACCIÓN: Equipar , rehabilitar y modernizar el  CREE y UBRS </t>
  </si>
  <si>
    <t xml:space="preserve">ENTREGA DE EQUIPO MEDICO , INSTRUMENTAL  U OTRO ESPECIALIZADO </t>
  </si>
  <si>
    <t xml:space="preserve">APOYO </t>
  </si>
  <si>
    <t xml:space="preserve">MUNICIPIOS </t>
  </si>
  <si>
    <t xml:space="preserve">2.2.3.- LÍNEA DE ACCIÓN: Colaborar con UBRS municipales para brindar servicio de calidad a personas con discapacidad a través de personal altamente calificado , así como equipo adecuado </t>
  </si>
  <si>
    <t xml:space="preserve">UNIDADES BASICAS DE REHABILITACIÓN </t>
  </si>
  <si>
    <t>ORIENTAR E INFORMAR PARA DETECTAR LA DISCAPACIDAD</t>
  </si>
  <si>
    <t>EVENTO</t>
  </si>
  <si>
    <t>CONSULTA MÉDICA ESPECIALIZADA</t>
  </si>
  <si>
    <t>TERAPIA DE LENGUAJE</t>
  </si>
  <si>
    <t>TERAPIA FISICA</t>
  </si>
  <si>
    <t>TERAPIA OCUPACIONAL</t>
  </si>
  <si>
    <t>TERAPIA PSICOLOGICA</t>
  </si>
  <si>
    <t>TRABAJO SOCIAL</t>
  </si>
  <si>
    <t>OTROS SERVICIOS</t>
  </si>
  <si>
    <t>CENTRO DE REHABILITACIÓN INTEGRAL</t>
  </si>
  <si>
    <t>REHABILITACIÓN  INTEGRAL EN UBRS/CRI</t>
  </si>
  <si>
    <t>2.2.4.- LÍNEA DE ACCIÓN: Facilitar la movilidad de las personas con discapacidad, a través de la puesta en marcha de rutas de transporte gratuitas en apoyo a su rehabilitación</t>
  </si>
  <si>
    <t>2.2.5.- LÍNEA DE ACCIÓN: Contar con personal capacitado para la atención de las personas con discapacidad</t>
  </si>
  <si>
    <t>EDUCACIÓN CONTINUA</t>
  </si>
  <si>
    <t>CURSOS</t>
  </si>
  <si>
    <t xml:space="preserve">INDICADOR  ESTRATEGICO </t>
  </si>
  <si>
    <t xml:space="preserve">PERSONAS CON DISCAPACIDAD QUE MEJORAN SU CALIDAD DE VIDA EN RAZON DEL SERVICIO  O APOYO OTORGADO </t>
  </si>
  <si>
    <t xml:space="preserve">POBLACIÓN CON DISCAPACIDAD BENEFICADA CON SERVICIOS DE REHABILITACIÓN  </t>
  </si>
  <si>
    <t xml:space="preserve">NUMERO DE PERSONAS CON DISCAPACIDAD BENEFICADAS EN RAZON DE PROGRAMAS O PROYECTOS IMPLEMENTADOS. </t>
  </si>
  <si>
    <t>OBJETIVO: Fortalecer los programas de atención e inclusión social para personas con discapacidad.</t>
  </si>
  <si>
    <t>Estrategia:Garantizar la inclusión, facilitar y vigilar que se cumpla con la accesibilidad en estricto respeto a los derechos humanos de las personas con discapacidad</t>
  </si>
  <si>
    <t>Linea de Accion: Brindar ayudas técnicas de calidad  para todas las personas con discapacidad</t>
  </si>
  <si>
    <t>Estrategia: Garantizar la inclusión, facilitar y vigilar que se cumpla con la accesibilidad en estricto respeto a los derechos humanos de las personas con discapacidad</t>
  </si>
  <si>
    <t>Linea de Accion: Brindar  servicios especializados y servicios de rehabilitación de calidad para todas las personas con discapacidad</t>
  </si>
  <si>
    <t>Linea de Accion:Promover la accesibilidad para las personas con discapacidad en el Estado</t>
  </si>
  <si>
    <t xml:space="preserve">Linea de Accion:Transversalizar las políticas de atención  a personas con discapacidad en el Estado, de acuerdo con sus necesidades  y características , en conjunto con las organizaciones </t>
  </si>
  <si>
    <t xml:space="preserve">Linea de Accion: Incluir  a las personas con discapacidad en la toma  de decisiones para el diseño e implementación  de políticas publicas </t>
  </si>
  <si>
    <t>Linea de Accion:Fomentar el desarrollo de habilidades laborales de las personas con discapacidad</t>
  </si>
  <si>
    <t>Linea de Accion:Gestionar la incorporación al mercado laboral de las personas con discapacidad</t>
  </si>
  <si>
    <t>Linea de Accion:Sensibilizar a empleadores potosinos para que brinden oportunidades laborales a las personas con discapacidad</t>
  </si>
  <si>
    <t xml:space="preserve">CERTTIFICADO DE DISCAPACIDAD </t>
  </si>
  <si>
    <t xml:space="preserve">CREDENCIALES DE DISCAPACIDAD </t>
  </si>
  <si>
    <t>TRANSPORTE ACCESIBLE PARA PERSONAS CON DISCAPACIDAD</t>
  </si>
  <si>
    <t>CAPACITACIÓN  DE AUTISMO (VARIAS)</t>
  </si>
  <si>
    <t>APOYO DIAGNOSTICO DE RADIOLOGIA</t>
  </si>
  <si>
    <t>APOYO DIAGNOSTICO DE AUDIOMETRIA</t>
  </si>
  <si>
    <t>APOYO DIAGNOSTICO DE ELECTRODIAGNOSTICO</t>
  </si>
  <si>
    <t xml:space="preserve">CAPACITACIÓN DEL SISTEMA BRAILLE </t>
  </si>
  <si>
    <t xml:space="preserve">TERAPIA PSICOLOGIA  PRIMERA VEZ </t>
  </si>
  <si>
    <t xml:space="preserve">TERAPIA PSICOLOGIA  SUBSECUENTE </t>
  </si>
  <si>
    <t>MODALIDADES DE PSICOLOGIA</t>
  </si>
  <si>
    <t xml:space="preserve">SERVICOS </t>
  </si>
  <si>
    <t xml:space="preserve">PERSONAS PRIMERA VEZ </t>
  </si>
  <si>
    <t xml:space="preserve">PERSONAS  SUBSECUENTES </t>
  </si>
  <si>
    <t xml:space="preserve">TOTAL </t>
  </si>
  <si>
    <t xml:space="preserve">PERSONAS DE PRIMERA VEZ </t>
  </si>
  <si>
    <t xml:space="preserve">PERSONAS SUBSECUENTES </t>
  </si>
  <si>
    <t>Apoyo a peronas con discapacidad</t>
  </si>
  <si>
    <t>0 a 5 Años</t>
  </si>
  <si>
    <t>6 a 14 Años</t>
  </si>
  <si>
    <t>15 a 17 Años</t>
  </si>
  <si>
    <t>18 a 29 Años</t>
  </si>
  <si>
    <t>30 a 59 Años</t>
  </si>
  <si>
    <t>60  a 84 Años</t>
  </si>
  <si>
    <t>85 y mas Años</t>
  </si>
  <si>
    <t xml:space="preserve">Linea de Accion:Implementar un programa de capacitación  de servidores públicos en materia de derechos humanos y trato digno a las personas con discapacidad </t>
  </si>
  <si>
    <t xml:space="preserve">Linea de Accion:Difundir  los derechos humanos  de grupos vulnerables  mediante campañas informativas  en todo el  Estado </t>
  </si>
  <si>
    <t xml:space="preserve">Linea de Accion:Realizar  campaña  de apoyos para personas con discapacidad: sillas de ruedas , auxiliares auditivos, lentes, cirugías de la vista </t>
  </si>
  <si>
    <t>Linea de Accion:Ponderación de la emisión de certificados de discapacidad vitalicia para personas con discapacidad permanente</t>
  </si>
  <si>
    <t>Estrategia:Ampliar y mejorar la infraestructura de las Unidades Básicas de Rehabilitación (UBR´s) municipales y del Centro de Rehabilitación y Educación Especial (CREE)</t>
  </si>
  <si>
    <t xml:space="preserve">Linea de Accion:Equipar , rehabilitar y modernizar el  CREE y UBRS </t>
  </si>
  <si>
    <t xml:space="preserve">Linea de Accion:Colaborar con UBRS municipales para brindar servicio de calidad a personas con discapacidad a través de personal altamente calificado , así como equipo adecuado </t>
  </si>
  <si>
    <t>Linea de Accion: Facilitar la movilidad de las personas con discapacidad, a través de la puesta en marcha de rutas de transporte gratuitas en apoyo a su rehabilitación</t>
  </si>
  <si>
    <t>Linea de Accion: Contar con personal capacitado para la atención de las personas con discapacidad</t>
  </si>
  <si>
    <t>OBJETIVO:Fortalecer los programas de atención e inclusión social para personas con discapacidad.</t>
  </si>
  <si>
    <t>Linea de Accion: Fomentar la certificación de personas en lengua de señas mexicana</t>
  </si>
  <si>
    <t>CONVENIO</t>
  </si>
  <si>
    <t>VISITAS DOMICILIARIAS</t>
  </si>
  <si>
    <t xml:space="preserve">VISITAS A LOS CENTROS DE CAPACITACION </t>
  </si>
  <si>
    <t>PROGRAMA  OPERATIVO ANUAL 2025</t>
  </si>
  <si>
    <t xml:space="preserve">PERSONAS ATENDIDAS DE PRIMERA VEZ </t>
  </si>
  <si>
    <t>MUNICIPIOS</t>
  </si>
  <si>
    <t xml:space="preserve">EMISION DE DOCUMENTOS PARA PERSONAS CON DISCAPACIDAD </t>
  </si>
  <si>
    <t>E L A B O R A R O N:</t>
  </si>
  <si>
    <t>DRA. ALMA ROCÍO HERNÁNDEZ ORTÍZ</t>
  </si>
  <si>
    <t xml:space="preserve">MARÍA DEL SOCORRO SORIANO PEREZ </t>
  </si>
  <si>
    <t>COORDINADORA OPERATIVA DEL CREE</t>
  </si>
  <si>
    <t>DIRECTORA DE INTEGRACIÓN SOCIAL DE</t>
  </si>
  <si>
    <t xml:space="preserve">        PERSONAS CON DISCAPACIDAD</t>
  </si>
  <si>
    <t>DRA.CMLG/LIC.SCR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</si>
</sst>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&quot;$&quot;#,##0.00"/>
    <numFmt numFmtId="165" formatCode="&quot;$&quot;#,##0"/>
  </numFmts>
  <fonts count="6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Arial"/>
      <family val="2"/>
    </font>
    <font>
      <sz val="10"/>
      <name val="Arial Narrow"/>
      <family val="2"/>
    </font>
    <font>
      <sz val="9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4"/>
      <color theme="0"/>
      <name val="Arial"/>
      <family val="2"/>
    </font>
    <font>
      <sz val="14"/>
      <color theme="1"/>
      <name val="Arial"/>
      <family val="2"/>
    </font>
    <font>
      <b/>
      <sz val="11"/>
      <color theme="0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0"/>
      <name val="Arial"/>
      <family val="2"/>
    </font>
    <font>
      <sz val="16"/>
      <color theme="1"/>
      <name val="Arial"/>
      <family val="2"/>
    </font>
    <font>
      <sz val="11"/>
      <color theme="1"/>
      <name val="Arial"/>
      <family val="2"/>
    </font>
    <font>
      <b/>
      <sz val="8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color rgb="FF000000"/>
      <name val="Arial Narrow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Montserrat Medium"/>
    </font>
    <font>
      <sz val="9"/>
      <color theme="1"/>
      <name val="Montserrat Medium"/>
    </font>
    <font>
      <b/>
      <sz val="10"/>
      <color theme="1"/>
      <name val="Montserrat"/>
    </font>
    <font>
      <sz val="10"/>
      <color theme="1"/>
      <name val="Montserrat"/>
    </font>
    <font>
      <b/>
      <sz val="10"/>
      <color rgb="FFFF0000"/>
      <name val="Montserrat"/>
    </font>
    <font>
      <b/>
      <sz val="11"/>
      <color theme="1"/>
      <name val="Montserrat"/>
    </font>
    <font>
      <sz val="10"/>
      <color rgb="FFFF0000"/>
      <name val="Montserrat"/>
    </font>
    <font>
      <b/>
      <sz val="12"/>
      <name val="Arial"/>
      <family val="2"/>
    </font>
    <font>
      <b/>
      <i/>
      <sz val="10"/>
      <color theme="1"/>
      <name val="Arial"/>
      <family val="2"/>
    </font>
    <font>
      <b/>
      <sz val="12"/>
      <color rgb="FFFF0000"/>
      <name val="Arial"/>
      <family val="2"/>
    </font>
    <font>
      <i/>
      <sz val="10"/>
      <color theme="1"/>
      <name val="Arial"/>
      <family val="2"/>
    </font>
    <font>
      <sz val="10"/>
      <color theme="9" tint="-0.499984740745262"/>
      <name val="Arial"/>
      <family val="2"/>
    </font>
    <font>
      <i/>
      <sz val="10"/>
      <color theme="0"/>
      <name val="Arial"/>
      <family val="2"/>
    </font>
    <font>
      <b/>
      <sz val="9"/>
      <color rgb="FFFF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theme="0"/>
      <name val="Arial"/>
      <family val="2"/>
    </font>
    <font>
      <sz val="11"/>
      <name val="Calibri"/>
      <family val="2"/>
      <scheme val="minor"/>
    </font>
    <font>
      <i/>
      <u/>
      <sz val="10"/>
      <color theme="1"/>
      <name val="Arial"/>
      <family val="2"/>
    </font>
    <font>
      <b/>
      <sz val="11"/>
      <name val="Calibri"/>
      <family val="2"/>
      <scheme val="minor"/>
    </font>
    <font>
      <b/>
      <u/>
      <sz val="10"/>
      <color theme="0"/>
      <name val="Century"/>
      <family val="1"/>
    </font>
    <font>
      <b/>
      <sz val="10"/>
      <color theme="9" tint="-0.499984740745262"/>
      <name val="Arial"/>
      <family val="2"/>
    </font>
    <font>
      <b/>
      <sz val="14"/>
      <name val="Arial"/>
      <family val="2"/>
    </font>
    <font>
      <b/>
      <u/>
      <vertAlign val="superscript"/>
      <sz val="10"/>
      <name val="Arial"/>
      <family val="2"/>
    </font>
    <font>
      <b/>
      <i/>
      <sz val="10"/>
      <name val="Arial"/>
      <family val="2"/>
    </font>
    <font>
      <b/>
      <sz val="11"/>
      <color theme="0"/>
      <name val="Calibri"/>
      <family val="2"/>
      <scheme val="minor"/>
    </font>
    <font>
      <b/>
      <i/>
      <u/>
      <sz val="18"/>
      <color theme="1"/>
      <name val="Arial"/>
      <family val="2"/>
    </font>
    <font>
      <b/>
      <sz val="11"/>
      <color theme="1"/>
      <name val="Arial"/>
      <family val="2"/>
    </font>
    <font>
      <sz val="22"/>
      <color theme="1"/>
      <name val="Arial"/>
      <family val="2"/>
    </font>
    <font>
      <b/>
      <sz val="16"/>
      <color theme="1"/>
      <name val="Arial"/>
      <family val="2"/>
    </font>
    <font>
      <sz val="10"/>
      <name val="Verdana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9"/>
      <color rgb="FF000000"/>
      <name val="Arial"/>
      <family val="2"/>
    </font>
    <font>
      <b/>
      <sz val="12"/>
      <color rgb="FFFF0066"/>
      <name val="Verdana"/>
      <family val="2"/>
    </font>
    <font>
      <u/>
      <sz val="9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D5E3CF"/>
        <bgColor indexed="64"/>
      </patternFill>
    </fill>
    <fill>
      <patternFill patternType="solid">
        <fgColor rgb="FFD4C19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249977111117893"/>
        <bgColor indexed="64"/>
      </patternFill>
    </fill>
  </fills>
  <borders count="138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medium">
        <color theme="0" tint="-0.14996795556505021"/>
      </bottom>
      <diagonal/>
    </border>
    <border>
      <left style="medium">
        <color theme="0" tint="-0.14996795556505021"/>
      </left>
      <right style="thin">
        <color indexed="64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indexed="64"/>
      </left>
      <right style="thin">
        <color indexed="64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indexed="64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0">
    <xf numFmtId="0" fontId="0" fillId="0" borderId="0"/>
    <xf numFmtId="0" fontId="5" fillId="0" borderId="0"/>
    <xf numFmtId="0" fontId="5" fillId="0" borderId="0"/>
    <xf numFmtId="0" fontId="8" fillId="0" borderId="0"/>
    <xf numFmtId="0" fontId="8" fillId="0" borderId="0"/>
    <xf numFmtId="0" fontId="26" fillId="0" borderId="0"/>
    <xf numFmtId="0" fontId="13" fillId="0" borderId="0"/>
    <xf numFmtId="44" fontId="13" fillId="0" borderId="0" applyFont="0" applyFill="0" applyBorder="0" applyAlignment="0" applyProtection="0"/>
    <xf numFmtId="0" fontId="58" fillId="0" borderId="0"/>
    <xf numFmtId="0" fontId="65" fillId="0" borderId="137" applyNumberFormat="0" applyFont="0" applyFill="0" applyAlignment="0">
      <alignment horizontal="center" vertical="center" wrapText="1"/>
    </xf>
  </cellStyleXfs>
  <cellXfs count="725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10" fillId="0" borderId="0" xfId="0" applyFont="1" applyAlignment="1">
      <alignment horizontal="center" vertical="top" wrapText="1"/>
    </xf>
    <xf numFmtId="0" fontId="15" fillId="0" borderId="0" xfId="0" applyFont="1" applyAlignment="1">
      <alignment vertical="center" wrapText="1"/>
    </xf>
    <xf numFmtId="0" fontId="16" fillId="5" borderId="26" xfId="0" applyFont="1" applyFill="1" applyBorder="1" applyAlignment="1">
      <alignment horizontal="center" vertical="center"/>
    </xf>
    <xf numFmtId="0" fontId="16" fillId="5" borderId="27" xfId="0" applyFont="1" applyFill="1" applyBorder="1" applyAlignment="1">
      <alignment horizontal="center" vertical="center"/>
    </xf>
    <xf numFmtId="0" fontId="17" fillId="6" borderId="26" xfId="0" applyFont="1" applyFill="1" applyBorder="1" applyAlignment="1">
      <alignment horizontal="center" vertical="center"/>
    </xf>
    <xf numFmtId="0" fontId="17" fillId="6" borderId="27" xfId="0" applyFont="1" applyFill="1" applyBorder="1" applyAlignment="1">
      <alignment horizontal="center" vertical="center"/>
    </xf>
    <xf numFmtId="0" fontId="15" fillId="0" borderId="0" xfId="0" applyFont="1"/>
    <xf numFmtId="0" fontId="21" fillId="0" borderId="0" xfId="0" applyFont="1"/>
    <xf numFmtId="0" fontId="0" fillId="0" borderId="0" xfId="0" applyAlignment="1">
      <alignment vertical="center"/>
    </xf>
    <xf numFmtId="0" fontId="25" fillId="0" borderId="5" xfId="0" applyFont="1" applyBorder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vertical="center"/>
    </xf>
    <xf numFmtId="0" fontId="32" fillId="0" borderId="0" xfId="0" applyFont="1"/>
    <xf numFmtId="0" fontId="31" fillId="7" borderId="5" xfId="0" applyFont="1" applyFill="1" applyBorder="1" applyAlignment="1">
      <alignment horizontal="center" vertical="center" wrapText="1"/>
    </xf>
    <xf numFmtId="0" fontId="31" fillId="7" borderId="5" xfId="0" applyFont="1" applyFill="1" applyBorder="1" applyAlignment="1">
      <alignment horizontal="center" vertical="center"/>
    </xf>
    <xf numFmtId="0" fontId="32" fillId="0" borderId="5" xfId="0" applyFont="1" applyBorder="1" applyAlignment="1">
      <alignment horizontal="center" vertical="center"/>
    </xf>
    <xf numFmtId="0" fontId="32" fillId="0" borderId="5" xfId="0" applyFont="1" applyBorder="1"/>
    <xf numFmtId="0" fontId="7" fillId="0" borderId="0" xfId="0" applyFont="1" applyAlignment="1">
      <alignment vertical="center" wrapText="1"/>
    </xf>
    <xf numFmtId="0" fontId="32" fillId="0" borderId="4" xfId="0" applyFont="1" applyBorder="1" applyAlignment="1">
      <alignment horizontal="center" wrapText="1"/>
    </xf>
    <xf numFmtId="0" fontId="32" fillId="0" borderId="0" xfId="0" applyFont="1" applyAlignment="1">
      <alignment horizontal="center" wrapText="1"/>
    </xf>
    <xf numFmtId="0" fontId="32" fillId="0" borderId="4" xfId="0" applyFont="1" applyBorder="1" applyAlignment="1">
      <alignment horizontal="center" vertical="center" wrapText="1"/>
    </xf>
    <xf numFmtId="0" fontId="9" fillId="0" borderId="0" xfId="0" applyFont="1"/>
    <xf numFmtId="0" fontId="23" fillId="0" borderId="0" xfId="0" applyFont="1" applyAlignment="1">
      <alignment horizontal="center"/>
    </xf>
    <xf numFmtId="0" fontId="23" fillId="0" borderId="0" xfId="0" applyFont="1"/>
    <xf numFmtId="0" fontId="13" fillId="0" borderId="0" xfId="6"/>
    <xf numFmtId="0" fontId="0" fillId="0" borderId="0" xfId="6" applyFont="1"/>
    <xf numFmtId="3" fontId="13" fillId="0" borderId="0" xfId="6" applyNumberFormat="1"/>
    <xf numFmtId="0" fontId="4" fillId="2" borderId="5" xfId="6" applyFont="1" applyFill="1" applyBorder="1" applyAlignment="1">
      <alignment horizontal="center" vertical="center"/>
    </xf>
    <xf numFmtId="0" fontId="41" fillId="9" borderId="11" xfId="6" applyFont="1" applyFill="1" applyBorder="1" applyAlignment="1">
      <alignment horizontal="center" vertical="center" wrapText="1"/>
    </xf>
    <xf numFmtId="0" fontId="40" fillId="2" borderId="64" xfId="6" applyFont="1" applyFill="1" applyBorder="1" applyAlignment="1">
      <alignment horizontal="center" vertical="center"/>
    </xf>
    <xf numFmtId="0" fontId="42" fillId="0" borderId="0" xfId="0" applyFont="1"/>
    <xf numFmtId="0" fontId="41" fillId="11" borderId="0" xfId="6" applyFont="1" applyFill="1" applyBorder="1" applyAlignment="1">
      <alignment horizontal="center" vertical="center" wrapText="1"/>
    </xf>
    <xf numFmtId="0" fontId="4" fillId="11" borderId="42" xfId="6" applyFont="1" applyFill="1" applyBorder="1" applyAlignment="1">
      <alignment horizontal="center" vertical="center"/>
    </xf>
    <xf numFmtId="0" fontId="40" fillId="11" borderId="42" xfId="6" applyFont="1" applyFill="1" applyBorder="1" applyAlignment="1">
      <alignment horizontal="center" vertical="center"/>
    </xf>
    <xf numFmtId="0" fontId="6" fillId="11" borderId="42" xfId="6" applyFont="1" applyFill="1" applyBorder="1" applyAlignment="1">
      <alignment horizontal="center" vertical="center" wrapText="1"/>
    </xf>
    <xf numFmtId="0" fontId="4" fillId="2" borderId="52" xfId="6" applyFont="1" applyFill="1" applyBorder="1" applyAlignment="1">
      <alignment horizontal="center" vertical="center"/>
    </xf>
    <xf numFmtId="0" fontId="4" fillId="11" borderId="0" xfId="6" applyFont="1" applyFill="1" applyBorder="1" applyAlignment="1">
      <alignment horizontal="center" vertical="center"/>
    </xf>
    <xf numFmtId="0" fontId="40" fillId="11" borderId="0" xfId="6" applyFont="1" applyFill="1" applyBorder="1" applyAlignment="1">
      <alignment horizontal="center" vertical="center"/>
    </xf>
    <xf numFmtId="0" fontId="6" fillId="11" borderId="0" xfId="6" applyFont="1" applyFill="1" applyBorder="1" applyAlignment="1">
      <alignment horizontal="center" vertical="center" wrapText="1"/>
    </xf>
    <xf numFmtId="0" fontId="41" fillId="3" borderId="0" xfId="6" applyFont="1" applyFill="1" applyBorder="1" applyAlignment="1">
      <alignment horizontal="center" vertical="center" wrapText="1"/>
    </xf>
    <xf numFmtId="0" fontId="3" fillId="0" borderId="70" xfId="6" applyFont="1" applyBorder="1" applyAlignment="1">
      <alignment vertical="center" wrapText="1"/>
    </xf>
    <xf numFmtId="0" fontId="3" fillId="0" borderId="73" xfId="6" applyFont="1" applyBorder="1" applyAlignment="1">
      <alignment vertical="center" wrapText="1"/>
    </xf>
    <xf numFmtId="0" fontId="45" fillId="0" borderId="0" xfId="6" applyFont="1" applyAlignment="1">
      <alignment vertical="center"/>
    </xf>
    <xf numFmtId="0" fontId="4" fillId="0" borderId="0" xfId="6" applyFont="1" applyAlignment="1">
      <alignment vertical="center"/>
    </xf>
    <xf numFmtId="0" fontId="4" fillId="0" borderId="0" xfId="6" applyFont="1" applyAlignment="1">
      <alignment horizontal="center" vertical="center"/>
    </xf>
    <xf numFmtId="0" fontId="37" fillId="0" borderId="0" xfId="6" applyFont="1" applyAlignment="1">
      <alignment vertical="center" wrapText="1"/>
    </xf>
    <xf numFmtId="0" fontId="39" fillId="0" borderId="0" xfId="6" applyFont="1" applyAlignment="1">
      <alignment horizontal="center" vertical="center" wrapText="1"/>
    </xf>
    <xf numFmtId="0" fontId="6" fillId="0" borderId="0" xfId="6" applyFont="1" applyAlignment="1">
      <alignment horizontal="center" vertical="center"/>
    </xf>
    <xf numFmtId="0" fontId="5" fillId="0" borderId="0" xfId="6" applyFont="1" applyAlignment="1">
      <alignment vertical="center"/>
    </xf>
    <xf numFmtId="0" fontId="39" fillId="0" borderId="0" xfId="6" applyFont="1" applyAlignment="1">
      <alignment horizontal="left" vertical="center"/>
    </xf>
    <xf numFmtId="0" fontId="13" fillId="0" borderId="0" xfId="6" applyAlignment="1">
      <alignment vertical="center"/>
    </xf>
    <xf numFmtId="0" fontId="4" fillId="2" borderId="51" xfId="6" applyFont="1" applyFill="1" applyBorder="1" applyAlignment="1">
      <alignment horizontal="center" vertical="center"/>
    </xf>
    <xf numFmtId="0" fontId="40" fillId="2" borderId="80" xfId="6" applyFont="1" applyFill="1" applyBorder="1" applyAlignment="1">
      <alignment horizontal="center" vertical="center"/>
    </xf>
    <xf numFmtId="0" fontId="4" fillId="3" borderId="42" xfId="6" applyFont="1" applyFill="1" applyBorder="1" applyAlignment="1">
      <alignment horizontal="center" vertical="center"/>
    </xf>
    <xf numFmtId="0" fontId="40" fillId="3" borderId="42" xfId="6" applyFont="1" applyFill="1" applyBorder="1" applyAlignment="1">
      <alignment horizontal="center" vertical="center"/>
    </xf>
    <xf numFmtId="0" fontId="6" fillId="3" borderId="42" xfId="6" applyFont="1" applyFill="1" applyBorder="1" applyAlignment="1">
      <alignment horizontal="center" vertical="center" wrapText="1"/>
    </xf>
    <xf numFmtId="0" fontId="47" fillId="0" borderId="63" xfId="6" applyFont="1" applyBorder="1" applyAlignment="1">
      <alignment horizontal="center" vertical="center"/>
    </xf>
    <xf numFmtId="0" fontId="47" fillId="0" borderId="58" xfId="6" applyFont="1" applyBorder="1" applyAlignment="1">
      <alignment vertical="center"/>
    </xf>
    <xf numFmtId="0" fontId="47" fillId="0" borderId="79" xfId="6" applyFont="1" applyBorder="1" applyAlignment="1">
      <alignment vertical="center"/>
    </xf>
    <xf numFmtId="3" fontId="47" fillId="0" borderId="71" xfId="6" applyNumberFormat="1" applyFont="1" applyBorder="1" applyAlignment="1">
      <alignment horizontal="center" vertical="center"/>
    </xf>
    <xf numFmtId="3" fontId="47" fillId="0" borderId="82" xfId="6" applyNumberFormat="1" applyFont="1" applyBorder="1" applyAlignment="1">
      <alignment horizontal="center" vertical="center"/>
    </xf>
    <xf numFmtId="0" fontId="6" fillId="0" borderId="2" xfId="6" applyFont="1" applyBorder="1" applyAlignment="1">
      <alignment horizontal="center" vertical="center" wrapText="1"/>
    </xf>
    <xf numFmtId="0" fontId="6" fillId="0" borderId="5" xfId="6" applyFont="1" applyBorder="1" applyAlignment="1">
      <alignment horizontal="center" vertical="center" wrapText="1"/>
    </xf>
    <xf numFmtId="0" fontId="16" fillId="5" borderId="26" xfId="0" applyFont="1" applyFill="1" applyBorder="1" applyAlignment="1">
      <alignment horizontal="center" vertical="center"/>
    </xf>
    <xf numFmtId="0" fontId="17" fillId="6" borderId="26" xfId="0" applyFont="1" applyFill="1" applyBorder="1" applyAlignment="1">
      <alignment horizontal="center" vertical="center"/>
    </xf>
    <xf numFmtId="0" fontId="50" fillId="0" borderId="0" xfId="0" applyFont="1" applyAlignment="1">
      <alignment vertical="center"/>
    </xf>
    <xf numFmtId="0" fontId="25" fillId="0" borderId="0" xfId="0" applyFont="1" applyAlignment="1">
      <alignment horizontal="right" vertical="center"/>
    </xf>
    <xf numFmtId="0" fontId="50" fillId="0" borderId="0" xfId="0" applyFont="1" applyAlignment="1">
      <alignment horizontal="center" vertical="center"/>
    </xf>
    <xf numFmtId="0" fontId="24" fillId="0" borderId="0" xfId="0" applyFont="1" applyAlignment="1">
      <alignment vertical="center"/>
    </xf>
    <xf numFmtId="0" fontId="25" fillId="0" borderId="47" xfId="0" applyFont="1" applyBorder="1" applyAlignment="1">
      <alignment horizontal="center" vertical="center"/>
    </xf>
    <xf numFmtId="0" fontId="5" fillId="0" borderId="0" xfId="0" applyFont="1"/>
    <xf numFmtId="0" fontId="45" fillId="0" borderId="0" xfId="0" applyFont="1"/>
    <xf numFmtId="0" fontId="25" fillId="0" borderId="5" xfId="0" applyFont="1" applyBorder="1" applyAlignment="1">
      <alignment horizontal="center" vertical="center"/>
    </xf>
    <xf numFmtId="0" fontId="24" fillId="0" borderId="5" xfId="4" applyFont="1" applyBorder="1" applyAlignment="1">
      <alignment horizontal="left" vertical="center" wrapText="1"/>
    </xf>
    <xf numFmtId="0" fontId="24" fillId="0" borderId="5" xfId="4" applyFont="1" applyBorder="1" applyAlignment="1">
      <alignment horizontal="center" vertical="center" shrinkToFit="1"/>
    </xf>
    <xf numFmtId="0" fontId="7" fillId="0" borderId="5" xfId="0" applyFont="1" applyBorder="1" applyAlignment="1">
      <alignment vertical="center"/>
    </xf>
    <xf numFmtId="0" fontId="24" fillId="0" borderId="5" xfId="4" applyFont="1" applyBorder="1" applyAlignment="1">
      <alignment vertical="center" shrinkToFit="1"/>
    </xf>
    <xf numFmtId="44" fontId="24" fillId="0" borderId="5" xfId="7" applyFont="1" applyFill="1" applyBorder="1" applyAlignment="1">
      <alignment horizontal="center" vertical="center" shrinkToFit="1"/>
    </xf>
    <xf numFmtId="44" fontId="24" fillId="0" borderId="5" xfId="7" applyFont="1" applyFill="1" applyBorder="1" applyAlignment="1">
      <alignment horizontal="center" vertical="center" wrapText="1" shrinkToFit="1"/>
    </xf>
    <xf numFmtId="165" fontId="24" fillId="0" borderId="5" xfId="4" applyNumberFormat="1" applyFont="1" applyBorder="1" applyAlignment="1">
      <alignment horizontal="right" vertical="center"/>
    </xf>
    <xf numFmtId="3" fontId="24" fillId="0" borderId="5" xfId="4" applyNumberFormat="1" applyFont="1" applyBorder="1" applyAlignment="1">
      <alignment horizontal="right" vertical="center"/>
    </xf>
    <xf numFmtId="0" fontId="24" fillId="0" borderId="0" xfId="0" applyFont="1"/>
    <xf numFmtId="44" fontId="24" fillId="0" borderId="5" xfId="7" applyFont="1" applyFill="1" applyBorder="1" applyAlignment="1">
      <alignment horizontal="right" vertical="center"/>
    </xf>
    <xf numFmtId="0" fontId="24" fillId="0" borderId="5" xfId="0" applyFont="1" applyBorder="1" applyAlignment="1">
      <alignment vertical="center"/>
    </xf>
    <xf numFmtId="0" fontId="25" fillId="0" borderId="0" xfId="0" applyFont="1" applyAlignment="1">
      <alignment vertical="center"/>
    </xf>
    <xf numFmtId="0" fontId="22" fillId="0" borderId="5" xfId="0" applyFont="1" applyBorder="1" applyAlignment="1">
      <alignment horizontal="center" vertical="center"/>
    </xf>
    <xf numFmtId="0" fontId="12" fillId="0" borderId="2" xfId="0" applyFont="1" applyBorder="1" applyAlignment="1">
      <alignment vertical="center"/>
    </xf>
    <xf numFmtId="0" fontId="24" fillId="0" borderId="3" xfId="0" applyFont="1" applyBorder="1" applyAlignment="1">
      <alignment vertical="center"/>
    </xf>
    <xf numFmtId="0" fontId="24" fillId="0" borderId="4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0" fillId="12" borderId="0" xfId="0" applyFill="1"/>
    <xf numFmtId="0" fontId="1" fillId="0" borderId="23" xfId="6" applyFont="1" applyBorder="1" applyAlignment="1">
      <alignment horizontal="center" vertical="center"/>
    </xf>
    <xf numFmtId="0" fontId="37" fillId="0" borderId="24" xfId="6" applyFont="1" applyBorder="1" applyAlignment="1">
      <alignment vertical="center" wrapText="1"/>
    </xf>
    <xf numFmtId="0" fontId="52" fillId="0" borderId="24" xfId="6" applyFont="1" applyBorder="1" applyAlignment="1">
      <alignment vertical="center" wrapText="1"/>
    </xf>
    <xf numFmtId="3" fontId="13" fillId="0" borderId="55" xfId="6" applyNumberFormat="1" applyBorder="1"/>
    <xf numFmtId="3" fontId="13" fillId="0" borderId="56" xfId="6" applyNumberFormat="1" applyBorder="1"/>
    <xf numFmtId="3" fontId="13" fillId="0" borderId="57" xfId="6" applyNumberFormat="1" applyBorder="1"/>
    <xf numFmtId="3" fontId="13" fillId="0" borderId="61" xfId="6" applyNumberFormat="1" applyBorder="1"/>
    <xf numFmtId="3" fontId="13" fillId="0" borderId="5" xfId="6" applyNumberFormat="1" applyBorder="1"/>
    <xf numFmtId="3" fontId="13" fillId="0" borderId="62" xfId="6" applyNumberFormat="1" applyBorder="1"/>
    <xf numFmtId="3" fontId="13" fillId="0" borderId="76" xfId="6" applyNumberFormat="1" applyBorder="1"/>
    <xf numFmtId="3" fontId="13" fillId="0" borderId="77" xfId="6" applyNumberFormat="1" applyBorder="1"/>
    <xf numFmtId="3" fontId="13" fillId="0" borderId="78" xfId="6" applyNumberFormat="1" applyBorder="1"/>
    <xf numFmtId="3" fontId="13" fillId="0" borderId="94" xfId="6" applyNumberFormat="1" applyBorder="1"/>
    <xf numFmtId="3" fontId="13" fillId="0" borderId="4" xfId="6" applyNumberFormat="1" applyBorder="1"/>
    <xf numFmtId="3" fontId="13" fillId="0" borderId="95" xfId="6" applyNumberFormat="1" applyBorder="1"/>
    <xf numFmtId="0" fontId="13" fillId="11" borderId="0" xfId="6" applyFill="1"/>
    <xf numFmtId="3" fontId="4" fillId="0" borderId="55" xfId="6" applyNumberFormat="1" applyFont="1" applyFill="1" applyBorder="1" applyAlignment="1">
      <alignment horizontal="right" vertical="center"/>
    </xf>
    <xf numFmtId="3" fontId="4" fillId="0" borderId="56" xfId="6" applyNumberFormat="1" applyFont="1" applyFill="1" applyBorder="1" applyAlignment="1">
      <alignment horizontal="right" vertical="center"/>
    </xf>
    <xf numFmtId="3" fontId="4" fillId="0" borderId="81" xfId="6" applyNumberFormat="1" applyFont="1" applyFill="1" applyBorder="1" applyAlignment="1">
      <alignment horizontal="right" vertical="center"/>
    </xf>
    <xf numFmtId="3" fontId="4" fillId="0" borderId="71" xfId="6" applyNumberFormat="1" applyFont="1" applyFill="1" applyBorder="1" applyAlignment="1">
      <alignment horizontal="right" vertical="center"/>
    </xf>
    <xf numFmtId="3" fontId="13" fillId="0" borderId="55" xfId="6" applyNumberFormat="1" applyFill="1" applyBorder="1"/>
    <xf numFmtId="3" fontId="13" fillId="0" borderId="96" xfId="6" applyNumberFormat="1" applyFill="1" applyBorder="1"/>
    <xf numFmtId="3" fontId="13" fillId="0" borderId="56" xfId="6" applyNumberFormat="1" applyFill="1" applyBorder="1"/>
    <xf numFmtId="3" fontId="13" fillId="0" borderId="57" xfId="6" applyNumberFormat="1" applyFill="1" applyBorder="1"/>
    <xf numFmtId="3" fontId="13" fillId="0" borderId="61" xfId="6" applyNumberFormat="1" applyFill="1" applyBorder="1"/>
    <xf numFmtId="3" fontId="13" fillId="0" borderId="97" xfId="6" applyNumberFormat="1" applyFill="1" applyBorder="1"/>
    <xf numFmtId="3" fontId="13" fillId="0" borderId="5" xfId="6" applyNumberFormat="1" applyFill="1" applyBorder="1"/>
    <xf numFmtId="3" fontId="13" fillId="0" borderId="62" xfId="6" applyNumberFormat="1" applyFill="1" applyBorder="1"/>
    <xf numFmtId="0" fontId="6" fillId="0" borderId="52" xfId="6" applyFont="1" applyFill="1" applyBorder="1" applyAlignment="1">
      <alignment horizontal="center" vertical="center" wrapText="1"/>
    </xf>
    <xf numFmtId="0" fontId="6" fillId="0" borderId="80" xfId="6" applyFont="1" applyFill="1" applyBorder="1" applyAlignment="1">
      <alignment horizontal="center" vertical="center" wrapText="1"/>
    </xf>
    <xf numFmtId="0" fontId="6" fillId="0" borderId="75" xfId="6" applyFont="1" applyFill="1" applyBorder="1" applyAlignment="1">
      <alignment horizontal="center" vertical="center" wrapText="1"/>
    </xf>
    <xf numFmtId="3" fontId="13" fillId="0" borderId="76" xfId="6" applyNumberFormat="1" applyFill="1" applyBorder="1"/>
    <xf numFmtId="3" fontId="13" fillId="0" borderId="98" xfId="6" applyNumberFormat="1" applyFill="1" applyBorder="1"/>
    <xf numFmtId="3" fontId="13" fillId="0" borderId="101" xfId="6" applyNumberFormat="1" applyFill="1" applyBorder="1"/>
    <xf numFmtId="3" fontId="13" fillId="0" borderId="78" xfId="6" applyNumberFormat="1" applyFill="1" applyBorder="1"/>
    <xf numFmtId="3" fontId="4" fillId="0" borderId="61" xfId="6" applyNumberFormat="1" applyFont="1" applyFill="1" applyBorder="1" applyAlignment="1">
      <alignment horizontal="right" vertical="center"/>
    </xf>
    <xf numFmtId="3" fontId="4" fillId="0" borderId="5" xfId="6" applyNumberFormat="1" applyFont="1" applyFill="1" applyBorder="1" applyAlignment="1">
      <alignment horizontal="right" vertical="center"/>
    </xf>
    <xf numFmtId="3" fontId="4" fillId="0" borderId="2" xfId="6" applyNumberFormat="1" applyFont="1" applyFill="1" applyBorder="1" applyAlignment="1">
      <alignment horizontal="right" vertical="center"/>
    </xf>
    <xf numFmtId="3" fontId="4" fillId="0" borderId="82" xfId="6" applyNumberFormat="1" applyFont="1" applyFill="1" applyBorder="1" applyAlignment="1">
      <alignment horizontal="right" vertical="center"/>
    </xf>
    <xf numFmtId="0" fontId="6" fillId="0" borderId="5" xfId="6" applyFont="1" applyFill="1" applyBorder="1" applyAlignment="1">
      <alignment horizontal="center" vertical="center" wrapText="1"/>
    </xf>
    <xf numFmtId="0" fontId="6" fillId="0" borderId="62" xfId="6" applyFont="1" applyFill="1" applyBorder="1" applyAlignment="1">
      <alignment horizontal="center" vertical="center" wrapText="1"/>
    </xf>
    <xf numFmtId="0" fontId="6" fillId="0" borderId="82" xfId="6" applyFont="1" applyFill="1" applyBorder="1" applyAlignment="1">
      <alignment horizontal="center" vertical="center" wrapText="1"/>
    </xf>
    <xf numFmtId="3" fontId="4" fillId="0" borderId="62" xfId="6" applyNumberFormat="1" applyFont="1" applyFill="1" applyBorder="1" applyAlignment="1">
      <alignment horizontal="right" vertical="center"/>
    </xf>
    <xf numFmtId="0" fontId="13" fillId="0" borderId="0" xfId="6" applyFill="1"/>
    <xf numFmtId="3" fontId="4" fillId="0" borderId="57" xfId="6" applyNumberFormat="1" applyFont="1" applyFill="1" applyBorder="1" applyAlignment="1">
      <alignment horizontal="right" vertical="center"/>
    </xf>
    <xf numFmtId="0" fontId="4" fillId="0" borderId="10" xfId="6" applyFont="1" applyFill="1" applyBorder="1" applyAlignment="1">
      <alignment horizontal="center" vertical="center"/>
    </xf>
    <xf numFmtId="0" fontId="4" fillId="0" borderId="5" xfId="6" applyFont="1" applyFill="1" applyBorder="1" applyAlignment="1">
      <alignment horizontal="center" vertical="center"/>
    </xf>
    <xf numFmtId="0" fontId="40" fillId="0" borderId="62" xfId="6" applyFont="1" applyFill="1" applyBorder="1" applyAlignment="1">
      <alignment horizontal="center" vertical="center"/>
    </xf>
    <xf numFmtId="0" fontId="4" fillId="0" borderId="60" xfId="6" applyFont="1" applyFill="1" applyBorder="1" applyAlignment="1">
      <alignment horizontal="center" vertical="center"/>
    </xf>
    <xf numFmtId="0" fontId="3" fillId="0" borderId="71" xfId="6" applyFont="1" applyFill="1" applyBorder="1" applyAlignment="1">
      <alignment horizontal="center" vertical="center"/>
    </xf>
    <xf numFmtId="0" fontId="4" fillId="0" borderId="51" xfId="6" applyFont="1" applyFill="1" applyBorder="1" applyAlignment="1">
      <alignment horizontal="center" vertical="center"/>
    </xf>
    <xf numFmtId="0" fontId="4" fillId="0" borderId="52" xfId="6" applyFont="1" applyFill="1" applyBorder="1" applyAlignment="1">
      <alignment horizontal="center" vertical="center"/>
    </xf>
    <xf numFmtId="0" fontId="40" fillId="0" borderId="80" xfId="6" applyFont="1" applyFill="1" applyBorder="1" applyAlignment="1">
      <alignment horizontal="center" vertical="center"/>
    </xf>
    <xf numFmtId="3" fontId="4" fillId="0" borderId="76" xfId="6" applyNumberFormat="1" applyFont="1" applyFill="1" applyBorder="1" applyAlignment="1">
      <alignment horizontal="right" vertical="center"/>
    </xf>
    <xf numFmtId="3" fontId="4" fillId="0" borderId="77" xfId="6" applyNumberFormat="1" applyFont="1" applyFill="1" applyBorder="1" applyAlignment="1">
      <alignment horizontal="right" vertical="center"/>
    </xf>
    <xf numFmtId="3" fontId="4" fillId="0" borderId="53" xfId="6" applyNumberFormat="1" applyFont="1" applyFill="1" applyBorder="1" applyAlignment="1">
      <alignment horizontal="right" vertical="center"/>
    </xf>
    <xf numFmtId="3" fontId="4" fillId="0" borderId="75" xfId="6" applyNumberFormat="1" applyFont="1" applyFill="1" applyBorder="1" applyAlignment="1">
      <alignment horizontal="right" vertical="center"/>
    </xf>
    <xf numFmtId="3" fontId="13" fillId="0" borderId="68" xfId="6" applyNumberFormat="1" applyFill="1" applyBorder="1"/>
    <xf numFmtId="3" fontId="13" fillId="0" borderId="89" xfId="6" applyNumberFormat="1" applyFill="1" applyBorder="1"/>
    <xf numFmtId="0" fontId="40" fillId="0" borderId="64" xfId="6" applyFont="1" applyFill="1" applyBorder="1" applyAlignment="1">
      <alignment horizontal="center" vertical="center"/>
    </xf>
    <xf numFmtId="3" fontId="6" fillId="0" borderId="5" xfId="6" applyNumberFormat="1" applyFont="1" applyFill="1" applyBorder="1" applyAlignment="1">
      <alignment horizontal="center" vertical="center" wrapText="1"/>
    </xf>
    <xf numFmtId="3" fontId="6" fillId="0" borderId="62" xfId="6" applyNumberFormat="1" applyFont="1" applyFill="1" applyBorder="1" applyAlignment="1">
      <alignment horizontal="center" vertical="center" wrapText="1"/>
    </xf>
    <xf numFmtId="3" fontId="6" fillId="0" borderId="71" xfId="6" applyNumberFormat="1" applyFont="1" applyFill="1" applyBorder="1" applyAlignment="1">
      <alignment horizontal="center" vertical="center" wrapText="1"/>
    </xf>
    <xf numFmtId="3" fontId="13" fillId="0" borderId="100" xfId="6" applyNumberFormat="1" applyFill="1" applyBorder="1"/>
    <xf numFmtId="3" fontId="4" fillId="0" borderId="78" xfId="6" applyNumberFormat="1" applyFont="1" applyFill="1" applyBorder="1" applyAlignment="1">
      <alignment horizontal="right" vertical="center"/>
    </xf>
    <xf numFmtId="0" fontId="4" fillId="0" borderId="74" xfId="6" applyFont="1" applyFill="1" applyBorder="1" applyAlignment="1">
      <alignment horizontal="center" vertical="center"/>
    </xf>
    <xf numFmtId="0" fontId="3" fillId="0" borderId="75" xfId="6" applyFont="1" applyFill="1" applyBorder="1" applyAlignment="1">
      <alignment horizontal="center" vertical="center"/>
    </xf>
    <xf numFmtId="3" fontId="13" fillId="0" borderId="90" xfId="6" applyNumberFormat="1" applyFill="1" applyBorder="1"/>
    <xf numFmtId="0" fontId="21" fillId="0" borderId="0" xfId="5" applyFont="1"/>
    <xf numFmtId="3" fontId="55" fillId="0" borderId="0" xfId="6" applyNumberFormat="1" applyFont="1" applyAlignment="1">
      <alignment horizontal="right" vertical="center"/>
    </xf>
    <xf numFmtId="0" fontId="26" fillId="0" borderId="0" xfId="5"/>
    <xf numFmtId="3" fontId="53" fillId="9" borderId="24" xfId="0" applyNumberFormat="1" applyFont="1" applyFill="1" applyBorder="1"/>
    <xf numFmtId="0" fontId="21" fillId="0" borderId="102" xfId="5" applyFont="1" applyBorder="1"/>
    <xf numFmtId="3" fontId="21" fillId="0" borderId="102" xfId="5" applyNumberFormat="1" applyFont="1" applyBorder="1"/>
    <xf numFmtId="3" fontId="21" fillId="0" borderId="0" xfId="5" applyNumberFormat="1" applyFont="1"/>
    <xf numFmtId="0" fontId="21" fillId="0" borderId="106" xfId="5" applyFont="1" applyBorder="1"/>
    <xf numFmtId="3" fontId="21" fillId="0" borderId="106" xfId="5" applyNumberFormat="1" applyFont="1" applyBorder="1"/>
    <xf numFmtId="0" fontId="21" fillId="0" borderId="108" xfId="5" applyFont="1" applyBorder="1"/>
    <xf numFmtId="3" fontId="21" fillId="0" borderId="108" xfId="5" applyNumberFormat="1" applyFont="1" applyBorder="1"/>
    <xf numFmtId="0" fontId="21" fillId="0" borderId="0" xfId="5" applyFont="1" applyAlignment="1">
      <alignment vertical="top" wrapText="1"/>
    </xf>
    <xf numFmtId="3" fontId="21" fillId="0" borderId="109" xfId="5" applyNumberFormat="1" applyFont="1" applyBorder="1"/>
    <xf numFmtId="3" fontId="21" fillId="0" borderId="112" xfId="5" applyNumberFormat="1" applyFont="1" applyBorder="1"/>
    <xf numFmtId="3" fontId="21" fillId="0" borderId="111" xfId="5" applyNumberFormat="1" applyFont="1" applyBorder="1"/>
    <xf numFmtId="0" fontId="21" fillId="0" borderId="24" xfId="5" applyFont="1" applyBorder="1"/>
    <xf numFmtId="0" fontId="55" fillId="0" borderId="0" xfId="5" applyFont="1"/>
    <xf numFmtId="0" fontId="56" fillId="0" borderId="0" xfId="5" applyFont="1"/>
    <xf numFmtId="3" fontId="0" fillId="0" borderId="24" xfId="0" applyNumberForma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/>
    <xf numFmtId="0" fontId="53" fillId="0" borderId="0" xfId="0" applyFont="1" applyAlignment="1">
      <alignment horizontal="center" vertical="center"/>
    </xf>
    <xf numFmtId="3" fontId="53" fillId="0" borderId="0" xfId="0" applyNumberFormat="1" applyFont="1"/>
    <xf numFmtId="0" fontId="0" fillId="0" borderId="104" xfId="0" applyBorder="1" applyAlignment="1">
      <alignment horizontal="center" vertical="center"/>
    </xf>
    <xf numFmtId="3" fontId="0" fillId="0" borderId="105" xfId="0" applyNumberFormat="1" applyBorder="1"/>
    <xf numFmtId="0" fontId="0" fillId="0" borderId="5" xfId="6" applyFont="1" applyBorder="1" applyAlignment="1">
      <alignment horizontal="center" vertical="center"/>
    </xf>
    <xf numFmtId="3" fontId="13" fillId="0" borderId="113" xfId="6" applyNumberFormat="1" applyBorder="1"/>
    <xf numFmtId="0" fontId="0" fillId="0" borderId="5" xfId="0" applyBorder="1" applyAlignment="1">
      <alignment horizontal="center" vertical="center"/>
    </xf>
    <xf numFmtId="0" fontId="0" fillId="0" borderId="52" xfId="6" applyFont="1" applyBorder="1" applyAlignment="1">
      <alignment horizontal="center" vertical="center"/>
    </xf>
    <xf numFmtId="3" fontId="13" fillId="0" borderId="107" xfId="6" applyNumberFormat="1" applyBorder="1"/>
    <xf numFmtId="0" fontId="6" fillId="0" borderId="68" xfId="6" applyFont="1" applyBorder="1" applyAlignment="1">
      <alignment horizontal="center" vertical="center" wrapText="1"/>
    </xf>
    <xf numFmtId="0" fontId="6" fillId="0" borderId="38" xfId="6" applyFont="1" applyBorder="1" applyAlignment="1">
      <alignment horizontal="center" vertical="center" wrapText="1"/>
    </xf>
    <xf numFmtId="0" fontId="6" fillId="0" borderId="41" xfId="6" applyFont="1" applyBorder="1" applyAlignment="1">
      <alignment horizontal="center" vertical="center" wrapText="1"/>
    </xf>
    <xf numFmtId="0" fontId="1" fillId="0" borderId="24" xfId="6" applyFont="1" applyBorder="1"/>
    <xf numFmtId="0" fontId="3" fillId="0" borderId="41" xfId="6" applyFont="1" applyBorder="1" applyAlignment="1">
      <alignment vertical="center" wrapText="1"/>
    </xf>
    <xf numFmtId="3" fontId="13" fillId="0" borderId="114" xfId="6" applyNumberFormat="1" applyBorder="1"/>
    <xf numFmtId="3" fontId="13" fillId="0" borderId="81" xfId="6" applyNumberFormat="1" applyBorder="1"/>
    <xf numFmtId="3" fontId="53" fillId="4" borderId="102" xfId="6" applyNumberFormat="1" applyFont="1" applyFill="1" applyBorder="1"/>
    <xf numFmtId="0" fontId="3" fillId="0" borderId="115" xfId="6" applyFont="1" applyBorder="1" applyAlignment="1">
      <alignment vertical="center" wrapText="1"/>
    </xf>
    <xf numFmtId="3" fontId="13" fillId="0" borderId="2" xfId="6" applyNumberFormat="1" applyBorder="1"/>
    <xf numFmtId="3" fontId="53" fillId="4" borderId="106" xfId="6" applyNumberFormat="1" applyFont="1" applyFill="1" applyBorder="1"/>
    <xf numFmtId="0" fontId="3" fillId="0" borderId="2" xfId="6" applyFont="1" applyBorder="1" applyAlignment="1">
      <alignment vertical="center" wrapText="1"/>
    </xf>
    <xf numFmtId="3" fontId="13" fillId="0" borderId="116" xfId="6" applyNumberFormat="1" applyBorder="1"/>
    <xf numFmtId="3" fontId="13" fillId="0" borderId="53" xfId="6" applyNumberFormat="1" applyBorder="1"/>
    <xf numFmtId="3" fontId="53" fillId="4" borderId="117" xfId="6" applyNumberFormat="1" applyFont="1" applyFill="1" applyBorder="1"/>
    <xf numFmtId="3" fontId="53" fillId="4" borderId="24" xfId="6" applyNumberFormat="1" applyFont="1" applyFill="1" applyBorder="1"/>
    <xf numFmtId="3" fontId="53" fillId="0" borderId="0" xfId="6" applyNumberFormat="1" applyFont="1"/>
    <xf numFmtId="0" fontId="6" fillId="0" borderId="99" xfId="6" applyFont="1" applyBorder="1" applyAlignment="1">
      <alignment horizontal="center" vertical="center" wrapText="1"/>
    </xf>
    <xf numFmtId="3" fontId="1" fillId="10" borderId="102" xfId="6" applyNumberFormat="1" applyFont="1" applyFill="1" applyBorder="1"/>
    <xf numFmtId="3" fontId="1" fillId="10" borderId="106" xfId="6" applyNumberFormat="1" applyFont="1" applyFill="1" applyBorder="1"/>
    <xf numFmtId="3" fontId="1" fillId="10" borderId="117" xfId="6" applyNumberFormat="1" applyFont="1" applyFill="1" applyBorder="1"/>
    <xf numFmtId="3" fontId="1" fillId="10" borderId="24" xfId="6" applyNumberFormat="1" applyFont="1" applyFill="1" applyBorder="1"/>
    <xf numFmtId="3" fontId="1" fillId="8" borderId="102" xfId="6" applyNumberFormat="1" applyFont="1" applyFill="1" applyBorder="1"/>
    <xf numFmtId="3" fontId="1" fillId="8" borderId="106" xfId="6" applyNumberFormat="1" applyFont="1" applyFill="1" applyBorder="1"/>
    <xf numFmtId="3" fontId="1" fillId="8" borderId="117" xfId="6" applyNumberFormat="1" applyFont="1" applyFill="1" applyBorder="1"/>
    <xf numFmtId="3" fontId="1" fillId="8" borderId="24" xfId="6" applyNumberFormat="1" applyFont="1" applyFill="1" applyBorder="1"/>
    <xf numFmtId="0" fontId="55" fillId="0" borderId="2" xfId="6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21" fillId="0" borderId="0" xfId="5" applyFont="1" applyBorder="1"/>
    <xf numFmtId="3" fontId="21" fillId="0" borderId="0" xfId="5" applyNumberFormat="1" applyFont="1" applyBorder="1"/>
    <xf numFmtId="0" fontId="21" fillId="0" borderId="0" xfId="5" applyFont="1" applyBorder="1" applyAlignment="1">
      <alignment vertical="top" wrapText="1"/>
    </xf>
    <xf numFmtId="0" fontId="4" fillId="0" borderId="0" xfId="6" applyFont="1" applyFill="1" applyBorder="1" applyAlignment="1">
      <alignment horizontal="center" vertical="center"/>
    </xf>
    <xf numFmtId="0" fontId="3" fillId="0" borderId="0" xfId="6" applyFont="1" applyFill="1" applyBorder="1" applyAlignment="1">
      <alignment horizontal="center" vertical="center"/>
    </xf>
    <xf numFmtId="0" fontId="49" fillId="0" borderId="0" xfId="6" applyFont="1" applyFill="1" applyBorder="1" applyAlignment="1">
      <alignment horizontal="center" vertical="center"/>
    </xf>
    <xf numFmtId="0" fontId="44" fillId="0" borderId="0" xfId="6" applyFont="1" applyFill="1" applyBorder="1" applyAlignment="1">
      <alignment horizontal="center" vertical="center" wrapText="1"/>
    </xf>
    <xf numFmtId="0" fontId="3" fillId="0" borderId="0" xfId="6" applyFont="1" applyFill="1" applyBorder="1" applyAlignment="1">
      <alignment vertical="center" wrapText="1"/>
    </xf>
    <xf numFmtId="0" fontId="6" fillId="0" borderId="0" xfId="6" applyFont="1" applyBorder="1" applyAlignment="1">
      <alignment horizontal="center" vertical="center"/>
    </xf>
    <xf numFmtId="0" fontId="5" fillId="0" borderId="0" xfId="6" applyFont="1" applyBorder="1" applyAlignment="1">
      <alignment vertical="center"/>
    </xf>
    <xf numFmtId="0" fontId="45" fillId="0" borderId="0" xfId="6" applyFont="1" applyBorder="1" applyAlignment="1">
      <alignment vertical="center"/>
    </xf>
    <xf numFmtId="0" fontId="49" fillId="0" borderId="58" xfId="6" applyFont="1" applyFill="1" applyBorder="1" applyAlignment="1">
      <alignment horizontal="center" vertical="center"/>
    </xf>
    <xf numFmtId="0" fontId="49" fillId="0" borderId="79" xfId="6" applyFont="1" applyFill="1" applyBorder="1" applyAlignment="1">
      <alignment horizontal="center" vertical="center"/>
    </xf>
    <xf numFmtId="3" fontId="4" fillId="0" borderId="103" xfId="6" applyNumberFormat="1" applyFont="1" applyFill="1" applyBorder="1" applyAlignment="1">
      <alignment horizontal="right" vertical="center"/>
    </xf>
    <xf numFmtId="3" fontId="4" fillId="0" borderId="104" xfId="6" applyNumberFormat="1" applyFont="1" applyFill="1" applyBorder="1" applyAlignment="1">
      <alignment horizontal="right" vertical="center"/>
    </xf>
    <xf numFmtId="3" fontId="4" fillId="0" borderId="51" xfId="6" applyNumberFormat="1" applyFont="1" applyFill="1" applyBorder="1" applyAlignment="1">
      <alignment horizontal="right" vertical="center"/>
    </xf>
    <xf numFmtId="3" fontId="4" fillId="0" borderId="52" xfId="6" applyNumberFormat="1" applyFont="1" applyFill="1" applyBorder="1" applyAlignment="1">
      <alignment horizontal="right" vertical="center"/>
    </xf>
    <xf numFmtId="3" fontId="4" fillId="0" borderId="118" xfId="6" applyNumberFormat="1" applyFont="1" applyFill="1" applyBorder="1" applyAlignment="1">
      <alignment horizontal="right" vertical="center"/>
    </xf>
    <xf numFmtId="3" fontId="4" fillId="0" borderId="20" xfId="6" applyNumberFormat="1" applyFont="1" applyFill="1" applyBorder="1" applyAlignment="1">
      <alignment horizontal="right" vertical="center"/>
    </xf>
    <xf numFmtId="3" fontId="5" fillId="0" borderId="119" xfId="6" applyNumberFormat="1" applyFont="1" applyFill="1" applyBorder="1" applyAlignment="1">
      <alignment horizontal="right" vertical="center"/>
    </xf>
    <xf numFmtId="3" fontId="5" fillId="0" borderId="120" xfId="6" applyNumberFormat="1" applyFont="1" applyFill="1" applyBorder="1" applyAlignment="1">
      <alignment horizontal="right" vertical="center"/>
    </xf>
    <xf numFmtId="0" fontId="3" fillId="0" borderId="23" xfId="0" applyFont="1" applyBorder="1"/>
    <xf numFmtId="0" fontId="32" fillId="0" borderId="5" xfId="0" applyFont="1" applyBorder="1"/>
    <xf numFmtId="0" fontId="31" fillId="0" borderId="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 wrapText="1"/>
    </xf>
    <xf numFmtId="0" fontId="31" fillId="7" borderId="39" xfId="0" applyFont="1" applyFill="1" applyBorder="1" applyAlignment="1">
      <alignment horizontal="center" vertical="center"/>
    </xf>
    <xf numFmtId="0" fontId="59" fillId="2" borderId="38" xfId="8" applyFont="1" applyFill="1" applyBorder="1" applyAlignment="1">
      <alignment horizontal="center" vertical="center"/>
    </xf>
    <xf numFmtId="0" fontId="59" fillId="2" borderId="38" xfId="8" applyFont="1" applyFill="1" applyBorder="1" applyAlignment="1">
      <alignment horizontal="center" vertical="center" wrapText="1"/>
    </xf>
    <xf numFmtId="0" fontId="60" fillId="2" borderId="38" xfId="8" applyFont="1" applyFill="1" applyBorder="1" applyAlignment="1">
      <alignment horizontal="center" vertical="center" wrapText="1"/>
    </xf>
    <xf numFmtId="0" fontId="60" fillId="2" borderId="38" xfId="8" applyFont="1" applyFill="1" applyBorder="1" applyAlignment="1">
      <alignment horizontal="center" vertical="center"/>
    </xf>
    <xf numFmtId="0" fontId="60" fillId="2" borderId="38" xfId="8" applyFont="1" applyFill="1" applyBorder="1" applyAlignment="1">
      <alignment horizontal="left" vertical="center"/>
    </xf>
    <xf numFmtId="3" fontId="6" fillId="4" borderId="38" xfId="0" applyNumberFormat="1" applyFont="1" applyFill="1" applyBorder="1" applyAlignment="1">
      <alignment horizontal="center" vertical="center" wrapText="1"/>
    </xf>
    <xf numFmtId="3" fontId="60" fillId="2" borderId="38" xfId="8" applyNumberFormat="1" applyFont="1" applyFill="1" applyBorder="1" applyAlignment="1">
      <alignment horizontal="center" vertical="center" wrapText="1"/>
    </xf>
    <xf numFmtId="3" fontId="60" fillId="2" borderId="41" xfId="8" applyNumberFormat="1" applyFont="1" applyFill="1" applyBorder="1" applyAlignment="1">
      <alignment horizontal="center" vertical="center" wrapText="1"/>
    </xf>
    <xf numFmtId="3" fontId="6" fillId="4" borderId="121" xfId="0" applyNumberFormat="1" applyFont="1" applyFill="1" applyBorder="1" applyAlignment="1">
      <alignment horizontal="center" vertical="center" wrapText="1"/>
    </xf>
    <xf numFmtId="3" fontId="60" fillId="2" borderId="43" xfId="8" applyNumberFormat="1" applyFont="1" applyFill="1" applyBorder="1" applyAlignment="1">
      <alignment horizontal="center" vertical="center" wrapText="1"/>
    </xf>
    <xf numFmtId="3" fontId="6" fillId="4" borderId="119" xfId="0" applyNumberFormat="1" applyFont="1" applyFill="1" applyBorder="1" applyAlignment="1">
      <alignment horizontal="center" vertical="center" wrapText="1"/>
    </xf>
    <xf numFmtId="3" fontId="6" fillId="4" borderId="41" xfId="0" applyNumberFormat="1" applyFont="1" applyFill="1" applyBorder="1" applyAlignment="1">
      <alignment horizontal="center" vertical="center" wrapText="1"/>
    </xf>
    <xf numFmtId="0" fontId="13" fillId="0" borderId="0" xfId="0" applyFont="1"/>
    <xf numFmtId="0" fontId="61" fillId="4" borderId="122" xfId="0" applyFont="1" applyFill="1" applyBorder="1" applyAlignment="1">
      <alignment horizontal="center" vertical="center" wrapText="1"/>
    </xf>
    <xf numFmtId="0" fontId="61" fillId="4" borderId="123" xfId="0" applyFont="1" applyFill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4" fillId="3" borderId="58" xfId="0" applyFont="1" applyFill="1" applyBorder="1" applyAlignment="1">
      <alignment horizontal="center" vertical="center"/>
    </xf>
    <xf numFmtId="2" fontId="4" fillId="3" borderId="56" xfId="0" applyNumberFormat="1" applyFont="1" applyFill="1" applyBorder="1" applyAlignment="1">
      <alignment horizontal="center" vertical="center"/>
    </xf>
    <xf numFmtId="0" fontId="4" fillId="3" borderId="94" xfId="0" applyFont="1" applyFill="1" applyBorder="1" applyAlignment="1">
      <alignment horizontal="left" vertical="top" wrapText="1"/>
    </xf>
    <xf numFmtId="0" fontId="4" fillId="3" borderId="56" xfId="0" applyFont="1" applyFill="1" applyBorder="1" applyAlignment="1">
      <alignment horizontal="left" vertical="top" wrapText="1"/>
    </xf>
    <xf numFmtId="0" fontId="5" fillId="3" borderId="56" xfId="8" applyFont="1" applyFill="1" applyBorder="1" applyAlignment="1">
      <alignment horizontal="left" vertical="top" wrapText="1"/>
    </xf>
    <xf numFmtId="0" fontId="5" fillId="3" borderId="56" xfId="0" applyFont="1" applyFill="1" applyBorder="1" applyAlignment="1">
      <alignment horizontal="left" vertical="top" wrapText="1"/>
    </xf>
    <xf numFmtId="0" fontId="3" fillId="8" borderId="81" xfId="0" applyFont="1" applyFill="1" applyBorder="1" applyAlignment="1">
      <alignment horizontal="center" vertical="center" wrapText="1"/>
    </xf>
    <xf numFmtId="3" fontId="3" fillId="8" borderId="71" xfId="0" applyNumberFormat="1" applyFont="1" applyFill="1" applyBorder="1" applyAlignment="1">
      <alignment horizontal="center" vertical="center" wrapText="1"/>
    </xf>
    <xf numFmtId="3" fontId="4" fillId="8" borderId="94" xfId="0" applyNumberFormat="1" applyFont="1" applyFill="1" applyBorder="1" applyAlignment="1">
      <alignment horizontal="center" vertical="center" wrapText="1"/>
    </xf>
    <xf numFmtId="3" fontId="4" fillId="8" borderId="56" xfId="0" applyNumberFormat="1" applyFont="1" applyFill="1" applyBorder="1" applyAlignment="1">
      <alignment horizontal="center" vertical="center" wrapText="1"/>
    </xf>
    <xf numFmtId="9" fontId="3" fillId="8" borderId="121" xfId="0" applyNumberFormat="1" applyFont="1" applyFill="1" applyBorder="1" applyAlignment="1">
      <alignment horizontal="center" vertical="center" wrapText="1"/>
    </xf>
    <xf numFmtId="3" fontId="1" fillId="8" borderId="55" xfId="0" applyNumberFormat="1" applyFont="1" applyFill="1" applyBorder="1" applyAlignment="1">
      <alignment horizontal="center" vertical="center"/>
    </xf>
    <xf numFmtId="3" fontId="1" fillId="8" borderId="56" xfId="0" applyNumberFormat="1" applyFont="1" applyFill="1" applyBorder="1" applyAlignment="1">
      <alignment horizontal="center" vertical="center"/>
    </xf>
    <xf numFmtId="9" fontId="3" fillId="8" borderId="71" xfId="0" applyNumberFormat="1" applyFont="1" applyFill="1" applyBorder="1" applyAlignment="1">
      <alignment horizontal="center" vertical="center" wrapText="1"/>
    </xf>
    <xf numFmtId="0" fontId="4" fillId="3" borderId="63" xfId="0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left" vertical="top" wrapText="1"/>
    </xf>
    <xf numFmtId="0" fontId="4" fillId="3" borderId="5" xfId="0" applyFont="1" applyFill="1" applyBorder="1" applyAlignment="1">
      <alignment horizontal="left" vertical="top" wrapText="1"/>
    </xf>
    <xf numFmtId="0" fontId="5" fillId="3" borderId="5" xfId="8" applyFont="1" applyFill="1" applyBorder="1" applyAlignment="1">
      <alignment horizontal="left" vertical="top" wrapText="1"/>
    </xf>
    <xf numFmtId="0" fontId="5" fillId="3" borderId="5" xfId="0" applyFont="1" applyFill="1" applyBorder="1" applyAlignment="1">
      <alignment horizontal="left" vertical="top" wrapText="1"/>
    </xf>
    <xf numFmtId="0" fontId="3" fillId="2" borderId="2" xfId="0" applyFont="1" applyFill="1" applyBorder="1" applyAlignment="1">
      <alignment horizontal="center" vertical="center"/>
    </xf>
    <xf numFmtId="3" fontId="3" fillId="2" borderId="82" xfId="0" applyNumberFormat="1" applyFont="1" applyFill="1" applyBorder="1" applyAlignment="1">
      <alignment horizontal="center" vertical="center" wrapText="1"/>
    </xf>
    <xf numFmtId="3" fontId="5" fillId="2" borderId="4" xfId="0" applyNumberFormat="1" applyFont="1" applyFill="1" applyBorder="1" applyAlignment="1">
      <alignment horizontal="center" vertical="center" wrapText="1"/>
    </xf>
    <xf numFmtId="3" fontId="5" fillId="2" borderId="5" xfId="0" applyNumberFormat="1" applyFont="1" applyFill="1" applyBorder="1" applyAlignment="1">
      <alignment horizontal="center" vertical="center" wrapText="1"/>
    </xf>
    <xf numFmtId="9" fontId="3" fillId="2" borderId="121" xfId="0" applyNumberFormat="1" applyFont="1" applyFill="1" applyBorder="1" applyAlignment="1">
      <alignment horizontal="center" vertical="center" wrapText="1"/>
    </xf>
    <xf numFmtId="3" fontId="1" fillId="2" borderId="61" xfId="0" applyNumberFormat="1" applyFont="1" applyFill="1" applyBorder="1" applyAlignment="1">
      <alignment horizontal="center" vertical="center"/>
    </xf>
    <xf numFmtId="3" fontId="1" fillId="2" borderId="5" xfId="0" applyNumberFormat="1" applyFont="1" applyFill="1" applyBorder="1" applyAlignment="1">
      <alignment horizontal="center" vertical="center"/>
    </xf>
    <xf numFmtId="9" fontId="3" fillId="2" borderId="82" xfId="0" applyNumberFormat="1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3" fontId="3" fillId="8" borderId="82" xfId="0" applyNumberFormat="1" applyFont="1" applyFill="1" applyBorder="1" applyAlignment="1">
      <alignment horizontal="center" vertical="center" wrapText="1"/>
    </xf>
    <xf numFmtId="3" fontId="4" fillId="8" borderId="4" xfId="0" applyNumberFormat="1" applyFont="1" applyFill="1" applyBorder="1" applyAlignment="1">
      <alignment horizontal="center" vertical="center" wrapText="1"/>
    </xf>
    <xf numFmtId="3" fontId="4" fillId="8" borderId="5" xfId="0" applyNumberFormat="1" applyFont="1" applyFill="1" applyBorder="1" applyAlignment="1">
      <alignment horizontal="center" vertical="center" wrapText="1"/>
    </xf>
    <xf numFmtId="3" fontId="1" fillId="8" borderId="61" xfId="0" applyNumberFormat="1" applyFont="1" applyFill="1" applyBorder="1" applyAlignment="1">
      <alignment horizontal="center" vertical="center"/>
    </xf>
    <xf numFmtId="3" fontId="1" fillId="8" borderId="5" xfId="0" applyNumberFormat="1" applyFont="1" applyFill="1" applyBorder="1" applyAlignment="1">
      <alignment horizontal="center" vertical="center"/>
    </xf>
    <xf numFmtId="9" fontId="3" fillId="8" borderId="82" xfId="0" applyNumberFormat="1" applyFont="1" applyFill="1" applyBorder="1" applyAlignment="1">
      <alignment horizontal="center" vertical="center" wrapText="1"/>
    </xf>
    <xf numFmtId="0" fontId="3" fillId="10" borderId="2" xfId="0" applyFont="1" applyFill="1" applyBorder="1" applyAlignment="1">
      <alignment horizontal="center" vertical="center" wrapText="1"/>
    </xf>
    <xf numFmtId="3" fontId="3" fillId="10" borderId="82" xfId="0" applyNumberFormat="1" applyFont="1" applyFill="1" applyBorder="1" applyAlignment="1">
      <alignment horizontal="center" vertical="center" wrapText="1"/>
    </xf>
    <xf numFmtId="3" fontId="4" fillId="10" borderId="4" xfId="0" applyNumberFormat="1" applyFont="1" applyFill="1" applyBorder="1" applyAlignment="1">
      <alignment horizontal="center" vertical="center" wrapText="1"/>
    </xf>
    <xf numFmtId="3" fontId="4" fillId="10" borderId="5" xfId="0" applyNumberFormat="1" applyFont="1" applyFill="1" applyBorder="1" applyAlignment="1">
      <alignment horizontal="center" vertical="center" wrapText="1"/>
    </xf>
    <xf numFmtId="9" fontId="3" fillId="10" borderId="121" xfId="0" applyNumberFormat="1" applyFont="1" applyFill="1" applyBorder="1" applyAlignment="1">
      <alignment horizontal="center" vertical="center" wrapText="1"/>
    </xf>
    <xf numFmtId="3" fontId="1" fillId="10" borderId="61" xfId="0" applyNumberFormat="1" applyFont="1" applyFill="1" applyBorder="1" applyAlignment="1">
      <alignment horizontal="center" vertical="center"/>
    </xf>
    <xf numFmtId="3" fontId="1" fillId="10" borderId="5" xfId="0" applyNumberFormat="1" applyFont="1" applyFill="1" applyBorder="1" applyAlignment="1">
      <alignment horizontal="center" vertical="center"/>
    </xf>
    <xf numFmtId="9" fontId="3" fillId="10" borderId="82" xfId="0" applyNumberFormat="1" applyFont="1" applyFill="1" applyBorder="1" applyAlignment="1">
      <alignment horizontal="center" vertical="center" wrapText="1"/>
    </xf>
    <xf numFmtId="3" fontId="4" fillId="2" borderId="4" xfId="0" applyNumberFormat="1" applyFont="1" applyFill="1" applyBorder="1" applyAlignment="1">
      <alignment horizontal="center" vertical="center" wrapText="1"/>
    </xf>
    <xf numFmtId="3" fontId="4" fillId="2" borderId="5" xfId="0" applyNumberFormat="1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left" vertical="top" wrapText="1"/>
    </xf>
    <xf numFmtId="3" fontId="5" fillId="10" borderId="4" xfId="0" applyNumberFormat="1" applyFont="1" applyFill="1" applyBorder="1" applyAlignment="1">
      <alignment horizontal="center" vertical="center" wrapText="1"/>
    </xf>
    <xf numFmtId="3" fontId="5" fillId="10" borderId="5" xfId="0" applyNumberFormat="1" applyFont="1" applyFill="1" applyBorder="1" applyAlignment="1">
      <alignment horizontal="center" vertical="center" wrapText="1"/>
    </xf>
    <xf numFmtId="0" fontId="13" fillId="8" borderId="0" xfId="0" applyFont="1" applyFill="1"/>
    <xf numFmtId="0" fontId="4" fillId="3" borderId="79" xfId="0" applyFont="1" applyFill="1" applyBorder="1" applyAlignment="1">
      <alignment horizontal="center" vertical="center"/>
    </xf>
    <xf numFmtId="2" fontId="4" fillId="3" borderId="77" xfId="0" applyNumberFormat="1" applyFont="1" applyFill="1" applyBorder="1" applyAlignment="1">
      <alignment horizontal="center" vertical="center"/>
    </xf>
    <xf numFmtId="0" fontId="4" fillId="3" borderId="95" xfId="0" applyFont="1" applyFill="1" applyBorder="1" applyAlignment="1">
      <alignment horizontal="left" vertical="top" wrapText="1"/>
    </xf>
    <xf numFmtId="0" fontId="4" fillId="3" borderId="77" xfId="0" applyFont="1" applyFill="1" applyBorder="1" applyAlignment="1">
      <alignment horizontal="left" vertical="top" wrapText="1"/>
    </xf>
    <xf numFmtId="0" fontId="5" fillId="3" borderId="77" xfId="8" applyFont="1" applyFill="1" applyBorder="1" applyAlignment="1">
      <alignment horizontal="left" vertical="top" wrapText="1"/>
    </xf>
    <xf numFmtId="0" fontId="5" fillId="3" borderId="77" xfId="0" applyFont="1" applyFill="1" applyBorder="1" applyAlignment="1">
      <alignment horizontal="left" vertical="top" wrapText="1"/>
    </xf>
    <xf numFmtId="0" fontId="3" fillId="2" borderId="53" xfId="0" applyFont="1" applyFill="1" applyBorder="1" applyAlignment="1">
      <alignment horizontal="center" vertical="center"/>
    </xf>
    <xf numFmtId="3" fontId="3" fillId="2" borderId="75" xfId="0" applyNumberFormat="1" applyFont="1" applyFill="1" applyBorder="1" applyAlignment="1">
      <alignment horizontal="center" vertical="center" wrapText="1"/>
    </xf>
    <xf numFmtId="3" fontId="4" fillId="2" borderId="95" xfId="0" applyNumberFormat="1" applyFont="1" applyFill="1" applyBorder="1" applyAlignment="1">
      <alignment horizontal="center" vertical="center" wrapText="1"/>
    </xf>
    <xf numFmtId="3" fontId="4" fillId="2" borderId="77" xfId="0" applyNumberFormat="1" applyFont="1" applyFill="1" applyBorder="1" applyAlignment="1">
      <alignment horizontal="center" vertical="center" wrapText="1"/>
    </xf>
    <xf numFmtId="3" fontId="1" fillId="2" borderId="76" xfId="0" applyNumberFormat="1" applyFont="1" applyFill="1" applyBorder="1" applyAlignment="1">
      <alignment horizontal="center" vertical="center"/>
    </xf>
    <xf numFmtId="3" fontId="1" fillId="2" borderId="77" xfId="0" applyNumberFormat="1" applyFont="1" applyFill="1" applyBorder="1" applyAlignment="1">
      <alignment horizontal="center" vertical="center"/>
    </xf>
    <xf numFmtId="9" fontId="3" fillId="2" borderId="75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4" fillId="3" borderId="0" xfId="0" applyFont="1" applyFill="1" applyAlignment="1">
      <alignment horizontal="left" vertical="top" wrapText="1"/>
    </xf>
    <xf numFmtId="0" fontId="3" fillId="0" borderId="0" xfId="0" applyFont="1" applyAlignment="1">
      <alignment horizontal="center" vertical="center"/>
    </xf>
    <xf numFmtId="3" fontId="3" fillId="0" borderId="0" xfId="0" applyNumberFormat="1" applyFont="1" applyAlignment="1">
      <alignment horizontal="center" vertical="center" wrapText="1"/>
    </xf>
    <xf numFmtId="3" fontId="4" fillId="0" borderId="0" xfId="0" applyNumberFormat="1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3" fontId="1" fillId="0" borderId="0" xfId="0" applyNumberFormat="1" applyFont="1" applyAlignment="1">
      <alignment horizontal="center" vertical="center"/>
    </xf>
    <xf numFmtId="9" fontId="1" fillId="0" borderId="0" xfId="0" applyNumberFormat="1" applyFont="1" applyAlignment="1">
      <alignment horizontal="center" vertical="center"/>
    </xf>
    <xf numFmtId="3" fontId="53" fillId="9" borderId="0" xfId="0" applyNumberFormat="1" applyFont="1" applyFill="1" applyAlignment="1">
      <alignment horizontal="center" vertical="center"/>
    </xf>
    <xf numFmtId="0" fontId="0" fillId="0" borderId="124" xfId="0" applyBorder="1"/>
    <xf numFmtId="0" fontId="62" fillId="0" borderId="125" xfId="0" applyFont="1" applyBorder="1" applyAlignment="1">
      <alignment horizontal="center" vertical="center" wrapText="1"/>
    </xf>
    <xf numFmtId="0" fontId="62" fillId="0" borderId="126" xfId="0" applyFont="1" applyBorder="1" applyAlignment="1">
      <alignment horizontal="center" vertical="center" wrapText="1"/>
    </xf>
    <xf numFmtId="0" fontId="3" fillId="8" borderId="127" xfId="0" applyFont="1" applyFill="1" applyBorder="1" applyAlignment="1">
      <alignment horizontal="center" vertical="center" wrapText="1"/>
    </xf>
    <xf numFmtId="3" fontId="0" fillId="8" borderId="45" xfId="0" applyNumberFormat="1" applyFill="1" applyBorder="1"/>
    <xf numFmtId="3" fontId="0" fillId="8" borderId="128" xfId="0" applyNumberFormat="1" applyFill="1" applyBorder="1"/>
    <xf numFmtId="10" fontId="0" fillId="8" borderId="128" xfId="0" applyNumberFormat="1" applyFill="1" applyBorder="1"/>
    <xf numFmtId="0" fontId="3" fillId="2" borderId="129" xfId="0" applyFont="1" applyFill="1" applyBorder="1" applyAlignment="1">
      <alignment horizontal="center" vertical="center" wrapText="1"/>
    </xf>
    <xf numFmtId="3" fontId="0" fillId="2" borderId="24" xfId="0" applyNumberFormat="1" applyFill="1" applyBorder="1"/>
    <xf numFmtId="3" fontId="0" fillId="2" borderId="130" xfId="0" applyNumberFormat="1" applyFill="1" applyBorder="1"/>
    <xf numFmtId="10" fontId="0" fillId="2" borderId="130" xfId="0" applyNumberFormat="1" applyFill="1" applyBorder="1"/>
    <xf numFmtId="0" fontId="3" fillId="10" borderId="131" xfId="0" applyFont="1" applyFill="1" applyBorder="1" applyAlignment="1">
      <alignment horizontal="center" vertical="center" wrapText="1"/>
    </xf>
    <xf numFmtId="3" fontId="0" fillId="10" borderId="132" xfId="0" applyNumberFormat="1" applyFill="1" applyBorder="1"/>
    <xf numFmtId="3" fontId="0" fillId="10" borderId="133" xfId="0" applyNumberFormat="1" applyFill="1" applyBorder="1"/>
    <xf numFmtId="10" fontId="0" fillId="10" borderId="133" xfId="0" applyNumberFormat="1" applyFill="1" applyBorder="1"/>
    <xf numFmtId="0" fontId="0" fillId="0" borderId="0" xfId="0" applyAlignment="1">
      <alignment horizontal="left"/>
    </xf>
    <xf numFmtId="0" fontId="7" fillId="0" borderId="0" xfId="0" applyFont="1"/>
    <xf numFmtId="0" fontId="23" fillId="14" borderId="41" xfId="0" applyFont="1" applyFill="1" applyBorder="1"/>
    <xf numFmtId="0" fontId="7" fillId="14" borderId="42" xfId="0" applyFont="1" applyFill="1" applyBorder="1"/>
    <xf numFmtId="0" fontId="7" fillId="14" borderId="43" xfId="0" applyFont="1" applyFill="1" applyBorder="1"/>
    <xf numFmtId="0" fontId="7" fillId="0" borderId="5" xfId="0" applyFont="1" applyBorder="1"/>
    <xf numFmtId="0" fontId="23" fillId="0" borderId="5" xfId="0" applyFont="1" applyBorder="1"/>
    <xf numFmtId="0" fontId="25" fillId="10" borderId="5" xfId="0" applyFont="1" applyFill="1" applyBorder="1"/>
    <xf numFmtId="0" fontId="23" fillId="10" borderId="5" xfId="0" applyFont="1" applyFill="1" applyBorder="1"/>
    <xf numFmtId="0" fontId="23" fillId="14" borderId="50" xfId="0" applyFont="1" applyFill="1" applyBorder="1"/>
    <xf numFmtId="0" fontId="7" fillId="14" borderId="0" xfId="0" applyFont="1" applyFill="1"/>
    <xf numFmtId="0" fontId="7" fillId="14" borderId="48" xfId="0" applyFont="1" applyFill="1" applyBorder="1"/>
    <xf numFmtId="0" fontId="9" fillId="0" borderId="0" xfId="0" applyFont="1" applyAlignment="1">
      <alignment horizontal="center"/>
    </xf>
    <xf numFmtId="0" fontId="24" fillId="0" borderId="39" xfId="0" applyFont="1" applyBorder="1" applyAlignment="1">
      <alignment horizontal="left" vertical="top" wrapText="1"/>
    </xf>
    <xf numFmtId="0" fontId="24" fillId="0" borderId="5" xfId="0" applyFont="1" applyBorder="1"/>
    <xf numFmtId="0" fontId="25" fillId="0" borderId="5" xfId="0" applyFont="1" applyBorder="1"/>
    <xf numFmtId="0" fontId="23" fillId="14" borderId="0" xfId="0" applyFont="1" applyFill="1"/>
    <xf numFmtId="0" fontId="24" fillId="0" borderId="5" xfId="0" applyFont="1" applyBorder="1" applyAlignment="1">
      <alignment horizontal="justify" wrapText="1"/>
    </xf>
    <xf numFmtId="0" fontId="24" fillId="0" borderId="5" xfId="0" applyFont="1" applyBorder="1" applyAlignment="1">
      <alignment vertical="top"/>
    </xf>
    <xf numFmtId="0" fontId="63" fillId="10" borderId="5" xfId="0" applyFont="1" applyFill="1" applyBorder="1"/>
    <xf numFmtId="0" fontId="24" fillId="10" borderId="5" xfId="0" applyFont="1" applyFill="1" applyBorder="1"/>
    <xf numFmtId="0" fontId="7" fillId="0" borderId="5" xfId="0" applyFont="1" applyBorder="1" applyAlignment="1">
      <alignment wrapText="1"/>
    </xf>
    <xf numFmtId="0" fontId="7" fillId="0" borderId="5" xfId="0" applyFont="1" applyBorder="1" applyAlignment="1">
      <alignment horizontal="justify" wrapText="1"/>
    </xf>
    <xf numFmtId="0" fontId="24" fillId="0" borderId="50" xfId="0" applyFont="1" applyBorder="1" applyAlignment="1">
      <alignment horizontal="justify" wrapText="1"/>
    </xf>
    <xf numFmtId="0" fontId="24" fillId="0" borderId="50" xfId="0" applyFont="1" applyBorder="1" applyAlignment="1">
      <alignment wrapText="1"/>
    </xf>
    <xf numFmtId="0" fontId="7" fillId="10" borderId="5" xfId="0" applyFont="1" applyFill="1" applyBorder="1" applyAlignment="1">
      <alignment wrapText="1"/>
    </xf>
    <xf numFmtId="0" fontId="7" fillId="10" borderId="5" xfId="0" applyFont="1" applyFill="1" applyBorder="1"/>
    <xf numFmtId="0" fontId="7" fillId="10" borderId="5" xfId="0" applyFont="1" applyFill="1" applyBorder="1" applyAlignment="1">
      <alignment horizontal="left" wrapText="1"/>
    </xf>
    <xf numFmtId="0" fontId="23" fillId="14" borderId="5" xfId="0" applyFont="1" applyFill="1" applyBorder="1"/>
    <xf numFmtId="0" fontId="7" fillId="0" borderId="5" xfId="0" applyFont="1" applyBorder="1" applyAlignment="1">
      <alignment vertical="top"/>
    </xf>
    <xf numFmtId="0" fontId="7" fillId="0" borderId="5" xfId="0" applyFont="1" applyBorder="1" applyAlignment="1">
      <alignment horizontal="center" wrapText="1"/>
    </xf>
    <xf numFmtId="0" fontId="25" fillId="14" borderId="5" xfId="0" applyFont="1" applyFill="1" applyBorder="1" applyAlignment="1">
      <alignment horizontal="center"/>
    </xf>
    <xf numFmtId="0" fontId="24" fillId="14" borderId="0" xfId="0" applyFont="1" applyFill="1"/>
    <xf numFmtId="0" fontId="24" fillId="14" borderId="48" xfId="0" applyFont="1" applyFill="1" applyBorder="1"/>
    <xf numFmtId="0" fontId="25" fillId="0" borderId="50" xfId="0" applyFont="1" applyBorder="1"/>
    <xf numFmtId="0" fontId="25" fillId="0" borderId="0" xfId="0" applyFont="1"/>
    <xf numFmtId="0" fontId="24" fillId="0" borderId="48" xfId="0" applyFont="1" applyBorder="1"/>
    <xf numFmtId="0" fontId="24" fillId="0" borderId="5" xfId="0" applyFont="1" applyBorder="1" applyAlignment="1">
      <alignment wrapText="1"/>
    </xf>
    <xf numFmtId="0" fontId="24" fillId="0" borderId="50" xfId="0" applyFont="1" applyBorder="1" applyAlignment="1">
      <alignment horizontal="left" vertical="top" wrapText="1"/>
    </xf>
    <xf numFmtId="0" fontId="24" fillId="0" borderId="41" xfId="0" applyFont="1" applyBorder="1" applyAlignment="1">
      <alignment horizontal="justify" wrapText="1"/>
    </xf>
    <xf numFmtId="0" fontId="24" fillId="10" borderId="5" xfId="0" applyFont="1" applyFill="1" applyBorder="1" applyAlignment="1">
      <alignment vertical="top"/>
    </xf>
    <xf numFmtId="0" fontId="23" fillId="10" borderId="5" xfId="0" applyFont="1" applyFill="1" applyBorder="1" applyAlignment="1">
      <alignment horizontal="right"/>
    </xf>
    <xf numFmtId="0" fontId="23" fillId="0" borderId="50" xfId="0" applyFont="1" applyBorder="1"/>
    <xf numFmtId="0" fontId="23" fillId="0" borderId="48" xfId="0" applyFont="1" applyBorder="1"/>
    <xf numFmtId="0" fontId="24" fillId="0" borderId="5" xfId="2" applyFont="1" applyBorder="1" applyAlignment="1">
      <alignment horizontal="left" vertical="center"/>
    </xf>
    <xf numFmtId="1" fontId="24" fillId="0" borderId="5" xfId="3" applyNumberFormat="1" applyFont="1" applyBorder="1" applyAlignment="1">
      <alignment horizontal="center"/>
    </xf>
    <xf numFmtId="1" fontId="7" fillId="0" borderId="5" xfId="0" applyNumberFormat="1" applyFont="1" applyBorder="1" applyAlignment="1">
      <alignment horizontal="center"/>
    </xf>
    <xf numFmtId="0" fontId="24" fillId="3" borderId="5" xfId="2" applyFont="1" applyFill="1" applyBorder="1" applyAlignment="1">
      <alignment horizontal="left" vertical="center"/>
    </xf>
    <xf numFmtId="0" fontId="7" fillId="0" borderId="48" xfId="0" applyFont="1" applyBorder="1" applyAlignment="1">
      <alignment horizontal="center"/>
    </xf>
    <xf numFmtId="1" fontId="8" fillId="0" borderId="5" xfId="3" applyNumberFormat="1" applyBorder="1" applyAlignment="1">
      <alignment horizontal="center"/>
    </xf>
    <xf numFmtId="0" fontId="25" fillId="10" borderId="5" xfId="2" applyFont="1" applyFill="1" applyBorder="1" applyAlignment="1">
      <alignment vertical="center"/>
    </xf>
    <xf numFmtId="1" fontId="23" fillId="10" borderId="5" xfId="0" applyNumberFormat="1" applyFont="1" applyFill="1" applyBorder="1" applyAlignment="1">
      <alignment horizontal="right"/>
    </xf>
    <xf numFmtId="1" fontId="23" fillId="10" borderId="5" xfId="0" applyNumberFormat="1" applyFont="1" applyFill="1" applyBorder="1"/>
    <xf numFmtId="0" fontId="23" fillId="15" borderId="50" xfId="0" applyFont="1" applyFill="1" applyBorder="1"/>
    <xf numFmtId="0" fontId="7" fillId="15" borderId="0" xfId="0" applyFont="1" applyFill="1"/>
    <xf numFmtId="0" fontId="7" fillId="15" borderId="48" xfId="0" applyFont="1" applyFill="1" applyBorder="1"/>
    <xf numFmtId="0" fontId="7" fillId="10" borderId="5" xfId="0" applyFont="1" applyFill="1" applyBorder="1" applyAlignment="1">
      <alignment horizontal="justify" wrapText="1"/>
    </xf>
    <xf numFmtId="0" fontId="9" fillId="10" borderId="5" xfId="0" applyFont="1" applyFill="1" applyBorder="1" applyAlignment="1">
      <alignment vertical="top"/>
    </xf>
    <xf numFmtId="1" fontId="9" fillId="10" borderId="5" xfId="0" applyNumberFormat="1" applyFont="1" applyFill="1" applyBorder="1" applyAlignment="1">
      <alignment vertical="top"/>
    </xf>
    <xf numFmtId="0" fontId="9" fillId="10" borderId="5" xfId="0" applyFont="1" applyFill="1" applyBorder="1" applyAlignment="1">
      <alignment horizontal="justify" wrapText="1"/>
    </xf>
    <xf numFmtId="1" fontId="25" fillId="10" borderId="5" xfId="0" applyNumberFormat="1" applyFont="1" applyFill="1" applyBorder="1"/>
    <xf numFmtId="1" fontId="62" fillId="10" borderId="5" xfId="0" applyNumberFormat="1" applyFont="1" applyFill="1" applyBorder="1" applyAlignment="1">
      <alignment vertical="top"/>
    </xf>
    <xf numFmtId="0" fontId="24" fillId="0" borderId="39" xfId="0" applyFont="1" applyBorder="1" applyAlignment="1">
      <alignment horizontal="left" vertical="top" wrapText="1"/>
    </xf>
    <xf numFmtId="0" fontId="7" fillId="0" borderId="38" xfId="0" applyFont="1" applyBorder="1"/>
    <xf numFmtId="0" fontId="7" fillId="0" borderId="38" xfId="0" applyFont="1" applyBorder="1" applyAlignment="1">
      <alignment wrapText="1"/>
    </xf>
    <xf numFmtId="0" fontId="23" fillId="10" borderId="5" xfId="0" applyFont="1" applyFill="1" applyBorder="1" applyAlignment="1">
      <alignment wrapText="1"/>
    </xf>
    <xf numFmtId="0" fontId="23" fillId="10" borderId="5" xfId="0" applyFont="1" applyFill="1" applyBorder="1" applyAlignment="1">
      <alignment horizontal="left" wrapText="1"/>
    </xf>
    <xf numFmtId="0" fontId="23" fillId="0" borderId="5" xfId="0" applyFont="1" applyFill="1" applyBorder="1" applyAlignment="1">
      <alignment wrapText="1"/>
    </xf>
    <xf numFmtId="0" fontId="23" fillId="0" borderId="5" xfId="0" applyFont="1" applyFill="1" applyBorder="1" applyAlignment="1">
      <alignment horizontal="left" wrapText="1"/>
    </xf>
    <xf numFmtId="0" fontId="63" fillId="0" borderId="5" xfId="0" applyFont="1" applyFill="1" applyBorder="1"/>
    <xf numFmtId="0" fontId="25" fillId="0" borderId="5" xfId="0" applyFont="1" applyFill="1" applyBorder="1"/>
    <xf numFmtId="0" fontId="24" fillId="0" borderId="5" xfId="0" applyFont="1" applyFill="1" applyBorder="1"/>
    <xf numFmtId="3" fontId="45" fillId="0" borderId="0" xfId="6" applyNumberFormat="1" applyFont="1" applyAlignment="1">
      <alignment vertical="center"/>
    </xf>
    <xf numFmtId="3" fontId="37" fillId="0" borderId="0" xfId="6" applyNumberFormat="1" applyFont="1" applyAlignment="1">
      <alignment vertical="center" wrapText="1"/>
    </xf>
    <xf numFmtId="3" fontId="47" fillId="0" borderId="82" xfId="6" applyNumberFormat="1" applyFont="1" applyBorder="1" applyAlignment="1">
      <alignment vertical="center"/>
    </xf>
    <xf numFmtId="3" fontId="5" fillId="0" borderId="0" xfId="6" applyNumberFormat="1" applyFont="1" applyAlignment="1">
      <alignment vertical="center"/>
    </xf>
    <xf numFmtId="3" fontId="13" fillId="0" borderId="0" xfId="6" applyNumberFormat="1" applyAlignment="1">
      <alignment vertical="center"/>
    </xf>
    <xf numFmtId="0" fontId="7" fillId="10" borderId="2" xfId="0" applyFont="1" applyFill="1" applyBorder="1"/>
    <xf numFmtId="0" fontId="25" fillId="0" borderId="0" xfId="0" applyFont="1" applyFill="1" applyBorder="1"/>
    <xf numFmtId="3" fontId="47" fillId="0" borderId="0" xfId="6" applyNumberFormat="1" applyFont="1" applyBorder="1" applyAlignment="1">
      <alignment horizontal="center" vertical="center"/>
    </xf>
    <xf numFmtId="0" fontId="7" fillId="0" borderId="5" xfId="0" applyFont="1" applyBorder="1" applyAlignment="1">
      <alignment horizontal="right" vertical="top"/>
    </xf>
    <xf numFmtId="0" fontId="24" fillId="0" borderId="5" xfId="0" applyFont="1" applyFill="1" applyBorder="1" applyAlignment="1">
      <alignment horizontal="left" vertical="top"/>
    </xf>
    <xf numFmtId="0" fontId="7" fillId="10" borderId="38" xfId="0" applyFont="1" applyFill="1" applyBorder="1" applyAlignment="1">
      <alignment horizontal="left" vertical="top" wrapText="1"/>
    </xf>
    <xf numFmtId="3" fontId="47" fillId="10" borderId="71" xfId="6" applyNumberFormat="1" applyFont="1" applyFill="1" applyBorder="1" applyAlignment="1">
      <alignment vertical="center"/>
    </xf>
    <xf numFmtId="3" fontId="47" fillId="10" borderId="82" xfId="6" applyNumberFormat="1" applyFont="1" applyFill="1" applyBorder="1" applyAlignment="1">
      <alignment vertical="center"/>
    </xf>
    <xf numFmtId="3" fontId="47" fillId="10" borderId="75" xfId="6" applyNumberFormat="1" applyFont="1" applyFill="1" applyBorder="1" applyAlignment="1">
      <alignment vertical="center"/>
    </xf>
    <xf numFmtId="0" fontId="7" fillId="0" borderId="5" xfId="0" applyFont="1" applyFill="1" applyBorder="1"/>
    <xf numFmtId="0" fontId="7" fillId="10" borderId="3" xfId="0" applyFont="1" applyFill="1" applyBorder="1"/>
    <xf numFmtId="0" fontId="24" fillId="0" borderId="5" xfId="0" applyFont="1" applyFill="1" applyBorder="1" applyAlignment="1">
      <alignment vertical="top"/>
    </xf>
    <xf numFmtId="0" fontId="7" fillId="10" borderId="5" xfId="0" applyFont="1" applyFill="1" applyBorder="1" applyAlignment="1">
      <alignment horizontal="left" vertical="top" wrapText="1"/>
    </xf>
    <xf numFmtId="0" fontId="7" fillId="10" borderId="5" xfId="0" applyFont="1" applyFill="1" applyBorder="1" applyAlignment="1">
      <alignment vertical="top"/>
    </xf>
    <xf numFmtId="49" fontId="24" fillId="0" borderId="49" xfId="2" applyNumberFormat="1" applyFont="1" applyFill="1" applyBorder="1" applyAlignment="1">
      <alignment horizontal="left" vertical="center" wrapText="1"/>
    </xf>
    <xf numFmtId="49" fontId="24" fillId="0" borderId="5" xfId="2" applyNumberFormat="1" applyFont="1" applyFill="1" applyBorder="1" applyAlignment="1">
      <alignment horizontal="left" vertical="center" wrapText="1"/>
    </xf>
    <xf numFmtId="49" fontId="24" fillId="0" borderId="2" xfId="2" applyNumberFormat="1" applyFont="1" applyFill="1" applyBorder="1" applyAlignment="1">
      <alignment horizontal="left" vertical="center" wrapText="1"/>
    </xf>
    <xf numFmtId="0" fontId="64" fillId="0" borderId="50" xfId="0" applyFont="1" applyFill="1" applyBorder="1" applyAlignment="1">
      <alignment vertical="center"/>
    </xf>
    <xf numFmtId="0" fontId="24" fillId="0" borderId="5" xfId="2" applyFont="1" applyFill="1" applyBorder="1" applyAlignment="1">
      <alignment horizontal="left" vertical="center"/>
    </xf>
    <xf numFmtId="0" fontId="7" fillId="0" borderId="0" xfId="0" applyFont="1" applyFill="1"/>
    <xf numFmtId="0" fontId="24" fillId="10" borderId="5" xfId="0" applyFont="1" applyFill="1" applyBorder="1" applyAlignment="1">
      <alignment wrapText="1"/>
    </xf>
    <xf numFmtId="1" fontId="7" fillId="10" borderId="5" xfId="0" applyNumberFormat="1" applyFont="1" applyFill="1" applyBorder="1" applyAlignment="1">
      <alignment horizontal="center"/>
    </xf>
    <xf numFmtId="0" fontId="37" fillId="0" borderId="6" xfId="6" applyFont="1" applyBorder="1" applyAlignment="1">
      <alignment horizontal="center" vertical="center" wrapText="1"/>
    </xf>
    <xf numFmtId="0" fontId="37" fillId="0" borderId="7" xfId="6" applyFont="1" applyBorder="1" applyAlignment="1">
      <alignment horizontal="center" vertical="center" wrapText="1"/>
    </xf>
    <xf numFmtId="0" fontId="37" fillId="0" borderId="8" xfId="6" applyFont="1" applyBorder="1" applyAlignment="1">
      <alignment horizontal="center" vertical="center" wrapText="1"/>
    </xf>
    <xf numFmtId="0" fontId="46" fillId="0" borderId="6" xfId="6" applyFont="1" applyBorder="1" applyAlignment="1">
      <alignment horizontal="center" vertical="center" wrapText="1"/>
    </xf>
    <xf numFmtId="0" fontId="46" fillId="0" borderId="7" xfId="6" applyFont="1" applyBorder="1" applyAlignment="1">
      <alignment horizontal="center" vertical="center" wrapText="1"/>
    </xf>
    <xf numFmtId="0" fontId="46" fillId="0" borderId="8" xfId="6" applyFont="1" applyBorder="1" applyAlignment="1">
      <alignment horizontal="center" vertical="center" wrapText="1"/>
    </xf>
    <xf numFmtId="0" fontId="39" fillId="0" borderId="6" xfId="6" applyFont="1" applyBorder="1" applyAlignment="1">
      <alignment horizontal="center" vertical="center" wrapText="1"/>
    </xf>
    <xf numFmtId="0" fontId="39" fillId="0" borderId="7" xfId="6" applyFont="1" applyBorder="1" applyAlignment="1">
      <alignment horizontal="center" vertical="center" wrapText="1"/>
    </xf>
    <xf numFmtId="0" fontId="39" fillId="0" borderId="8" xfId="6" applyFont="1" applyBorder="1" applyAlignment="1">
      <alignment horizontal="center" vertical="center" wrapText="1"/>
    </xf>
    <xf numFmtId="49" fontId="24" fillId="0" borderId="38" xfId="2" applyNumberFormat="1" applyFont="1" applyFill="1" applyBorder="1" applyAlignment="1">
      <alignment horizontal="left" vertical="center" wrapText="1"/>
    </xf>
    <xf numFmtId="49" fontId="24" fillId="0" borderId="39" xfId="2" applyNumberFormat="1" applyFont="1" applyFill="1" applyBorder="1" applyAlignment="1">
      <alignment horizontal="left" vertical="center" wrapText="1"/>
    </xf>
    <xf numFmtId="49" fontId="25" fillId="10" borderId="38" xfId="2" applyNumberFormat="1" applyFont="1" applyFill="1" applyBorder="1" applyAlignment="1">
      <alignment horizontal="center" vertical="top" wrapText="1"/>
    </xf>
    <xf numFmtId="49" fontId="25" fillId="10" borderId="39" xfId="2" applyNumberFormat="1" applyFont="1" applyFill="1" applyBorder="1" applyAlignment="1">
      <alignment horizontal="center" vertical="top" wrapText="1"/>
    </xf>
    <xf numFmtId="0" fontId="23" fillId="15" borderId="2" xfId="0" applyFont="1" applyFill="1" applyBorder="1" applyAlignment="1">
      <alignment horizontal="justify" wrapText="1"/>
    </xf>
    <xf numFmtId="0" fontId="23" fillId="15" borderId="3" xfId="0" applyFont="1" applyFill="1" applyBorder="1" applyAlignment="1">
      <alignment horizontal="justify" wrapText="1"/>
    </xf>
    <xf numFmtId="0" fontId="23" fillId="15" borderId="4" xfId="0" applyFont="1" applyFill="1" applyBorder="1" applyAlignment="1">
      <alignment horizontal="justify" wrapText="1"/>
    </xf>
    <xf numFmtId="0" fontId="7" fillId="0" borderId="50" xfId="0" applyFont="1" applyBorder="1" applyAlignment="1">
      <alignment horizontal="left" vertical="top"/>
    </xf>
    <xf numFmtId="0" fontId="7" fillId="0" borderId="49" xfId="0" applyFont="1" applyBorder="1" applyAlignment="1">
      <alignment horizontal="left" vertical="top"/>
    </xf>
    <xf numFmtId="0" fontId="62" fillId="16" borderId="42" xfId="0" applyFont="1" applyFill="1" applyBorder="1" applyAlignment="1">
      <alignment horizontal="left"/>
    </xf>
    <xf numFmtId="0" fontId="24" fillId="10" borderId="38" xfId="0" applyFont="1" applyFill="1" applyBorder="1" applyAlignment="1">
      <alignment horizontal="left" vertical="top" wrapText="1"/>
    </xf>
    <xf numFmtId="0" fontId="24" fillId="10" borderId="39" xfId="0" applyFont="1" applyFill="1" applyBorder="1" applyAlignment="1">
      <alignment horizontal="left" vertical="top" wrapText="1"/>
    </xf>
    <xf numFmtId="49" fontId="24" fillId="0" borderId="38" xfId="2" applyNumberFormat="1" applyFont="1" applyBorder="1" applyAlignment="1">
      <alignment horizontal="left" vertical="center" wrapText="1"/>
    </xf>
    <xf numFmtId="49" fontId="24" fillId="0" borderId="39" xfId="2" applyNumberFormat="1" applyFont="1" applyBorder="1" applyAlignment="1">
      <alignment horizontal="left" vertical="center" wrapText="1"/>
    </xf>
    <xf numFmtId="0" fontId="24" fillId="0" borderId="38" xfId="0" applyFont="1" applyBorder="1" applyAlignment="1">
      <alignment horizontal="justify" vertical="top" wrapText="1"/>
    </xf>
    <xf numFmtId="0" fontId="24" fillId="0" borderId="39" xfId="0" applyFont="1" applyBorder="1" applyAlignment="1">
      <alignment horizontal="justify" vertical="top" wrapText="1"/>
    </xf>
    <xf numFmtId="0" fontId="25" fillId="14" borderId="2" xfId="0" applyFont="1" applyFill="1" applyBorder="1" applyAlignment="1">
      <alignment horizontal="justify" wrapText="1"/>
    </xf>
    <xf numFmtId="0" fontId="25" fillId="14" borderId="3" xfId="0" applyFont="1" applyFill="1" applyBorder="1" applyAlignment="1">
      <alignment horizontal="justify" wrapText="1"/>
    </xf>
    <xf numFmtId="0" fontId="25" fillId="14" borderId="4" xfId="0" applyFont="1" applyFill="1" applyBorder="1" applyAlignment="1">
      <alignment horizontal="justify" wrapText="1"/>
    </xf>
    <xf numFmtId="0" fontId="7" fillId="10" borderId="38" xfId="0" applyFont="1" applyFill="1" applyBorder="1" applyAlignment="1">
      <alignment horizontal="left" vertical="top" wrapText="1"/>
    </xf>
    <xf numFmtId="0" fontId="7" fillId="10" borderId="39" xfId="0" applyFont="1" applyFill="1" applyBorder="1" applyAlignment="1">
      <alignment horizontal="left" vertical="top" wrapText="1"/>
    </xf>
    <xf numFmtId="0" fontId="23" fillId="14" borderId="2" xfId="0" applyFont="1" applyFill="1" applyBorder="1" applyAlignment="1">
      <alignment horizontal="justify" wrapText="1"/>
    </xf>
    <xf numFmtId="0" fontId="23" fillId="14" borderId="3" xfId="0" applyFont="1" applyFill="1" applyBorder="1" applyAlignment="1">
      <alignment horizontal="justify" wrapText="1"/>
    </xf>
    <xf numFmtId="0" fontId="23" fillId="14" borderId="4" xfId="0" applyFont="1" applyFill="1" applyBorder="1" applyAlignment="1">
      <alignment horizontal="justify" wrapText="1"/>
    </xf>
    <xf numFmtId="0" fontId="24" fillId="0" borderId="38" xfId="0" applyFont="1" applyBorder="1" applyAlignment="1">
      <alignment horizontal="left" vertical="top" wrapText="1"/>
    </xf>
    <xf numFmtId="0" fontId="24" fillId="0" borderId="39" xfId="0" applyFont="1" applyBorder="1" applyAlignment="1">
      <alignment horizontal="left" vertical="top" wrapText="1"/>
    </xf>
    <xf numFmtId="0" fontId="23" fillId="3" borderId="41" xfId="0" applyFont="1" applyFill="1" applyBorder="1" applyAlignment="1">
      <alignment horizontal="justify" vertical="center" wrapText="1"/>
    </xf>
    <xf numFmtId="0" fontId="23" fillId="3" borderId="42" xfId="0" applyFont="1" applyFill="1" applyBorder="1" applyAlignment="1">
      <alignment horizontal="justify" vertical="center" wrapText="1"/>
    </xf>
    <xf numFmtId="0" fontId="23" fillId="3" borderId="43" xfId="0" applyFont="1" applyFill="1" applyBorder="1" applyAlignment="1">
      <alignment horizontal="justify" vertical="center" wrapText="1"/>
    </xf>
    <xf numFmtId="0" fontId="23" fillId="14" borderId="2" xfId="0" applyFont="1" applyFill="1" applyBorder="1" applyAlignment="1">
      <alignment horizontal="left"/>
    </xf>
    <xf numFmtId="0" fontId="23" fillId="14" borderId="3" xfId="0" applyFont="1" applyFill="1" applyBorder="1" applyAlignment="1">
      <alignment horizontal="left"/>
    </xf>
    <xf numFmtId="0" fontId="23" fillId="14" borderId="4" xfId="0" applyFont="1" applyFill="1" applyBorder="1" applyAlignment="1">
      <alignment horizontal="left"/>
    </xf>
    <xf numFmtId="0" fontId="7" fillId="10" borderId="41" xfId="0" applyFont="1" applyFill="1" applyBorder="1" applyAlignment="1">
      <alignment horizontal="left" vertical="top" wrapText="1"/>
    </xf>
    <xf numFmtId="0" fontId="7" fillId="10" borderId="49" xfId="0" applyFont="1" applyFill="1" applyBorder="1" applyAlignment="1">
      <alignment horizontal="left" vertical="top" wrapText="1"/>
    </xf>
    <xf numFmtId="0" fontId="23" fillId="10" borderId="11" xfId="0" applyFont="1" applyFill="1" applyBorder="1" applyAlignment="1">
      <alignment horizontal="center" vertical="top"/>
    </xf>
    <xf numFmtId="0" fontId="23" fillId="10" borderId="39" xfId="0" applyFont="1" applyFill="1" applyBorder="1" applyAlignment="1">
      <alignment horizontal="center" vertical="top"/>
    </xf>
    <xf numFmtId="0" fontId="23" fillId="0" borderId="0" xfId="0" applyFont="1" applyAlignment="1">
      <alignment horizontal="center"/>
    </xf>
    <xf numFmtId="0" fontId="7" fillId="0" borderId="5" xfId="0" applyFont="1" applyBorder="1" applyAlignment="1">
      <alignment horizontal="left" vertical="top"/>
    </xf>
    <xf numFmtId="0" fontId="25" fillId="13" borderId="38" xfId="1" applyFont="1" applyFill="1" applyBorder="1" applyAlignment="1">
      <alignment horizontal="center" vertical="center"/>
    </xf>
    <xf numFmtId="0" fontId="25" fillId="13" borderId="39" xfId="1" applyFont="1" applyFill="1" applyBorder="1" applyAlignment="1">
      <alignment horizontal="center" vertical="center"/>
    </xf>
    <xf numFmtId="0" fontId="25" fillId="13" borderId="38" xfId="1" applyFont="1" applyFill="1" applyBorder="1" applyAlignment="1">
      <alignment horizontal="center" vertical="center" wrapText="1"/>
    </xf>
    <xf numFmtId="0" fontId="25" fillId="13" borderId="39" xfId="1" applyFont="1" applyFill="1" applyBorder="1" applyAlignment="1">
      <alignment horizontal="center" vertical="center" wrapText="1"/>
    </xf>
    <xf numFmtId="0" fontId="25" fillId="0" borderId="2" xfId="0" applyFont="1" applyBorder="1" applyAlignment="1">
      <alignment horizontal="justify" wrapText="1"/>
    </xf>
    <xf numFmtId="0" fontId="25" fillId="0" borderId="3" xfId="0" applyFont="1" applyBorder="1" applyAlignment="1">
      <alignment horizontal="justify" wrapText="1"/>
    </xf>
    <xf numFmtId="0" fontId="25" fillId="0" borderId="4" xfId="0" applyFont="1" applyBorder="1" applyAlignment="1">
      <alignment horizontal="justify" wrapText="1"/>
    </xf>
    <xf numFmtId="0" fontId="7" fillId="10" borderId="11" xfId="0" applyFont="1" applyFill="1" applyBorder="1" applyAlignment="1">
      <alignment horizontal="left" vertical="top" wrapText="1"/>
    </xf>
    <xf numFmtId="0" fontId="23" fillId="0" borderId="0" xfId="0" applyFont="1" applyAlignment="1">
      <alignment horizontal="right"/>
    </xf>
    <xf numFmtId="0" fontId="23" fillId="0" borderId="0" xfId="0" applyFont="1" applyAlignment="1">
      <alignment horizontal="left"/>
    </xf>
    <xf numFmtId="0" fontId="23" fillId="0" borderId="0" xfId="0" applyFont="1" applyAlignment="1">
      <alignment horizontal="left" wrapText="1"/>
    </xf>
    <xf numFmtId="0" fontId="7" fillId="0" borderId="38" xfId="0" applyFont="1" applyBorder="1" applyAlignment="1">
      <alignment horizontal="left" vertical="top" wrapText="1"/>
    </xf>
    <xf numFmtId="0" fontId="7" fillId="0" borderId="39" xfId="0" applyFont="1" applyBorder="1" applyAlignment="1">
      <alignment horizontal="left" vertical="top" wrapText="1"/>
    </xf>
    <xf numFmtId="0" fontId="23" fillId="10" borderId="38" xfId="0" applyFont="1" applyFill="1" applyBorder="1" applyAlignment="1">
      <alignment horizontal="left" vertical="top"/>
    </xf>
    <xf numFmtId="0" fontId="23" fillId="10" borderId="11" xfId="0" applyFont="1" applyFill="1" applyBorder="1" applyAlignment="1">
      <alignment horizontal="left" vertical="top"/>
    </xf>
    <xf numFmtId="0" fontId="23" fillId="10" borderId="39" xfId="0" applyFont="1" applyFill="1" applyBorder="1" applyAlignment="1">
      <alignment horizontal="left" vertical="top"/>
    </xf>
    <xf numFmtId="0" fontId="24" fillId="0" borderId="38" xfId="0" applyFont="1" applyBorder="1" applyAlignment="1">
      <alignment horizontal="justify" wrapText="1"/>
    </xf>
    <xf numFmtId="0" fontId="24" fillId="0" borderId="39" xfId="0" applyFont="1" applyBorder="1" applyAlignment="1">
      <alignment horizontal="justify" wrapText="1"/>
    </xf>
    <xf numFmtId="0" fontId="15" fillId="0" borderId="28" xfId="0" applyFont="1" applyBorder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6" fillId="5" borderId="25" xfId="0" applyFont="1" applyFill="1" applyBorder="1" applyAlignment="1">
      <alignment horizontal="center" vertical="center"/>
    </xf>
    <xf numFmtId="0" fontId="16" fillId="5" borderId="26" xfId="0" applyFont="1" applyFill="1" applyBorder="1" applyAlignment="1">
      <alignment horizontal="center" vertical="center"/>
    </xf>
    <xf numFmtId="0" fontId="17" fillId="6" borderId="25" xfId="0" applyFont="1" applyFill="1" applyBorder="1" applyAlignment="1">
      <alignment horizontal="center" vertical="center" wrapText="1"/>
    </xf>
    <xf numFmtId="0" fontId="17" fillId="6" borderId="26" xfId="0" applyFont="1" applyFill="1" applyBorder="1" applyAlignment="1">
      <alignment horizontal="center" vertical="center"/>
    </xf>
    <xf numFmtId="164" fontId="17" fillId="6" borderId="26" xfId="0" applyNumberFormat="1" applyFont="1" applyFill="1" applyBorder="1" applyAlignment="1">
      <alignment horizontal="center" vertical="center"/>
    </xf>
    <xf numFmtId="0" fontId="0" fillId="0" borderId="12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14" fillId="5" borderId="29" xfId="0" applyFont="1" applyFill="1" applyBorder="1" applyAlignment="1">
      <alignment horizontal="center" vertical="center"/>
    </xf>
    <xf numFmtId="0" fontId="14" fillId="5" borderId="30" xfId="0" applyFont="1" applyFill="1" applyBorder="1" applyAlignment="1">
      <alignment horizontal="center" vertical="center"/>
    </xf>
    <xf numFmtId="0" fontId="14" fillId="5" borderId="31" xfId="0" applyFont="1" applyFill="1" applyBorder="1" applyAlignment="1">
      <alignment horizontal="center" vertical="center"/>
    </xf>
    <xf numFmtId="0" fontId="36" fillId="0" borderId="29" xfId="0" applyFont="1" applyBorder="1" applyAlignment="1">
      <alignment horizontal="center" vertical="center" wrapText="1"/>
    </xf>
    <xf numFmtId="0" fontId="18" fillId="0" borderId="30" xfId="0" applyFont="1" applyBorder="1" applyAlignment="1">
      <alignment horizontal="center" vertical="center" wrapText="1"/>
    </xf>
    <xf numFmtId="0" fontId="18" fillId="0" borderId="31" xfId="0" applyFont="1" applyBorder="1" applyAlignment="1">
      <alignment horizontal="center" vertical="center" wrapText="1"/>
    </xf>
    <xf numFmtId="0" fontId="18" fillId="0" borderId="29" xfId="0" applyFont="1" applyBorder="1" applyAlignment="1">
      <alignment horizontal="center" vertical="center" wrapText="1"/>
    </xf>
    <xf numFmtId="0" fontId="19" fillId="5" borderId="21" xfId="0" applyFont="1" applyFill="1" applyBorder="1" applyAlignment="1">
      <alignment horizontal="left" vertical="top" wrapText="1"/>
    </xf>
    <xf numFmtId="0" fontId="19" fillId="5" borderId="22" xfId="0" applyFont="1" applyFill="1" applyBorder="1" applyAlignment="1">
      <alignment horizontal="left" vertical="top" wrapText="1"/>
    </xf>
    <xf numFmtId="0" fontId="19" fillId="5" borderId="9" xfId="0" applyFont="1" applyFill="1" applyBorder="1" applyAlignment="1">
      <alignment horizontal="left" vertical="top" wrapText="1"/>
    </xf>
    <xf numFmtId="0" fontId="17" fillId="0" borderId="12" xfId="0" applyFont="1" applyBorder="1" applyAlignment="1">
      <alignment horizontal="left" vertical="top" wrapText="1"/>
    </xf>
    <xf numFmtId="0" fontId="17" fillId="0" borderId="13" xfId="0" applyFont="1" applyBorder="1" applyAlignment="1">
      <alignment horizontal="left" vertical="top"/>
    </xf>
    <xf numFmtId="0" fontId="17" fillId="0" borderId="14" xfId="0" applyFont="1" applyBorder="1" applyAlignment="1">
      <alignment horizontal="left" vertical="top"/>
    </xf>
    <xf numFmtId="0" fontId="17" fillId="0" borderId="15" xfId="0" applyFont="1" applyBorder="1" applyAlignment="1">
      <alignment horizontal="left" vertical="top"/>
    </xf>
    <xf numFmtId="0" fontId="17" fillId="0" borderId="0" xfId="0" applyFont="1" applyAlignment="1">
      <alignment horizontal="left" vertical="top"/>
    </xf>
    <xf numFmtId="0" fontId="17" fillId="0" borderId="16" xfId="0" applyFont="1" applyBorder="1" applyAlignment="1">
      <alignment horizontal="left" vertical="top"/>
    </xf>
    <xf numFmtId="0" fontId="17" fillId="0" borderId="17" xfId="0" applyFont="1" applyBorder="1" applyAlignment="1">
      <alignment horizontal="left" vertical="top"/>
    </xf>
    <xf numFmtId="0" fontId="17" fillId="0" borderId="18" xfId="0" applyFont="1" applyBorder="1" applyAlignment="1">
      <alignment horizontal="left" vertical="top"/>
    </xf>
    <xf numFmtId="0" fontId="17" fillId="0" borderId="19" xfId="0" applyFont="1" applyBorder="1" applyAlignment="1">
      <alignment horizontal="left" vertical="top"/>
    </xf>
    <xf numFmtId="0" fontId="20" fillId="0" borderId="32" xfId="0" applyFont="1" applyBorder="1" applyAlignment="1">
      <alignment horizontal="center" vertical="center"/>
    </xf>
    <xf numFmtId="0" fontId="20" fillId="0" borderId="33" xfId="0" applyFont="1" applyBorder="1" applyAlignment="1">
      <alignment horizontal="center" vertical="center"/>
    </xf>
    <xf numFmtId="0" fontId="20" fillId="0" borderId="35" xfId="0" applyFont="1" applyBorder="1" applyAlignment="1">
      <alignment horizontal="center" vertical="center"/>
    </xf>
    <xf numFmtId="0" fontId="20" fillId="0" borderId="36" xfId="0" applyFont="1" applyBorder="1" applyAlignment="1">
      <alignment horizontal="center" vertical="center"/>
    </xf>
    <xf numFmtId="0" fontId="20" fillId="0" borderId="34" xfId="0" applyFont="1" applyBorder="1" applyAlignment="1">
      <alignment horizontal="center" vertical="center"/>
    </xf>
    <xf numFmtId="0" fontId="20" fillId="0" borderId="37" xfId="0" applyFont="1" applyBorder="1" applyAlignment="1">
      <alignment horizontal="center" vertical="center"/>
    </xf>
    <xf numFmtId="0" fontId="31" fillId="0" borderId="41" xfId="0" applyFont="1" applyBorder="1" applyAlignment="1">
      <alignment horizontal="center" vertical="center"/>
    </xf>
    <xf numFmtId="0" fontId="31" fillId="0" borderId="42" xfId="0" applyFont="1" applyBorder="1" applyAlignment="1">
      <alignment horizontal="center" vertical="center"/>
    </xf>
    <xf numFmtId="0" fontId="31" fillId="0" borderId="43" xfId="0" applyFont="1" applyBorder="1" applyAlignment="1">
      <alignment horizontal="center" vertical="center"/>
    </xf>
    <xf numFmtId="0" fontId="31" fillId="0" borderId="2" xfId="0" applyFont="1" applyBorder="1" applyAlignment="1">
      <alignment horizontal="center" vertical="center"/>
    </xf>
    <xf numFmtId="0" fontId="31" fillId="0" borderId="3" xfId="0" applyFont="1" applyBorder="1" applyAlignment="1">
      <alignment horizontal="center" vertical="center"/>
    </xf>
    <xf numFmtId="0" fontId="31" fillId="0" borderId="4" xfId="0" applyFont="1" applyBorder="1" applyAlignment="1">
      <alignment horizontal="center" vertical="center"/>
    </xf>
    <xf numFmtId="0" fontId="33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31" fillId="0" borderId="2" xfId="0" applyFont="1" applyBorder="1" applyAlignment="1">
      <alignment horizontal="center" vertical="center" wrapText="1"/>
    </xf>
    <xf numFmtId="0" fontId="31" fillId="0" borderId="3" xfId="0" applyFont="1" applyBorder="1" applyAlignment="1">
      <alignment horizontal="center" vertical="center" wrapText="1"/>
    </xf>
    <xf numFmtId="0" fontId="31" fillId="0" borderId="42" xfId="0" applyFont="1" applyBorder="1" applyAlignment="1">
      <alignment horizontal="center" vertical="center" wrapText="1"/>
    </xf>
    <xf numFmtId="0" fontId="31" fillId="0" borderId="43" xfId="0" applyFont="1" applyBorder="1" applyAlignment="1">
      <alignment horizontal="center" vertical="center" wrapText="1"/>
    </xf>
    <xf numFmtId="0" fontId="31" fillId="7" borderId="5" xfId="0" applyFont="1" applyFill="1" applyBorder="1" applyAlignment="1">
      <alignment horizontal="center" vertical="center"/>
    </xf>
    <xf numFmtId="0" fontId="31" fillId="7" borderId="39" xfId="0" applyFont="1" applyFill="1" applyBorder="1" applyAlignment="1">
      <alignment horizontal="center" vertical="center"/>
    </xf>
    <xf numFmtId="0" fontId="34" fillId="0" borderId="5" xfId="0" applyFont="1" applyBorder="1" applyAlignment="1">
      <alignment horizontal="center" vertical="center" textRotation="90" wrapText="1"/>
    </xf>
    <xf numFmtId="0" fontId="32" fillId="0" borderId="5" xfId="0" applyFont="1" applyBorder="1" applyAlignment="1">
      <alignment wrapText="1"/>
    </xf>
    <xf numFmtId="0" fontId="32" fillId="0" borderId="5" xfId="0" applyFont="1" applyBorder="1"/>
    <xf numFmtId="0" fontId="34" fillId="0" borderId="5" xfId="0" applyFont="1" applyBorder="1" applyAlignment="1">
      <alignment horizontal="center" vertical="center" textRotation="90"/>
    </xf>
    <xf numFmtId="0" fontId="32" fillId="0" borderId="5" xfId="0" applyFont="1" applyBorder="1" applyAlignment="1">
      <alignment vertical="top" wrapText="1"/>
    </xf>
    <xf numFmtId="0" fontId="32" fillId="0" borderId="5" xfId="0" applyFont="1" applyBorder="1" applyAlignment="1">
      <alignment vertical="center" wrapText="1"/>
    </xf>
    <xf numFmtId="0" fontId="32" fillId="0" borderId="5" xfId="0" applyFont="1" applyBorder="1" applyAlignment="1">
      <alignment horizontal="center"/>
    </xf>
    <xf numFmtId="0" fontId="31" fillId="0" borderId="5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32" fillId="0" borderId="42" xfId="0" applyFont="1" applyBorder="1" applyAlignment="1">
      <alignment horizontal="center"/>
    </xf>
    <xf numFmtId="0" fontId="32" fillId="0" borderId="40" xfId="0" applyFont="1" applyBorder="1" applyAlignment="1">
      <alignment horizontal="center"/>
    </xf>
    <xf numFmtId="0" fontId="31" fillId="0" borderId="12" xfId="0" applyFont="1" applyBorder="1" applyAlignment="1">
      <alignment horizontal="center" vertical="center"/>
    </xf>
    <xf numFmtId="0" fontId="31" fillId="0" borderId="13" xfId="0" applyFont="1" applyBorder="1" applyAlignment="1">
      <alignment horizontal="center" vertical="center"/>
    </xf>
    <xf numFmtId="0" fontId="31" fillId="0" borderId="14" xfId="0" applyFont="1" applyBorder="1" applyAlignment="1">
      <alignment horizontal="center" vertical="center"/>
    </xf>
    <xf numFmtId="0" fontId="31" fillId="0" borderId="17" xfId="0" applyFont="1" applyBorder="1" applyAlignment="1">
      <alignment horizontal="center" vertical="center"/>
    </xf>
    <xf numFmtId="0" fontId="31" fillId="0" borderId="18" xfId="0" applyFont="1" applyBorder="1" applyAlignment="1">
      <alignment horizontal="center" vertical="center"/>
    </xf>
    <xf numFmtId="0" fontId="31" fillId="0" borderId="19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0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52" fillId="0" borderId="0" xfId="0" applyFont="1" applyAlignment="1">
      <alignment horizontal="right" vertical="center"/>
    </xf>
    <xf numFmtId="0" fontId="25" fillId="0" borderId="2" xfId="0" applyFont="1" applyBorder="1" applyAlignment="1">
      <alignment horizontal="right" vertical="center"/>
    </xf>
    <xf numFmtId="0" fontId="25" fillId="0" borderId="3" xfId="0" applyFont="1" applyBorder="1" applyAlignment="1">
      <alignment horizontal="right" vertical="center"/>
    </xf>
    <xf numFmtId="0" fontId="25" fillId="0" borderId="4" xfId="0" applyFont="1" applyBorder="1" applyAlignment="1">
      <alignment horizontal="right" vertical="center"/>
    </xf>
    <xf numFmtId="0" fontId="24" fillId="0" borderId="2" xfId="0" applyFont="1" applyBorder="1" applyAlignment="1">
      <alignment horizontal="left" vertical="center"/>
    </xf>
    <xf numFmtId="0" fontId="24" fillId="0" borderId="3" xfId="0" applyFont="1" applyBorder="1" applyAlignment="1">
      <alignment horizontal="left" vertical="center"/>
    </xf>
    <xf numFmtId="0" fontId="24" fillId="0" borderId="4" xfId="0" applyFont="1" applyBorder="1" applyAlignment="1">
      <alignment horizontal="left" vertical="center"/>
    </xf>
    <xf numFmtId="0" fontId="25" fillId="0" borderId="5" xfId="0" applyFont="1" applyBorder="1" applyAlignment="1">
      <alignment horizontal="center" vertical="center"/>
    </xf>
    <xf numFmtId="0" fontId="25" fillId="0" borderId="5" xfId="0" applyFont="1" applyBorder="1" applyAlignment="1">
      <alignment horizontal="center" vertical="center" wrapText="1"/>
    </xf>
    <xf numFmtId="0" fontId="24" fillId="0" borderId="41" xfId="0" applyFont="1" applyBorder="1" applyAlignment="1">
      <alignment horizontal="left" vertical="center" wrapText="1"/>
    </xf>
    <xf numFmtId="0" fontId="24" fillId="0" borderId="42" xfId="0" applyFont="1" applyBorder="1" applyAlignment="1">
      <alignment horizontal="left" vertical="center" wrapText="1"/>
    </xf>
    <xf numFmtId="0" fontId="24" fillId="0" borderId="43" xfId="0" applyFont="1" applyBorder="1" applyAlignment="1">
      <alignment horizontal="left" vertical="center" wrapText="1"/>
    </xf>
    <xf numFmtId="0" fontId="24" fillId="0" borderId="50" xfId="0" applyFont="1" applyBorder="1" applyAlignment="1">
      <alignment horizontal="left" vertical="center" wrapText="1"/>
    </xf>
    <xf numFmtId="0" fontId="24" fillId="0" borderId="0" xfId="0" applyFont="1" applyAlignment="1">
      <alignment horizontal="left" vertical="center" wrapText="1"/>
    </xf>
    <xf numFmtId="0" fontId="24" fillId="0" borderId="48" xfId="0" applyFont="1" applyBorder="1" applyAlignment="1">
      <alignment horizontal="left" vertical="center" wrapText="1"/>
    </xf>
    <xf numFmtId="0" fontId="24" fillId="0" borderId="49" xfId="0" applyFont="1" applyBorder="1" applyAlignment="1">
      <alignment horizontal="left" vertical="center" wrapText="1"/>
    </xf>
    <xf numFmtId="0" fontId="24" fillId="0" borderId="40" xfId="0" applyFont="1" applyBorder="1" applyAlignment="1">
      <alignment horizontal="left" vertical="center" wrapText="1"/>
    </xf>
    <xf numFmtId="0" fontId="24" fillId="0" borderId="47" xfId="0" applyFont="1" applyBorder="1" applyAlignment="1">
      <alignment horizontal="left" vertical="center" wrapText="1"/>
    </xf>
    <xf numFmtId="0" fontId="11" fillId="0" borderId="38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2" fillId="0" borderId="2" xfId="0" applyFont="1" applyBorder="1" applyAlignment="1">
      <alignment horizontal="left" vertical="center" wrapText="1"/>
    </xf>
    <xf numFmtId="0" fontId="12" fillId="0" borderId="3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left" vertical="center" wrapText="1"/>
    </xf>
    <xf numFmtId="3" fontId="3" fillId="0" borderId="6" xfId="0" applyNumberFormat="1" applyFont="1" applyBorder="1" applyAlignment="1">
      <alignment horizontal="center" vertical="center" wrapText="1"/>
    </xf>
    <xf numFmtId="3" fontId="3" fillId="0" borderId="7" xfId="0" applyNumberFormat="1" applyFont="1" applyBorder="1" applyAlignment="1">
      <alignment horizontal="center" vertical="center" wrapText="1"/>
    </xf>
    <xf numFmtId="3" fontId="3" fillId="0" borderId="8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4" fillId="0" borderId="84" xfId="6" applyFont="1" applyFill="1" applyBorder="1" applyAlignment="1">
      <alignment horizontal="center" vertical="center"/>
    </xf>
    <xf numFmtId="0" fontId="4" fillId="0" borderId="85" xfId="6" applyFont="1" applyFill="1" applyBorder="1" applyAlignment="1">
      <alignment horizontal="center" vertical="center"/>
    </xf>
    <xf numFmtId="0" fontId="4" fillId="0" borderId="86" xfId="6" applyFont="1" applyFill="1" applyBorder="1" applyAlignment="1">
      <alignment horizontal="center" vertical="center"/>
    </xf>
    <xf numFmtId="0" fontId="4" fillId="0" borderId="87" xfId="6" applyFont="1" applyFill="1" applyBorder="1" applyAlignment="1">
      <alignment horizontal="center" vertical="center"/>
    </xf>
    <xf numFmtId="0" fontId="4" fillId="0" borderId="3" xfId="6" applyFont="1" applyFill="1" applyBorder="1" applyAlignment="1">
      <alignment horizontal="center" vertical="center"/>
    </xf>
    <xf numFmtId="0" fontId="4" fillId="0" borderId="64" xfId="6" applyFont="1" applyFill="1" applyBorder="1" applyAlignment="1">
      <alignment horizontal="center" vertical="center"/>
    </xf>
    <xf numFmtId="0" fontId="39" fillId="0" borderId="23" xfId="6" applyFont="1" applyBorder="1" applyAlignment="1">
      <alignment horizontal="center" vertical="center" wrapText="1"/>
    </xf>
    <xf numFmtId="0" fontId="39" fillId="0" borderId="44" xfId="6" applyFont="1" applyBorder="1" applyAlignment="1">
      <alignment horizontal="center" vertical="center" wrapText="1"/>
    </xf>
    <xf numFmtId="0" fontId="39" fillId="0" borderId="45" xfId="6" applyFont="1" applyBorder="1" applyAlignment="1">
      <alignment horizontal="center" vertical="center" wrapText="1"/>
    </xf>
    <xf numFmtId="0" fontId="4" fillId="0" borderId="2" xfId="6" applyFont="1" applyFill="1" applyBorder="1" applyAlignment="1">
      <alignment horizontal="center" vertical="center"/>
    </xf>
    <xf numFmtId="0" fontId="4" fillId="0" borderId="20" xfId="6" applyFont="1" applyFill="1" applyBorder="1" applyAlignment="1">
      <alignment horizontal="center" vertical="center"/>
    </xf>
    <xf numFmtId="0" fontId="4" fillId="0" borderId="46" xfId="6" applyFont="1" applyFill="1" applyBorder="1" applyAlignment="1">
      <alignment horizontal="center" vertical="center"/>
    </xf>
    <xf numFmtId="0" fontId="4" fillId="0" borderId="83" xfId="6" applyFont="1" applyFill="1" applyBorder="1" applyAlignment="1">
      <alignment horizontal="center" vertical="center"/>
    </xf>
    <xf numFmtId="0" fontId="4" fillId="0" borderId="88" xfId="6" applyFont="1" applyFill="1" applyBorder="1" applyAlignment="1">
      <alignment horizontal="center" vertical="center"/>
    </xf>
    <xf numFmtId="0" fontId="4" fillId="0" borderId="59" xfId="6" applyFont="1" applyFill="1" applyBorder="1" applyAlignment="1">
      <alignment horizontal="center" vertical="center"/>
    </xf>
    <xf numFmtId="0" fontId="4" fillId="0" borderId="60" xfId="6" applyFont="1" applyFill="1" applyBorder="1" applyAlignment="1">
      <alignment horizontal="center" vertical="center"/>
    </xf>
    <xf numFmtId="0" fontId="48" fillId="9" borderId="68" xfId="6" applyFont="1" applyFill="1" applyBorder="1" applyAlignment="1">
      <alignment horizontal="center" vertical="center" wrapText="1"/>
    </xf>
    <xf numFmtId="0" fontId="48" fillId="9" borderId="66" xfId="6" applyFont="1" applyFill="1" applyBorder="1" applyAlignment="1">
      <alignment horizontal="center" vertical="center" wrapText="1"/>
    </xf>
    <xf numFmtId="0" fontId="48" fillId="9" borderId="67" xfId="6" applyFont="1" applyFill="1" applyBorder="1" applyAlignment="1">
      <alignment horizontal="center" vertical="center" wrapText="1"/>
    </xf>
    <xf numFmtId="0" fontId="23" fillId="0" borderId="6" xfId="0" applyFont="1" applyBorder="1" applyAlignment="1">
      <alignment horizontal="center" wrapText="1"/>
    </xf>
    <xf numFmtId="0" fontId="23" fillId="0" borderId="7" xfId="0" applyFont="1" applyBorder="1" applyAlignment="1">
      <alignment horizontal="center" wrapText="1"/>
    </xf>
    <xf numFmtId="0" fontId="23" fillId="0" borderId="8" xfId="0" applyFont="1" applyBorder="1" applyAlignment="1">
      <alignment horizontal="center" wrapText="1"/>
    </xf>
    <xf numFmtId="0" fontId="6" fillId="0" borderId="5" xfId="6" applyFont="1" applyBorder="1" applyAlignment="1">
      <alignment horizontal="center" vertical="center" wrapText="1"/>
    </xf>
    <xf numFmtId="0" fontId="6" fillId="0" borderId="2" xfId="6" applyFont="1" applyBorder="1" applyAlignment="1">
      <alignment horizontal="center" vertical="center" wrapText="1"/>
    </xf>
    <xf numFmtId="0" fontId="25" fillId="0" borderId="5" xfId="6" applyFont="1" applyBorder="1" applyAlignment="1">
      <alignment horizontal="center" vertical="center" wrapText="1"/>
    </xf>
    <xf numFmtId="0" fontId="22" fillId="0" borderId="5" xfId="6" applyFont="1" applyBorder="1" applyAlignment="1">
      <alignment horizontal="center" vertical="center" textRotation="45" shrinkToFit="1"/>
    </xf>
    <xf numFmtId="0" fontId="39" fillId="0" borderId="65" xfId="6" applyFont="1" applyBorder="1" applyAlignment="1">
      <alignment horizontal="center" vertical="center" wrapText="1"/>
    </xf>
    <xf numFmtId="0" fontId="39" fillId="0" borderId="66" xfId="6" applyFont="1" applyBorder="1" applyAlignment="1">
      <alignment horizontal="center" vertical="center" wrapText="1"/>
    </xf>
    <xf numFmtId="0" fontId="6" fillId="0" borderId="90" xfId="6" applyFont="1" applyBorder="1" applyAlignment="1">
      <alignment horizontal="center" vertical="center" wrapText="1"/>
    </xf>
    <xf numFmtId="0" fontId="57" fillId="0" borderId="0" xfId="0" applyFont="1" applyAlignment="1">
      <alignment horizontal="center"/>
    </xf>
    <xf numFmtId="0" fontId="23" fillId="0" borderId="6" xfId="0" applyFont="1" applyBorder="1" applyAlignment="1">
      <alignment horizontal="left" wrapText="1"/>
    </xf>
    <xf numFmtId="0" fontId="23" fillId="0" borderId="7" xfId="0" applyFont="1" applyBorder="1" applyAlignment="1">
      <alignment horizontal="left" wrapText="1"/>
    </xf>
    <xf numFmtId="0" fontId="23" fillId="0" borderId="8" xfId="0" applyFont="1" applyBorder="1" applyAlignment="1">
      <alignment horizontal="left" wrapText="1"/>
    </xf>
    <xf numFmtId="0" fontId="37" fillId="0" borderId="6" xfId="6" applyFont="1" applyBorder="1" applyAlignment="1">
      <alignment horizontal="left" vertical="center" wrapText="1"/>
    </xf>
    <xf numFmtId="0" fontId="37" fillId="0" borderId="7" xfId="6" applyFont="1" applyBorder="1" applyAlignment="1">
      <alignment horizontal="left" vertical="center" wrapText="1"/>
    </xf>
    <xf numFmtId="0" fontId="37" fillId="0" borderId="8" xfId="6" applyFont="1" applyBorder="1" applyAlignment="1">
      <alignment horizontal="left" vertical="center" wrapText="1"/>
    </xf>
    <xf numFmtId="0" fontId="6" fillId="0" borderId="3" xfId="6" applyFont="1" applyBorder="1" applyAlignment="1">
      <alignment horizontal="center" vertical="center" wrapText="1"/>
    </xf>
    <xf numFmtId="0" fontId="6" fillId="0" borderId="64" xfId="6" applyFont="1" applyBorder="1" applyAlignment="1">
      <alignment horizontal="center" vertical="center" wrapText="1"/>
    </xf>
    <xf numFmtId="0" fontId="6" fillId="0" borderId="67" xfId="6" applyFont="1" applyBorder="1" applyAlignment="1">
      <alignment horizontal="center" vertical="center" wrapText="1"/>
    </xf>
    <xf numFmtId="0" fontId="6" fillId="0" borderId="61" xfId="6" applyFont="1" applyBorder="1" applyAlignment="1">
      <alignment horizontal="center" vertical="center" wrapText="1"/>
    </xf>
    <xf numFmtId="0" fontId="6" fillId="0" borderId="39" xfId="6" applyFont="1" applyBorder="1" applyAlignment="1">
      <alignment horizontal="center" vertical="center" wrapText="1"/>
    </xf>
    <xf numFmtId="0" fontId="25" fillId="0" borderId="39" xfId="6" applyFont="1" applyBorder="1" applyAlignment="1">
      <alignment horizontal="center" vertical="center" wrapText="1"/>
    </xf>
    <xf numFmtId="0" fontId="22" fillId="0" borderId="39" xfId="6" applyFont="1" applyBorder="1" applyAlignment="1">
      <alignment horizontal="center" vertical="center" wrapText="1"/>
    </xf>
    <xf numFmtId="0" fontId="22" fillId="0" borderId="91" xfId="6" applyFont="1" applyBorder="1" applyAlignment="1">
      <alignment horizontal="center" vertical="center" wrapText="1"/>
    </xf>
    <xf numFmtId="0" fontId="22" fillId="0" borderId="5" xfId="6" applyFont="1" applyBorder="1" applyAlignment="1">
      <alignment horizontal="center" vertical="center" wrapText="1"/>
    </xf>
    <xf numFmtId="0" fontId="22" fillId="0" borderId="62" xfId="6" applyFont="1" applyBorder="1" applyAlignment="1">
      <alignment horizontal="center" vertical="center" wrapText="1"/>
    </xf>
    <xf numFmtId="0" fontId="38" fillId="0" borderId="92" xfId="6" applyFont="1" applyBorder="1" applyAlignment="1">
      <alignment horizontal="center" vertical="center" wrapText="1"/>
    </xf>
    <xf numFmtId="0" fontId="38" fillId="0" borderId="40" xfId="6" applyFont="1" applyBorder="1" applyAlignment="1">
      <alignment horizontal="center" vertical="center" wrapText="1"/>
    </xf>
    <xf numFmtId="0" fontId="38" fillId="0" borderId="93" xfId="6" applyFont="1" applyBorder="1" applyAlignment="1">
      <alignment horizontal="center" vertical="center" wrapText="1"/>
    </xf>
    <xf numFmtId="0" fontId="6" fillId="0" borderId="63" xfId="6" applyFont="1" applyBorder="1" applyAlignment="1">
      <alignment horizontal="center" vertical="center" wrapText="1"/>
    </xf>
    <xf numFmtId="0" fontId="6" fillId="0" borderId="4" xfId="6" applyFont="1" applyBorder="1" applyAlignment="1">
      <alignment horizontal="center" vertical="center" wrapText="1"/>
    </xf>
    <xf numFmtId="0" fontId="39" fillId="0" borderId="134" xfId="6" applyFont="1" applyBorder="1" applyAlignment="1">
      <alignment horizontal="center" vertical="center" wrapText="1"/>
    </xf>
    <xf numFmtId="0" fontId="39" fillId="0" borderId="135" xfId="6" applyFont="1" applyBorder="1" applyAlignment="1">
      <alignment horizontal="center" vertical="center" wrapText="1"/>
    </xf>
    <xf numFmtId="0" fontId="39" fillId="0" borderId="136" xfId="6" applyFont="1" applyBorder="1" applyAlignment="1">
      <alignment horizontal="center" vertical="center" wrapText="1"/>
    </xf>
    <xf numFmtId="0" fontId="43" fillId="0" borderId="53" xfId="6" applyFont="1" applyBorder="1" applyAlignment="1">
      <alignment horizontal="left" vertical="center" wrapText="1"/>
    </xf>
    <xf numFmtId="0" fontId="37" fillId="0" borderId="54" xfId="6" applyFont="1" applyBorder="1" applyAlignment="1">
      <alignment horizontal="left" vertical="center" wrapText="1"/>
    </xf>
    <xf numFmtId="0" fontId="54" fillId="0" borderId="65" xfId="6" applyFont="1" applyBorder="1" applyAlignment="1">
      <alignment horizontal="center" vertical="center" wrapText="1"/>
    </xf>
    <xf numFmtId="0" fontId="54" fillId="0" borderId="66" xfId="6" applyFont="1" applyBorder="1" applyAlignment="1">
      <alignment horizontal="center" vertical="center" wrapText="1"/>
    </xf>
    <xf numFmtId="0" fontId="1" fillId="0" borderId="12" xfId="6" applyFont="1" applyBorder="1" applyAlignment="1">
      <alignment horizontal="center" vertical="center"/>
    </xf>
    <xf numFmtId="0" fontId="1" fillId="0" borderId="14" xfId="6" applyFont="1" applyBorder="1" applyAlignment="1">
      <alignment horizontal="center" vertical="center"/>
    </xf>
    <xf numFmtId="0" fontId="1" fillId="0" borderId="38" xfId="6" applyFont="1" applyBorder="1" applyAlignment="1">
      <alignment horizontal="center" vertical="center" wrapText="1"/>
    </xf>
    <xf numFmtId="0" fontId="1" fillId="0" borderId="39" xfId="6" applyFont="1" applyBorder="1" applyAlignment="1">
      <alignment horizontal="center" vertical="center" wrapText="1"/>
    </xf>
    <xf numFmtId="0" fontId="53" fillId="9" borderId="0" xfId="0" applyFont="1" applyFill="1" applyAlignment="1">
      <alignment horizontal="center" vertical="center"/>
    </xf>
    <xf numFmtId="0" fontId="6" fillId="0" borderId="6" xfId="6" applyFont="1" applyBorder="1" applyAlignment="1">
      <alignment horizontal="center" vertical="center"/>
    </xf>
    <xf numFmtId="0" fontId="6" fillId="0" borderId="7" xfId="6" applyFont="1" applyBorder="1" applyAlignment="1">
      <alignment horizontal="center" vertical="center"/>
    </xf>
    <xf numFmtId="0" fontId="6" fillId="0" borderId="8" xfId="6" applyFont="1" applyBorder="1" applyAlignment="1">
      <alignment horizontal="center" vertical="center"/>
    </xf>
    <xf numFmtId="0" fontId="21" fillId="0" borderId="84" xfId="5" applyFont="1" applyBorder="1" applyAlignment="1">
      <alignment horizontal="center" vertical="top" wrapText="1"/>
    </xf>
    <xf numFmtId="0" fontId="21" fillId="0" borderId="85" xfId="5" applyFont="1" applyBorder="1" applyAlignment="1">
      <alignment horizontal="center" vertical="top" wrapText="1"/>
    </xf>
    <xf numFmtId="0" fontId="21" fillId="0" borderId="109" xfId="5" applyFont="1" applyBorder="1" applyAlignment="1">
      <alignment horizontal="center" vertical="top" wrapText="1"/>
    </xf>
    <xf numFmtId="0" fontId="44" fillId="9" borderId="69" xfId="6" applyFont="1" applyFill="1" applyBorder="1" applyAlignment="1">
      <alignment horizontal="center" vertical="center" wrapText="1"/>
    </xf>
    <xf numFmtId="0" fontId="44" fillId="9" borderId="72" xfId="6" applyFont="1" applyFill="1" applyBorder="1" applyAlignment="1">
      <alignment horizontal="center" vertical="center" wrapText="1"/>
    </xf>
    <xf numFmtId="0" fontId="21" fillId="0" borderId="51" xfId="5" applyFont="1" applyBorder="1" applyAlignment="1">
      <alignment vertical="top" wrapText="1"/>
    </xf>
    <xf numFmtId="0" fontId="21" fillId="0" borderId="52" xfId="5" applyFont="1" applyBorder="1" applyAlignment="1">
      <alignment vertical="top" wrapText="1"/>
    </xf>
    <xf numFmtId="0" fontId="21" fillId="0" borderId="107" xfId="5" applyFont="1" applyBorder="1" applyAlignment="1">
      <alignment vertical="top" wrapText="1"/>
    </xf>
    <xf numFmtId="0" fontId="21" fillId="0" borderId="84" xfId="5" applyFont="1" applyBorder="1" applyAlignment="1">
      <alignment vertical="top" wrapText="1"/>
    </xf>
    <xf numFmtId="0" fontId="21" fillId="0" borderId="85" xfId="5" applyFont="1" applyBorder="1" applyAlignment="1">
      <alignment vertical="top" wrapText="1"/>
    </xf>
    <xf numFmtId="0" fontId="21" fillId="0" borderId="109" xfId="5" applyFont="1" applyBorder="1" applyAlignment="1">
      <alignment vertical="top" wrapText="1"/>
    </xf>
    <xf numFmtId="0" fontId="21" fillId="0" borderId="110" xfId="5" applyFont="1" applyBorder="1" applyAlignment="1">
      <alignment vertical="top" wrapText="1"/>
    </xf>
    <xf numFmtId="0" fontId="21" fillId="0" borderId="46" xfId="5" applyFont="1" applyBorder="1" applyAlignment="1">
      <alignment vertical="top" wrapText="1"/>
    </xf>
    <xf numFmtId="0" fontId="21" fillId="0" borderId="111" xfId="5" applyFont="1" applyBorder="1" applyAlignment="1">
      <alignment vertical="top" wrapText="1"/>
    </xf>
    <xf numFmtId="0" fontId="21" fillId="0" borderId="6" xfId="5" applyFont="1" applyBorder="1" applyAlignment="1">
      <alignment vertical="top" wrapText="1"/>
    </xf>
    <xf numFmtId="0" fontId="21" fillId="0" borderId="7" xfId="5" applyFont="1" applyBorder="1" applyAlignment="1">
      <alignment vertical="top" wrapText="1"/>
    </xf>
    <xf numFmtId="0" fontId="21" fillId="0" borderId="8" xfId="5" applyFont="1" applyBorder="1" applyAlignment="1">
      <alignment vertical="top" wrapText="1"/>
    </xf>
    <xf numFmtId="0" fontId="1" fillId="0" borderId="23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0" fillId="2" borderId="24" xfId="0" applyFill="1" applyBorder="1" applyAlignment="1">
      <alignment horizontal="center"/>
    </xf>
    <xf numFmtId="0" fontId="0" fillId="2" borderId="24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 vertical="center"/>
    </xf>
    <xf numFmtId="0" fontId="0" fillId="10" borderId="24" xfId="0" applyFill="1" applyBorder="1" applyAlignment="1">
      <alignment horizontal="center"/>
    </xf>
    <xf numFmtId="0" fontId="0" fillId="8" borderId="24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/>
    </xf>
    <xf numFmtId="0" fontId="1" fillId="0" borderId="103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0" xfId="6" applyFont="1" applyBorder="1" applyAlignment="1">
      <alignment horizontal="center" vertical="center"/>
    </xf>
    <xf numFmtId="0" fontId="1" fillId="0" borderId="51" xfId="6" applyFont="1" applyBorder="1" applyAlignment="1">
      <alignment horizontal="center" vertical="center"/>
    </xf>
    <xf numFmtId="0" fontId="6" fillId="0" borderId="41" xfId="6" applyFont="1" applyBorder="1" applyAlignment="1">
      <alignment horizontal="center" vertical="center" wrapText="1"/>
    </xf>
    <xf numFmtId="0" fontId="6" fillId="0" borderId="50" xfId="6" applyFont="1" applyBorder="1" applyAlignment="1">
      <alignment horizontal="center" vertical="center" wrapText="1"/>
    </xf>
    <xf numFmtId="0" fontId="6" fillId="0" borderId="49" xfId="6" applyFont="1" applyBorder="1" applyAlignment="1">
      <alignment horizontal="center" vertical="center" wrapText="1"/>
    </xf>
    <xf numFmtId="0" fontId="6" fillId="0" borderId="55" xfId="6" applyFont="1" applyBorder="1" applyAlignment="1">
      <alignment horizontal="center" vertical="center" wrapText="1"/>
    </xf>
    <xf numFmtId="0" fontId="6" fillId="0" borderId="56" xfId="6" applyFont="1" applyBorder="1" applyAlignment="1">
      <alignment horizontal="center" vertical="center" wrapText="1"/>
    </xf>
    <xf numFmtId="0" fontId="6" fillId="0" borderId="57" xfId="6" applyFont="1" applyBorder="1" applyAlignment="1">
      <alignment horizontal="center" vertical="center" wrapText="1"/>
    </xf>
    <xf numFmtId="0" fontId="6" fillId="0" borderId="62" xfId="6" applyFont="1" applyBorder="1" applyAlignment="1">
      <alignment horizontal="center" vertical="center" wrapText="1"/>
    </xf>
    <xf numFmtId="0" fontId="7" fillId="10" borderId="5" xfId="0" applyFont="1" applyFill="1" applyBorder="1" applyAlignment="1">
      <alignment horizontal="left"/>
    </xf>
    <xf numFmtId="0" fontId="24" fillId="10" borderId="5" xfId="0" applyNumberFormat="1" applyFont="1" applyFill="1" applyBorder="1"/>
    <xf numFmtId="0" fontId="9" fillId="10" borderId="5" xfId="0" applyFont="1" applyFill="1" applyBorder="1" applyAlignment="1">
      <alignment horizontal="left" vertical="top" wrapText="1"/>
    </xf>
    <xf numFmtId="0" fontId="23" fillId="0" borderId="0" xfId="0" applyFont="1" applyAlignment="1"/>
    <xf numFmtId="0" fontId="7" fillId="0" borderId="40" xfId="0" applyFont="1" applyBorder="1"/>
    <xf numFmtId="0" fontId="66" fillId="0" borderId="0" xfId="0" applyFont="1"/>
  </cellXfs>
  <cellStyles count="10">
    <cellStyle name="Bordes" xfId="9"/>
    <cellStyle name="Moneda" xfId="7" builtinId="4"/>
    <cellStyle name="Normal" xfId="0" builtinId="0"/>
    <cellStyle name="Normal 2" xfId="5"/>
    <cellStyle name="Normal 2 2" xfId="2"/>
    <cellStyle name="Normal 2 3" xfId="6"/>
    <cellStyle name="Normal 3 2" xfId="3"/>
    <cellStyle name="Normal 4" xfId="1"/>
    <cellStyle name="Normal_09_COPOCYT M.Sectorial" xfId="8"/>
    <cellStyle name="Normal_Dir Alimentacion - CGR" xfId="4"/>
  </cellStyles>
  <dxfs count="416"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auto="1"/>
      </font>
      <numFmt numFmtId="3" formatCode="#,##0"/>
      <fill>
        <patternFill>
          <bgColor theme="5" tint="0.39994506668294322"/>
        </patternFill>
      </fill>
    </dxf>
    <dxf>
      <font>
        <b/>
        <i val="0"/>
        <color auto="1"/>
      </font>
      <numFmt numFmtId="3" formatCode="#,##0"/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jpeg"/><Relationship Id="rId1" Type="http://schemas.openxmlformats.org/officeDocument/2006/relationships/image" Target="../media/image6.jp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8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276225</xdr:colOff>
      <xdr:row>0</xdr:row>
      <xdr:rowOff>123826</xdr:rowOff>
    </xdr:from>
    <xdr:to>
      <xdr:col>1</xdr:col>
      <xdr:colOff>1943100</xdr:colOff>
      <xdr:row>0</xdr:row>
      <xdr:rowOff>447676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E17CFCA0-3D90-49AA-8E9F-6C0113A9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123826"/>
          <a:ext cx="1666875" cy="323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9525</xdr:colOff>
      <xdr:row>0</xdr:row>
      <xdr:rowOff>2</xdr:rowOff>
    </xdr:from>
    <xdr:to>
      <xdr:col>10</xdr:col>
      <xdr:colOff>1352550</xdr:colOff>
      <xdr:row>4</xdr:row>
      <xdr:rowOff>190501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72600" y="2"/>
          <a:ext cx="1343025" cy="1457324"/>
        </a:xfrm>
        <a:prstGeom prst="rect">
          <a:avLst/>
        </a:prstGeom>
      </xdr:spPr>
    </xdr:pic>
    <xdr:clientData/>
  </xdr:twoCellAnchor>
  <xdr:twoCellAnchor editAs="oneCell">
    <xdr:from>
      <xdr:col>1</xdr:col>
      <xdr:colOff>171450</xdr:colOff>
      <xdr:row>0</xdr:row>
      <xdr:rowOff>1</xdr:rowOff>
    </xdr:from>
    <xdr:to>
      <xdr:col>1</xdr:col>
      <xdr:colOff>2324099</xdr:colOff>
      <xdr:row>2</xdr:row>
      <xdr:rowOff>209550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4800" y="1"/>
          <a:ext cx="2152649" cy="54292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760064</xdr:colOff>
      <xdr:row>61</xdr:row>
      <xdr:rowOff>187777</xdr:rowOff>
    </xdr:from>
    <xdr:to>
      <xdr:col>21</xdr:col>
      <xdr:colOff>227734</xdr:colOff>
      <xdr:row>67</xdr:row>
      <xdr:rowOff>357197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482FAF3-64AC-42DD-B87A-4285A7BD29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0064" y="26800627"/>
          <a:ext cx="991670" cy="3331719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20</xdr:col>
      <xdr:colOff>209787</xdr:colOff>
      <xdr:row>68</xdr:row>
      <xdr:rowOff>2721</xdr:rowOff>
    </xdr:from>
    <xdr:to>
      <xdr:col>21</xdr:col>
      <xdr:colOff>19286</xdr:colOff>
      <xdr:row>76</xdr:row>
      <xdr:rowOff>355023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53DF42C0-C5BE-41CD-B845-59EDC9246D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91787" y="30149346"/>
          <a:ext cx="571499" cy="5019551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28575</xdr:colOff>
      <xdr:row>22</xdr:row>
      <xdr:rowOff>68735</xdr:rowOff>
    </xdr:from>
    <xdr:ext cx="8321040" cy="1139952"/>
    <xdr:pic>
      <xdr:nvPicPr>
        <xdr:cNvPr id="2" name="Imagen 1">
          <a:extLst>
            <a:ext uri="{FF2B5EF4-FFF2-40B4-BE49-F238E27FC236}">
              <a16:creationId xmlns:a16="http://schemas.microsoft.com/office/drawing/2014/main" xmlns="" id="{CB36E4E4-303A-4784-9B3F-A0F7CA5C71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6040910"/>
          <a:ext cx="8321040" cy="1139952"/>
        </a:xfrm>
        <a:prstGeom prst="rect">
          <a:avLst/>
        </a:prstGeom>
      </xdr:spPr>
    </xdr:pic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1447800</xdr:colOff>
      <xdr:row>2</xdr:row>
      <xdr:rowOff>199124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6EA8DFE3-6A33-4341-A5C1-5D0E780799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47800" cy="69442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0</xdr:rowOff>
    </xdr:from>
    <xdr:ext cx="1933575" cy="535781"/>
    <xdr:pic>
      <xdr:nvPicPr>
        <xdr:cNvPr id="4" name="Imagen 3">
          <a:extLst>
            <a:ext uri="{FF2B5EF4-FFF2-40B4-BE49-F238E27FC236}">
              <a16:creationId xmlns:a16="http://schemas.microsoft.com/office/drawing/2014/main" xmlns="" id="{4B6CC077-8BBE-42EB-8218-3C03AA864D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969" y="107156"/>
          <a:ext cx="1933575" cy="535781"/>
        </a:xfrm>
        <a:prstGeom prst="rect">
          <a:avLst/>
        </a:prstGeom>
      </xdr:spPr>
    </xdr:pic>
    <xdr:clientData/>
  </xdr:oneCellAnchor>
  <xdr:twoCellAnchor editAs="oneCell">
    <xdr:from>
      <xdr:col>10</xdr:col>
      <xdr:colOff>142875</xdr:colOff>
      <xdr:row>1</xdr:row>
      <xdr:rowOff>35719</xdr:rowOff>
    </xdr:from>
    <xdr:to>
      <xdr:col>12</xdr:col>
      <xdr:colOff>9525</xdr:colOff>
      <xdr:row>4</xdr:row>
      <xdr:rowOff>333374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83447A57-887B-4761-9EE1-3A9796562B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513094" y="142875"/>
          <a:ext cx="1343025" cy="110728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CC8A75C7-A093-459C-828A-F60F532453FB}"/>
            </a:ext>
          </a:extLst>
        </xdr:cNvPr>
        <xdr:cNvSpPr txBox="1"/>
      </xdr:nvSpPr>
      <xdr:spPr>
        <a:xfrm>
          <a:off x="66675" y="95251"/>
          <a:ext cx="14144625" cy="5715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4" name="Imagen 3">
          <a:extLst>
            <a:ext uri="{FF2B5EF4-FFF2-40B4-BE49-F238E27FC236}">
              <a16:creationId xmlns:a16="http://schemas.microsoft.com/office/drawing/2014/main" xmlns="" id="{EE9FB76A-337A-4D51-B8C5-628BAADFBD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10850" y="47625"/>
          <a:ext cx="1933575" cy="7334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I87"/>
  <sheetViews>
    <sheetView zoomScale="96" zoomScaleNormal="96" workbookViewId="0">
      <selection activeCell="A27" sqref="A27:O27"/>
    </sheetView>
  </sheetViews>
  <sheetFormatPr baseColWidth="10" defaultRowHeight="15"/>
  <cols>
    <col min="2" max="2" width="15.7109375" customWidth="1"/>
    <col min="16" max="16" width="13.85546875" customWidth="1"/>
  </cols>
  <sheetData>
    <row r="3" spans="1:35" s="28" customFormat="1" ht="20.100000000000001" customHeight="1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</row>
    <row r="4" spans="1:35" s="28" customFormat="1" ht="20.100000000000001" customHeight="1" thickBot="1">
      <c r="A4" s="46"/>
      <c r="B4" s="46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9"/>
      <c r="Q4" s="49"/>
      <c r="R4" s="49"/>
      <c r="S4" s="49"/>
      <c r="T4" s="49"/>
      <c r="U4" s="49"/>
      <c r="V4" s="49"/>
      <c r="W4" s="49"/>
      <c r="X4" s="49"/>
      <c r="Y4" s="49"/>
      <c r="Z4" s="49"/>
      <c r="AA4" s="49"/>
      <c r="AB4" s="49"/>
      <c r="AC4" s="49"/>
      <c r="AD4" s="49"/>
      <c r="AE4" s="49"/>
      <c r="AF4" s="49"/>
      <c r="AG4" s="49"/>
      <c r="AH4" s="49"/>
      <c r="AI4" s="49"/>
    </row>
    <row r="5" spans="1:35" s="28" customFormat="1" ht="30" customHeight="1" thickBot="1">
      <c r="A5" s="452" t="s">
        <v>424</v>
      </c>
      <c r="B5" s="453"/>
      <c r="C5" s="453"/>
      <c r="D5" s="453"/>
      <c r="E5" s="453"/>
      <c r="F5" s="453"/>
      <c r="G5" s="453"/>
      <c r="H5" s="453"/>
      <c r="I5" s="453"/>
      <c r="J5" s="453"/>
      <c r="K5" s="453"/>
      <c r="L5" s="453"/>
      <c r="M5" s="453"/>
      <c r="N5" s="453"/>
      <c r="O5" s="454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  <c r="AC5" s="49"/>
      <c r="AD5" s="49"/>
      <c r="AE5" s="49"/>
      <c r="AF5" s="49"/>
      <c r="AG5" s="49"/>
      <c r="AH5" s="49"/>
      <c r="AI5" s="49"/>
    </row>
    <row r="6" spans="1:35" s="28" customFormat="1" ht="30" customHeight="1" thickBot="1">
      <c r="A6" s="452" t="s">
        <v>425</v>
      </c>
      <c r="B6" s="453"/>
      <c r="C6" s="453"/>
      <c r="D6" s="453"/>
      <c r="E6" s="453"/>
      <c r="F6" s="453"/>
      <c r="G6" s="453"/>
      <c r="H6" s="453"/>
      <c r="I6" s="453"/>
      <c r="J6" s="453"/>
      <c r="K6" s="453"/>
      <c r="L6" s="453"/>
      <c r="M6" s="453"/>
      <c r="N6" s="453"/>
      <c r="O6" s="454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</row>
    <row r="7" spans="1:35" s="28" customFormat="1" ht="30" customHeight="1" thickBot="1">
      <c r="A7" s="455" t="s">
        <v>426</v>
      </c>
      <c r="B7" s="456"/>
      <c r="C7" s="456"/>
      <c r="D7" s="456"/>
      <c r="E7" s="456"/>
      <c r="F7" s="456"/>
      <c r="G7" s="456"/>
      <c r="H7" s="456"/>
      <c r="I7" s="456"/>
      <c r="J7" s="456"/>
      <c r="K7" s="456"/>
      <c r="L7" s="456"/>
      <c r="M7" s="456"/>
      <c r="N7" s="456"/>
      <c r="O7" s="457"/>
      <c r="P7" s="46"/>
      <c r="Q7" s="46"/>
      <c r="R7" s="46"/>
      <c r="S7" s="46"/>
      <c r="T7" s="46"/>
      <c r="U7" s="46"/>
      <c r="V7" s="46"/>
      <c r="W7" s="46"/>
      <c r="X7" s="46"/>
      <c r="Y7" s="46"/>
      <c r="Z7" s="46"/>
      <c r="AA7" s="46"/>
      <c r="AB7" s="46"/>
      <c r="AC7" s="46"/>
      <c r="AD7" s="46"/>
      <c r="AE7" s="46"/>
      <c r="AF7" s="46"/>
      <c r="AG7" s="46"/>
      <c r="AH7" s="46"/>
      <c r="AI7" s="46"/>
    </row>
    <row r="8" spans="1:35" s="28" customFormat="1" ht="20.100000000000001" customHeight="1" thickTop="1">
      <c r="A8" s="50"/>
      <c r="B8" s="50"/>
      <c r="C8" s="47"/>
      <c r="D8" s="48"/>
      <c r="E8" s="48"/>
      <c r="F8" s="51"/>
      <c r="G8" s="52"/>
      <c r="H8" s="52"/>
      <c r="I8" s="52"/>
      <c r="J8" s="52"/>
      <c r="K8" s="52"/>
      <c r="L8" s="52"/>
      <c r="M8" s="52"/>
      <c r="N8" s="46"/>
      <c r="O8" s="46"/>
      <c r="P8" s="61" t="s">
        <v>2</v>
      </c>
      <c r="Q8" s="436">
        <f>'1.-POA-2025'!P18</f>
        <v>3480</v>
      </c>
      <c r="R8" s="46"/>
      <c r="S8" s="46"/>
      <c r="T8" s="46"/>
      <c r="U8" s="46"/>
      <c r="V8" s="46"/>
      <c r="W8" s="46"/>
      <c r="X8" s="46"/>
      <c r="Y8" s="46"/>
      <c r="Z8" s="46"/>
      <c r="AA8" s="46"/>
      <c r="AB8" s="46"/>
      <c r="AC8" s="46"/>
      <c r="AD8" s="46"/>
      <c r="AE8" s="46"/>
      <c r="AF8" s="46"/>
      <c r="AG8" s="46"/>
      <c r="AH8" s="46"/>
      <c r="AI8" s="46"/>
    </row>
    <row r="9" spans="1:35" s="28" customFormat="1" ht="20.100000000000001" customHeight="1" thickBot="1">
      <c r="A9" s="50"/>
      <c r="B9" s="50"/>
      <c r="C9" s="47"/>
      <c r="D9" s="48"/>
      <c r="E9" s="48"/>
      <c r="F9" s="51"/>
      <c r="G9" s="52"/>
      <c r="H9" s="52"/>
      <c r="I9" s="52"/>
      <c r="J9" s="52"/>
      <c r="K9" s="52"/>
      <c r="L9" s="52"/>
      <c r="M9" s="52"/>
      <c r="N9" s="46"/>
      <c r="O9" s="46"/>
      <c r="P9" s="62" t="s">
        <v>14</v>
      </c>
      <c r="Q9" s="438">
        <f>'1.-POA-2025'!P19</f>
        <v>1942</v>
      </c>
      <c r="R9" s="46"/>
      <c r="S9" s="46"/>
      <c r="T9" s="46"/>
      <c r="U9" s="46"/>
      <c r="V9" s="46"/>
      <c r="W9" s="46"/>
      <c r="X9" s="46"/>
      <c r="Y9" s="46"/>
      <c r="Z9" s="46"/>
      <c r="AA9" s="46"/>
      <c r="AB9" s="46"/>
      <c r="AC9" s="46"/>
      <c r="AD9" s="46"/>
      <c r="AE9" s="46"/>
      <c r="AF9" s="46"/>
      <c r="AG9" s="46"/>
      <c r="AH9" s="46"/>
      <c r="AI9" s="46"/>
    </row>
    <row r="10" spans="1:35" s="28" customFormat="1" ht="20.100000000000001" customHeight="1" thickTop="1" thickBot="1">
      <c r="A10" s="50"/>
      <c r="B10" s="50"/>
      <c r="C10" s="47"/>
      <c r="D10" s="48"/>
      <c r="E10" s="48"/>
      <c r="F10" s="51"/>
      <c r="G10" s="52"/>
      <c r="H10" s="52"/>
      <c r="I10" s="52"/>
      <c r="J10" s="52"/>
      <c r="K10" s="52"/>
      <c r="L10" s="52"/>
      <c r="M10" s="52"/>
      <c r="N10" s="46"/>
      <c r="O10" s="46"/>
      <c r="P10" s="46"/>
      <c r="Q10" s="425"/>
      <c r="R10" s="46"/>
      <c r="S10" s="46"/>
      <c r="T10" s="46"/>
      <c r="U10" s="46"/>
      <c r="V10" s="46"/>
      <c r="W10" s="46"/>
      <c r="X10" s="46"/>
      <c r="Y10" s="46"/>
      <c r="Z10" s="46"/>
      <c r="AA10" s="46"/>
      <c r="AB10" s="46"/>
      <c r="AC10" s="46"/>
      <c r="AD10" s="46"/>
      <c r="AE10" s="46"/>
      <c r="AF10" s="46"/>
      <c r="AG10" s="46"/>
      <c r="AH10" s="46"/>
      <c r="AI10" s="46"/>
    </row>
    <row r="11" spans="1:35" s="28" customFormat="1" ht="30" customHeight="1" thickBot="1">
      <c r="A11" s="452" t="s">
        <v>427</v>
      </c>
      <c r="B11" s="453"/>
      <c r="C11" s="453"/>
      <c r="D11" s="453"/>
      <c r="E11" s="453"/>
      <c r="F11" s="453"/>
      <c r="G11" s="453"/>
      <c r="H11" s="453"/>
      <c r="I11" s="453"/>
      <c r="J11" s="453"/>
      <c r="K11" s="453"/>
      <c r="L11" s="453"/>
      <c r="M11" s="453"/>
      <c r="N11" s="453"/>
      <c r="O11" s="454"/>
      <c r="P11" s="49"/>
      <c r="Q11" s="426"/>
      <c r="R11" s="49"/>
      <c r="S11" s="49"/>
      <c r="T11" s="49"/>
      <c r="U11" s="49"/>
      <c r="V11" s="49"/>
      <c r="W11" s="49"/>
      <c r="X11" s="49"/>
      <c r="Y11" s="49"/>
      <c r="Z11" s="49"/>
      <c r="AA11" s="49"/>
      <c r="AB11" s="49"/>
      <c r="AC11" s="49"/>
      <c r="AD11" s="49"/>
      <c r="AE11" s="49"/>
      <c r="AF11" s="49"/>
      <c r="AG11" s="49"/>
      <c r="AH11" s="49"/>
      <c r="AI11" s="49"/>
    </row>
    <row r="12" spans="1:35" s="28" customFormat="1" ht="30" customHeight="1" thickBot="1">
      <c r="A12" s="458" t="s">
        <v>428</v>
      </c>
      <c r="B12" s="459"/>
      <c r="C12" s="459"/>
      <c r="D12" s="459"/>
      <c r="E12" s="459"/>
      <c r="F12" s="459"/>
      <c r="G12" s="459"/>
      <c r="H12" s="459"/>
      <c r="I12" s="459"/>
      <c r="J12" s="459"/>
      <c r="K12" s="459"/>
      <c r="L12" s="459"/>
      <c r="M12" s="459"/>
      <c r="N12" s="459"/>
      <c r="O12" s="460"/>
      <c r="P12" s="49"/>
      <c r="Q12" s="426"/>
      <c r="R12" s="49"/>
      <c r="S12" s="49"/>
      <c r="T12" s="49"/>
      <c r="U12" s="49"/>
      <c r="V12" s="49"/>
      <c r="W12" s="49"/>
      <c r="X12" s="49"/>
      <c r="Y12" s="49"/>
      <c r="Z12" s="49"/>
      <c r="AA12" s="49"/>
      <c r="AB12" s="49"/>
      <c r="AC12" s="49"/>
      <c r="AD12" s="46"/>
      <c r="AE12" s="46"/>
      <c r="AF12" s="46"/>
      <c r="AG12" s="46"/>
      <c r="AH12" s="46"/>
      <c r="AI12" s="46"/>
    </row>
    <row r="13" spans="1:35" s="28" customFormat="1" ht="42" customHeight="1" thickTop="1">
      <c r="A13" s="50"/>
      <c r="B13" s="50"/>
      <c r="C13" s="47"/>
      <c r="D13" s="48"/>
      <c r="E13" s="48"/>
      <c r="F13" s="51"/>
      <c r="G13" s="52"/>
      <c r="H13" s="52"/>
      <c r="I13" s="52"/>
      <c r="J13" s="52"/>
      <c r="K13" s="52"/>
      <c r="L13" s="52"/>
      <c r="M13" s="52"/>
      <c r="N13" s="46"/>
      <c r="O13" s="46"/>
      <c r="P13" s="420" t="s">
        <v>450</v>
      </c>
      <c r="Q13" s="436">
        <f>'1.-POA-2025'!P52</f>
        <v>6679</v>
      </c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6"/>
      <c r="AE13" s="46"/>
      <c r="AF13" s="46"/>
      <c r="AG13" s="46"/>
      <c r="AH13" s="46"/>
      <c r="AI13" s="46"/>
    </row>
    <row r="14" spans="1:35" s="28" customFormat="1" ht="37.5" customHeight="1">
      <c r="A14" s="50"/>
      <c r="B14" s="50"/>
      <c r="C14" s="47"/>
      <c r="D14" s="48"/>
      <c r="E14" s="48"/>
      <c r="F14" s="51"/>
      <c r="G14" s="52"/>
      <c r="H14" s="52"/>
      <c r="I14" s="52"/>
      <c r="J14" s="52"/>
      <c r="K14" s="52"/>
      <c r="L14" s="52"/>
      <c r="M14" s="52"/>
      <c r="N14" s="46"/>
      <c r="O14" s="46"/>
      <c r="P14" s="421" t="s">
        <v>451</v>
      </c>
      <c r="Q14" s="437">
        <f>'1.-POA-2025'!P53</f>
        <v>10974</v>
      </c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</row>
    <row r="15" spans="1:35" s="28" customFormat="1" ht="20.100000000000001" customHeight="1" thickBot="1">
      <c r="A15" s="50"/>
      <c r="B15" s="50"/>
      <c r="C15" s="47"/>
      <c r="D15" s="48"/>
      <c r="E15" s="48"/>
      <c r="F15" s="53"/>
      <c r="G15" s="52"/>
      <c r="H15" s="52"/>
      <c r="I15" s="52"/>
      <c r="J15" s="52"/>
      <c r="K15" s="52"/>
      <c r="L15" s="52"/>
      <c r="M15" s="52"/>
      <c r="N15" s="52"/>
      <c r="O15" s="52"/>
      <c r="P15" s="52"/>
      <c r="Q15" s="428"/>
      <c r="R15" s="52"/>
      <c r="S15" s="52"/>
      <c r="T15" s="52"/>
      <c r="U15" s="52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46"/>
      <c r="AI15" s="46"/>
    </row>
    <row r="16" spans="1:35" s="28" customFormat="1" ht="30" customHeight="1" thickBot="1">
      <c r="A16" s="452" t="s">
        <v>427</v>
      </c>
      <c r="B16" s="453"/>
      <c r="C16" s="453"/>
      <c r="D16" s="453"/>
      <c r="E16" s="453"/>
      <c r="F16" s="453"/>
      <c r="G16" s="453"/>
      <c r="H16" s="453"/>
      <c r="I16" s="453"/>
      <c r="J16" s="453"/>
      <c r="K16" s="453"/>
      <c r="L16" s="453"/>
      <c r="M16" s="453"/>
      <c r="N16" s="453"/>
      <c r="O16" s="454"/>
      <c r="P16" s="49"/>
      <c r="Q16" s="426"/>
      <c r="R16" s="49"/>
      <c r="S16" s="49"/>
      <c r="T16" s="49"/>
      <c r="U16" s="49"/>
      <c r="V16" s="49"/>
      <c r="W16" s="49"/>
      <c r="X16" s="49"/>
      <c r="Y16" s="49"/>
      <c r="Z16" s="49"/>
      <c r="AA16" s="49"/>
      <c r="AB16" s="49"/>
      <c r="AC16" s="49"/>
      <c r="AD16" s="49"/>
      <c r="AE16" s="49"/>
      <c r="AF16" s="49"/>
      <c r="AG16" s="49"/>
      <c r="AH16" s="49"/>
      <c r="AI16" s="49"/>
    </row>
    <row r="17" spans="1:35" s="28" customFormat="1" ht="30" customHeight="1" thickBot="1">
      <c r="A17" s="458" t="s">
        <v>429</v>
      </c>
      <c r="B17" s="459"/>
      <c r="C17" s="459"/>
      <c r="D17" s="459"/>
      <c r="E17" s="459"/>
      <c r="F17" s="459"/>
      <c r="G17" s="459"/>
      <c r="H17" s="459"/>
      <c r="I17" s="459"/>
      <c r="J17" s="459"/>
      <c r="K17" s="459"/>
      <c r="L17" s="459"/>
      <c r="M17" s="459"/>
      <c r="N17" s="459"/>
      <c r="O17" s="460"/>
      <c r="P17" s="49"/>
      <c r="Q17" s="426"/>
      <c r="R17" s="49"/>
      <c r="S17" s="49"/>
      <c r="T17" s="49"/>
      <c r="U17" s="49"/>
      <c r="V17" s="49"/>
      <c r="W17" s="49"/>
      <c r="X17" s="49"/>
      <c r="Y17" s="49"/>
      <c r="Z17" s="49"/>
      <c r="AA17" s="49"/>
      <c r="AB17" s="49"/>
      <c r="AC17" s="49"/>
      <c r="AD17" s="46"/>
      <c r="AE17" s="46"/>
      <c r="AF17" s="46"/>
      <c r="AG17" s="46"/>
      <c r="AH17" s="46"/>
      <c r="AI17" s="46"/>
    </row>
    <row r="18" spans="1:35" s="28" customFormat="1" ht="20.100000000000001" customHeight="1">
      <c r="A18" s="50"/>
      <c r="B18" s="50"/>
      <c r="C18" s="47"/>
      <c r="D18" s="48"/>
      <c r="E18" s="48"/>
      <c r="F18" s="51"/>
      <c r="G18" s="52"/>
      <c r="H18" s="52"/>
      <c r="I18" s="52"/>
      <c r="J18" s="52"/>
      <c r="K18" s="52"/>
      <c r="L18" s="52"/>
      <c r="M18" s="52"/>
      <c r="N18" s="46"/>
      <c r="O18" s="46"/>
      <c r="P18" s="422" t="s">
        <v>14</v>
      </c>
      <c r="Q18" s="427">
        <f>'1.-POA-2025'!P64</f>
        <v>479</v>
      </c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6"/>
      <c r="AE18" s="46"/>
      <c r="AF18" s="46"/>
      <c r="AG18" s="46"/>
      <c r="AH18" s="46"/>
      <c r="AI18" s="46"/>
    </row>
    <row r="19" spans="1:35" s="28" customFormat="1" ht="20.100000000000001" customHeight="1" thickBot="1">
      <c r="A19" s="47"/>
      <c r="B19" s="47"/>
      <c r="C19" s="48"/>
      <c r="D19" s="47"/>
      <c r="E19" s="47"/>
      <c r="F19" s="53"/>
      <c r="G19" s="47"/>
      <c r="H19" s="47"/>
      <c r="I19" s="47"/>
      <c r="J19" s="47"/>
      <c r="K19" s="47"/>
      <c r="L19" s="47"/>
      <c r="M19" s="47"/>
      <c r="N19" s="54"/>
      <c r="O19" s="54"/>
      <c r="P19" s="54"/>
      <c r="Q19" s="429"/>
      <c r="R19" s="54"/>
      <c r="S19" s="54"/>
      <c r="T19" s="54"/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  <c r="AG19" s="54"/>
      <c r="AH19" s="54"/>
      <c r="AI19" s="54"/>
    </row>
    <row r="20" spans="1:35" s="28" customFormat="1" ht="30" customHeight="1" thickBot="1">
      <c r="A20" s="452" t="s">
        <v>427</v>
      </c>
      <c r="B20" s="453"/>
      <c r="C20" s="453"/>
      <c r="D20" s="453"/>
      <c r="E20" s="453"/>
      <c r="F20" s="453"/>
      <c r="G20" s="453"/>
      <c r="H20" s="453"/>
      <c r="I20" s="453"/>
      <c r="J20" s="453"/>
      <c r="K20" s="453"/>
      <c r="L20" s="453"/>
      <c r="M20" s="453"/>
      <c r="N20" s="453"/>
      <c r="O20" s="454"/>
      <c r="P20" s="49"/>
      <c r="Q20" s="426"/>
      <c r="R20" s="49"/>
      <c r="S20" s="49"/>
      <c r="T20" s="49"/>
      <c r="U20" s="49"/>
      <c r="V20" s="49"/>
      <c r="W20" s="49"/>
      <c r="X20" s="49"/>
      <c r="Y20" s="49"/>
      <c r="Z20" s="49"/>
      <c r="AA20" s="49"/>
      <c r="AB20" s="49"/>
      <c r="AC20" s="49"/>
      <c r="AD20" s="49"/>
      <c r="AE20" s="49"/>
      <c r="AF20" s="49"/>
      <c r="AG20" s="49"/>
      <c r="AH20" s="49"/>
      <c r="AI20" s="49"/>
    </row>
    <row r="21" spans="1:35" s="28" customFormat="1" ht="30" customHeight="1" thickBot="1">
      <c r="A21" s="458" t="s">
        <v>430</v>
      </c>
      <c r="B21" s="459"/>
      <c r="C21" s="459"/>
      <c r="D21" s="459"/>
      <c r="E21" s="459"/>
      <c r="F21" s="459"/>
      <c r="G21" s="459"/>
      <c r="H21" s="459"/>
      <c r="I21" s="459"/>
      <c r="J21" s="459"/>
      <c r="K21" s="459"/>
      <c r="L21" s="459"/>
      <c r="M21" s="459"/>
      <c r="N21" s="459"/>
      <c r="O21" s="460"/>
      <c r="P21" s="49"/>
      <c r="Q21" s="426"/>
      <c r="R21" s="49"/>
      <c r="S21" s="49"/>
      <c r="T21" s="49"/>
      <c r="U21" s="49"/>
      <c r="V21" s="49"/>
      <c r="W21" s="49"/>
      <c r="X21" s="49"/>
      <c r="Y21" s="49"/>
      <c r="Z21" s="49"/>
      <c r="AA21" s="49"/>
      <c r="AB21" s="49"/>
      <c r="AC21" s="49"/>
      <c r="AD21" s="46"/>
      <c r="AE21" s="46"/>
      <c r="AF21" s="46"/>
      <c r="AG21" s="46"/>
      <c r="AH21" s="46"/>
      <c r="AI21" s="46"/>
    </row>
    <row r="22" spans="1:35" s="28" customFormat="1" ht="20.100000000000001" customHeight="1">
      <c r="A22" s="50"/>
      <c r="B22" s="50"/>
      <c r="C22" s="47"/>
      <c r="D22" s="48"/>
      <c r="E22" s="48"/>
      <c r="F22" s="51"/>
      <c r="G22" s="52"/>
      <c r="H22" s="52"/>
      <c r="I22" s="52"/>
      <c r="J22" s="52"/>
      <c r="K22" s="52"/>
      <c r="L22" s="52"/>
      <c r="M22" s="52"/>
      <c r="N22" s="46"/>
      <c r="O22" s="46"/>
      <c r="P22" s="367" t="s">
        <v>14</v>
      </c>
      <c r="Q22" s="64">
        <f>'1.-POA-2025'!P67</f>
        <v>165</v>
      </c>
      <c r="R22" s="46"/>
      <c r="S22" s="46"/>
      <c r="T22" s="46"/>
      <c r="U22" s="46"/>
      <c r="V22" s="46"/>
      <c r="W22" s="46"/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46"/>
      <c r="AI22" s="46"/>
    </row>
    <row r="23" spans="1:35" s="28" customFormat="1" ht="20.100000000000001" customHeight="1">
      <c r="A23" s="47"/>
      <c r="B23" s="47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54"/>
      <c r="O23" s="54"/>
      <c r="P23" s="54"/>
      <c r="Q23" s="429"/>
      <c r="R23" s="54"/>
      <c r="S23" s="54"/>
      <c r="T23" s="54"/>
      <c r="U23" s="54"/>
      <c r="V23" s="54"/>
      <c r="W23" s="54"/>
      <c r="X23" s="54"/>
      <c r="Y23" s="54"/>
      <c r="Z23" s="54"/>
      <c r="AA23" s="54"/>
      <c r="AB23" s="54"/>
      <c r="AC23" s="54"/>
      <c r="AD23" s="54"/>
      <c r="AE23" s="54"/>
      <c r="AF23" s="54"/>
      <c r="AG23" s="54"/>
      <c r="AH23" s="54"/>
      <c r="AI23" s="54"/>
    </row>
    <row r="24" spans="1:35" s="28" customFormat="1" ht="15.75" thickBot="1">
      <c r="Q24" s="30"/>
    </row>
    <row r="25" spans="1:35" s="28" customFormat="1" ht="30" customHeight="1" thickBot="1">
      <c r="A25" s="452" t="s">
        <v>469</v>
      </c>
      <c r="B25" s="453"/>
      <c r="C25" s="453"/>
      <c r="D25" s="453"/>
      <c r="E25" s="453"/>
      <c r="F25" s="453"/>
      <c r="G25" s="453"/>
      <c r="H25" s="453"/>
      <c r="I25" s="453"/>
      <c r="J25" s="453"/>
      <c r="K25" s="453"/>
      <c r="L25" s="453"/>
      <c r="M25" s="453"/>
      <c r="N25" s="453"/>
      <c r="O25" s="454"/>
      <c r="P25" s="49"/>
      <c r="Q25" s="426"/>
      <c r="R25" s="49"/>
      <c r="S25" s="49"/>
      <c r="T25" s="49"/>
      <c r="U25" s="49"/>
      <c r="V25" s="49"/>
      <c r="W25" s="49"/>
      <c r="X25" s="49"/>
      <c r="Y25" s="49"/>
      <c r="Z25" s="49"/>
      <c r="AA25" s="49"/>
      <c r="AB25" s="49"/>
      <c r="AC25" s="49"/>
      <c r="AD25" s="49"/>
      <c r="AE25" s="49"/>
      <c r="AF25" s="49"/>
      <c r="AG25" s="49"/>
      <c r="AH25" s="49"/>
      <c r="AI25" s="49"/>
    </row>
    <row r="26" spans="1:35" s="28" customFormat="1" ht="30" customHeight="1" thickBot="1">
      <c r="A26" s="452" t="s">
        <v>425</v>
      </c>
      <c r="B26" s="453"/>
      <c r="C26" s="453"/>
      <c r="D26" s="453"/>
      <c r="E26" s="453"/>
      <c r="F26" s="453"/>
      <c r="G26" s="453"/>
      <c r="H26" s="453"/>
      <c r="I26" s="453"/>
      <c r="J26" s="453"/>
      <c r="K26" s="453"/>
      <c r="L26" s="453"/>
      <c r="M26" s="453"/>
      <c r="N26" s="453"/>
      <c r="O26" s="454"/>
      <c r="P26" s="49"/>
      <c r="Q26" s="426"/>
      <c r="R26" s="49"/>
      <c r="S26" s="49"/>
      <c r="T26" s="49"/>
      <c r="U26" s="49"/>
      <c r="V26" s="49"/>
      <c r="W26" s="49"/>
      <c r="X26" s="49"/>
      <c r="Y26" s="49"/>
      <c r="Z26" s="49"/>
      <c r="AA26" s="49"/>
      <c r="AB26" s="49"/>
      <c r="AC26" s="49"/>
      <c r="AD26" s="49"/>
      <c r="AE26" s="49"/>
      <c r="AF26" s="49"/>
      <c r="AG26" s="49"/>
      <c r="AH26" s="49"/>
      <c r="AI26" s="49"/>
    </row>
    <row r="27" spans="1:35" s="28" customFormat="1" ht="30" customHeight="1" thickBot="1">
      <c r="A27" s="455" t="s">
        <v>431</v>
      </c>
      <c r="B27" s="456"/>
      <c r="C27" s="456"/>
      <c r="D27" s="456"/>
      <c r="E27" s="456"/>
      <c r="F27" s="456"/>
      <c r="G27" s="456"/>
      <c r="H27" s="456"/>
      <c r="I27" s="456"/>
      <c r="J27" s="456"/>
      <c r="K27" s="456"/>
      <c r="L27" s="456"/>
      <c r="M27" s="456"/>
      <c r="N27" s="456"/>
      <c r="O27" s="457"/>
      <c r="P27" s="46"/>
      <c r="Q27" s="425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6"/>
      <c r="AH27" s="46"/>
      <c r="AI27" s="46"/>
    </row>
    <row r="28" spans="1:35" s="28" customFormat="1" ht="20.100000000000001" customHeight="1" thickTop="1">
      <c r="A28" s="50"/>
      <c r="B28" s="50"/>
      <c r="C28" s="47"/>
      <c r="D28" s="48"/>
      <c r="E28" s="48"/>
      <c r="F28" s="51"/>
      <c r="G28" s="52"/>
      <c r="H28" s="52"/>
      <c r="I28" s="52"/>
      <c r="J28" s="52"/>
      <c r="K28" s="52"/>
      <c r="L28" s="52"/>
      <c r="M28" s="52"/>
      <c r="N28" s="46"/>
      <c r="O28" s="46"/>
      <c r="P28" s="368" t="s">
        <v>14</v>
      </c>
      <c r="Q28" s="63">
        <f>'1.-POA-2025'!P70</f>
        <v>270</v>
      </c>
      <c r="R28" s="46"/>
      <c r="S28" s="46"/>
      <c r="T28" s="46"/>
      <c r="U28" s="46"/>
      <c r="V28" s="46"/>
      <c r="W28" s="46"/>
      <c r="X28" s="46"/>
      <c r="Y28" s="46"/>
      <c r="Z28" s="46"/>
      <c r="AA28" s="46"/>
      <c r="AB28" s="46"/>
      <c r="AC28" s="46"/>
      <c r="AD28" s="46"/>
      <c r="AE28" s="46"/>
      <c r="AF28" s="46"/>
      <c r="AG28" s="46"/>
      <c r="AH28" s="46"/>
      <c r="AI28" s="46"/>
    </row>
    <row r="29" spans="1:35" s="28" customFormat="1">
      <c r="Q29" s="30"/>
    </row>
    <row r="30" spans="1:35" s="28" customFormat="1" ht="20.100000000000001" customHeight="1" thickBot="1">
      <c r="A30" s="50"/>
      <c r="B30" s="50"/>
      <c r="C30" s="47"/>
      <c r="D30" s="48"/>
      <c r="E30" s="48"/>
      <c r="F30" s="51"/>
      <c r="G30" s="52"/>
      <c r="H30" s="52"/>
      <c r="I30" s="52"/>
      <c r="J30" s="52"/>
      <c r="K30" s="52"/>
      <c r="L30" s="52"/>
      <c r="M30" s="52"/>
      <c r="N30" s="46"/>
      <c r="O30" s="46"/>
      <c r="P30" s="46"/>
      <c r="Q30" s="425"/>
      <c r="R30" s="46"/>
      <c r="S30" s="46"/>
      <c r="T30" s="46"/>
      <c r="U30" s="46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  <c r="AG30" s="46"/>
      <c r="AH30" s="46"/>
      <c r="AI30" s="46"/>
    </row>
    <row r="31" spans="1:35" s="28" customFormat="1" ht="30" customHeight="1" thickBot="1">
      <c r="A31" s="452" t="s">
        <v>425</v>
      </c>
      <c r="B31" s="453"/>
      <c r="C31" s="453"/>
      <c r="D31" s="453"/>
      <c r="E31" s="453"/>
      <c r="F31" s="453"/>
      <c r="G31" s="453"/>
      <c r="H31" s="453"/>
      <c r="I31" s="453"/>
      <c r="J31" s="453"/>
      <c r="K31" s="453"/>
      <c r="L31" s="453"/>
      <c r="M31" s="453"/>
      <c r="N31" s="453"/>
      <c r="O31" s="454"/>
      <c r="P31" s="49"/>
      <c r="Q31" s="426"/>
      <c r="R31" s="49"/>
      <c r="S31" s="49"/>
      <c r="T31" s="49"/>
      <c r="U31" s="49"/>
      <c r="V31" s="49"/>
      <c r="W31" s="49"/>
      <c r="X31" s="49"/>
      <c r="Y31" s="49"/>
      <c r="Z31" s="49"/>
      <c r="AA31" s="49"/>
      <c r="AB31" s="49"/>
      <c r="AC31" s="49"/>
      <c r="AD31" s="49"/>
      <c r="AE31" s="49"/>
      <c r="AF31" s="49"/>
      <c r="AG31" s="49"/>
      <c r="AH31" s="49"/>
      <c r="AI31" s="49"/>
    </row>
    <row r="32" spans="1:35" s="28" customFormat="1" ht="30" customHeight="1" thickBot="1">
      <c r="A32" s="458" t="s">
        <v>432</v>
      </c>
      <c r="B32" s="459"/>
      <c r="C32" s="459"/>
      <c r="D32" s="459"/>
      <c r="E32" s="459"/>
      <c r="F32" s="459"/>
      <c r="G32" s="459"/>
      <c r="H32" s="459"/>
      <c r="I32" s="459"/>
      <c r="J32" s="459"/>
      <c r="K32" s="459"/>
      <c r="L32" s="459"/>
      <c r="M32" s="459"/>
      <c r="N32" s="459"/>
      <c r="O32" s="460"/>
      <c r="P32" s="49"/>
      <c r="Q32" s="426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6"/>
      <c r="AE32" s="46"/>
      <c r="AF32" s="46"/>
      <c r="AG32" s="46"/>
      <c r="AH32" s="46"/>
      <c r="AI32" s="46"/>
    </row>
    <row r="33" spans="1:35" s="28" customFormat="1" ht="20.100000000000001" customHeight="1" thickTop="1">
      <c r="A33" s="50"/>
      <c r="B33" s="50"/>
      <c r="C33" s="47"/>
      <c r="D33" s="48"/>
      <c r="E33" s="48"/>
      <c r="F33" s="51"/>
      <c r="G33" s="52"/>
      <c r="H33" s="52"/>
      <c r="I33" s="52"/>
      <c r="J33" s="52"/>
      <c r="K33" s="52"/>
      <c r="L33" s="52"/>
      <c r="M33" s="52"/>
      <c r="N33" s="46"/>
      <c r="O33" s="46"/>
      <c r="P33" s="423" t="s">
        <v>14</v>
      </c>
      <c r="Q33" s="63">
        <f>'1.-POA-2025'!P80</f>
        <v>1143</v>
      </c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46"/>
    </row>
    <row r="34" spans="1:35" s="28" customFormat="1">
      <c r="Q34" s="30"/>
    </row>
    <row r="35" spans="1:35" s="28" customFormat="1" ht="20.100000000000001" customHeight="1" thickBot="1">
      <c r="A35" s="50"/>
      <c r="B35" s="50"/>
      <c r="C35" s="47"/>
      <c r="D35" s="48"/>
      <c r="E35" s="48"/>
      <c r="F35" s="51"/>
      <c r="G35" s="52"/>
      <c r="H35" s="52"/>
      <c r="I35" s="52"/>
      <c r="J35" s="52"/>
      <c r="K35" s="52"/>
      <c r="L35" s="52"/>
      <c r="M35" s="52"/>
      <c r="N35" s="46"/>
      <c r="O35" s="46"/>
      <c r="P35" s="46"/>
      <c r="Q35" s="425"/>
      <c r="R35" s="46"/>
      <c r="S35" s="46"/>
      <c r="T35" s="46"/>
      <c r="U35" s="46"/>
      <c r="V35" s="46"/>
      <c r="W35" s="46"/>
      <c r="X35" s="46"/>
      <c r="Y35" s="46"/>
      <c r="Z35" s="46"/>
      <c r="AA35" s="46"/>
      <c r="AB35" s="46"/>
      <c r="AC35" s="46"/>
      <c r="AD35" s="46"/>
      <c r="AE35" s="46"/>
      <c r="AF35" s="46"/>
      <c r="AG35" s="46"/>
      <c r="AH35" s="46"/>
      <c r="AI35" s="46"/>
    </row>
    <row r="36" spans="1:35" s="28" customFormat="1" ht="30" customHeight="1" thickBot="1">
      <c r="A36" s="452" t="s">
        <v>425</v>
      </c>
      <c r="B36" s="453"/>
      <c r="C36" s="453"/>
      <c r="D36" s="453"/>
      <c r="E36" s="453"/>
      <c r="F36" s="453"/>
      <c r="G36" s="453"/>
      <c r="H36" s="453"/>
      <c r="I36" s="453"/>
      <c r="J36" s="453"/>
      <c r="K36" s="453"/>
      <c r="L36" s="453"/>
      <c r="M36" s="453"/>
      <c r="N36" s="453"/>
      <c r="O36" s="454"/>
      <c r="P36" s="49"/>
      <c r="Q36" s="426"/>
      <c r="R36" s="49"/>
      <c r="S36" s="49"/>
      <c r="T36" s="49"/>
      <c r="U36" s="49"/>
      <c r="V36" s="49"/>
      <c r="W36" s="49"/>
      <c r="X36" s="49"/>
      <c r="Y36" s="49"/>
      <c r="Z36" s="49"/>
      <c r="AA36" s="49"/>
      <c r="AB36" s="49"/>
      <c r="AC36" s="49"/>
      <c r="AD36" s="49"/>
      <c r="AE36" s="49"/>
      <c r="AF36" s="49"/>
      <c r="AG36" s="49"/>
      <c r="AH36" s="49"/>
      <c r="AI36" s="49"/>
    </row>
    <row r="37" spans="1:35" s="28" customFormat="1" ht="30" customHeight="1" thickBot="1">
      <c r="A37" s="458" t="s">
        <v>433</v>
      </c>
      <c r="B37" s="459"/>
      <c r="C37" s="459"/>
      <c r="D37" s="459"/>
      <c r="E37" s="459"/>
      <c r="F37" s="459"/>
      <c r="G37" s="459"/>
      <c r="H37" s="459"/>
      <c r="I37" s="459"/>
      <c r="J37" s="459"/>
      <c r="K37" s="459"/>
      <c r="L37" s="459"/>
      <c r="M37" s="459"/>
      <c r="N37" s="459"/>
      <c r="O37" s="460"/>
      <c r="P37" s="49"/>
      <c r="Q37" s="426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6"/>
      <c r="AE37" s="46"/>
      <c r="AF37" s="46"/>
      <c r="AG37" s="46"/>
      <c r="AH37" s="46"/>
      <c r="AI37" s="46"/>
    </row>
    <row r="38" spans="1:35" s="28" customFormat="1" ht="20.100000000000001" customHeight="1" thickTop="1">
      <c r="A38" s="50"/>
      <c r="B38" s="50"/>
      <c r="C38" s="47"/>
      <c r="D38" s="48"/>
      <c r="E38" s="48"/>
      <c r="F38" s="51"/>
      <c r="G38" s="52"/>
      <c r="H38" s="52"/>
      <c r="I38" s="52"/>
      <c r="J38" s="52"/>
      <c r="K38" s="52"/>
      <c r="L38" s="52"/>
      <c r="M38" s="52"/>
      <c r="N38" s="46"/>
      <c r="O38" s="46"/>
      <c r="P38" s="359" t="s">
        <v>14</v>
      </c>
      <c r="Q38" s="63">
        <f>'1.-POA-2025'!P83</f>
        <v>23</v>
      </c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</row>
    <row r="39" spans="1:35" s="28" customFormat="1" ht="15.75" thickBot="1">
      <c r="Q39" s="30"/>
    </row>
    <row r="40" spans="1:35" s="28" customFormat="1" ht="30" customHeight="1" thickBot="1">
      <c r="A40" s="452" t="s">
        <v>425</v>
      </c>
      <c r="B40" s="453"/>
      <c r="C40" s="453"/>
      <c r="D40" s="453"/>
      <c r="E40" s="453"/>
      <c r="F40" s="453"/>
      <c r="G40" s="453"/>
      <c r="H40" s="453"/>
      <c r="I40" s="453"/>
      <c r="J40" s="453"/>
      <c r="K40" s="453"/>
      <c r="L40" s="453"/>
      <c r="M40" s="453"/>
      <c r="N40" s="453"/>
      <c r="O40" s="454"/>
      <c r="P40" s="49"/>
      <c r="Q40" s="426"/>
      <c r="R40" s="49"/>
      <c r="S40" s="49"/>
      <c r="T40" s="49"/>
      <c r="U40" s="49"/>
      <c r="V40" s="49"/>
      <c r="W40" s="49"/>
      <c r="X40" s="49"/>
      <c r="Y40" s="49"/>
      <c r="Z40" s="49"/>
      <c r="AA40" s="49"/>
      <c r="AB40" s="49"/>
      <c r="AC40" s="49"/>
      <c r="AD40" s="49"/>
      <c r="AE40" s="49"/>
      <c r="AF40" s="49"/>
      <c r="AG40" s="49"/>
      <c r="AH40" s="49"/>
      <c r="AI40" s="49"/>
    </row>
    <row r="41" spans="1:35" s="28" customFormat="1" ht="30" customHeight="1" thickBot="1">
      <c r="A41" s="458" t="s">
        <v>434</v>
      </c>
      <c r="B41" s="459"/>
      <c r="C41" s="459"/>
      <c r="D41" s="459"/>
      <c r="E41" s="459"/>
      <c r="F41" s="459"/>
      <c r="G41" s="459"/>
      <c r="H41" s="459"/>
      <c r="I41" s="459"/>
      <c r="J41" s="459"/>
      <c r="K41" s="459"/>
      <c r="L41" s="459"/>
      <c r="M41" s="459"/>
      <c r="N41" s="459"/>
      <c r="O41" s="460"/>
      <c r="P41" s="49"/>
      <c r="Q41" s="426"/>
      <c r="R41" s="49"/>
      <c r="S41" s="49"/>
      <c r="T41" s="49"/>
      <c r="U41" s="49"/>
      <c r="V41" s="49"/>
      <c r="W41" s="49"/>
      <c r="X41" s="49"/>
      <c r="Y41" s="49"/>
      <c r="Z41" s="49"/>
      <c r="AA41" s="49"/>
      <c r="AB41" s="49"/>
      <c r="AC41" s="49"/>
      <c r="AD41" s="46"/>
      <c r="AE41" s="46"/>
      <c r="AF41" s="46"/>
      <c r="AG41" s="46"/>
      <c r="AH41" s="46"/>
      <c r="AI41" s="46"/>
    </row>
    <row r="42" spans="1:35" s="28" customFormat="1" ht="20.100000000000001" customHeight="1">
      <c r="A42" s="50"/>
      <c r="B42" s="50"/>
      <c r="C42" s="47"/>
      <c r="D42" s="48"/>
      <c r="E42" s="48"/>
      <c r="F42" s="51"/>
      <c r="G42" s="52"/>
      <c r="H42" s="52"/>
      <c r="I42" s="52"/>
      <c r="J42" s="52"/>
      <c r="K42" s="52"/>
      <c r="L42" s="52"/>
      <c r="M42" s="52"/>
      <c r="N42" s="46"/>
      <c r="O42" s="46"/>
      <c r="P42" s="60" t="s">
        <v>14</v>
      </c>
      <c r="Q42" s="64">
        <f>'1.-POA-2025'!P89</f>
        <v>48</v>
      </c>
      <c r="R42" s="46"/>
      <c r="S42" s="46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46"/>
      <c r="AI42" s="46"/>
    </row>
    <row r="43" spans="1:35" s="28" customFormat="1" ht="15.75" thickBot="1">
      <c r="Q43" s="30"/>
    </row>
    <row r="44" spans="1:35" s="28" customFormat="1" ht="25.5" customHeight="1" thickBot="1">
      <c r="A44" s="452" t="s">
        <v>425</v>
      </c>
      <c r="B44" s="453"/>
      <c r="C44" s="453"/>
      <c r="D44" s="453"/>
      <c r="E44" s="453"/>
      <c r="F44" s="453"/>
      <c r="G44" s="453"/>
      <c r="H44" s="453"/>
      <c r="I44" s="453"/>
      <c r="J44" s="453"/>
      <c r="K44" s="453"/>
      <c r="L44" s="453"/>
      <c r="M44" s="453"/>
      <c r="N44" s="453"/>
      <c r="O44" s="454"/>
      <c r="Q44" s="30"/>
    </row>
    <row r="45" spans="1:35" s="28" customFormat="1" ht="31.5" customHeight="1" thickTop="1" thickBot="1">
      <c r="A45" s="458" t="s">
        <v>460</v>
      </c>
      <c r="B45" s="459"/>
      <c r="C45" s="459"/>
      <c r="D45" s="459"/>
      <c r="E45" s="459"/>
      <c r="F45" s="459"/>
      <c r="G45" s="459"/>
      <c r="H45" s="459"/>
      <c r="I45" s="459"/>
      <c r="J45" s="459"/>
      <c r="K45" s="459"/>
      <c r="L45" s="459"/>
      <c r="M45" s="459"/>
      <c r="N45" s="459"/>
      <c r="O45" s="460"/>
      <c r="P45" s="423" t="s">
        <v>14</v>
      </c>
      <c r="Q45" s="63">
        <f>'1.-POA-2025'!P92</f>
        <v>1305</v>
      </c>
    </row>
    <row r="46" spans="1:35" s="28" customFormat="1">
      <c r="Q46" s="30"/>
    </row>
    <row r="47" spans="1:35" s="28" customFormat="1" ht="15.75" thickBot="1">
      <c r="Q47" s="30"/>
    </row>
    <row r="48" spans="1:35" s="28" customFormat="1" ht="15.75" customHeight="1" thickBot="1">
      <c r="A48" s="452" t="s">
        <v>425</v>
      </c>
      <c r="B48" s="453"/>
      <c r="C48" s="453"/>
      <c r="D48" s="453"/>
      <c r="E48" s="453"/>
      <c r="F48" s="453"/>
      <c r="G48" s="453"/>
      <c r="H48" s="453"/>
      <c r="I48" s="453"/>
      <c r="J48" s="453"/>
      <c r="K48" s="453"/>
      <c r="L48" s="453"/>
      <c r="M48" s="453"/>
      <c r="N48" s="453"/>
      <c r="O48" s="454"/>
      <c r="P48" s="49"/>
      <c r="Q48" s="426"/>
    </row>
    <row r="49" spans="1:17" s="28" customFormat="1" ht="15.75" customHeight="1" thickBot="1">
      <c r="A49" s="458" t="s">
        <v>461</v>
      </c>
      <c r="B49" s="459"/>
      <c r="C49" s="459"/>
      <c r="D49" s="459"/>
      <c r="E49" s="459"/>
      <c r="F49" s="459"/>
      <c r="G49" s="459"/>
      <c r="H49" s="459"/>
      <c r="I49" s="459"/>
      <c r="J49" s="459"/>
      <c r="K49" s="459"/>
      <c r="L49" s="459"/>
      <c r="M49" s="459"/>
      <c r="N49" s="459"/>
      <c r="O49" s="460"/>
      <c r="P49" s="49"/>
      <c r="Q49" s="426"/>
    </row>
    <row r="50" spans="1:17" s="28" customFormat="1">
      <c r="A50" s="50"/>
      <c r="B50" s="50"/>
      <c r="C50" s="47"/>
      <c r="D50" s="48"/>
      <c r="E50" s="48"/>
      <c r="F50" s="51"/>
      <c r="G50" s="52"/>
      <c r="H50" s="52"/>
      <c r="I50" s="52"/>
      <c r="J50" s="52"/>
      <c r="K50" s="52"/>
      <c r="L50" s="52"/>
      <c r="M50" s="52"/>
      <c r="N50" s="46"/>
      <c r="O50" s="46"/>
      <c r="P50" s="423" t="s">
        <v>341</v>
      </c>
      <c r="Q50" s="64">
        <f>'1.-POA-2025'!P94</f>
        <v>12</v>
      </c>
    </row>
    <row r="51" spans="1:17" s="28" customFormat="1">
      <c r="Q51" s="30"/>
    </row>
    <row r="52" spans="1:17" s="28" customFormat="1" ht="15.75" thickBot="1">
      <c r="Q52" s="30"/>
    </row>
    <row r="53" spans="1:17" s="28" customFormat="1" ht="15.75" thickBot="1">
      <c r="A53" s="452" t="s">
        <v>425</v>
      </c>
      <c r="B53" s="453"/>
      <c r="C53" s="453"/>
      <c r="D53" s="453"/>
      <c r="E53" s="453"/>
      <c r="F53" s="453"/>
      <c r="G53" s="453"/>
      <c r="H53" s="453"/>
      <c r="I53" s="453"/>
      <c r="J53" s="453"/>
      <c r="K53" s="453"/>
      <c r="L53" s="453"/>
      <c r="M53" s="453"/>
      <c r="N53" s="453"/>
      <c r="O53" s="454"/>
      <c r="P53" s="49"/>
      <c r="Q53" s="426"/>
    </row>
    <row r="54" spans="1:17" ht="15.75" thickBot="1">
      <c r="A54" s="458" t="s">
        <v>462</v>
      </c>
      <c r="B54" s="459"/>
      <c r="C54" s="459"/>
      <c r="D54" s="459"/>
      <c r="E54" s="459"/>
      <c r="F54" s="459"/>
      <c r="G54" s="459"/>
      <c r="H54" s="459"/>
      <c r="I54" s="459"/>
      <c r="J54" s="459"/>
      <c r="K54" s="459"/>
      <c r="L54" s="459"/>
      <c r="M54" s="459"/>
      <c r="N54" s="459"/>
      <c r="O54" s="460"/>
      <c r="P54" s="49"/>
      <c r="Q54" s="426"/>
    </row>
    <row r="55" spans="1:17">
      <c r="A55" s="50"/>
      <c r="B55" s="50"/>
      <c r="C55" s="47"/>
      <c r="D55" s="48"/>
      <c r="E55" s="48"/>
      <c r="F55" s="51"/>
      <c r="G55" s="52"/>
      <c r="H55" s="52"/>
      <c r="I55" s="52"/>
      <c r="J55" s="52"/>
      <c r="K55" s="52"/>
      <c r="L55" s="52"/>
      <c r="M55" s="52"/>
      <c r="N55" s="46"/>
      <c r="O55" s="46"/>
      <c r="P55" s="423" t="s">
        <v>341</v>
      </c>
      <c r="Q55" s="64">
        <f>'1.-POA-2025'!P96</f>
        <v>3</v>
      </c>
    </row>
    <row r="57" spans="1:17" ht="15.75" thickBot="1"/>
    <row r="58" spans="1:17" ht="15.75" thickBot="1">
      <c r="A58" s="452" t="s">
        <v>425</v>
      </c>
      <c r="B58" s="453"/>
      <c r="C58" s="453"/>
      <c r="D58" s="453"/>
      <c r="E58" s="453"/>
      <c r="F58" s="453"/>
      <c r="G58" s="453"/>
      <c r="H58" s="453"/>
      <c r="I58" s="453"/>
      <c r="J58" s="453"/>
      <c r="K58" s="453"/>
      <c r="L58" s="453"/>
      <c r="M58" s="453"/>
      <c r="N58" s="453"/>
      <c r="O58" s="454"/>
      <c r="P58" s="49"/>
      <c r="Q58" s="426"/>
    </row>
    <row r="59" spans="1:17" ht="15.75" thickBot="1">
      <c r="A59" s="458" t="s">
        <v>463</v>
      </c>
      <c r="B59" s="459"/>
      <c r="C59" s="459"/>
      <c r="D59" s="459"/>
      <c r="E59" s="459"/>
      <c r="F59" s="459"/>
      <c r="G59" s="459"/>
      <c r="H59" s="459"/>
      <c r="I59" s="459"/>
      <c r="J59" s="459"/>
      <c r="K59" s="459"/>
      <c r="L59" s="459"/>
      <c r="M59" s="459"/>
      <c r="N59" s="459"/>
      <c r="O59" s="460"/>
      <c r="P59" s="49"/>
      <c r="Q59" s="426"/>
    </row>
    <row r="60" spans="1:17" ht="15.75" thickTop="1">
      <c r="A60" s="50"/>
      <c r="B60" s="50"/>
      <c r="C60" s="47"/>
      <c r="D60" s="48"/>
      <c r="E60" s="48"/>
      <c r="F60" s="51"/>
      <c r="G60" s="52"/>
      <c r="H60" s="52"/>
      <c r="I60" s="52"/>
      <c r="J60" s="52"/>
      <c r="K60" s="52"/>
      <c r="L60" s="52"/>
      <c r="M60" s="52"/>
      <c r="N60" s="46"/>
      <c r="O60" s="46"/>
      <c r="P60" s="360" t="s">
        <v>14</v>
      </c>
      <c r="Q60" s="63">
        <f>'1.-POA-2025'!P101</f>
        <v>4942</v>
      </c>
    </row>
    <row r="61" spans="1:17">
      <c r="A61" s="50"/>
      <c r="B61" s="50"/>
      <c r="C61" s="47"/>
      <c r="D61" s="48"/>
      <c r="E61" s="48"/>
      <c r="F61" s="51"/>
      <c r="G61" s="52"/>
      <c r="H61" s="52"/>
      <c r="I61" s="52"/>
      <c r="J61" s="52"/>
      <c r="K61" s="52"/>
      <c r="L61" s="52"/>
      <c r="M61" s="52"/>
      <c r="N61" s="46"/>
      <c r="O61" s="46"/>
      <c r="P61" s="360" t="s">
        <v>471</v>
      </c>
      <c r="Q61" s="64">
        <f>'1.-POA-2025'!P100</f>
        <v>8</v>
      </c>
    </row>
    <row r="62" spans="1:17" ht="15.75" thickBot="1">
      <c r="A62" s="50"/>
      <c r="B62" s="50"/>
      <c r="C62" s="47"/>
      <c r="D62" s="48"/>
      <c r="E62" s="48"/>
      <c r="F62" s="51"/>
      <c r="G62" s="52"/>
      <c r="H62" s="52"/>
      <c r="I62" s="52"/>
      <c r="J62" s="52"/>
      <c r="K62" s="52"/>
      <c r="L62" s="52"/>
      <c r="M62" s="52"/>
      <c r="N62" s="46"/>
      <c r="O62" s="46"/>
      <c r="P62" s="431"/>
      <c r="Q62" s="432"/>
    </row>
    <row r="63" spans="1:17" ht="15.75" customHeight="1" thickBot="1">
      <c r="A63" s="452" t="s">
        <v>425</v>
      </c>
      <c r="B63" s="453"/>
      <c r="C63" s="453"/>
      <c r="D63" s="453"/>
      <c r="E63" s="453"/>
      <c r="F63" s="453"/>
      <c r="G63" s="453"/>
      <c r="H63" s="453"/>
      <c r="I63" s="453"/>
      <c r="J63" s="453"/>
      <c r="K63" s="453"/>
      <c r="L63" s="453"/>
      <c r="M63" s="453"/>
      <c r="N63" s="453"/>
      <c r="O63" s="454"/>
      <c r="P63" s="49"/>
      <c r="Q63" s="426"/>
    </row>
    <row r="64" spans="1:17" ht="15.75" customHeight="1" thickBot="1">
      <c r="A64" s="458" t="s">
        <v>470</v>
      </c>
      <c r="B64" s="459"/>
      <c r="C64" s="459"/>
      <c r="D64" s="459"/>
      <c r="E64" s="459"/>
      <c r="F64" s="459"/>
      <c r="G64" s="459"/>
      <c r="H64" s="459"/>
      <c r="I64" s="459"/>
      <c r="J64" s="459"/>
      <c r="K64" s="459"/>
      <c r="L64" s="459"/>
      <c r="M64" s="459"/>
      <c r="N64" s="459"/>
      <c r="O64" s="460"/>
      <c r="P64" s="49"/>
      <c r="Q64" s="426"/>
    </row>
    <row r="65" spans="1:17" ht="15.75" customHeight="1" thickTop="1">
      <c r="A65" s="50"/>
      <c r="B65" s="50"/>
      <c r="C65" s="47"/>
      <c r="D65" s="48"/>
      <c r="E65" s="48"/>
      <c r="F65" s="51"/>
      <c r="G65" s="52"/>
      <c r="H65" s="52"/>
      <c r="I65" s="52"/>
      <c r="J65" s="52"/>
      <c r="K65" s="52"/>
      <c r="L65" s="52"/>
      <c r="M65" s="52"/>
      <c r="N65" s="46"/>
      <c r="O65" s="46"/>
      <c r="P65" s="423" t="s">
        <v>14</v>
      </c>
      <c r="Q65" s="63">
        <f>'1.-POA-2025'!P108</f>
        <v>309</v>
      </c>
    </row>
    <row r="66" spans="1:17">
      <c r="A66" s="50"/>
      <c r="B66" s="50"/>
      <c r="C66" s="47"/>
      <c r="D66" s="48"/>
      <c r="E66" s="48"/>
      <c r="F66" s="51"/>
      <c r="G66" s="52"/>
      <c r="H66" s="52"/>
      <c r="I66" s="52"/>
      <c r="J66" s="52"/>
      <c r="K66" s="52"/>
      <c r="L66" s="52"/>
      <c r="M66" s="52"/>
      <c r="N66" s="46"/>
      <c r="O66" s="46"/>
      <c r="P66" s="423" t="s">
        <v>341</v>
      </c>
      <c r="Q66" s="64">
        <f>'1.-POA-2025'!P109</f>
        <v>7</v>
      </c>
    </row>
    <row r="67" spans="1:17" ht="15.75" thickBot="1">
      <c r="A67" s="50"/>
      <c r="B67" s="50"/>
      <c r="C67" s="47"/>
      <c r="D67" s="48"/>
      <c r="E67" s="48"/>
      <c r="F67" s="51"/>
      <c r="G67" s="52"/>
      <c r="H67" s="52"/>
      <c r="I67" s="52"/>
      <c r="J67" s="52"/>
      <c r="K67" s="52"/>
      <c r="L67" s="52"/>
      <c r="M67" s="52"/>
      <c r="N67" s="46"/>
      <c r="O67" s="46"/>
      <c r="P67" s="431"/>
      <c r="Q67" s="432"/>
    </row>
    <row r="68" spans="1:17" ht="15.75" customHeight="1" thickBot="1">
      <c r="A68" s="452" t="s">
        <v>464</v>
      </c>
      <c r="B68" s="453"/>
      <c r="C68" s="453"/>
      <c r="D68" s="453"/>
      <c r="E68" s="453"/>
      <c r="F68" s="453"/>
      <c r="G68" s="453"/>
      <c r="H68" s="453"/>
      <c r="I68" s="453"/>
      <c r="J68" s="453"/>
      <c r="K68" s="453"/>
      <c r="L68" s="453"/>
      <c r="M68" s="453"/>
      <c r="N68" s="453"/>
      <c r="O68" s="454"/>
      <c r="P68" s="49"/>
      <c r="Q68" s="426"/>
    </row>
    <row r="69" spans="1:17" ht="15.75" thickBot="1">
      <c r="A69" s="458" t="s">
        <v>465</v>
      </c>
      <c r="B69" s="459"/>
      <c r="C69" s="459"/>
      <c r="D69" s="459"/>
      <c r="E69" s="459"/>
      <c r="F69" s="459"/>
      <c r="G69" s="459"/>
      <c r="H69" s="459"/>
      <c r="I69" s="459"/>
      <c r="J69" s="459"/>
      <c r="K69" s="459"/>
      <c r="L69" s="459"/>
      <c r="M69" s="459"/>
      <c r="N69" s="459"/>
      <c r="O69" s="460"/>
      <c r="P69" s="49"/>
      <c r="Q69" s="426"/>
    </row>
    <row r="70" spans="1:17" ht="15.75" thickTop="1">
      <c r="A70" s="50"/>
      <c r="B70" s="50"/>
      <c r="C70" s="47"/>
      <c r="D70" s="48"/>
      <c r="E70" s="48"/>
      <c r="F70" s="51"/>
      <c r="G70" s="52"/>
      <c r="H70" s="52"/>
      <c r="I70" s="52"/>
      <c r="J70" s="52"/>
      <c r="K70" s="52"/>
      <c r="L70" s="52"/>
      <c r="M70" s="52"/>
      <c r="N70" s="46"/>
      <c r="O70" s="46"/>
      <c r="P70" s="423" t="s">
        <v>2</v>
      </c>
      <c r="Q70" s="63">
        <f>'1.-POA-2025'!P112</f>
        <v>11</v>
      </c>
    </row>
    <row r="71" spans="1:17">
      <c r="A71" s="50"/>
      <c r="B71" s="50"/>
      <c r="C71" s="47"/>
      <c r="D71" s="48"/>
      <c r="E71" s="48"/>
      <c r="F71" s="51"/>
      <c r="G71" s="52"/>
      <c r="H71" s="52"/>
      <c r="I71" s="52"/>
      <c r="J71" s="52"/>
      <c r="K71" s="52"/>
      <c r="L71" s="52"/>
      <c r="M71" s="52"/>
      <c r="N71" s="46"/>
      <c r="O71" s="46"/>
      <c r="P71" s="423" t="s">
        <v>476</v>
      </c>
      <c r="Q71" s="64">
        <f>'1.-POA-2025'!P113</f>
        <v>11</v>
      </c>
    </row>
    <row r="73" spans="1:17" ht="15.75" thickBot="1"/>
    <row r="74" spans="1:17" ht="15.75" thickBot="1">
      <c r="A74" s="452" t="s">
        <v>464</v>
      </c>
      <c r="B74" s="453"/>
      <c r="C74" s="453"/>
      <c r="D74" s="453"/>
      <c r="E74" s="453"/>
      <c r="F74" s="453"/>
      <c r="G74" s="453"/>
      <c r="H74" s="453"/>
      <c r="I74" s="453"/>
      <c r="J74" s="453"/>
      <c r="K74" s="453"/>
      <c r="L74" s="453"/>
      <c r="M74" s="453"/>
      <c r="N74" s="453"/>
      <c r="O74" s="454"/>
      <c r="P74" s="49"/>
      <c r="Q74" s="426"/>
    </row>
    <row r="75" spans="1:17" ht="15.75" thickBot="1">
      <c r="A75" s="458" t="s">
        <v>466</v>
      </c>
      <c r="B75" s="459"/>
      <c r="C75" s="459"/>
      <c r="D75" s="459"/>
      <c r="E75" s="459"/>
      <c r="F75" s="459"/>
      <c r="G75" s="459"/>
      <c r="H75" s="459"/>
      <c r="I75" s="459"/>
      <c r="J75" s="459"/>
      <c r="K75" s="459"/>
      <c r="L75" s="459"/>
      <c r="M75" s="459"/>
      <c r="N75" s="459"/>
      <c r="O75" s="460"/>
      <c r="P75" s="49"/>
      <c r="Q75" s="426"/>
    </row>
    <row r="76" spans="1:17">
      <c r="A76" s="50"/>
      <c r="B76" s="50"/>
      <c r="C76" s="47"/>
      <c r="D76" s="48"/>
      <c r="E76" s="48"/>
      <c r="F76" s="51"/>
      <c r="G76" s="52"/>
      <c r="H76" s="52"/>
      <c r="I76" s="52"/>
      <c r="J76" s="52"/>
      <c r="K76" s="52"/>
      <c r="L76" s="52"/>
      <c r="M76" s="52"/>
      <c r="N76" s="46"/>
      <c r="O76" s="46"/>
      <c r="P76" s="423" t="s">
        <v>14</v>
      </c>
      <c r="Q76" s="64">
        <f>'1.-POA-2025'!P141</f>
        <v>8559</v>
      </c>
    </row>
    <row r="78" spans="1:17" ht="15.75" thickBot="1"/>
    <row r="79" spans="1:17" ht="15.75" thickBot="1">
      <c r="A79" s="452" t="s">
        <v>464</v>
      </c>
      <c r="B79" s="453"/>
      <c r="C79" s="453"/>
      <c r="D79" s="453"/>
      <c r="E79" s="453"/>
      <c r="F79" s="453"/>
      <c r="G79" s="453"/>
      <c r="H79" s="453"/>
      <c r="I79" s="453"/>
      <c r="J79" s="453"/>
      <c r="K79" s="453"/>
      <c r="L79" s="453"/>
      <c r="M79" s="453"/>
      <c r="N79" s="453"/>
      <c r="O79" s="454"/>
      <c r="P79" s="49"/>
      <c r="Q79" s="426"/>
    </row>
    <row r="80" spans="1:17" ht="15.75" thickBot="1">
      <c r="A80" s="458" t="s">
        <v>467</v>
      </c>
      <c r="B80" s="459"/>
      <c r="C80" s="459"/>
      <c r="D80" s="459"/>
      <c r="E80" s="459"/>
      <c r="F80" s="459"/>
      <c r="G80" s="459"/>
      <c r="H80" s="459"/>
      <c r="I80" s="459"/>
      <c r="J80" s="459"/>
      <c r="K80" s="459"/>
      <c r="L80" s="459"/>
      <c r="M80" s="459"/>
      <c r="N80" s="459"/>
      <c r="O80" s="460"/>
      <c r="P80" s="49"/>
      <c r="Q80" s="426"/>
    </row>
    <row r="81" spans="1:17" ht="15.75" thickTop="1">
      <c r="A81" s="50"/>
      <c r="B81" s="50"/>
      <c r="C81" s="47"/>
      <c r="D81" s="48"/>
      <c r="E81" s="48"/>
      <c r="F81" s="51"/>
      <c r="G81" s="52"/>
      <c r="H81" s="52"/>
      <c r="I81" s="52"/>
      <c r="J81" s="52"/>
      <c r="K81" s="52"/>
      <c r="L81" s="52"/>
      <c r="M81" s="52"/>
      <c r="N81" s="46"/>
      <c r="O81" s="46"/>
      <c r="P81" s="423" t="s">
        <v>476</v>
      </c>
      <c r="Q81" s="63">
        <f>'1.-POA-2025'!P144</f>
        <v>50</v>
      </c>
    </row>
    <row r="83" spans="1:17" ht="15.75" thickBot="1"/>
    <row r="84" spans="1:17" ht="15.75" thickBot="1">
      <c r="A84" s="452" t="s">
        <v>464</v>
      </c>
      <c r="B84" s="453"/>
      <c r="C84" s="453"/>
      <c r="D84" s="453"/>
      <c r="E84" s="453"/>
      <c r="F84" s="453"/>
      <c r="G84" s="453"/>
      <c r="H84" s="453"/>
      <c r="I84" s="453"/>
      <c r="J84" s="453"/>
      <c r="K84" s="453"/>
      <c r="L84" s="453"/>
      <c r="M84" s="453"/>
      <c r="N84" s="453"/>
      <c r="O84" s="454"/>
      <c r="P84" s="49"/>
      <c r="Q84" s="426"/>
    </row>
    <row r="85" spans="1:17" ht="15.75" thickBot="1">
      <c r="A85" s="458" t="s">
        <v>468</v>
      </c>
      <c r="B85" s="459"/>
      <c r="C85" s="459"/>
      <c r="D85" s="459"/>
      <c r="E85" s="459"/>
      <c r="F85" s="459"/>
      <c r="G85" s="459"/>
      <c r="H85" s="459"/>
      <c r="I85" s="459"/>
      <c r="J85" s="459"/>
      <c r="K85" s="459"/>
      <c r="L85" s="459"/>
      <c r="M85" s="459"/>
      <c r="N85" s="459"/>
      <c r="O85" s="460"/>
      <c r="P85" s="49"/>
      <c r="Q85" s="426"/>
    </row>
    <row r="86" spans="1:17" ht="15.75" thickTop="1">
      <c r="A86" s="50"/>
      <c r="B86" s="50"/>
      <c r="C86" s="47"/>
      <c r="D86" s="48"/>
      <c r="E86" s="48"/>
      <c r="F86" s="51"/>
      <c r="G86" s="52"/>
      <c r="H86" s="52"/>
      <c r="I86" s="52"/>
      <c r="J86" s="52"/>
      <c r="K86" s="52"/>
      <c r="L86" s="52"/>
      <c r="M86" s="52"/>
      <c r="N86" s="46"/>
      <c r="O86" s="46"/>
      <c r="P86" s="423" t="s">
        <v>419</v>
      </c>
      <c r="Q86" s="63">
        <f>'1.-POA-2025'!P146</f>
        <v>5</v>
      </c>
    </row>
    <row r="87" spans="1:17">
      <c r="A87" s="50"/>
      <c r="B87" s="50"/>
      <c r="C87" s="47"/>
      <c r="D87" s="48"/>
      <c r="E87" s="48"/>
      <c r="F87" s="51"/>
      <c r="G87" s="52"/>
      <c r="H87" s="52"/>
      <c r="I87" s="52"/>
      <c r="J87" s="52"/>
      <c r="K87" s="52"/>
      <c r="L87" s="52"/>
      <c r="M87" s="52"/>
      <c r="N87" s="46"/>
      <c r="O87" s="46"/>
      <c r="P87" s="423" t="s">
        <v>14</v>
      </c>
      <c r="Q87" s="64">
        <f>'1.-POA-2025'!P147</f>
        <v>188</v>
      </c>
    </row>
  </sheetData>
  <mergeCells count="36">
    <mergeCell ref="A63:O63"/>
    <mergeCell ref="A80:O80"/>
    <mergeCell ref="A84:O84"/>
    <mergeCell ref="A85:O85"/>
    <mergeCell ref="A64:O64"/>
    <mergeCell ref="A68:O68"/>
    <mergeCell ref="A69:O69"/>
    <mergeCell ref="A74:O74"/>
    <mergeCell ref="A75:O75"/>
    <mergeCell ref="A79:O79"/>
    <mergeCell ref="A49:O49"/>
    <mergeCell ref="A53:O53"/>
    <mergeCell ref="A54:O54"/>
    <mergeCell ref="A58:O58"/>
    <mergeCell ref="A59:O59"/>
    <mergeCell ref="A37:O37"/>
    <mergeCell ref="A31:O31"/>
    <mergeCell ref="A32:O32"/>
    <mergeCell ref="A44:O44"/>
    <mergeCell ref="A48:O48"/>
    <mergeCell ref="A45:O45"/>
    <mergeCell ref="A41:O41"/>
    <mergeCell ref="A40:O40"/>
    <mergeCell ref="A36:O36"/>
    <mergeCell ref="A16:O16"/>
    <mergeCell ref="A17:O17"/>
    <mergeCell ref="A5:O5"/>
    <mergeCell ref="A6:O6"/>
    <mergeCell ref="A7:O7"/>
    <mergeCell ref="A11:O11"/>
    <mergeCell ref="A12:O12"/>
    <mergeCell ref="A25:O25"/>
    <mergeCell ref="A26:O26"/>
    <mergeCell ref="A27:O27"/>
    <mergeCell ref="A21:O21"/>
    <mergeCell ref="A20:O20"/>
  </mergeCells>
  <conditionalFormatting sqref="R29:S29 R34:S34 R39:S53 R3:S24">
    <cfRule type="cellIs" dxfId="415" priority="5" operator="greaterThan">
      <formula>1</formula>
    </cfRule>
  </conditionalFormatting>
  <conditionalFormatting sqref="R25:S28">
    <cfRule type="cellIs" dxfId="414" priority="4" operator="greaterThan">
      <formula>1</formula>
    </cfRule>
  </conditionalFormatting>
  <conditionalFormatting sqref="R30:S33">
    <cfRule type="cellIs" dxfId="413" priority="3" operator="greaterThan">
      <formula>1</formula>
    </cfRule>
  </conditionalFormatting>
  <conditionalFormatting sqref="R35:S38">
    <cfRule type="cellIs" dxfId="412" priority="2" operator="greaterThan">
      <formula>1</formula>
    </cfRule>
  </conditionalFormatting>
  <pageMargins left="0.7" right="0.7" top="0.75" bottom="0.75" header="0.3" footer="0.3"/>
  <pageSetup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G163"/>
  <sheetViews>
    <sheetView tabSelected="1" topLeftCell="A79" zoomScaleNormal="100" zoomScaleSheetLayoutView="110" workbookViewId="0">
      <selection activeCell="Q92" sqref="Q92"/>
    </sheetView>
  </sheetViews>
  <sheetFormatPr baseColWidth="10" defaultRowHeight="12"/>
  <cols>
    <col min="1" max="1" width="4.7109375" style="25" customWidth="1"/>
    <col min="2" max="2" width="35.42578125" style="25" customWidth="1"/>
    <col min="3" max="3" width="14" style="25" customWidth="1"/>
    <col min="4" max="4" width="8" style="25" customWidth="1"/>
    <col min="5" max="5" width="6.5703125" style="25" customWidth="1"/>
    <col min="6" max="6" width="9.140625" style="25" customWidth="1"/>
    <col min="7" max="7" width="5.85546875" style="25" customWidth="1"/>
    <col min="8" max="8" width="6" style="25" bestFit="1" customWidth="1"/>
    <col min="9" max="9" width="6" style="25" customWidth="1"/>
    <col min="10" max="15" width="6" style="25" bestFit="1" customWidth="1"/>
    <col min="16" max="16" width="10.28515625" style="25" customWidth="1"/>
    <col min="17" max="16384" width="11.42578125" style="25"/>
  </cols>
  <sheetData>
    <row r="1" spans="2:33" ht="41.25" customHeight="1">
      <c r="B1" s="26"/>
      <c r="C1" s="497" t="s">
        <v>162</v>
      </c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  <c r="Q1" s="722"/>
    </row>
    <row r="2" spans="2:33">
      <c r="B2" s="27" t="s">
        <v>298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</row>
    <row r="3" spans="2:33">
      <c r="B3" s="27" t="s">
        <v>299</v>
      </c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</row>
    <row r="4" spans="2:33">
      <c r="B4" s="27" t="s">
        <v>300</v>
      </c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</row>
    <row r="5" spans="2:33" ht="17.25" customHeight="1">
      <c r="B5" s="497" t="s">
        <v>474</v>
      </c>
      <c r="C5" s="497"/>
      <c r="D5" s="497"/>
      <c r="E5" s="497"/>
      <c r="F5" s="497"/>
      <c r="G5" s="497"/>
      <c r="H5" s="497"/>
      <c r="I5" s="497"/>
      <c r="J5" s="497"/>
      <c r="K5" s="497"/>
      <c r="L5" s="497"/>
      <c r="M5" s="497"/>
      <c r="N5" s="497"/>
      <c r="O5" s="497"/>
      <c r="P5" s="497"/>
    </row>
    <row r="6" spans="2:33" ht="21.75" customHeight="1">
      <c r="B6" s="27" t="s">
        <v>163</v>
      </c>
      <c r="C6" s="509" t="s">
        <v>301</v>
      </c>
      <c r="D6" s="509"/>
      <c r="E6" s="509"/>
      <c r="F6" s="509"/>
      <c r="G6" s="509"/>
      <c r="H6" s="509"/>
      <c r="I6" s="509"/>
      <c r="J6" s="509"/>
      <c r="K6" s="509"/>
      <c r="L6" s="509"/>
      <c r="M6" s="509"/>
      <c r="N6" s="509"/>
      <c r="O6" s="509"/>
      <c r="P6" s="509"/>
    </row>
    <row r="7" spans="2:33" ht="5.25" customHeight="1">
      <c r="B7" s="354"/>
      <c r="C7" s="354"/>
      <c r="D7" s="354"/>
      <c r="E7" s="354"/>
      <c r="F7" s="354"/>
      <c r="G7" s="354"/>
      <c r="H7" s="354"/>
      <c r="I7" s="354"/>
      <c r="J7" s="354"/>
      <c r="K7" s="354"/>
      <c r="L7" s="354"/>
      <c r="M7" s="354"/>
      <c r="N7" s="354"/>
      <c r="O7" s="354"/>
      <c r="P7" s="354"/>
    </row>
    <row r="8" spans="2:33" ht="15" customHeight="1">
      <c r="B8" s="501" t="s">
        <v>10</v>
      </c>
      <c r="C8" s="501" t="s">
        <v>0</v>
      </c>
      <c r="D8" s="499" t="s">
        <v>261</v>
      </c>
      <c r="E8" s="499" t="s">
        <v>262</v>
      </c>
      <c r="F8" s="499" t="s">
        <v>263</v>
      </c>
      <c r="G8" s="499" t="s">
        <v>302</v>
      </c>
      <c r="H8" s="499" t="s">
        <v>303</v>
      </c>
      <c r="I8" s="499" t="s">
        <v>304</v>
      </c>
      <c r="J8" s="499" t="s">
        <v>305</v>
      </c>
      <c r="K8" s="499" t="s">
        <v>306</v>
      </c>
      <c r="L8" s="499" t="s">
        <v>307</v>
      </c>
      <c r="M8" s="499" t="s">
        <v>308</v>
      </c>
      <c r="N8" s="499" t="s">
        <v>309</v>
      </c>
      <c r="O8" s="499" t="s">
        <v>310</v>
      </c>
      <c r="P8" s="501" t="s">
        <v>311</v>
      </c>
    </row>
    <row r="9" spans="2:33">
      <c r="B9" s="502"/>
      <c r="C9" s="502"/>
      <c r="D9" s="500"/>
      <c r="E9" s="500"/>
      <c r="F9" s="500"/>
      <c r="G9" s="500"/>
      <c r="H9" s="500"/>
      <c r="I9" s="500"/>
      <c r="J9" s="500"/>
      <c r="K9" s="500"/>
      <c r="L9" s="500"/>
      <c r="M9" s="500"/>
      <c r="N9" s="500"/>
      <c r="O9" s="500"/>
      <c r="P9" s="502"/>
    </row>
    <row r="10" spans="2:33" ht="26.25" customHeight="1">
      <c r="B10" s="503" t="s">
        <v>312</v>
      </c>
      <c r="C10" s="504"/>
      <c r="D10" s="504"/>
      <c r="E10" s="504"/>
      <c r="F10" s="504"/>
      <c r="G10" s="504"/>
      <c r="H10" s="504"/>
      <c r="I10" s="504"/>
      <c r="J10" s="504"/>
      <c r="K10" s="504"/>
      <c r="L10" s="504"/>
      <c r="M10" s="504"/>
      <c r="N10" s="504"/>
      <c r="O10" s="504"/>
      <c r="P10" s="505"/>
    </row>
    <row r="11" spans="2:33">
      <c r="B11" s="355" t="s">
        <v>313</v>
      </c>
      <c r="C11" s="356"/>
      <c r="D11" s="356"/>
      <c r="E11" s="356"/>
      <c r="F11" s="356"/>
      <c r="G11" s="356"/>
      <c r="H11" s="356"/>
      <c r="I11" s="356"/>
      <c r="J11" s="356"/>
      <c r="K11" s="356"/>
      <c r="L11" s="356"/>
      <c r="M11" s="356"/>
      <c r="N11" s="356"/>
      <c r="O11" s="356"/>
      <c r="P11" s="357"/>
    </row>
    <row r="12" spans="2:33">
      <c r="B12" s="358" t="s">
        <v>314</v>
      </c>
      <c r="C12" s="358" t="s">
        <v>315</v>
      </c>
      <c r="D12" s="358">
        <v>4</v>
      </c>
      <c r="E12" s="358">
        <v>10</v>
      </c>
      <c r="F12" s="358">
        <v>22</v>
      </c>
      <c r="G12" s="358">
        <v>10</v>
      </c>
      <c r="H12" s="358">
        <v>20</v>
      </c>
      <c r="I12" s="358">
        <v>20</v>
      </c>
      <c r="J12" s="358">
        <v>20</v>
      </c>
      <c r="K12" s="358">
        <v>10</v>
      </c>
      <c r="L12" s="358">
        <v>10</v>
      </c>
      <c r="M12" s="358">
        <v>10</v>
      </c>
      <c r="N12" s="358">
        <v>14</v>
      </c>
      <c r="O12" s="358">
        <v>4</v>
      </c>
      <c r="P12" s="358">
        <f t="shared" ref="P12:P17" si="0">SUM(D12:O12)</f>
        <v>154</v>
      </c>
      <c r="S12" s="497"/>
      <c r="T12" s="497"/>
      <c r="U12" s="497"/>
      <c r="V12" s="497"/>
      <c r="W12" s="497"/>
      <c r="X12" s="497"/>
      <c r="Y12" s="497"/>
      <c r="Z12" s="497"/>
      <c r="AA12" s="497"/>
      <c r="AB12" s="497"/>
      <c r="AC12" s="497"/>
      <c r="AD12" s="497"/>
      <c r="AE12" s="497"/>
      <c r="AF12" s="497"/>
      <c r="AG12" s="497"/>
    </row>
    <row r="13" spans="2:33">
      <c r="B13" s="358" t="s">
        <v>316</v>
      </c>
      <c r="C13" s="358" t="s">
        <v>315</v>
      </c>
      <c r="D13" s="358">
        <v>64</v>
      </c>
      <c r="E13" s="358">
        <v>92</v>
      </c>
      <c r="F13" s="358">
        <v>92</v>
      </c>
      <c r="G13" s="358">
        <v>64</v>
      </c>
      <c r="H13" s="358">
        <v>90</v>
      </c>
      <c r="I13" s="358">
        <v>90</v>
      </c>
      <c r="J13" s="358">
        <v>90</v>
      </c>
      <c r="K13" s="358">
        <v>73</v>
      </c>
      <c r="L13" s="358">
        <v>90</v>
      </c>
      <c r="M13" s="358">
        <v>90</v>
      </c>
      <c r="N13" s="358">
        <v>90</v>
      </c>
      <c r="O13" s="358">
        <v>73</v>
      </c>
      <c r="P13" s="358">
        <f t="shared" si="0"/>
        <v>998</v>
      </c>
    </row>
    <row r="14" spans="2:33">
      <c r="B14" s="358" t="s">
        <v>317</v>
      </c>
      <c r="C14" s="358" t="s">
        <v>315</v>
      </c>
      <c r="D14" s="358">
        <v>11</v>
      </c>
      <c r="E14" s="358">
        <v>13</v>
      </c>
      <c r="F14" s="358">
        <v>13</v>
      </c>
      <c r="G14" s="358">
        <v>11</v>
      </c>
      <c r="H14" s="358">
        <v>13</v>
      </c>
      <c r="I14" s="358">
        <v>11</v>
      </c>
      <c r="J14" s="358">
        <v>13</v>
      </c>
      <c r="K14" s="358">
        <v>11</v>
      </c>
      <c r="L14" s="358">
        <v>13</v>
      </c>
      <c r="M14" s="358">
        <v>13</v>
      </c>
      <c r="N14" s="358">
        <v>13</v>
      </c>
      <c r="O14" s="358">
        <v>11</v>
      </c>
      <c r="P14" s="358">
        <f t="shared" si="0"/>
        <v>146</v>
      </c>
    </row>
    <row r="15" spans="2:33">
      <c r="B15" s="358" t="s">
        <v>318</v>
      </c>
      <c r="C15" s="358" t="s">
        <v>315</v>
      </c>
      <c r="D15" s="358">
        <v>3</v>
      </c>
      <c r="E15" s="358">
        <v>8</v>
      </c>
      <c r="F15" s="358">
        <v>8</v>
      </c>
      <c r="G15" s="358">
        <v>3</v>
      </c>
      <c r="H15" s="358">
        <v>9</v>
      </c>
      <c r="I15" s="358">
        <v>9</v>
      </c>
      <c r="J15" s="358">
        <v>9</v>
      </c>
      <c r="K15" s="358">
        <v>5</v>
      </c>
      <c r="L15" s="358">
        <v>9</v>
      </c>
      <c r="M15" s="358">
        <v>8</v>
      </c>
      <c r="N15" s="358">
        <v>8</v>
      </c>
      <c r="O15" s="358">
        <v>3</v>
      </c>
      <c r="P15" s="358">
        <f t="shared" si="0"/>
        <v>82</v>
      </c>
    </row>
    <row r="16" spans="2:33">
      <c r="B16" s="498" t="s">
        <v>319</v>
      </c>
      <c r="C16" s="358" t="s">
        <v>315</v>
      </c>
      <c r="D16" s="359">
        <v>50</v>
      </c>
      <c r="E16" s="359">
        <v>50</v>
      </c>
      <c r="F16" s="358">
        <v>50</v>
      </c>
      <c r="G16" s="358">
        <v>250</v>
      </c>
      <c r="H16" s="358">
        <v>200</v>
      </c>
      <c r="I16" s="358">
        <v>200</v>
      </c>
      <c r="J16" s="358">
        <v>200</v>
      </c>
      <c r="K16" s="358">
        <v>300</v>
      </c>
      <c r="L16" s="358">
        <v>200</v>
      </c>
      <c r="M16" s="358">
        <v>200</v>
      </c>
      <c r="N16" s="358">
        <v>200</v>
      </c>
      <c r="O16" s="358">
        <v>200</v>
      </c>
      <c r="P16" s="358">
        <f t="shared" si="0"/>
        <v>2100</v>
      </c>
    </row>
    <row r="17" spans="2:16">
      <c r="B17" s="498"/>
      <c r="C17" s="358" t="s">
        <v>320</v>
      </c>
      <c r="D17" s="359">
        <v>82</v>
      </c>
      <c r="E17" s="359">
        <v>50</v>
      </c>
      <c r="F17" s="358">
        <v>50</v>
      </c>
      <c r="G17" s="358">
        <v>200</v>
      </c>
      <c r="H17" s="358">
        <v>180</v>
      </c>
      <c r="I17" s="358">
        <v>180</v>
      </c>
      <c r="J17" s="358">
        <v>200</v>
      </c>
      <c r="K17" s="358">
        <v>280</v>
      </c>
      <c r="L17" s="358">
        <v>180</v>
      </c>
      <c r="M17" s="358">
        <v>180</v>
      </c>
      <c r="N17" s="358">
        <v>180</v>
      </c>
      <c r="O17" s="358">
        <v>180</v>
      </c>
      <c r="P17" s="358">
        <f t="shared" si="0"/>
        <v>1942</v>
      </c>
    </row>
    <row r="18" spans="2:16">
      <c r="B18" s="360" t="s">
        <v>321</v>
      </c>
      <c r="C18" s="361" t="s">
        <v>315</v>
      </c>
      <c r="D18" s="361">
        <f>+D12+D13+D14+D15+D16</f>
        <v>132</v>
      </c>
      <c r="E18" s="361">
        <f t="shared" ref="E18:O18" si="1">+E12+E13+E14+E15+E16</f>
        <v>173</v>
      </c>
      <c r="F18" s="361">
        <f t="shared" si="1"/>
        <v>185</v>
      </c>
      <c r="G18" s="361">
        <f t="shared" si="1"/>
        <v>338</v>
      </c>
      <c r="H18" s="361">
        <f t="shared" si="1"/>
        <v>332</v>
      </c>
      <c r="I18" s="361">
        <f t="shared" si="1"/>
        <v>330</v>
      </c>
      <c r="J18" s="361">
        <f t="shared" si="1"/>
        <v>332</v>
      </c>
      <c r="K18" s="361">
        <f t="shared" si="1"/>
        <v>399</v>
      </c>
      <c r="L18" s="361">
        <f t="shared" si="1"/>
        <v>322</v>
      </c>
      <c r="M18" s="361">
        <f t="shared" si="1"/>
        <v>321</v>
      </c>
      <c r="N18" s="361">
        <f t="shared" si="1"/>
        <v>325</v>
      </c>
      <c r="O18" s="361">
        <f t="shared" si="1"/>
        <v>291</v>
      </c>
      <c r="P18" s="360">
        <f>SUM(D18:O18)</f>
        <v>3480</v>
      </c>
    </row>
    <row r="19" spans="2:16">
      <c r="B19" s="360" t="s">
        <v>322</v>
      </c>
      <c r="C19" s="361" t="s">
        <v>14</v>
      </c>
      <c r="D19" s="361">
        <f>+D17</f>
        <v>82</v>
      </c>
      <c r="E19" s="361">
        <f t="shared" ref="E19:O19" si="2">+E17</f>
        <v>50</v>
      </c>
      <c r="F19" s="361">
        <f t="shared" si="2"/>
        <v>50</v>
      </c>
      <c r="G19" s="361">
        <f t="shared" si="2"/>
        <v>200</v>
      </c>
      <c r="H19" s="361">
        <f t="shared" si="2"/>
        <v>180</v>
      </c>
      <c r="I19" s="361">
        <f t="shared" si="2"/>
        <v>180</v>
      </c>
      <c r="J19" s="361">
        <f t="shared" si="2"/>
        <v>200</v>
      </c>
      <c r="K19" s="361">
        <f t="shared" si="2"/>
        <v>280</v>
      </c>
      <c r="L19" s="361">
        <f t="shared" si="2"/>
        <v>180</v>
      </c>
      <c r="M19" s="361">
        <f t="shared" si="2"/>
        <v>180</v>
      </c>
      <c r="N19" s="361">
        <f t="shared" si="2"/>
        <v>180</v>
      </c>
      <c r="O19" s="361">
        <f t="shared" si="2"/>
        <v>180</v>
      </c>
      <c r="P19" s="360">
        <f>SUM(D19:O19)</f>
        <v>1942</v>
      </c>
    </row>
    <row r="20" spans="2:16">
      <c r="B20" s="362" t="s">
        <v>323</v>
      </c>
      <c r="C20" s="363"/>
      <c r="D20" s="363"/>
      <c r="E20" s="363"/>
      <c r="F20" s="363"/>
      <c r="G20" s="363"/>
      <c r="H20" s="363"/>
      <c r="I20" s="363"/>
      <c r="J20" s="363"/>
      <c r="K20" s="363"/>
      <c r="L20" s="363"/>
      <c r="M20" s="363"/>
      <c r="N20" s="363"/>
      <c r="O20" s="363"/>
      <c r="P20" s="364"/>
    </row>
    <row r="21" spans="2:16">
      <c r="B21" s="439" t="s">
        <v>324</v>
      </c>
      <c r="C21" s="424" t="s">
        <v>14</v>
      </c>
      <c r="D21" s="439">
        <v>380</v>
      </c>
      <c r="E21" s="439">
        <v>465</v>
      </c>
      <c r="F21" s="439">
        <v>465</v>
      </c>
      <c r="G21" s="439">
        <v>380</v>
      </c>
      <c r="H21" s="439">
        <v>465</v>
      </c>
      <c r="I21" s="439">
        <v>465</v>
      </c>
      <c r="J21" s="439">
        <v>465</v>
      </c>
      <c r="K21" s="439">
        <v>400</v>
      </c>
      <c r="L21" s="439">
        <v>465</v>
      </c>
      <c r="M21" s="439">
        <v>465</v>
      </c>
      <c r="N21" s="439">
        <v>465</v>
      </c>
      <c r="O21" s="439">
        <v>400</v>
      </c>
      <c r="P21" s="439">
        <f t="shared" ref="P21:P39" si="3">SUM(D21:O21)</f>
        <v>5280</v>
      </c>
    </row>
    <row r="22" spans="2:16">
      <c r="B22" s="439" t="s">
        <v>325</v>
      </c>
      <c r="C22" s="424" t="s">
        <v>320</v>
      </c>
      <c r="D22" s="439">
        <v>800</v>
      </c>
      <c r="E22" s="439">
        <v>850</v>
      </c>
      <c r="F22" s="439">
        <v>850</v>
      </c>
      <c r="G22" s="439">
        <v>800</v>
      </c>
      <c r="H22" s="439">
        <v>850</v>
      </c>
      <c r="I22" s="439">
        <v>850</v>
      </c>
      <c r="J22" s="439">
        <v>850</v>
      </c>
      <c r="K22" s="439">
        <v>850</v>
      </c>
      <c r="L22" s="439">
        <v>850</v>
      </c>
      <c r="M22" s="439">
        <v>850</v>
      </c>
      <c r="N22" s="439">
        <v>850</v>
      </c>
      <c r="O22" s="439">
        <v>800</v>
      </c>
      <c r="P22" s="439">
        <f t="shared" si="3"/>
        <v>10050</v>
      </c>
    </row>
    <row r="23" spans="2:16">
      <c r="B23" s="358" t="s">
        <v>326</v>
      </c>
      <c r="C23" s="358" t="s">
        <v>14</v>
      </c>
      <c r="D23" s="358">
        <v>142</v>
      </c>
      <c r="E23" s="358">
        <v>180</v>
      </c>
      <c r="F23" s="358">
        <v>180</v>
      </c>
      <c r="G23" s="358">
        <v>142</v>
      </c>
      <c r="H23" s="358">
        <v>180</v>
      </c>
      <c r="I23" s="358">
        <v>180</v>
      </c>
      <c r="J23" s="358">
        <v>180</v>
      </c>
      <c r="K23" s="358">
        <v>142</v>
      </c>
      <c r="L23" s="358">
        <v>180</v>
      </c>
      <c r="M23" s="358">
        <v>180</v>
      </c>
      <c r="N23" s="358">
        <v>180</v>
      </c>
      <c r="O23" s="358">
        <v>142</v>
      </c>
      <c r="P23" s="358">
        <f t="shared" si="3"/>
        <v>2008</v>
      </c>
    </row>
    <row r="24" spans="2:16">
      <c r="B24" s="358" t="s">
        <v>327</v>
      </c>
      <c r="C24" s="358" t="s">
        <v>14</v>
      </c>
      <c r="D24" s="358">
        <v>3100</v>
      </c>
      <c r="E24" s="358">
        <v>3440</v>
      </c>
      <c r="F24" s="358">
        <v>3440</v>
      </c>
      <c r="G24" s="358">
        <v>3100</v>
      </c>
      <c r="H24" s="358">
        <v>3440</v>
      </c>
      <c r="I24" s="358">
        <v>3440</v>
      </c>
      <c r="J24" s="358">
        <v>3440</v>
      </c>
      <c r="K24" s="358">
        <v>3100</v>
      </c>
      <c r="L24" s="358">
        <v>3440</v>
      </c>
      <c r="M24" s="358">
        <v>3440</v>
      </c>
      <c r="N24" s="358">
        <v>3440</v>
      </c>
      <c r="O24" s="358">
        <v>3100</v>
      </c>
      <c r="P24" s="358">
        <f t="shared" si="3"/>
        <v>39920</v>
      </c>
    </row>
    <row r="25" spans="2:16">
      <c r="B25" s="358" t="s">
        <v>328</v>
      </c>
      <c r="C25" s="358" t="s">
        <v>1</v>
      </c>
      <c r="D25" s="358">
        <v>6400</v>
      </c>
      <c r="E25" s="358">
        <v>6785</v>
      </c>
      <c r="F25" s="358">
        <v>6785</v>
      </c>
      <c r="G25" s="358">
        <v>6400</v>
      </c>
      <c r="H25" s="358">
        <v>6785</v>
      </c>
      <c r="I25" s="358">
        <v>6785</v>
      </c>
      <c r="J25" s="358">
        <v>6785</v>
      </c>
      <c r="K25" s="358">
        <v>6400</v>
      </c>
      <c r="L25" s="358">
        <v>6785</v>
      </c>
      <c r="M25" s="358">
        <v>6785</v>
      </c>
      <c r="N25" s="358">
        <v>6785</v>
      </c>
      <c r="O25" s="358">
        <v>6400</v>
      </c>
      <c r="P25" s="358">
        <f t="shared" si="3"/>
        <v>79880</v>
      </c>
    </row>
    <row r="26" spans="2:16">
      <c r="B26" s="358" t="s">
        <v>329</v>
      </c>
      <c r="C26" s="358" t="s">
        <v>14</v>
      </c>
      <c r="D26" s="358">
        <v>48</v>
      </c>
      <c r="E26" s="358">
        <v>59</v>
      </c>
      <c r="F26" s="358">
        <v>59</v>
      </c>
      <c r="G26" s="358">
        <v>48</v>
      </c>
      <c r="H26" s="358">
        <v>59</v>
      </c>
      <c r="I26" s="358">
        <v>59</v>
      </c>
      <c r="J26" s="358">
        <v>59</v>
      </c>
      <c r="K26" s="358">
        <v>48</v>
      </c>
      <c r="L26" s="358">
        <v>59</v>
      </c>
      <c r="M26" s="358">
        <v>59</v>
      </c>
      <c r="N26" s="358">
        <v>59</v>
      </c>
      <c r="O26" s="358">
        <v>48</v>
      </c>
      <c r="P26" s="358">
        <f t="shared" si="3"/>
        <v>664</v>
      </c>
    </row>
    <row r="27" spans="2:16">
      <c r="B27" s="358" t="s">
        <v>330</v>
      </c>
      <c r="C27" s="358" t="s">
        <v>14</v>
      </c>
      <c r="D27" s="358">
        <v>530</v>
      </c>
      <c r="E27" s="358">
        <v>610</v>
      </c>
      <c r="F27" s="358">
        <v>610</v>
      </c>
      <c r="G27" s="358">
        <v>550</v>
      </c>
      <c r="H27" s="358">
        <v>610</v>
      </c>
      <c r="I27" s="358">
        <v>610</v>
      </c>
      <c r="J27" s="358">
        <v>610</v>
      </c>
      <c r="K27" s="358">
        <v>525</v>
      </c>
      <c r="L27" s="358">
        <v>610</v>
      </c>
      <c r="M27" s="358">
        <v>610</v>
      </c>
      <c r="N27" s="358">
        <v>610</v>
      </c>
      <c r="O27" s="358">
        <v>520</v>
      </c>
      <c r="P27" s="358">
        <f t="shared" si="3"/>
        <v>7005</v>
      </c>
    </row>
    <row r="28" spans="2:16">
      <c r="B28" s="358" t="s">
        <v>331</v>
      </c>
      <c r="C28" s="358" t="s">
        <v>1</v>
      </c>
      <c r="D28" s="358">
        <v>1540</v>
      </c>
      <c r="E28" s="358">
        <v>1683</v>
      </c>
      <c r="F28" s="358">
        <v>1683</v>
      </c>
      <c r="G28" s="358">
        <v>1540</v>
      </c>
      <c r="H28" s="358">
        <v>1683</v>
      </c>
      <c r="I28" s="358">
        <v>1683</v>
      </c>
      <c r="J28" s="358">
        <v>1683</v>
      </c>
      <c r="K28" s="358">
        <v>1540</v>
      </c>
      <c r="L28" s="358">
        <v>1683</v>
      </c>
      <c r="M28" s="358">
        <v>1683</v>
      </c>
      <c r="N28" s="358">
        <v>1683</v>
      </c>
      <c r="O28" s="358">
        <v>1540</v>
      </c>
      <c r="P28" s="358">
        <f t="shared" si="3"/>
        <v>19624</v>
      </c>
    </row>
    <row r="29" spans="2:16">
      <c r="B29" s="358" t="s">
        <v>332</v>
      </c>
      <c r="C29" s="358" t="s">
        <v>14</v>
      </c>
      <c r="D29" s="358">
        <v>62</v>
      </c>
      <c r="E29" s="358">
        <v>64</v>
      </c>
      <c r="F29" s="358">
        <v>64</v>
      </c>
      <c r="G29" s="358">
        <v>62</v>
      </c>
      <c r="H29" s="358">
        <v>64</v>
      </c>
      <c r="I29" s="358">
        <v>64</v>
      </c>
      <c r="J29" s="358">
        <v>64</v>
      </c>
      <c r="K29" s="358">
        <v>62</v>
      </c>
      <c r="L29" s="358">
        <v>64</v>
      </c>
      <c r="M29" s="358">
        <v>64</v>
      </c>
      <c r="N29" s="358">
        <v>64</v>
      </c>
      <c r="O29" s="358">
        <v>62</v>
      </c>
      <c r="P29" s="358">
        <f t="shared" si="3"/>
        <v>760</v>
      </c>
    </row>
    <row r="30" spans="2:16">
      <c r="B30" s="358" t="s">
        <v>333</v>
      </c>
      <c r="C30" s="358" t="s">
        <v>14</v>
      </c>
      <c r="D30" s="358">
        <v>550</v>
      </c>
      <c r="E30" s="358">
        <v>700</v>
      </c>
      <c r="F30" s="358">
        <v>700</v>
      </c>
      <c r="G30" s="358">
        <v>550</v>
      </c>
      <c r="H30" s="358">
        <v>700</v>
      </c>
      <c r="I30" s="358">
        <v>700</v>
      </c>
      <c r="J30" s="358">
        <v>700</v>
      </c>
      <c r="K30" s="358">
        <v>600</v>
      </c>
      <c r="L30" s="358">
        <v>700</v>
      </c>
      <c r="M30" s="358">
        <v>700</v>
      </c>
      <c r="N30" s="358">
        <v>700</v>
      </c>
      <c r="O30" s="358">
        <v>600</v>
      </c>
      <c r="P30" s="358">
        <f t="shared" si="3"/>
        <v>7900</v>
      </c>
    </row>
    <row r="31" spans="2:16">
      <c r="B31" s="358" t="s">
        <v>334</v>
      </c>
      <c r="C31" s="358" t="s">
        <v>1</v>
      </c>
      <c r="D31" s="358">
        <v>1480</v>
      </c>
      <c r="E31" s="358">
        <v>1603</v>
      </c>
      <c r="F31" s="358">
        <v>1603</v>
      </c>
      <c r="G31" s="358">
        <v>1480</v>
      </c>
      <c r="H31" s="358">
        <v>1603</v>
      </c>
      <c r="I31" s="358">
        <v>1603</v>
      </c>
      <c r="J31" s="358">
        <v>1603</v>
      </c>
      <c r="K31" s="358">
        <v>1480</v>
      </c>
      <c r="L31" s="358">
        <v>1603</v>
      </c>
      <c r="M31" s="358">
        <v>1603</v>
      </c>
      <c r="N31" s="358">
        <v>1603</v>
      </c>
      <c r="O31" s="358">
        <v>1480</v>
      </c>
      <c r="P31" s="358">
        <f t="shared" si="3"/>
        <v>18744</v>
      </c>
    </row>
    <row r="32" spans="2:16">
      <c r="B32" s="358" t="s">
        <v>443</v>
      </c>
      <c r="C32" s="358" t="s">
        <v>14</v>
      </c>
      <c r="D32" s="358">
        <v>75</v>
      </c>
      <c r="E32" s="358">
        <v>130</v>
      </c>
      <c r="F32" s="358">
        <v>130</v>
      </c>
      <c r="G32" s="358">
        <v>75</v>
      </c>
      <c r="H32" s="358">
        <v>130</v>
      </c>
      <c r="I32" s="358">
        <v>130</v>
      </c>
      <c r="J32" s="358">
        <v>130</v>
      </c>
      <c r="K32" s="358">
        <v>130</v>
      </c>
      <c r="L32" s="358">
        <v>130</v>
      </c>
      <c r="M32" s="358">
        <v>130</v>
      </c>
      <c r="N32" s="358">
        <v>130</v>
      </c>
      <c r="O32" s="358">
        <v>75</v>
      </c>
      <c r="P32" s="358">
        <f t="shared" si="3"/>
        <v>1395</v>
      </c>
    </row>
    <row r="33" spans="2:18">
      <c r="B33" s="358" t="s">
        <v>444</v>
      </c>
      <c r="C33" s="358" t="s">
        <v>14</v>
      </c>
      <c r="D33" s="358">
        <v>850</v>
      </c>
      <c r="E33" s="358">
        <v>1100</v>
      </c>
      <c r="F33" s="358">
        <v>1100</v>
      </c>
      <c r="G33" s="358">
        <v>850</v>
      </c>
      <c r="H33" s="358">
        <v>1100</v>
      </c>
      <c r="I33" s="358">
        <v>1100</v>
      </c>
      <c r="J33" s="358">
        <v>1100</v>
      </c>
      <c r="K33" s="358">
        <v>1100</v>
      </c>
      <c r="L33" s="358">
        <v>1100</v>
      </c>
      <c r="M33" s="358">
        <v>1100</v>
      </c>
      <c r="N33" s="358">
        <v>1100</v>
      </c>
      <c r="O33" s="358">
        <v>850</v>
      </c>
      <c r="P33" s="358">
        <f t="shared" si="3"/>
        <v>12450</v>
      </c>
    </row>
    <row r="34" spans="2:18">
      <c r="B34" s="358" t="s">
        <v>445</v>
      </c>
      <c r="C34" s="358" t="s">
        <v>446</v>
      </c>
      <c r="D34" s="358">
        <v>1500</v>
      </c>
      <c r="E34" s="358">
        <v>1650</v>
      </c>
      <c r="F34" s="358">
        <v>1650</v>
      </c>
      <c r="G34" s="358">
        <v>1500</v>
      </c>
      <c r="H34" s="358">
        <v>650</v>
      </c>
      <c r="I34" s="358">
        <v>1650</v>
      </c>
      <c r="J34" s="358">
        <v>1650</v>
      </c>
      <c r="K34" s="358">
        <v>1650</v>
      </c>
      <c r="L34" s="358">
        <v>1650</v>
      </c>
      <c r="M34" s="358">
        <v>1650</v>
      </c>
      <c r="N34" s="358">
        <v>1650</v>
      </c>
      <c r="O34" s="358">
        <v>1500</v>
      </c>
      <c r="P34" s="358">
        <f t="shared" si="3"/>
        <v>18350</v>
      </c>
    </row>
    <row r="35" spans="2:18" ht="19.5" customHeight="1">
      <c r="B35" s="510" t="s">
        <v>335</v>
      </c>
      <c r="C35" s="358" t="s">
        <v>320</v>
      </c>
      <c r="D35" s="358">
        <v>40</v>
      </c>
      <c r="E35" s="358">
        <v>48</v>
      </c>
      <c r="F35" s="358">
        <v>48</v>
      </c>
      <c r="G35" s="358">
        <v>40</v>
      </c>
      <c r="H35" s="358">
        <v>48</v>
      </c>
      <c r="I35" s="358">
        <v>48</v>
      </c>
      <c r="J35" s="358">
        <v>48</v>
      </c>
      <c r="K35" s="358">
        <v>40</v>
      </c>
      <c r="L35" s="358">
        <v>48</v>
      </c>
      <c r="M35" s="358">
        <v>48</v>
      </c>
      <c r="N35" s="358">
        <v>48</v>
      </c>
      <c r="O35" s="358">
        <v>40</v>
      </c>
      <c r="P35" s="358">
        <f t="shared" si="3"/>
        <v>544</v>
      </c>
    </row>
    <row r="36" spans="2:18" ht="17.25" customHeight="1">
      <c r="B36" s="511"/>
      <c r="C36" s="358" t="s">
        <v>1</v>
      </c>
      <c r="D36" s="358">
        <v>120</v>
      </c>
      <c r="E36" s="358">
        <v>144</v>
      </c>
      <c r="F36" s="358">
        <v>144</v>
      </c>
      <c r="G36" s="358">
        <v>120</v>
      </c>
      <c r="H36" s="358">
        <v>144</v>
      </c>
      <c r="I36" s="358">
        <v>144</v>
      </c>
      <c r="J36" s="358">
        <v>144</v>
      </c>
      <c r="K36" s="358">
        <v>120</v>
      </c>
      <c r="L36" s="358">
        <v>144</v>
      </c>
      <c r="M36" s="358">
        <v>144</v>
      </c>
      <c r="N36" s="358">
        <v>144</v>
      </c>
      <c r="O36" s="358">
        <v>120</v>
      </c>
      <c r="P36" s="358">
        <f t="shared" si="3"/>
        <v>1632</v>
      </c>
      <c r="R36" s="365"/>
    </row>
    <row r="37" spans="2:18">
      <c r="B37" s="366" t="s">
        <v>336</v>
      </c>
      <c r="C37" s="439" t="s">
        <v>14</v>
      </c>
      <c r="D37" s="358">
        <v>4</v>
      </c>
      <c r="E37" s="358">
        <v>4</v>
      </c>
      <c r="F37" s="358">
        <v>4</v>
      </c>
      <c r="G37" s="358">
        <v>4</v>
      </c>
      <c r="H37" s="358">
        <v>4</v>
      </c>
      <c r="I37" s="358">
        <v>4</v>
      </c>
      <c r="J37" s="358">
        <v>4</v>
      </c>
      <c r="K37" s="358">
        <v>4</v>
      </c>
      <c r="L37" s="358">
        <v>4</v>
      </c>
      <c r="M37" s="358">
        <v>4</v>
      </c>
      <c r="N37" s="358">
        <v>4</v>
      </c>
      <c r="O37" s="358">
        <v>4</v>
      </c>
      <c r="P37" s="358">
        <f t="shared" si="3"/>
        <v>48</v>
      </c>
    </row>
    <row r="38" spans="2:18">
      <c r="B38" s="366" t="s">
        <v>337</v>
      </c>
      <c r="C38" s="439" t="s">
        <v>14</v>
      </c>
      <c r="D38" s="358">
        <v>48</v>
      </c>
      <c r="E38" s="358">
        <v>48</v>
      </c>
      <c r="F38" s="358">
        <v>48</v>
      </c>
      <c r="G38" s="358">
        <v>48</v>
      </c>
      <c r="H38" s="358">
        <v>48</v>
      </c>
      <c r="I38" s="358">
        <v>48</v>
      </c>
      <c r="J38" s="358">
        <v>48</v>
      </c>
      <c r="K38" s="358">
        <v>48</v>
      </c>
      <c r="L38" s="358">
        <v>48</v>
      </c>
      <c r="M38" s="358">
        <v>48</v>
      </c>
      <c r="N38" s="358">
        <v>48</v>
      </c>
      <c r="O38" s="358">
        <v>48</v>
      </c>
      <c r="P38" s="358">
        <f t="shared" si="3"/>
        <v>576</v>
      </c>
    </row>
    <row r="39" spans="2:18" ht="24">
      <c r="B39" s="366" t="s">
        <v>338</v>
      </c>
      <c r="C39" s="439" t="s">
        <v>1</v>
      </c>
      <c r="D39" s="358">
        <v>384</v>
      </c>
      <c r="E39" s="358">
        <v>384</v>
      </c>
      <c r="F39" s="358">
        <v>384</v>
      </c>
      <c r="G39" s="358">
        <v>384</v>
      </c>
      <c r="H39" s="358">
        <v>384</v>
      </c>
      <c r="I39" s="358">
        <v>384</v>
      </c>
      <c r="J39" s="358">
        <v>384</v>
      </c>
      <c r="K39" s="358">
        <v>384</v>
      </c>
      <c r="L39" s="358">
        <v>384</v>
      </c>
      <c r="M39" s="358">
        <v>384</v>
      </c>
      <c r="N39" s="358">
        <v>384</v>
      </c>
      <c r="O39" s="358">
        <v>384</v>
      </c>
      <c r="P39" s="358">
        <f t="shared" si="3"/>
        <v>4608</v>
      </c>
    </row>
    <row r="40" spans="2:18">
      <c r="B40" s="366" t="s">
        <v>339</v>
      </c>
      <c r="C40" s="439" t="s">
        <v>14</v>
      </c>
      <c r="D40" s="358">
        <v>10</v>
      </c>
      <c r="E40" s="358">
        <v>15</v>
      </c>
      <c r="F40" s="358">
        <v>10</v>
      </c>
      <c r="G40" s="358">
        <v>10</v>
      </c>
      <c r="H40" s="358">
        <v>15</v>
      </c>
      <c r="I40" s="358">
        <v>10</v>
      </c>
      <c r="J40" s="358">
        <v>10</v>
      </c>
      <c r="K40" s="358">
        <v>15</v>
      </c>
      <c r="L40" s="358">
        <v>20</v>
      </c>
      <c r="M40" s="358">
        <v>15</v>
      </c>
      <c r="N40" s="358">
        <v>10</v>
      </c>
      <c r="O40" s="358">
        <v>10</v>
      </c>
      <c r="P40" s="358">
        <f>SUM(D40:O40)</f>
        <v>150</v>
      </c>
    </row>
    <row r="41" spans="2:18">
      <c r="B41" s="366" t="s">
        <v>340</v>
      </c>
      <c r="C41" s="439" t="s">
        <v>14</v>
      </c>
      <c r="D41" s="358">
        <v>150</v>
      </c>
      <c r="E41" s="358">
        <v>170</v>
      </c>
      <c r="F41" s="358">
        <v>160</v>
      </c>
      <c r="G41" s="358">
        <v>150</v>
      </c>
      <c r="H41" s="358">
        <v>160</v>
      </c>
      <c r="I41" s="358">
        <v>170</v>
      </c>
      <c r="J41" s="358">
        <v>190</v>
      </c>
      <c r="K41" s="358">
        <v>190</v>
      </c>
      <c r="L41" s="358">
        <v>190</v>
      </c>
      <c r="M41" s="358">
        <v>150</v>
      </c>
      <c r="N41" s="358">
        <v>160</v>
      </c>
      <c r="O41" s="358">
        <v>150</v>
      </c>
      <c r="P41" s="358">
        <v>1640</v>
      </c>
    </row>
    <row r="42" spans="2:18">
      <c r="B42" s="366" t="s">
        <v>342</v>
      </c>
      <c r="C42" s="424" t="s">
        <v>341</v>
      </c>
      <c r="D42" s="358">
        <v>300</v>
      </c>
      <c r="E42" s="358">
        <v>350</v>
      </c>
      <c r="F42" s="358">
        <v>360</v>
      </c>
      <c r="G42" s="358">
        <v>450</v>
      </c>
      <c r="H42" s="358">
        <v>300</v>
      </c>
      <c r="I42" s="358">
        <v>400</v>
      </c>
      <c r="J42" s="358">
        <v>360</v>
      </c>
      <c r="K42" s="358">
        <v>300</v>
      </c>
      <c r="L42" s="358">
        <v>350</v>
      </c>
      <c r="M42" s="358">
        <v>60</v>
      </c>
      <c r="N42" s="358">
        <v>370</v>
      </c>
      <c r="O42" s="358">
        <v>300</v>
      </c>
      <c r="P42" s="358">
        <f t="shared" ref="P42:P54" si="4">SUM(D42:O42)</f>
        <v>3900</v>
      </c>
    </row>
    <row r="43" spans="2:18">
      <c r="B43" s="415" t="s">
        <v>438</v>
      </c>
      <c r="C43" s="424" t="s">
        <v>14</v>
      </c>
      <c r="D43" s="358">
        <v>0</v>
      </c>
      <c r="E43" s="358">
        <v>20</v>
      </c>
      <c r="F43" s="358">
        <v>0</v>
      </c>
      <c r="G43" s="358">
        <v>80</v>
      </c>
      <c r="H43" s="358">
        <v>0</v>
      </c>
      <c r="I43" s="358">
        <v>30</v>
      </c>
      <c r="J43" s="358">
        <v>0</v>
      </c>
      <c r="K43" s="358">
        <v>20</v>
      </c>
      <c r="L43" s="358">
        <v>0</v>
      </c>
      <c r="M43" s="358">
        <v>20</v>
      </c>
      <c r="N43" s="358">
        <v>0</v>
      </c>
      <c r="O43" s="358">
        <v>20</v>
      </c>
      <c r="P43" s="358">
        <f t="shared" si="4"/>
        <v>190</v>
      </c>
    </row>
    <row r="44" spans="2:18">
      <c r="B44" s="366" t="s">
        <v>343</v>
      </c>
      <c r="C44" s="439" t="s">
        <v>14</v>
      </c>
      <c r="D44" s="433">
        <v>1</v>
      </c>
      <c r="E44" s="433">
        <v>5</v>
      </c>
      <c r="F44" s="433">
        <v>3</v>
      </c>
      <c r="G44" s="433">
        <v>2</v>
      </c>
      <c r="H44" s="433">
        <v>1</v>
      </c>
      <c r="I44" s="433">
        <v>3</v>
      </c>
      <c r="J44" s="433">
        <v>1</v>
      </c>
      <c r="K44" s="433">
        <v>1</v>
      </c>
      <c r="L44" s="433">
        <v>2</v>
      </c>
      <c r="M44" s="433">
        <v>3</v>
      </c>
      <c r="N44" s="433">
        <v>3</v>
      </c>
      <c r="O44" s="433">
        <v>2</v>
      </c>
      <c r="P44" s="358">
        <f t="shared" si="4"/>
        <v>27</v>
      </c>
    </row>
    <row r="45" spans="2:18" ht="24">
      <c r="B45" s="366" t="s">
        <v>344</v>
      </c>
      <c r="C45" s="424" t="s">
        <v>14</v>
      </c>
      <c r="D45" s="433">
        <v>25</v>
      </c>
      <c r="E45" s="433">
        <v>30</v>
      </c>
      <c r="F45" s="433">
        <v>30</v>
      </c>
      <c r="G45" s="433">
        <v>25</v>
      </c>
      <c r="H45" s="433">
        <v>27</v>
      </c>
      <c r="I45" s="433">
        <v>35</v>
      </c>
      <c r="J45" s="433">
        <v>30</v>
      </c>
      <c r="K45" s="433">
        <v>25</v>
      </c>
      <c r="L45" s="433">
        <v>32</v>
      </c>
      <c r="M45" s="433">
        <v>32</v>
      </c>
      <c r="N45" s="433">
        <v>32</v>
      </c>
      <c r="O45" s="433">
        <v>25</v>
      </c>
      <c r="P45" s="358">
        <f t="shared" si="4"/>
        <v>348</v>
      </c>
    </row>
    <row r="46" spans="2:18" ht="24">
      <c r="B46" s="366" t="s">
        <v>345</v>
      </c>
      <c r="C46" s="424" t="s">
        <v>1</v>
      </c>
      <c r="D46" s="433">
        <v>35</v>
      </c>
      <c r="E46" s="433">
        <v>40</v>
      </c>
      <c r="F46" s="433">
        <v>40</v>
      </c>
      <c r="G46" s="433">
        <v>35</v>
      </c>
      <c r="H46" s="433">
        <v>40</v>
      </c>
      <c r="I46" s="433">
        <v>40</v>
      </c>
      <c r="J46" s="433">
        <v>40</v>
      </c>
      <c r="K46" s="433">
        <v>35</v>
      </c>
      <c r="L46" s="433">
        <v>40</v>
      </c>
      <c r="M46" s="433">
        <v>40</v>
      </c>
      <c r="N46" s="433">
        <v>40</v>
      </c>
      <c r="O46" s="433">
        <v>35</v>
      </c>
      <c r="P46" s="358">
        <f t="shared" si="4"/>
        <v>460</v>
      </c>
    </row>
    <row r="47" spans="2:18">
      <c r="B47" s="358" t="s">
        <v>346</v>
      </c>
      <c r="C47" s="439" t="s">
        <v>14</v>
      </c>
      <c r="D47" s="358">
        <v>120</v>
      </c>
      <c r="E47" s="358">
        <v>200</v>
      </c>
      <c r="F47" s="358">
        <v>120</v>
      </c>
      <c r="G47" s="358">
        <v>120</v>
      </c>
      <c r="H47" s="358">
        <v>200</v>
      </c>
      <c r="I47" s="358">
        <v>200</v>
      </c>
      <c r="J47" s="358">
        <v>200</v>
      </c>
      <c r="K47" s="358">
        <v>120</v>
      </c>
      <c r="L47" s="358">
        <v>200</v>
      </c>
      <c r="M47" s="358">
        <v>200</v>
      </c>
      <c r="N47" s="358">
        <v>200</v>
      </c>
      <c r="O47" s="358">
        <v>120</v>
      </c>
      <c r="P47" s="367">
        <f t="shared" si="4"/>
        <v>2000</v>
      </c>
    </row>
    <row r="48" spans="2:18">
      <c r="B48" s="358" t="s">
        <v>347</v>
      </c>
      <c r="C48" s="439" t="s">
        <v>14</v>
      </c>
      <c r="D48" s="358">
        <v>15</v>
      </c>
      <c r="E48" s="358">
        <v>20</v>
      </c>
      <c r="F48" s="358">
        <v>35</v>
      </c>
      <c r="G48" s="358">
        <v>30</v>
      </c>
      <c r="H48" s="358">
        <v>30</v>
      </c>
      <c r="I48" s="358">
        <v>25</v>
      </c>
      <c r="J48" s="358">
        <v>15</v>
      </c>
      <c r="K48" s="358">
        <v>15</v>
      </c>
      <c r="L48" s="358">
        <v>35</v>
      </c>
      <c r="M48" s="358">
        <v>40</v>
      </c>
      <c r="N48" s="358">
        <v>30</v>
      </c>
      <c r="O48" s="358">
        <v>20</v>
      </c>
      <c r="P48" s="367">
        <f t="shared" si="4"/>
        <v>310</v>
      </c>
    </row>
    <row r="49" spans="2:16">
      <c r="B49" s="416" t="s">
        <v>439</v>
      </c>
      <c r="C49" s="439" t="s">
        <v>14</v>
      </c>
      <c r="D49" s="358">
        <v>38</v>
      </c>
      <c r="E49" s="358">
        <v>45</v>
      </c>
      <c r="F49" s="358">
        <v>45</v>
      </c>
      <c r="G49" s="358">
        <v>35</v>
      </c>
      <c r="H49" s="358">
        <v>45</v>
      </c>
      <c r="I49" s="358">
        <v>45</v>
      </c>
      <c r="J49" s="358">
        <v>45</v>
      </c>
      <c r="K49" s="358">
        <v>35</v>
      </c>
      <c r="L49" s="358">
        <v>45</v>
      </c>
      <c r="M49" s="358">
        <v>45</v>
      </c>
      <c r="N49" s="358">
        <v>45</v>
      </c>
      <c r="O49" s="358">
        <v>38</v>
      </c>
      <c r="P49" s="367">
        <f t="shared" si="4"/>
        <v>506</v>
      </c>
    </row>
    <row r="50" spans="2:16">
      <c r="B50" s="416" t="s">
        <v>440</v>
      </c>
      <c r="C50" s="439" t="s">
        <v>14</v>
      </c>
      <c r="D50" s="358">
        <v>18</v>
      </c>
      <c r="E50" s="358">
        <v>28</v>
      </c>
      <c r="F50" s="358">
        <v>28</v>
      </c>
      <c r="G50" s="358">
        <v>18</v>
      </c>
      <c r="H50" s="358">
        <v>28</v>
      </c>
      <c r="I50" s="358">
        <v>28</v>
      </c>
      <c r="J50" s="358">
        <v>28</v>
      </c>
      <c r="K50" s="358">
        <v>18</v>
      </c>
      <c r="L50" s="358">
        <v>33</v>
      </c>
      <c r="M50" s="358">
        <v>33</v>
      </c>
      <c r="N50" s="358">
        <v>30</v>
      </c>
      <c r="O50" s="358">
        <v>20</v>
      </c>
      <c r="P50" s="367">
        <f>SUM(D50:O50)</f>
        <v>310</v>
      </c>
    </row>
    <row r="51" spans="2:16" ht="25.5" customHeight="1">
      <c r="B51" s="417" t="s">
        <v>441</v>
      </c>
      <c r="C51" s="439" t="s">
        <v>14</v>
      </c>
      <c r="D51" s="358">
        <v>2</v>
      </c>
      <c r="E51" s="358">
        <v>5</v>
      </c>
      <c r="F51" s="358">
        <v>5</v>
      </c>
      <c r="G51" s="358">
        <v>2</v>
      </c>
      <c r="H51" s="358">
        <v>5</v>
      </c>
      <c r="I51" s="358">
        <v>5</v>
      </c>
      <c r="J51" s="358">
        <v>5</v>
      </c>
      <c r="K51" s="358">
        <v>2</v>
      </c>
      <c r="L51" s="358">
        <v>5</v>
      </c>
      <c r="M51" s="358">
        <v>5</v>
      </c>
      <c r="N51" s="358">
        <v>5</v>
      </c>
      <c r="O51" s="358">
        <v>2</v>
      </c>
      <c r="P51" s="367">
        <f>SUM(D51:O51)</f>
        <v>48</v>
      </c>
    </row>
    <row r="52" spans="2:16" ht="24">
      <c r="B52" s="512" t="s">
        <v>348</v>
      </c>
      <c r="C52" s="418" t="s">
        <v>450</v>
      </c>
      <c r="D52" s="361">
        <f>+D21+D37+D40+D44+D48+D49+D50+D51</f>
        <v>468</v>
      </c>
      <c r="E52" s="361">
        <f t="shared" ref="E52:O52" si="5">+E21+E37+E40+E44+E48+E49+E50+E51</f>
        <v>587</v>
      </c>
      <c r="F52" s="361">
        <f t="shared" si="5"/>
        <v>595</v>
      </c>
      <c r="G52" s="361">
        <f t="shared" si="5"/>
        <v>481</v>
      </c>
      <c r="H52" s="361">
        <f t="shared" si="5"/>
        <v>593</v>
      </c>
      <c r="I52" s="361">
        <f t="shared" si="5"/>
        <v>585</v>
      </c>
      <c r="J52" s="361">
        <f t="shared" si="5"/>
        <v>573</v>
      </c>
      <c r="K52" s="361">
        <f t="shared" si="5"/>
        <v>490</v>
      </c>
      <c r="L52" s="361">
        <f t="shared" si="5"/>
        <v>609</v>
      </c>
      <c r="M52" s="361">
        <f t="shared" si="5"/>
        <v>610</v>
      </c>
      <c r="N52" s="361">
        <f t="shared" si="5"/>
        <v>592</v>
      </c>
      <c r="O52" s="361">
        <f t="shared" si="5"/>
        <v>496</v>
      </c>
      <c r="P52" s="360">
        <f t="shared" si="4"/>
        <v>6679</v>
      </c>
    </row>
    <row r="53" spans="2:16" ht="25.5" customHeight="1">
      <c r="B53" s="513"/>
      <c r="C53" s="419" t="s">
        <v>451</v>
      </c>
      <c r="D53" s="361">
        <f>+D22+D38+D45</f>
        <v>873</v>
      </c>
      <c r="E53" s="361">
        <f t="shared" ref="E53:O53" si="6">+E22+E38+E45</f>
        <v>928</v>
      </c>
      <c r="F53" s="361">
        <f t="shared" si="6"/>
        <v>928</v>
      </c>
      <c r="G53" s="361">
        <f t="shared" si="6"/>
        <v>873</v>
      </c>
      <c r="H53" s="361">
        <f t="shared" si="6"/>
        <v>925</v>
      </c>
      <c r="I53" s="361">
        <f t="shared" si="6"/>
        <v>933</v>
      </c>
      <c r="J53" s="361">
        <f t="shared" si="6"/>
        <v>928</v>
      </c>
      <c r="K53" s="361">
        <f t="shared" si="6"/>
        <v>923</v>
      </c>
      <c r="L53" s="361">
        <f t="shared" si="6"/>
        <v>930</v>
      </c>
      <c r="M53" s="361">
        <f t="shared" si="6"/>
        <v>930</v>
      </c>
      <c r="N53" s="361">
        <f t="shared" si="6"/>
        <v>930</v>
      </c>
      <c r="O53" s="361">
        <f t="shared" si="6"/>
        <v>873</v>
      </c>
      <c r="P53" s="360">
        <f>SUM(D53:O53)</f>
        <v>10974</v>
      </c>
    </row>
    <row r="54" spans="2:16" ht="16.5" customHeight="1">
      <c r="B54" s="514"/>
      <c r="C54" s="361" t="s">
        <v>341</v>
      </c>
      <c r="D54" s="361">
        <f>+D25+D28+D31+D34+D36+D39+D42+D46</f>
        <v>11759</v>
      </c>
      <c r="E54" s="361">
        <f t="shared" ref="E54:O54" si="7">+E25+E28+E31+E34+E36+E39+E42+E46</f>
        <v>12639</v>
      </c>
      <c r="F54" s="361">
        <f t="shared" si="7"/>
        <v>12649</v>
      </c>
      <c r="G54" s="361">
        <f t="shared" si="7"/>
        <v>11909</v>
      </c>
      <c r="H54" s="361">
        <f t="shared" si="7"/>
        <v>11589</v>
      </c>
      <c r="I54" s="361">
        <f t="shared" si="7"/>
        <v>12689</v>
      </c>
      <c r="J54" s="361">
        <f t="shared" si="7"/>
        <v>12649</v>
      </c>
      <c r="K54" s="361">
        <f t="shared" si="7"/>
        <v>11909</v>
      </c>
      <c r="L54" s="361">
        <f t="shared" si="7"/>
        <v>12639</v>
      </c>
      <c r="M54" s="361">
        <f t="shared" si="7"/>
        <v>12349</v>
      </c>
      <c r="N54" s="361">
        <f t="shared" si="7"/>
        <v>12659</v>
      </c>
      <c r="O54" s="361">
        <f t="shared" si="7"/>
        <v>11759</v>
      </c>
      <c r="P54" s="360">
        <f t="shared" si="4"/>
        <v>147198</v>
      </c>
    </row>
    <row r="55" spans="2:16">
      <c r="B55" s="362" t="s">
        <v>350</v>
      </c>
      <c r="C55" s="369"/>
      <c r="D55" s="363"/>
      <c r="E55" s="363"/>
      <c r="F55" s="363"/>
      <c r="G55" s="363"/>
      <c r="H55" s="363"/>
      <c r="I55" s="363"/>
      <c r="J55" s="363"/>
      <c r="K55" s="363"/>
      <c r="L55" s="363"/>
      <c r="M55" s="363"/>
      <c r="N55" s="363"/>
      <c r="O55" s="363"/>
      <c r="P55" s="364"/>
    </row>
    <row r="56" spans="2:16" ht="24">
      <c r="B56" s="370" t="s">
        <v>351</v>
      </c>
      <c r="C56" s="358" t="s">
        <v>14</v>
      </c>
      <c r="D56" s="367">
        <v>20</v>
      </c>
      <c r="E56" s="367">
        <v>30</v>
      </c>
      <c r="F56" s="367">
        <v>25</v>
      </c>
      <c r="G56" s="367">
        <v>15</v>
      </c>
      <c r="H56" s="367">
        <v>28</v>
      </c>
      <c r="I56" s="367">
        <v>28</v>
      </c>
      <c r="J56" s="367">
        <v>15</v>
      </c>
      <c r="K56" s="367">
        <v>12</v>
      </c>
      <c r="L56" s="367">
        <v>30</v>
      </c>
      <c r="M56" s="367">
        <v>30</v>
      </c>
      <c r="N56" s="367">
        <v>30</v>
      </c>
      <c r="O56" s="367">
        <v>15</v>
      </c>
      <c r="P56" s="367">
        <f t="shared" ref="P56:P64" si="8">SUM(D56:O56)</f>
        <v>278</v>
      </c>
    </row>
    <row r="57" spans="2:16">
      <c r="B57" s="515" t="s">
        <v>352</v>
      </c>
      <c r="C57" s="367" t="s">
        <v>1</v>
      </c>
      <c r="D57" s="367">
        <v>1</v>
      </c>
      <c r="E57" s="367">
        <v>8</v>
      </c>
      <c r="F57" s="367">
        <v>6</v>
      </c>
      <c r="G57" s="367">
        <v>5</v>
      </c>
      <c r="H57" s="367">
        <v>8</v>
      </c>
      <c r="I57" s="367">
        <v>8</v>
      </c>
      <c r="J57" s="367">
        <v>4</v>
      </c>
      <c r="K57" s="367">
        <v>5</v>
      </c>
      <c r="L57" s="367">
        <v>8</v>
      </c>
      <c r="M57" s="367">
        <v>8</v>
      </c>
      <c r="N57" s="367">
        <v>8</v>
      </c>
      <c r="O57" s="367">
        <v>2</v>
      </c>
      <c r="P57" s="367">
        <f t="shared" si="8"/>
        <v>71</v>
      </c>
    </row>
    <row r="58" spans="2:16">
      <c r="B58" s="516"/>
      <c r="C58" s="367" t="s">
        <v>320</v>
      </c>
      <c r="D58" s="367">
        <v>10</v>
      </c>
      <c r="E58" s="367">
        <v>50</v>
      </c>
      <c r="F58" s="367">
        <v>39</v>
      </c>
      <c r="G58" s="367">
        <v>35</v>
      </c>
      <c r="H58" s="367">
        <v>53</v>
      </c>
      <c r="I58" s="367">
        <v>53</v>
      </c>
      <c r="J58" s="367">
        <v>22</v>
      </c>
      <c r="K58" s="367">
        <v>28</v>
      </c>
      <c r="L58" s="367">
        <v>53</v>
      </c>
      <c r="M58" s="367">
        <v>50</v>
      </c>
      <c r="N58" s="367">
        <v>51</v>
      </c>
      <c r="O58" s="367">
        <v>15</v>
      </c>
      <c r="P58" s="367">
        <f t="shared" si="8"/>
        <v>459</v>
      </c>
    </row>
    <row r="59" spans="2:16" ht="19.5" customHeight="1">
      <c r="B59" s="475" t="s">
        <v>353</v>
      </c>
      <c r="C59" s="367" t="s">
        <v>341</v>
      </c>
      <c r="D59" s="367">
        <v>0</v>
      </c>
      <c r="E59" s="367">
        <v>0</v>
      </c>
      <c r="F59" s="367">
        <v>1</v>
      </c>
      <c r="G59" s="367">
        <v>2</v>
      </c>
      <c r="H59" s="367">
        <v>1</v>
      </c>
      <c r="I59" s="367">
        <v>2</v>
      </c>
      <c r="J59" s="367">
        <v>1</v>
      </c>
      <c r="K59" s="367"/>
      <c r="L59" s="367">
        <v>1</v>
      </c>
      <c r="M59" s="367">
        <v>2</v>
      </c>
      <c r="N59" s="367">
        <v>1</v>
      </c>
      <c r="O59" s="367">
        <v>0</v>
      </c>
      <c r="P59" s="367">
        <f t="shared" si="8"/>
        <v>11</v>
      </c>
    </row>
    <row r="60" spans="2:16" ht="22.5" customHeight="1">
      <c r="B60" s="476"/>
      <c r="C60" s="367" t="s">
        <v>354</v>
      </c>
      <c r="D60" s="367">
        <v>0</v>
      </c>
      <c r="E60" s="367">
        <v>0</v>
      </c>
      <c r="F60" s="367">
        <v>1</v>
      </c>
      <c r="G60" s="367">
        <v>2</v>
      </c>
      <c r="H60" s="367">
        <v>1</v>
      </c>
      <c r="I60" s="367">
        <v>2</v>
      </c>
      <c r="J60" s="367">
        <v>1</v>
      </c>
      <c r="K60" s="367"/>
      <c r="L60" s="367">
        <v>1</v>
      </c>
      <c r="M60" s="367">
        <v>2</v>
      </c>
      <c r="N60" s="367">
        <v>1</v>
      </c>
      <c r="O60" s="367">
        <v>0</v>
      </c>
      <c r="P60" s="367">
        <f t="shared" si="8"/>
        <v>11</v>
      </c>
    </row>
    <row r="61" spans="2:16" ht="22.5" customHeight="1">
      <c r="B61" s="485" t="s">
        <v>442</v>
      </c>
      <c r="C61" s="367" t="s">
        <v>419</v>
      </c>
      <c r="D61" s="367">
        <v>0</v>
      </c>
      <c r="E61" s="367">
        <v>0</v>
      </c>
      <c r="F61" s="367">
        <v>1</v>
      </c>
      <c r="G61" s="367">
        <v>0</v>
      </c>
      <c r="H61" s="367">
        <v>1</v>
      </c>
      <c r="I61" s="367">
        <v>0</v>
      </c>
      <c r="J61" s="367">
        <v>1</v>
      </c>
      <c r="K61" s="367">
        <v>0</v>
      </c>
      <c r="L61" s="367">
        <v>0</v>
      </c>
      <c r="M61" s="367">
        <v>1</v>
      </c>
      <c r="N61" s="367">
        <v>0</v>
      </c>
      <c r="O61" s="367">
        <v>1</v>
      </c>
      <c r="P61" s="367">
        <f>SUM(D61:O61)</f>
        <v>5</v>
      </c>
    </row>
    <row r="62" spans="2:16" ht="22.5" customHeight="1">
      <c r="B62" s="486"/>
      <c r="C62" s="367" t="s">
        <v>14</v>
      </c>
      <c r="D62" s="367">
        <v>0</v>
      </c>
      <c r="E62" s="367">
        <v>0</v>
      </c>
      <c r="F62" s="367">
        <v>10</v>
      </c>
      <c r="G62" s="367">
        <v>0</v>
      </c>
      <c r="H62" s="367">
        <v>10</v>
      </c>
      <c r="I62" s="367">
        <v>0</v>
      </c>
      <c r="J62" s="367">
        <v>15</v>
      </c>
      <c r="K62" s="367">
        <v>0</v>
      </c>
      <c r="L62" s="367">
        <v>0</v>
      </c>
      <c r="M62" s="367">
        <v>7</v>
      </c>
      <c r="N62" s="367">
        <v>0</v>
      </c>
      <c r="O62" s="367">
        <v>15</v>
      </c>
      <c r="P62" s="367">
        <f>SUM(D62:O62)</f>
        <v>57</v>
      </c>
    </row>
    <row r="63" spans="2:16">
      <c r="B63" s="471" t="s">
        <v>355</v>
      </c>
      <c r="C63" s="372" t="s">
        <v>341</v>
      </c>
      <c r="D63" s="373">
        <f>+D57+D59+D61</f>
        <v>1</v>
      </c>
      <c r="E63" s="373">
        <f t="shared" ref="E63:O63" si="9">+E56+E57+E59</f>
        <v>38</v>
      </c>
      <c r="F63" s="373">
        <f t="shared" si="9"/>
        <v>32</v>
      </c>
      <c r="G63" s="373">
        <f t="shared" si="9"/>
        <v>22</v>
      </c>
      <c r="H63" s="373">
        <f t="shared" si="9"/>
        <v>37</v>
      </c>
      <c r="I63" s="373">
        <f t="shared" si="9"/>
        <v>38</v>
      </c>
      <c r="J63" s="373">
        <f t="shared" si="9"/>
        <v>20</v>
      </c>
      <c r="K63" s="373">
        <f t="shared" si="9"/>
        <v>17</v>
      </c>
      <c r="L63" s="373">
        <f t="shared" si="9"/>
        <v>39</v>
      </c>
      <c r="M63" s="373">
        <f t="shared" si="9"/>
        <v>40</v>
      </c>
      <c r="N63" s="373">
        <f t="shared" si="9"/>
        <v>39</v>
      </c>
      <c r="O63" s="373">
        <f t="shared" si="9"/>
        <v>17</v>
      </c>
      <c r="P63" s="373">
        <f t="shared" si="8"/>
        <v>340</v>
      </c>
    </row>
    <row r="64" spans="2:16" ht="12" customHeight="1">
      <c r="B64" s="472"/>
      <c r="C64" s="372" t="s">
        <v>14</v>
      </c>
      <c r="D64" s="373">
        <f>+D56+D58+D62</f>
        <v>30</v>
      </c>
      <c r="E64" s="373">
        <f t="shared" ref="E64:O64" si="10">+E58</f>
        <v>50</v>
      </c>
      <c r="F64" s="373">
        <f t="shared" si="10"/>
        <v>39</v>
      </c>
      <c r="G64" s="373">
        <f t="shared" si="10"/>
        <v>35</v>
      </c>
      <c r="H64" s="373">
        <f t="shared" si="10"/>
        <v>53</v>
      </c>
      <c r="I64" s="373">
        <f t="shared" si="10"/>
        <v>53</v>
      </c>
      <c r="J64" s="373">
        <f t="shared" si="10"/>
        <v>22</v>
      </c>
      <c r="K64" s="373">
        <f t="shared" si="10"/>
        <v>28</v>
      </c>
      <c r="L64" s="373">
        <f t="shared" si="10"/>
        <v>53</v>
      </c>
      <c r="M64" s="373">
        <f t="shared" si="10"/>
        <v>50</v>
      </c>
      <c r="N64" s="373">
        <f t="shared" si="10"/>
        <v>51</v>
      </c>
      <c r="O64" s="373">
        <f t="shared" si="10"/>
        <v>15</v>
      </c>
      <c r="P64" s="373">
        <f t="shared" si="8"/>
        <v>479</v>
      </c>
    </row>
    <row r="65" spans="2:16" ht="27.75" customHeight="1">
      <c r="B65" s="482" t="s">
        <v>356</v>
      </c>
      <c r="C65" s="483"/>
      <c r="D65" s="483"/>
      <c r="E65" s="483"/>
      <c r="F65" s="483"/>
      <c r="G65" s="483"/>
      <c r="H65" s="483"/>
      <c r="I65" s="483"/>
      <c r="J65" s="483"/>
      <c r="K65" s="483"/>
      <c r="L65" s="483"/>
      <c r="M65" s="483"/>
      <c r="N65" s="483"/>
      <c r="O65" s="483"/>
      <c r="P65" s="484"/>
    </row>
    <row r="66" spans="2:16" ht="22.5" customHeight="1">
      <c r="B66" s="475" t="s">
        <v>357</v>
      </c>
      <c r="C66" s="390" t="s">
        <v>1</v>
      </c>
      <c r="D66" s="373">
        <v>2</v>
      </c>
      <c r="E66" s="373">
        <v>3</v>
      </c>
      <c r="F66" s="373">
        <v>4</v>
      </c>
      <c r="G66" s="373">
        <v>3</v>
      </c>
      <c r="H66" s="373">
        <v>3</v>
      </c>
      <c r="I66" s="373">
        <v>3</v>
      </c>
      <c r="J66" s="373">
        <v>3</v>
      </c>
      <c r="K66" s="373">
        <v>1</v>
      </c>
      <c r="L66" s="373">
        <v>3</v>
      </c>
      <c r="M66" s="373">
        <v>4</v>
      </c>
      <c r="N66" s="373">
        <v>3</v>
      </c>
      <c r="O66" s="373">
        <v>1</v>
      </c>
      <c r="P66" s="373">
        <f>SUM(D66:O66)</f>
        <v>33</v>
      </c>
    </row>
    <row r="67" spans="2:16" ht="17.25" customHeight="1">
      <c r="B67" s="476"/>
      <c r="C67" s="367" t="s">
        <v>14</v>
      </c>
      <c r="D67" s="373">
        <v>10</v>
      </c>
      <c r="E67" s="373">
        <v>15</v>
      </c>
      <c r="F67" s="373">
        <v>20</v>
      </c>
      <c r="G67" s="373">
        <v>15</v>
      </c>
      <c r="H67" s="373">
        <v>15</v>
      </c>
      <c r="I67" s="373">
        <v>15</v>
      </c>
      <c r="J67" s="373">
        <v>15</v>
      </c>
      <c r="K67" s="373">
        <v>5</v>
      </c>
      <c r="L67" s="373">
        <v>15</v>
      </c>
      <c r="M67" s="373">
        <v>20</v>
      </c>
      <c r="N67" s="373">
        <v>15</v>
      </c>
      <c r="O67" s="373">
        <v>5</v>
      </c>
      <c r="P67" s="373">
        <f>SUM(D67:O67)</f>
        <v>165</v>
      </c>
    </row>
    <row r="68" spans="2:16" ht="24" customHeight="1">
      <c r="B68" s="477" t="s">
        <v>359</v>
      </c>
      <c r="C68" s="478"/>
      <c r="D68" s="478"/>
      <c r="E68" s="478"/>
      <c r="F68" s="478"/>
      <c r="G68" s="478"/>
      <c r="H68" s="478"/>
      <c r="I68" s="478"/>
      <c r="J68" s="478"/>
      <c r="K68" s="478"/>
      <c r="L68" s="478"/>
      <c r="M68" s="478"/>
      <c r="N68" s="478"/>
      <c r="O68" s="478"/>
      <c r="P68" s="479"/>
    </row>
    <row r="69" spans="2:16" ht="24" customHeight="1">
      <c r="B69" s="471" t="s">
        <v>360</v>
      </c>
      <c r="C69" s="373" t="s">
        <v>1</v>
      </c>
      <c r="D69" s="373">
        <v>2</v>
      </c>
      <c r="E69" s="373">
        <v>0</v>
      </c>
      <c r="F69" s="373">
        <v>2</v>
      </c>
      <c r="G69" s="373">
        <v>0</v>
      </c>
      <c r="H69" s="373">
        <v>2</v>
      </c>
      <c r="I69" s="373">
        <v>0</v>
      </c>
      <c r="J69" s="373">
        <v>2</v>
      </c>
      <c r="K69" s="373">
        <v>0</v>
      </c>
      <c r="L69" s="373">
        <v>2</v>
      </c>
      <c r="M69" s="373">
        <v>0</v>
      </c>
      <c r="N69" s="373">
        <v>2</v>
      </c>
      <c r="O69" s="373">
        <v>15</v>
      </c>
      <c r="P69" s="373">
        <f>SUM(D69:O69)</f>
        <v>27</v>
      </c>
    </row>
    <row r="70" spans="2:16" ht="24" customHeight="1">
      <c r="B70" s="472"/>
      <c r="C70" s="373" t="s">
        <v>14</v>
      </c>
      <c r="D70" s="373">
        <v>20</v>
      </c>
      <c r="E70" s="373">
        <v>0</v>
      </c>
      <c r="F70" s="373">
        <v>20</v>
      </c>
      <c r="G70" s="373">
        <v>0</v>
      </c>
      <c r="H70" s="373">
        <v>20</v>
      </c>
      <c r="I70" s="373">
        <v>0</v>
      </c>
      <c r="J70" s="373">
        <v>20</v>
      </c>
      <c r="K70" s="373">
        <v>0</v>
      </c>
      <c r="L70" s="373">
        <v>20</v>
      </c>
      <c r="M70" s="373">
        <v>0</v>
      </c>
      <c r="N70" s="373">
        <v>20</v>
      </c>
      <c r="O70" s="373">
        <v>150</v>
      </c>
      <c r="P70" s="373">
        <f>SUM(D70:O70)</f>
        <v>270</v>
      </c>
    </row>
    <row r="71" spans="2:16">
      <c r="B71" s="362" t="s">
        <v>361</v>
      </c>
      <c r="C71" s="363"/>
      <c r="D71" s="363"/>
      <c r="E71" s="363"/>
      <c r="F71" s="363"/>
      <c r="G71" s="363"/>
      <c r="H71" s="363"/>
      <c r="I71" s="363"/>
      <c r="J71" s="363"/>
      <c r="K71" s="363"/>
      <c r="L71" s="363"/>
      <c r="M71" s="363"/>
      <c r="N71" s="363"/>
      <c r="O71" s="363"/>
      <c r="P71" s="364"/>
    </row>
    <row r="72" spans="2:16" ht="24">
      <c r="B72" s="374" t="s">
        <v>362</v>
      </c>
      <c r="C72" s="358" t="s">
        <v>14</v>
      </c>
      <c r="D72" s="358">
        <v>1</v>
      </c>
      <c r="E72" s="358">
        <v>3</v>
      </c>
      <c r="F72" s="358">
        <v>2</v>
      </c>
      <c r="G72" s="358">
        <v>3</v>
      </c>
      <c r="H72" s="358">
        <v>3</v>
      </c>
      <c r="I72" s="358">
        <v>3</v>
      </c>
      <c r="J72" s="358">
        <v>1</v>
      </c>
      <c r="K72" s="358">
        <v>4</v>
      </c>
      <c r="L72" s="358">
        <v>3</v>
      </c>
      <c r="M72" s="358">
        <v>3</v>
      </c>
      <c r="N72" s="358">
        <v>2</v>
      </c>
      <c r="O72" s="358">
        <v>0</v>
      </c>
      <c r="P72" s="358">
        <f t="shared" ref="P72:P77" si="11">SUM(D72:O72)</f>
        <v>28</v>
      </c>
    </row>
    <row r="73" spans="2:16">
      <c r="B73" s="358" t="s">
        <v>363</v>
      </c>
      <c r="C73" s="358" t="s">
        <v>14</v>
      </c>
      <c r="D73" s="358">
        <v>9</v>
      </c>
      <c r="E73" s="358">
        <v>9</v>
      </c>
      <c r="F73" s="358">
        <v>12</v>
      </c>
      <c r="G73" s="358">
        <v>12</v>
      </c>
      <c r="H73" s="358">
        <v>12</v>
      </c>
      <c r="I73" s="358">
        <v>12</v>
      </c>
      <c r="J73" s="358">
        <v>9</v>
      </c>
      <c r="K73" s="358">
        <v>9</v>
      </c>
      <c r="L73" s="358">
        <v>12</v>
      </c>
      <c r="M73" s="358">
        <v>10</v>
      </c>
      <c r="N73" s="358">
        <v>9</v>
      </c>
      <c r="O73" s="358">
        <v>2</v>
      </c>
      <c r="P73" s="358">
        <f t="shared" si="11"/>
        <v>117</v>
      </c>
    </row>
    <row r="74" spans="2:16">
      <c r="B74" s="358" t="s">
        <v>364</v>
      </c>
      <c r="C74" s="358" t="s">
        <v>14</v>
      </c>
      <c r="D74" s="358">
        <v>40</v>
      </c>
      <c r="E74" s="358">
        <v>72</v>
      </c>
      <c r="F74" s="358">
        <v>81</v>
      </c>
      <c r="G74" s="358">
        <v>81</v>
      </c>
      <c r="H74" s="358">
        <v>108</v>
      </c>
      <c r="I74" s="358">
        <v>108</v>
      </c>
      <c r="J74" s="358">
        <v>72</v>
      </c>
      <c r="K74" s="358">
        <v>30</v>
      </c>
      <c r="L74" s="358">
        <v>108</v>
      </c>
      <c r="M74" s="358">
        <v>108</v>
      </c>
      <c r="N74" s="358">
        <v>101</v>
      </c>
      <c r="O74" s="358">
        <v>45</v>
      </c>
      <c r="P74" s="358">
        <f t="shared" si="11"/>
        <v>954</v>
      </c>
    </row>
    <row r="75" spans="2:16">
      <c r="B75" s="358" t="s">
        <v>365</v>
      </c>
      <c r="C75" s="358" t="s">
        <v>1</v>
      </c>
      <c r="D75" s="358">
        <v>16</v>
      </c>
      <c r="E75" s="358">
        <v>15</v>
      </c>
      <c r="F75" s="358">
        <v>15</v>
      </c>
      <c r="G75" s="358">
        <v>14</v>
      </c>
      <c r="H75" s="358">
        <v>18</v>
      </c>
      <c r="I75" s="358">
        <v>12</v>
      </c>
      <c r="J75" s="358">
        <v>18</v>
      </c>
      <c r="K75" s="358">
        <v>31</v>
      </c>
      <c r="L75" s="358">
        <v>15</v>
      </c>
      <c r="M75" s="358">
        <v>10</v>
      </c>
      <c r="N75" s="358">
        <v>15</v>
      </c>
      <c r="O75" s="358">
        <v>10</v>
      </c>
      <c r="P75" s="358">
        <f t="shared" si="11"/>
        <v>189</v>
      </c>
    </row>
    <row r="76" spans="2:16" ht="24">
      <c r="B76" s="375" t="s">
        <v>366</v>
      </c>
      <c r="C76" s="358" t="s">
        <v>1</v>
      </c>
      <c r="D76" s="358">
        <v>3</v>
      </c>
      <c r="E76" s="358">
        <v>6</v>
      </c>
      <c r="F76" s="358">
        <v>7</v>
      </c>
      <c r="G76" s="358">
        <v>8</v>
      </c>
      <c r="H76" s="358">
        <v>8</v>
      </c>
      <c r="I76" s="358">
        <v>8</v>
      </c>
      <c r="J76" s="358">
        <v>5</v>
      </c>
      <c r="K76" s="358">
        <v>7</v>
      </c>
      <c r="L76" s="358">
        <v>9</v>
      </c>
      <c r="M76" s="358">
        <v>9</v>
      </c>
      <c r="N76" s="358">
        <v>8</v>
      </c>
      <c r="O76" s="358">
        <v>2</v>
      </c>
      <c r="P76" s="358">
        <f t="shared" si="11"/>
        <v>80</v>
      </c>
    </row>
    <row r="77" spans="2:16">
      <c r="B77" s="358" t="s">
        <v>367</v>
      </c>
      <c r="C77" s="358" t="s">
        <v>1</v>
      </c>
      <c r="D77" s="358">
        <v>1</v>
      </c>
      <c r="E77" s="358">
        <v>1</v>
      </c>
      <c r="F77" s="358">
        <v>1</v>
      </c>
      <c r="G77" s="358">
        <v>1</v>
      </c>
      <c r="H77" s="358">
        <v>1</v>
      </c>
      <c r="I77" s="358">
        <v>1</v>
      </c>
      <c r="J77" s="358">
        <v>2</v>
      </c>
      <c r="K77" s="358">
        <v>2</v>
      </c>
      <c r="L77" s="358">
        <v>2</v>
      </c>
      <c r="M77" s="358">
        <v>1</v>
      </c>
      <c r="N77" s="358">
        <v>1</v>
      </c>
      <c r="O77" s="358">
        <v>1</v>
      </c>
      <c r="P77" s="358">
        <f t="shared" si="11"/>
        <v>15</v>
      </c>
    </row>
    <row r="78" spans="2:16" ht="24">
      <c r="B78" s="376" t="s">
        <v>368</v>
      </c>
      <c r="C78" s="367" t="s">
        <v>341</v>
      </c>
      <c r="D78" s="367">
        <v>8</v>
      </c>
      <c r="E78" s="367">
        <v>14</v>
      </c>
      <c r="F78" s="367">
        <v>10</v>
      </c>
      <c r="G78" s="367">
        <v>12</v>
      </c>
      <c r="H78" s="367">
        <v>10</v>
      </c>
      <c r="I78" s="367">
        <v>0</v>
      </c>
      <c r="J78" s="367">
        <v>0</v>
      </c>
      <c r="K78" s="367">
        <v>0</v>
      </c>
      <c r="L78" s="367">
        <v>2</v>
      </c>
      <c r="M78" s="367">
        <v>12</v>
      </c>
      <c r="N78" s="367">
        <v>12</v>
      </c>
      <c r="O78" s="367">
        <v>0</v>
      </c>
      <c r="P78" s="367">
        <f>SUM(D78:O78)</f>
        <v>80</v>
      </c>
    </row>
    <row r="79" spans="2:16">
      <c r="B79" s="377" t="s">
        <v>369</v>
      </c>
      <c r="C79" s="358" t="s">
        <v>14</v>
      </c>
      <c r="D79" s="367">
        <v>0</v>
      </c>
      <c r="E79" s="367">
        <v>8</v>
      </c>
      <c r="F79" s="367">
        <v>4</v>
      </c>
      <c r="G79" s="367">
        <v>4</v>
      </c>
      <c r="H79" s="367">
        <v>5</v>
      </c>
      <c r="I79" s="367">
        <v>6</v>
      </c>
      <c r="J79" s="367">
        <v>0</v>
      </c>
      <c r="K79" s="367">
        <v>0</v>
      </c>
      <c r="L79" s="367">
        <v>5</v>
      </c>
      <c r="M79" s="367">
        <v>6</v>
      </c>
      <c r="N79" s="367">
        <v>6</v>
      </c>
      <c r="O79" s="367">
        <v>0</v>
      </c>
      <c r="P79" s="367">
        <f>SUM(D79:O79)</f>
        <v>44</v>
      </c>
    </row>
    <row r="80" spans="2:16" ht="15" customHeight="1">
      <c r="B80" s="495" t="s">
        <v>370</v>
      </c>
      <c r="C80" s="361" t="s">
        <v>14</v>
      </c>
      <c r="D80" s="373">
        <f>+D72+D73+D74+D79</f>
        <v>50</v>
      </c>
      <c r="E80" s="373">
        <f t="shared" ref="E80:O80" si="12">+E72+E73+E74+E79</f>
        <v>92</v>
      </c>
      <c r="F80" s="373">
        <f t="shared" si="12"/>
        <v>99</v>
      </c>
      <c r="G80" s="373">
        <f t="shared" si="12"/>
        <v>100</v>
      </c>
      <c r="H80" s="373">
        <f t="shared" si="12"/>
        <v>128</v>
      </c>
      <c r="I80" s="373">
        <f t="shared" si="12"/>
        <v>129</v>
      </c>
      <c r="J80" s="373">
        <f t="shared" si="12"/>
        <v>82</v>
      </c>
      <c r="K80" s="373">
        <f t="shared" si="12"/>
        <v>43</v>
      </c>
      <c r="L80" s="373">
        <f t="shared" si="12"/>
        <v>128</v>
      </c>
      <c r="M80" s="373">
        <f t="shared" si="12"/>
        <v>127</v>
      </c>
      <c r="N80" s="373">
        <f t="shared" si="12"/>
        <v>118</v>
      </c>
      <c r="O80" s="373">
        <f t="shared" si="12"/>
        <v>47</v>
      </c>
      <c r="P80" s="373">
        <f>SUM(D80:O80)</f>
        <v>1143</v>
      </c>
    </row>
    <row r="81" spans="2:16">
      <c r="B81" s="496"/>
      <c r="C81" s="361" t="s">
        <v>341</v>
      </c>
      <c r="D81" s="379">
        <f>+D75+D76+D77+D78</f>
        <v>28</v>
      </c>
      <c r="E81" s="379">
        <f t="shared" ref="E81:O81" si="13">+E75+E76+E77+E78</f>
        <v>36</v>
      </c>
      <c r="F81" s="379">
        <f t="shared" si="13"/>
        <v>33</v>
      </c>
      <c r="G81" s="379">
        <f t="shared" si="13"/>
        <v>35</v>
      </c>
      <c r="H81" s="379">
        <f t="shared" si="13"/>
        <v>37</v>
      </c>
      <c r="I81" s="379">
        <f t="shared" si="13"/>
        <v>21</v>
      </c>
      <c r="J81" s="379">
        <f t="shared" si="13"/>
        <v>25</v>
      </c>
      <c r="K81" s="379">
        <f t="shared" si="13"/>
        <v>40</v>
      </c>
      <c r="L81" s="379">
        <f t="shared" si="13"/>
        <v>28</v>
      </c>
      <c r="M81" s="379">
        <f t="shared" si="13"/>
        <v>32</v>
      </c>
      <c r="N81" s="379">
        <f t="shared" si="13"/>
        <v>36</v>
      </c>
      <c r="O81" s="379">
        <f t="shared" si="13"/>
        <v>13</v>
      </c>
      <c r="P81" s="379">
        <f>SUM(D81:O81)</f>
        <v>364</v>
      </c>
    </row>
    <row r="82" spans="2:16">
      <c r="B82" s="362" t="s">
        <v>371</v>
      </c>
      <c r="C82" s="363"/>
      <c r="D82" s="363"/>
      <c r="E82" s="363"/>
      <c r="F82" s="363"/>
      <c r="G82" s="363"/>
      <c r="H82" s="363"/>
      <c r="I82" s="363"/>
      <c r="J82" s="363"/>
      <c r="K82" s="363"/>
      <c r="L82" s="363"/>
      <c r="M82" s="363"/>
      <c r="N82" s="363"/>
      <c r="O82" s="363"/>
      <c r="P82" s="364"/>
    </row>
    <row r="83" spans="2:16" ht="24">
      <c r="B83" s="378" t="s">
        <v>372</v>
      </c>
      <c r="C83" s="379" t="s">
        <v>14</v>
      </c>
      <c r="D83" s="379">
        <v>0</v>
      </c>
      <c r="E83" s="379">
        <v>2</v>
      </c>
      <c r="F83" s="379">
        <v>3</v>
      </c>
      <c r="G83" s="379">
        <v>2</v>
      </c>
      <c r="H83" s="379">
        <v>3</v>
      </c>
      <c r="I83" s="379">
        <v>3</v>
      </c>
      <c r="J83" s="379">
        <v>1</v>
      </c>
      <c r="K83" s="379">
        <v>2</v>
      </c>
      <c r="L83" s="379">
        <v>3</v>
      </c>
      <c r="M83" s="379">
        <v>3</v>
      </c>
      <c r="N83" s="379">
        <v>1</v>
      </c>
      <c r="O83" s="379">
        <v>0</v>
      </c>
      <c r="P83" s="373">
        <f>SUM(D83:O83)</f>
        <v>23</v>
      </c>
    </row>
    <row r="84" spans="2:16" ht="41.25" customHeight="1">
      <c r="B84" s="380" t="s">
        <v>373</v>
      </c>
      <c r="C84" s="379" t="s">
        <v>1</v>
      </c>
      <c r="D84" s="379">
        <v>0</v>
      </c>
      <c r="E84" s="379">
        <v>3</v>
      </c>
      <c r="F84" s="379">
        <v>5</v>
      </c>
      <c r="G84" s="379">
        <v>3</v>
      </c>
      <c r="H84" s="379">
        <v>4</v>
      </c>
      <c r="I84" s="379">
        <v>4</v>
      </c>
      <c r="J84" s="379">
        <v>4</v>
      </c>
      <c r="K84" s="379">
        <v>2</v>
      </c>
      <c r="L84" s="379">
        <v>5</v>
      </c>
      <c r="M84" s="379">
        <v>5</v>
      </c>
      <c r="N84" s="379">
        <v>4</v>
      </c>
      <c r="O84" s="379">
        <v>1</v>
      </c>
      <c r="P84" s="373">
        <f>SUM(D84:O84)</f>
        <v>40</v>
      </c>
    </row>
    <row r="85" spans="2:16">
      <c r="B85" s="362" t="s">
        <v>374</v>
      </c>
      <c r="C85" s="369"/>
      <c r="D85" s="363"/>
      <c r="E85" s="363"/>
      <c r="F85" s="363"/>
      <c r="G85" s="363"/>
      <c r="H85" s="363"/>
      <c r="I85" s="363"/>
      <c r="J85" s="363"/>
      <c r="K85" s="363"/>
      <c r="L85" s="363"/>
      <c r="M85" s="363"/>
      <c r="N85" s="363"/>
      <c r="O85" s="363"/>
      <c r="P85" s="364"/>
    </row>
    <row r="86" spans="2:16">
      <c r="B86" s="480" t="s">
        <v>375</v>
      </c>
      <c r="C86" s="379" t="s">
        <v>472</v>
      </c>
      <c r="D86" s="379">
        <f t="shared" ref="D86:D89" si="14">SUM(D83:D85)</f>
        <v>0</v>
      </c>
      <c r="E86" s="379">
        <v>3</v>
      </c>
      <c r="F86" s="379">
        <v>2</v>
      </c>
      <c r="G86" s="379">
        <v>3</v>
      </c>
      <c r="H86" s="379">
        <v>2</v>
      </c>
      <c r="I86" s="379">
        <v>2</v>
      </c>
      <c r="J86" s="379">
        <v>2</v>
      </c>
      <c r="K86" s="379">
        <v>2</v>
      </c>
      <c r="L86" s="379">
        <v>2</v>
      </c>
      <c r="M86" s="379">
        <v>3</v>
      </c>
      <c r="N86" s="379">
        <v>2</v>
      </c>
      <c r="O86" s="379">
        <v>1</v>
      </c>
      <c r="P86" s="373">
        <f>SUM(D86:O86)</f>
        <v>24</v>
      </c>
    </row>
    <row r="87" spans="2:16">
      <c r="B87" s="481"/>
      <c r="C87" s="379" t="s">
        <v>473</v>
      </c>
      <c r="D87" s="379">
        <v>0</v>
      </c>
      <c r="E87" s="379">
        <v>1</v>
      </c>
      <c r="F87" s="379">
        <v>1</v>
      </c>
      <c r="G87" s="379">
        <v>1</v>
      </c>
      <c r="H87" s="379">
        <v>1</v>
      </c>
      <c r="I87" s="379">
        <v>2</v>
      </c>
      <c r="J87" s="379">
        <v>2</v>
      </c>
      <c r="K87" s="379">
        <v>1</v>
      </c>
      <c r="L87" s="379">
        <v>1</v>
      </c>
      <c r="M87" s="379">
        <v>1</v>
      </c>
      <c r="N87" s="379">
        <v>1</v>
      </c>
      <c r="O87" s="379">
        <v>0</v>
      </c>
      <c r="P87" s="373">
        <f>SUM(D87:O87)</f>
        <v>12</v>
      </c>
    </row>
    <row r="88" spans="2:16">
      <c r="B88" s="379" t="s">
        <v>376</v>
      </c>
      <c r="C88" s="379" t="s">
        <v>358</v>
      </c>
      <c r="D88" s="379">
        <f t="shared" si="14"/>
        <v>0</v>
      </c>
      <c r="E88" s="379">
        <v>1</v>
      </c>
      <c r="F88" s="379">
        <v>1</v>
      </c>
      <c r="G88" s="379">
        <v>1</v>
      </c>
      <c r="H88" s="379">
        <v>2</v>
      </c>
      <c r="I88" s="379">
        <v>1</v>
      </c>
      <c r="J88" s="379">
        <v>2</v>
      </c>
      <c r="K88" s="379">
        <v>2</v>
      </c>
      <c r="L88" s="379">
        <v>1</v>
      </c>
      <c r="M88" s="379">
        <v>1</v>
      </c>
      <c r="N88" s="379">
        <v>0</v>
      </c>
      <c r="O88" s="379">
        <v>0</v>
      </c>
      <c r="P88" s="373">
        <f>SUM(D88:O88)</f>
        <v>12</v>
      </c>
    </row>
    <row r="89" spans="2:16">
      <c r="B89" s="430"/>
      <c r="C89" s="440" t="s">
        <v>14</v>
      </c>
      <c r="D89" s="379">
        <f t="shared" si="14"/>
        <v>0</v>
      </c>
      <c r="E89" s="379">
        <f t="shared" ref="E89" si="15">SUM(E86:E88)</f>
        <v>5</v>
      </c>
      <c r="F89" s="379">
        <f t="shared" ref="F89" si="16">SUM(F86:F88)</f>
        <v>4</v>
      </c>
      <c r="G89" s="379">
        <f t="shared" ref="G89" si="17">SUM(G86:G88)</f>
        <v>5</v>
      </c>
      <c r="H89" s="379">
        <f t="shared" ref="H89" si="18">SUM(H86:H88)</f>
        <v>5</v>
      </c>
      <c r="I89" s="379">
        <f t="shared" ref="I89" si="19">SUM(I86:I88)</f>
        <v>5</v>
      </c>
      <c r="J89" s="379">
        <f t="shared" ref="J89" si="20">SUM(J86:J88)</f>
        <v>6</v>
      </c>
      <c r="K89" s="379">
        <f t="shared" ref="K89" si="21">SUM(K86:K88)</f>
        <v>5</v>
      </c>
      <c r="L89" s="379">
        <f t="shared" ref="L89" si="22">SUM(L86:L88)</f>
        <v>4</v>
      </c>
      <c r="M89" s="379">
        <f t="shared" ref="M89" si="23">SUM(M86:M88)</f>
        <v>5</v>
      </c>
      <c r="N89" s="379">
        <f t="shared" ref="N89" si="24">SUM(N86:N88)</f>
        <v>3</v>
      </c>
      <c r="O89" s="379">
        <f t="shared" ref="O89" si="25">SUM(O86:O88)</f>
        <v>1</v>
      </c>
      <c r="P89" s="373">
        <f>SUM(D89:O89)</f>
        <v>48</v>
      </c>
    </row>
    <row r="90" spans="2:16" ht="24.75" customHeight="1">
      <c r="B90" s="482" t="s">
        <v>377</v>
      </c>
      <c r="C90" s="483"/>
      <c r="D90" s="483"/>
      <c r="E90" s="483"/>
      <c r="F90" s="483"/>
      <c r="G90" s="483"/>
      <c r="H90" s="483"/>
      <c r="I90" s="483"/>
      <c r="J90" s="483"/>
      <c r="K90" s="483"/>
      <c r="L90" s="483"/>
      <c r="M90" s="483"/>
      <c r="N90" s="483"/>
      <c r="O90" s="483"/>
      <c r="P90" s="484"/>
    </row>
    <row r="91" spans="2:16" ht="19.5" customHeight="1">
      <c r="B91" s="480" t="s">
        <v>378</v>
      </c>
      <c r="C91" s="358" t="s">
        <v>379</v>
      </c>
      <c r="D91" s="359">
        <v>0</v>
      </c>
      <c r="E91" s="359">
        <v>5</v>
      </c>
      <c r="F91" s="359">
        <v>6</v>
      </c>
      <c r="G91" s="359">
        <v>6</v>
      </c>
      <c r="H91" s="359">
        <v>6</v>
      </c>
      <c r="I91" s="359">
        <v>6</v>
      </c>
      <c r="J91" s="359">
        <v>4</v>
      </c>
      <c r="K91" s="359">
        <v>0</v>
      </c>
      <c r="L91" s="359">
        <v>6</v>
      </c>
      <c r="M91" s="359">
        <v>6</v>
      </c>
      <c r="N91" s="359">
        <v>6</v>
      </c>
      <c r="O91" s="359">
        <v>0</v>
      </c>
      <c r="P91" s="368">
        <f>SUM(D91:O91)</f>
        <v>51</v>
      </c>
    </row>
    <row r="92" spans="2:16" ht="25.5" customHeight="1">
      <c r="B92" s="481"/>
      <c r="C92" s="379" t="s">
        <v>320</v>
      </c>
      <c r="D92" s="361">
        <v>0</v>
      </c>
      <c r="E92" s="361">
        <v>125</v>
      </c>
      <c r="F92" s="361">
        <v>150</v>
      </c>
      <c r="G92" s="361">
        <v>165</v>
      </c>
      <c r="H92" s="361">
        <v>150</v>
      </c>
      <c r="I92" s="361">
        <v>150</v>
      </c>
      <c r="J92" s="361">
        <v>100</v>
      </c>
      <c r="K92" s="361">
        <v>0</v>
      </c>
      <c r="L92" s="361">
        <v>150</v>
      </c>
      <c r="M92" s="361">
        <v>165</v>
      </c>
      <c r="N92" s="361">
        <v>150</v>
      </c>
      <c r="O92" s="361">
        <v>0</v>
      </c>
      <c r="P92" s="360">
        <f>SUM(D92:O92)</f>
        <v>1305</v>
      </c>
    </row>
    <row r="93" spans="2:16">
      <c r="B93" s="381" t="s">
        <v>380</v>
      </c>
      <c r="C93" s="363"/>
      <c r="D93" s="363"/>
      <c r="E93" s="363"/>
      <c r="F93" s="363"/>
      <c r="G93" s="363"/>
      <c r="H93" s="363"/>
      <c r="I93" s="363"/>
      <c r="J93" s="363"/>
      <c r="K93" s="363"/>
      <c r="L93" s="363"/>
      <c r="M93" s="363"/>
      <c r="N93" s="363"/>
      <c r="O93" s="363"/>
      <c r="P93" s="364"/>
    </row>
    <row r="94" spans="2:16" ht="24">
      <c r="B94" s="382" t="s">
        <v>381</v>
      </c>
      <c r="C94" s="383" t="s">
        <v>382</v>
      </c>
      <c r="D94" s="358">
        <v>1</v>
      </c>
      <c r="E94" s="358">
        <v>1</v>
      </c>
      <c r="F94" s="358">
        <v>1</v>
      </c>
      <c r="G94" s="358">
        <v>1</v>
      </c>
      <c r="H94" s="358">
        <v>1</v>
      </c>
      <c r="I94" s="358">
        <v>1</v>
      </c>
      <c r="J94" s="358">
        <v>1</v>
      </c>
      <c r="K94" s="358">
        <v>1</v>
      </c>
      <c r="L94" s="358">
        <v>1</v>
      </c>
      <c r="M94" s="358">
        <v>1</v>
      </c>
      <c r="N94" s="358">
        <v>1</v>
      </c>
      <c r="O94" s="358">
        <v>1</v>
      </c>
      <c r="P94" s="367">
        <f>SUM(D94:O94)</f>
        <v>12</v>
      </c>
    </row>
    <row r="95" spans="2:16">
      <c r="B95" s="384" t="s">
        <v>383</v>
      </c>
      <c r="C95" s="385"/>
      <c r="D95" s="385"/>
      <c r="E95" s="385"/>
      <c r="F95" s="385"/>
      <c r="G95" s="385"/>
      <c r="H95" s="385"/>
      <c r="I95" s="385"/>
      <c r="J95" s="385"/>
      <c r="K95" s="385"/>
      <c r="L95" s="385"/>
      <c r="M95" s="385"/>
      <c r="N95" s="385"/>
      <c r="O95" s="385"/>
      <c r="P95" s="386"/>
    </row>
    <row r="96" spans="2:16">
      <c r="B96" s="373" t="s">
        <v>384</v>
      </c>
      <c r="C96" s="373" t="s">
        <v>1</v>
      </c>
      <c r="D96" s="373">
        <v>0</v>
      </c>
      <c r="E96" s="373">
        <v>0</v>
      </c>
      <c r="F96" s="373">
        <v>0</v>
      </c>
      <c r="G96" s="373">
        <v>1</v>
      </c>
      <c r="H96" s="373">
        <v>0</v>
      </c>
      <c r="I96" s="373">
        <v>1</v>
      </c>
      <c r="J96" s="373">
        <v>0</v>
      </c>
      <c r="K96" s="373">
        <v>0</v>
      </c>
      <c r="L96" s="373">
        <v>1</v>
      </c>
      <c r="M96" s="373"/>
      <c r="N96" s="373"/>
      <c r="O96" s="373"/>
      <c r="P96" s="373">
        <f>SUM(D96:O96)</f>
        <v>3</v>
      </c>
    </row>
    <row r="97" spans="2:16">
      <c r="B97" s="387" t="s">
        <v>385</v>
      </c>
      <c r="C97" s="388"/>
      <c r="D97" s="85"/>
      <c r="E97" s="85"/>
      <c r="F97" s="85"/>
      <c r="G97" s="85"/>
      <c r="H97" s="85"/>
      <c r="I97" s="85"/>
      <c r="J97" s="85"/>
      <c r="K97" s="85"/>
      <c r="L97" s="85"/>
      <c r="M97" s="85"/>
      <c r="N97" s="85"/>
      <c r="O97" s="85"/>
      <c r="P97" s="389"/>
    </row>
    <row r="98" spans="2:16" ht="24">
      <c r="B98" s="370" t="s">
        <v>386</v>
      </c>
      <c r="C98" s="424" t="s">
        <v>14</v>
      </c>
      <c r="D98" s="424">
        <v>200</v>
      </c>
      <c r="E98" s="424">
        <v>251</v>
      </c>
      <c r="F98" s="424">
        <v>251</v>
      </c>
      <c r="G98" s="424">
        <v>200</v>
      </c>
      <c r="H98" s="424">
        <v>251</v>
      </c>
      <c r="I98" s="424">
        <v>251</v>
      </c>
      <c r="J98" s="424">
        <v>251</v>
      </c>
      <c r="K98" s="424">
        <v>251</v>
      </c>
      <c r="L98" s="424">
        <v>251</v>
      </c>
      <c r="M98" s="424">
        <v>251</v>
      </c>
      <c r="N98" s="424">
        <v>251</v>
      </c>
      <c r="O98" s="424">
        <v>200</v>
      </c>
      <c r="P98" s="424">
        <f>SUM(D98:O98)</f>
        <v>2859</v>
      </c>
    </row>
    <row r="99" spans="2:16" ht="24">
      <c r="B99" s="390" t="s">
        <v>387</v>
      </c>
      <c r="C99" s="441" t="s">
        <v>14</v>
      </c>
      <c r="D99" s="424">
        <v>83</v>
      </c>
      <c r="E99" s="424">
        <v>160</v>
      </c>
      <c r="F99" s="424">
        <v>190</v>
      </c>
      <c r="G99" s="424">
        <v>160</v>
      </c>
      <c r="H99" s="424">
        <v>190</v>
      </c>
      <c r="I99" s="424">
        <v>190</v>
      </c>
      <c r="J99" s="424">
        <v>190</v>
      </c>
      <c r="K99" s="424">
        <v>190</v>
      </c>
      <c r="L99" s="424">
        <v>190</v>
      </c>
      <c r="M99" s="424">
        <v>190</v>
      </c>
      <c r="N99" s="424">
        <v>190</v>
      </c>
      <c r="O99" s="424">
        <v>160</v>
      </c>
      <c r="P99" s="424">
        <f>SUM(D99:O99)</f>
        <v>2083</v>
      </c>
    </row>
    <row r="100" spans="2:16" ht="36">
      <c r="B100" s="450" t="s">
        <v>388</v>
      </c>
      <c r="C100" s="393" t="s">
        <v>389</v>
      </c>
      <c r="D100" s="373">
        <v>2</v>
      </c>
      <c r="E100" s="373">
        <v>1</v>
      </c>
      <c r="F100" s="373">
        <v>0</v>
      </c>
      <c r="G100" s="373">
        <v>1</v>
      </c>
      <c r="H100" s="373">
        <v>1</v>
      </c>
      <c r="I100" s="373">
        <v>0</v>
      </c>
      <c r="J100" s="373">
        <v>1</v>
      </c>
      <c r="K100" s="373">
        <v>0</v>
      </c>
      <c r="L100" s="373">
        <v>1</v>
      </c>
      <c r="M100" s="373">
        <v>1</v>
      </c>
      <c r="N100" s="373">
        <v>0</v>
      </c>
      <c r="O100" s="373">
        <v>0</v>
      </c>
      <c r="P100" s="373">
        <f>SUM(D100:O100)</f>
        <v>8</v>
      </c>
    </row>
    <row r="101" spans="2:16" ht="24">
      <c r="B101" s="450" t="s">
        <v>477</v>
      </c>
      <c r="C101" s="393" t="s">
        <v>14</v>
      </c>
      <c r="D101" s="373">
        <f>+D98+D99</f>
        <v>283</v>
      </c>
      <c r="E101" s="373">
        <f t="shared" ref="E101:O101" si="26">+E98+E99</f>
        <v>411</v>
      </c>
      <c r="F101" s="373">
        <f t="shared" si="26"/>
        <v>441</v>
      </c>
      <c r="G101" s="373">
        <f t="shared" si="26"/>
        <v>360</v>
      </c>
      <c r="H101" s="373">
        <f t="shared" si="26"/>
        <v>441</v>
      </c>
      <c r="I101" s="373">
        <f t="shared" si="26"/>
        <v>441</v>
      </c>
      <c r="J101" s="373">
        <f t="shared" si="26"/>
        <v>441</v>
      </c>
      <c r="K101" s="373">
        <f t="shared" si="26"/>
        <v>441</v>
      </c>
      <c r="L101" s="373">
        <f t="shared" si="26"/>
        <v>441</v>
      </c>
      <c r="M101" s="373">
        <f t="shared" si="26"/>
        <v>441</v>
      </c>
      <c r="N101" s="373">
        <f t="shared" si="26"/>
        <v>441</v>
      </c>
      <c r="O101" s="373">
        <f t="shared" si="26"/>
        <v>360</v>
      </c>
      <c r="P101" s="373">
        <f>SUM(D101:O101)</f>
        <v>4942</v>
      </c>
    </row>
    <row r="102" spans="2:16">
      <c r="B102" s="387" t="s">
        <v>390</v>
      </c>
      <c r="C102" s="388"/>
      <c r="D102" s="85"/>
      <c r="E102" s="85"/>
      <c r="F102" s="85"/>
      <c r="G102" s="85"/>
      <c r="H102" s="85"/>
      <c r="I102" s="85"/>
      <c r="J102" s="85"/>
      <c r="K102" s="85"/>
      <c r="L102" s="85"/>
      <c r="M102" s="85"/>
      <c r="N102" s="85"/>
      <c r="O102" s="85"/>
      <c r="P102" s="389"/>
    </row>
    <row r="103" spans="2:16" ht="26.25" customHeight="1">
      <c r="B103" s="370" t="s">
        <v>391</v>
      </c>
      <c r="C103" s="371" t="s">
        <v>320</v>
      </c>
      <c r="D103" s="434">
        <v>0</v>
      </c>
      <c r="E103" s="434">
        <v>0</v>
      </c>
      <c r="F103" s="434">
        <v>1</v>
      </c>
      <c r="G103" s="434">
        <v>1</v>
      </c>
      <c r="H103" s="434">
        <v>1</v>
      </c>
      <c r="I103" s="434">
        <v>1</v>
      </c>
      <c r="J103" s="434">
        <v>1</v>
      </c>
      <c r="K103" s="434">
        <v>1</v>
      </c>
      <c r="L103" s="434">
        <v>1</v>
      </c>
      <c r="M103" s="434">
        <v>1</v>
      </c>
      <c r="N103" s="434">
        <v>0</v>
      </c>
      <c r="O103" s="434">
        <v>0</v>
      </c>
      <c r="P103" s="371">
        <f>SUM(D103:O103)</f>
        <v>8</v>
      </c>
    </row>
    <row r="104" spans="2:16">
      <c r="B104" s="485" t="s">
        <v>392</v>
      </c>
      <c r="C104" s="367" t="s">
        <v>320</v>
      </c>
      <c r="D104" s="434">
        <v>0</v>
      </c>
      <c r="E104" s="434">
        <v>20</v>
      </c>
      <c r="F104" s="434">
        <v>20</v>
      </c>
      <c r="G104" s="434">
        <v>20</v>
      </c>
      <c r="H104" s="434">
        <v>140</v>
      </c>
      <c r="I104" s="434">
        <v>20</v>
      </c>
      <c r="J104" s="434">
        <v>20</v>
      </c>
      <c r="K104" s="434">
        <v>0</v>
      </c>
      <c r="L104" s="434">
        <v>0</v>
      </c>
      <c r="M104" s="434">
        <v>40</v>
      </c>
      <c r="N104" s="434">
        <v>10</v>
      </c>
      <c r="O104" s="434">
        <v>4</v>
      </c>
      <c r="P104" s="371">
        <f t="shared" ref="P104:P109" si="27">SUM(D104:O104)</f>
        <v>294</v>
      </c>
    </row>
    <row r="105" spans="2:16">
      <c r="B105" s="486"/>
      <c r="C105" s="367" t="s">
        <v>393</v>
      </c>
      <c r="D105" s="434">
        <v>0</v>
      </c>
      <c r="E105" s="434">
        <v>2</v>
      </c>
      <c r="F105" s="434">
        <v>2</v>
      </c>
      <c r="G105" s="434">
        <v>2</v>
      </c>
      <c r="H105" s="434">
        <v>8</v>
      </c>
      <c r="I105" s="434">
        <v>2</v>
      </c>
      <c r="J105" s="434">
        <v>2</v>
      </c>
      <c r="K105" s="434">
        <v>0</v>
      </c>
      <c r="L105" s="434">
        <v>0</v>
      </c>
      <c r="M105" s="434">
        <v>4</v>
      </c>
      <c r="N105" s="434">
        <v>1</v>
      </c>
      <c r="O105" s="434">
        <v>1</v>
      </c>
      <c r="P105" s="371">
        <f t="shared" si="27"/>
        <v>24</v>
      </c>
    </row>
    <row r="106" spans="2:16">
      <c r="B106" s="391" t="s">
        <v>394</v>
      </c>
      <c r="C106" s="367" t="s">
        <v>341</v>
      </c>
      <c r="D106" s="434">
        <v>1</v>
      </c>
      <c r="E106" s="434">
        <v>1</v>
      </c>
      <c r="F106" s="434">
        <v>1</v>
      </c>
      <c r="G106" s="434">
        <v>0</v>
      </c>
      <c r="H106" s="434">
        <v>1</v>
      </c>
      <c r="I106" s="434">
        <v>1</v>
      </c>
      <c r="J106" s="434">
        <v>0</v>
      </c>
      <c r="K106" s="434">
        <v>0</v>
      </c>
      <c r="L106" s="434">
        <v>1</v>
      </c>
      <c r="M106" s="434">
        <v>1</v>
      </c>
      <c r="N106" s="434">
        <v>0</v>
      </c>
      <c r="O106" s="434">
        <v>0</v>
      </c>
      <c r="P106" s="371">
        <f t="shared" si="27"/>
        <v>7</v>
      </c>
    </row>
    <row r="107" spans="2:16">
      <c r="B107" s="392" t="s">
        <v>395</v>
      </c>
      <c r="C107" s="367" t="s">
        <v>396</v>
      </c>
      <c r="D107" s="434">
        <v>0</v>
      </c>
      <c r="E107" s="434">
        <v>1</v>
      </c>
      <c r="F107" s="434">
        <v>1</v>
      </c>
      <c r="G107" s="434">
        <v>0</v>
      </c>
      <c r="H107" s="434">
        <v>1</v>
      </c>
      <c r="I107" s="434">
        <v>1</v>
      </c>
      <c r="J107" s="434">
        <v>0</v>
      </c>
      <c r="K107" s="434">
        <v>0</v>
      </c>
      <c r="L107" s="434">
        <v>1</v>
      </c>
      <c r="M107" s="434">
        <v>1</v>
      </c>
      <c r="N107" s="434">
        <v>1</v>
      </c>
      <c r="O107" s="434">
        <v>0</v>
      </c>
      <c r="P107" s="371">
        <f t="shared" si="27"/>
        <v>7</v>
      </c>
    </row>
    <row r="108" spans="2:16">
      <c r="B108" s="480" t="s">
        <v>397</v>
      </c>
      <c r="C108" s="379" t="s">
        <v>320</v>
      </c>
      <c r="D108" s="379">
        <f>+D103+D104+D107</f>
        <v>0</v>
      </c>
      <c r="E108" s="379">
        <f t="shared" ref="E108:O108" si="28">+E103+E104+E107</f>
        <v>21</v>
      </c>
      <c r="F108" s="379">
        <f t="shared" si="28"/>
        <v>22</v>
      </c>
      <c r="G108" s="379">
        <f t="shared" si="28"/>
        <v>21</v>
      </c>
      <c r="H108" s="379">
        <f t="shared" si="28"/>
        <v>142</v>
      </c>
      <c r="I108" s="379">
        <f t="shared" si="28"/>
        <v>22</v>
      </c>
      <c r="J108" s="379">
        <f t="shared" si="28"/>
        <v>21</v>
      </c>
      <c r="K108" s="379">
        <f t="shared" si="28"/>
        <v>1</v>
      </c>
      <c r="L108" s="379">
        <f t="shared" si="28"/>
        <v>2</v>
      </c>
      <c r="M108" s="379">
        <f t="shared" si="28"/>
        <v>42</v>
      </c>
      <c r="N108" s="379">
        <f t="shared" si="28"/>
        <v>11</v>
      </c>
      <c r="O108" s="379">
        <f t="shared" si="28"/>
        <v>4</v>
      </c>
      <c r="P108" s="393">
        <f t="shared" si="27"/>
        <v>309</v>
      </c>
    </row>
    <row r="109" spans="2:16">
      <c r="B109" s="481"/>
      <c r="C109" s="379" t="s">
        <v>1</v>
      </c>
      <c r="D109" s="379">
        <f>+D106</f>
        <v>1</v>
      </c>
      <c r="E109" s="379">
        <f t="shared" ref="E109:O109" si="29">+E106</f>
        <v>1</v>
      </c>
      <c r="F109" s="379">
        <f t="shared" si="29"/>
        <v>1</v>
      </c>
      <c r="G109" s="379">
        <f t="shared" si="29"/>
        <v>0</v>
      </c>
      <c r="H109" s="379">
        <f t="shared" si="29"/>
        <v>1</v>
      </c>
      <c r="I109" s="379">
        <f t="shared" si="29"/>
        <v>1</v>
      </c>
      <c r="J109" s="379">
        <f t="shared" si="29"/>
        <v>0</v>
      </c>
      <c r="K109" s="379">
        <f t="shared" si="29"/>
        <v>0</v>
      </c>
      <c r="L109" s="379">
        <f t="shared" si="29"/>
        <v>1</v>
      </c>
      <c r="M109" s="379">
        <f t="shared" si="29"/>
        <v>1</v>
      </c>
      <c r="N109" s="379">
        <f t="shared" si="29"/>
        <v>0</v>
      </c>
      <c r="O109" s="379">
        <f t="shared" si="29"/>
        <v>0</v>
      </c>
      <c r="P109" s="393">
        <f t="shared" si="27"/>
        <v>7</v>
      </c>
    </row>
    <row r="110" spans="2:16" ht="26.25" customHeight="1">
      <c r="B110" s="487" t="s">
        <v>398</v>
      </c>
      <c r="C110" s="488"/>
      <c r="D110" s="488"/>
      <c r="E110" s="488"/>
      <c r="F110" s="488"/>
      <c r="G110" s="488"/>
      <c r="H110" s="488"/>
      <c r="I110" s="488"/>
      <c r="J110" s="488"/>
      <c r="K110" s="488"/>
      <c r="L110" s="488"/>
      <c r="M110" s="488"/>
      <c r="N110" s="488"/>
      <c r="O110" s="488"/>
      <c r="P110" s="489"/>
    </row>
    <row r="111" spans="2:16">
      <c r="B111" s="490" t="s">
        <v>399</v>
      </c>
      <c r="C111" s="491"/>
      <c r="D111" s="491"/>
      <c r="E111" s="491"/>
      <c r="F111" s="491"/>
      <c r="G111" s="491"/>
      <c r="H111" s="491"/>
      <c r="I111" s="491"/>
      <c r="J111" s="491"/>
      <c r="K111" s="491"/>
      <c r="L111" s="491"/>
      <c r="M111" s="491"/>
      <c r="N111" s="491"/>
      <c r="O111" s="491"/>
      <c r="P111" s="492"/>
    </row>
    <row r="112" spans="2:16" ht="14.25" customHeight="1">
      <c r="B112" s="493" t="s">
        <v>400</v>
      </c>
      <c r="C112" s="719" t="s">
        <v>401</v>
      </c>
      <c r="D112" s="394">
        <v>0</v>
      </c>
      <c r="E112" s="394">
        <v>0</v>
      </c>
      <c r="F112" s="394">
        <v>0</v>
      </c>
      <c r="G112" s="394">
        <v>0</v>
      </c>
      <c r="H112" s="394">
        <v>0</v>
      </c>
      <c r="I112" s="394">
        <v>1</v>
      </c>
      <c r="J112" s="394">
        <v>1</v>
      </c>
      <c r="K112" s="394">
        <v>2</v>
      </c>
      <c r="L112" s="394">
        <v>0</v>
      </c>
      <c r="M112" s="394">
        <v>0</v>
      </c>
      <c r="N112" s="394">
        <v>7</v>
      </c>
      <c r="O112" s="394">
        <v>0</v>
      </c>
      <c r="P112" s="394">
        <f>SUM(D112:O112)</f>
        <v>11</v>
      </c>
    </row>
    <row r="113" spans="2:16" ht="15" customHeight="1">
      <c r="B113" s="494"/>
      <c r="C113" s="442" t="s">
        <v>402</v>
      </c>
      <c r="D113" s="443">
        <v>0</v>
      </c>
      <c r="E113" s="443">
        <v>0</v>
      </c>
      <c r="F113" s="443">
        <v>0</v>
      </c>
      <c r="G113" s="443">
        <v>0</v>
      </c>
      <c r="H113" s="443">
        <v>0</v>
      </c>
      <c r="I113" s="443">
        <v>1</v>
      </c>
      <c r="J113" s="443">
        <v>1</v>
      </c>
      <c r="K113" s="443">
        <v>2</v>
      </c>
      <c r="L113" s="443">
        <v>0</v>
      </c>
      <c r="M113" s="443">
        <v>0</v>
      </c>
      <c r="N113" s="443">
        <v>7</v>
      </c>
      <c r="O113" s="443">
        <v>0</v>
      </c>
      <c r="P113" s="394">
        <f>SUM(D113:O113)</f>
        <v>11</v>
      </c>
    </row>
    <row r="114" spans="2:16" ht="27.75" customHeight="1">
      <c r="B114" s="482" t="s">
        <v>403</v>
      </c>
      <c r="C114" s="483"/>
      <c r="D114" s="483"/>
      <c r="E114" s="483"/>
      <c r="F114" s="483"/>
      <c r="G114" s="483"/>
      <c r="H114" s="483"/>
      <c r="I114" s="483"/>
      <c r="J114" s="483"/>
      <c r="K114" s="483"/>
      <c r="L114" s="483"/>
      <c r="M114" s="483"/>
      <c r="N114" s="483"/>
      <c r="O114" s="483"/>
      <c r="P114" s="484"/>
    </row>
    <row r="115" spans="2:16">
      <c r="B115" s="395" t="s">
        <v>404</v>
      </c>
      <c r="C115" s="354"/>
      <c r="D115" s="354"/>
      <c r="E115" s="354"/>
      <c r="F115" s="354"/>
      <c r="G115" s="354"/>
      <c r="H115" s="354"/>
      <c r="I115" s="354"/>
      <c r="J115" s="354"/>
      <c r="K115" s="354"/>
      <c r="L115" s="354"/>
      <c r="M115" s="354"/>
      <c r="N115" s="354"/>
      <c r="O115" s="354"/>
      <c r="P115" s="396"/>
    </row>
    <row r="116" spans="2:16" ht="15" customHeight="1">
      <c r="B116" s="473" t="s">
        <v>405</v>
      </c>
      <c r="C116" s="397" t="s">
        <v>406</v>
      </c>
      <c r="D116" s="398">
        <v>50.688000000000002</v>
      </c>
      <c r="E116" s="398">
        <v>61.056000000000004</v>
      </c>
      <c r="F116" s="398">
        <v>93.311999999999983</v>
      </c>
      <c r="G116" s="398">
        <v>70.272000000000034</v>
      </c>
      <c r="H116" s="398">
        <v>71.424000000000035</v>
      </c>
      <c r="I116" s="398">
        <v>86.399999999999977</v>
      </c>
      <c r="J116" s="398">
        <v>73.728000000000023</v>
      </c>
      <c r="K116" s="398">
        <v>63.360000000000021</v>
      </c>
      <c r="L116" s="398">
        <v>54.144000000000013</v>
      </c>
      <c r="M116" s="398">
        <v>70.272000000000034</v>
      </c>
      <c r="N116" s="398">
        <v>59.904000000000025</v>
      </c>
      <c r="O116" s="398">
        <v>70.27200000000002</v>
      </c>
      <c r="P116" s="399">
        <f>SUM(D116:O116)</f>
        <v>824.83200000000022</v>
      </c>
    </row>
    <row r="117" spans="2:16">
      <c r="B117" s="474"/>
      <c r="C117" s="400" t="s">
        <v>1</v>
      </c>
      <c r="D117" s="398">
        <v>786.81599999999992</v>
      </c>
      <c r="E117" s="398">
        <v>1141.6319999999998</v>
      </c>
      <c r="F117" s="398">
        <v>1520.6399999999999</v>
      </c>
      <c r="G117" s="398">
        <v>1495.2960000000003</v>
      </c>
      <c r="H117" s="398">
        <v>1387.0079999999998</v>
      </c>
      <c r="I117" s="398">
        <v>1559.8080000000004</v>
      </c>
      <c r="J117" s="398">
        <v>1722.24</v>
      </c>
      <c r="K117" s="398">
        <v>881.27999999999975</v>
      </c>
      <c r="L117" s="398">
        <v>779.90399999999977</v>
      </c>
      <c r="M117" s="398">
        <v>1491.8400000000001</v>
      </c>
      <c r="N117" s="398">
        <v>1099.0079999999998</v>
      </c>
      <c r="O117" s="398">
        <v>1357.056</v>
      </c>
      <c r="P117" s="399">
        <f t="shared" ref="P117:P125" si="30">SUM(D117:O117)</f>
        <v>15222.528000000002</v>
      </c>
    </row>
    <row r="118" spans="2:16" ht="12.75">
      <c r="B118" s="444" t="s">
        <v>475</v>
      </c>
      <c r="C118" s="446" t="s">
        <v>320</v>
      </c>
      <c r="D118" s="402">
        <v>421</v>
      </c>
      <c r="E118" s="402">
        <v>566</v>
      </c>
      <c r="F118" s="402">
        <v>718</v>
      </c>
      <c r="G118" s="402">
        <v>667</v>
      </c>
      <c r="H118" s="402">
        <v>425</v>
      </c>
      <c r="I118" s="402">
        <v>556</v>
      </c>
      <c r="J118" s="402">
        <v>996</v>
      </c>
      <c r="K118" s="402">
        <v>443</v>
      </c>
      <c r="L118" s="402">
        <v>443</v>
      </c>
      <c r="M118" s="402">
        <v>445</v>
      </c>
      <c r="N118" s="402">
        <v>508</v>
      </c>
      <c r="O118" s="402">
        <v>592</v>
      </c>
      <c r="P118" s="402">
        <f t="shared" ref="P118" si="31">SUM(D118:O118)</f>
        <v>6780</v>
      </c>
    </row>
    <row r="119" spans="2:16">
      <c r="B119" s="445" t="s">
        <v>407</v>
      </c>
      <c r="C119" s="448" t="s">
        <v>1</v>
      </c>
      <c r="D119" s="398">
        <v>961.91999999999985</v>
      </c>
      <c r="E119" s="398">
        <v>1109.376</v>
      </c>
      <c r="F119" s="398">
        <v>1179.6480000000001</v>
      </c>
      <c r="G119" s="398">
        <v>1223.4240000000002</v>
      </c>
      <c r="H119" s="398">
        <v>1231.4880000000001</v>
      </c>
      <c r="I119" s="398">
        <v>1064.4480000000001</v>
      </c>
      <c r="J119" s="398">
        <v>1166.9759999999999</v>
      </c>
      <c r="K119" s="398">
        <v>945.7919999999998</v>
      </c>
      <c r="L119" s="398">
        <v>958.46400000000006</v>
      </c>
      <c r="M119" s="398">
        <v>942.33600000000001</v>
      </c>
      <c r="N119" s="398">
        <v>1602.4320000000002</v>
      </c>
      <c r="O119" s="398">
        <v>1035.6479999999999</v>
      </c>
      <c r="P119" s="399">
        <f t="shared" si="30"/>
        <v>13421.951999999999</v>
      </c>
    </row>
    <row r="120" spans="2:16">
      <c r="B120" s="445" t="s">
        <v>408</v>
      </c>
      <c r="C120" s="448" t="s">
        <v>1</v>
      </c>
      <c r="D120" s="398">
        <v>3038.9759999999997</v>
      </c>
      <c r="E120" s="398">
        <v>1261.44</v>
      </c>
      <c r="F120" s="398">
        <v>2064.384</v>
      </c>
      <c r="G120" s="398">
        <v>4369.5360000000001</v>
      </c>
      <c r="H120" s="398">
        <v>1701.5040000000001</v>
      </c>
      <c r="I120" s="398">
        <v>2702.5920000000006</v>
      </c>
      <c r="J120" s="398">
        <v>3737.0880000000006</v>
      </c>
      <c r="K120" s="398">
        <v>2526.3360000000002</v>
      </c>
      <c r="L120" s="398">
        <v>2206.08</v>
      </c>
      <c r="M120" s="398">
        <v>2988.2879999999991</v>
      </c>
      <c r="N120" s="398">
        <v>2386.9440000000004</v>
      </c>
      <c r="O120" s="398">
        <v>2435.328</v>
      </c>
      <c r="P120" s="399">
        <f t="shared" si="30"/>
        <v>31418.496000000003</v>
      </c>
    </row>
    <row r="121" spans="2:16">
      <c r="B121" s="445" t="s">
        <v>409</v>
      </c>
      <c r="C121" s="448" t="s">
        <v>1</v>
      </c>
      <c r="D121" s="398">
        <v>19446.912</v>
      </c>
      <c r="E121" s="398">
        <v>19474.559999999998</v>
      </c>
      <c r="F121" s="398">
        <v>32534.784000000018</v>
      </c>
      <c r="G121" s="398">
        <v>35033.471999999987</v>
      </c>
      <c r="H121" s="398">
        <v>29396.736000000012</v>
      </c>
      <c r="I121" s="398">
        <v>33034.752000000015</v>
      </c>
      <c r="J121" s="398">
        <v>34600.320000000007</v>
      </c>
      <c r="K121" s="398">
        <v>32237.568000000003</v>
      </c>
      <c r="L121" s="398">
        <v>36464.256000000001</v>
      </c>
      <c r="M121" s="398">
        <v>34060.031999999999</v>
      </c>
      <c r="N121" s="398">
        <v>35500.031999999999</v>
      </c>
      <c r="O121" s="398">
        <v>18972.288</v>
      </c>
      <c r="P121" s="399">
        <f t="shared" si="30"/>
        <v>360755.71200000006</v>
      </c>
    </row>
    <row r="122" spans="2:16">
      <c r="B122" s="445" t="s">
        <v>410</v>
      </c>
      <c r="C122" s="448" t="s">
        <v>1</v>
      </c>
      <c r="D122" s="398">
        <v>1215.3599999999999</v>
      </c>
      <c r="E122" s="398">
        <v>996.48</v>
      </c>
      <c r="F122" s="398">
        <v>1777.5360000000003</v>
      </c>
      <c r="G122" s="398">
        <v>1259.136</v>
      </c>
      <c r="H122" s="398">
        <v>1329.4080000000004</v>
      </c>
      <c r="I122" s="398">
        <v>2429.5680000000002</v>
      </c>
      <c r="J122" s="398">
        <v>1768.3200000000011</v>
      </c>
      <c r="K122" s="398">
        <v>1281.0239999999999</v>
      </c>
      <c r="L122" s="398">
        <v>1685.3759999999995</v>
      </c>
      <c r="M122" s="398">
        <v>2337.4080000000004</v>
      </c>
      <c r="N122" s="398">
        <v>1163.52</v>
      </c>
      <c r="O122" s="398">
        <v>1279.8719999999998</v>
      </c>
      <c r="P122" s="399">
        <f t="shared" si="30"/>
        <v>18523.008000000002</v>
      </c>
    </row>
    <row r="123" spans="2:16">
      <c r="B123" s="445" t="s">
        <v>411</v>
      </c>
      <c r="C123" s="448" t="s">
        <v>1</v>
      </c>
      <c r="D123" s="398">
        <v>1293.6960000000004</v>
      </c>
      <c r="E123" s="398">
        <v>1141.6319999999998</v>
      </c>
      <c r="F123" s="398">
        <v>1721.0879999999988</v>
      </c>
      <c r="G123" s="398">
        <v>1616.2559999999999</v>
      </c>
      <c r="H123" s="398">
        <v>1847.8079999999993</v>
      </c>
      <c r="I123" s="398">
        <v>1536.7680000000005</v>
      </c>
      <c r="J123" s="398">
        <v>2135.808</v>
      </c>
      <c r="K123" s="398">
        <v>1148.5439999999999</v>
      </c>
      <c r="L123" s="398">
        <v>1468.8</v>
      </c>
      <c r="M123" s="398">
        <v>1458.4320000000005</v>
      </c>
      <c r="N123" s="398">
        <v>1639.2960000000007</v>
      </c>
      <c r="O123" s="398">
        <v>1201.5359999999998</v>
      </c>
      <c r="P123" s="399">
        <f t="shared" si="30"/>
        <v>18209.663999999997</v>
      </c>
    </row>
    <row r="124" spans="2:16">
      <c r="B124" s="445" t="s">
        <v>412</v>
      </c>
      <c r="C124" s="448" t="s">
        <v>1</v>
      </c>
      <c r="D124" s="398">
        <v>2465.2800000000002</v>
      </c>
      <c r="E124" s="398">
        <v>2370.8160000000003</v>
      </c>
      <c r="F124" s="398">
        <v>3299.328</v>
      </c>
      <c r="G124" s="398">
        <v>3352.3199999999997</v>
      </c>
      <c r="H124" s="398">
        <v>3085.056</v>
      </c>
      <c r="I124" s="398">
        <v>3060.8640000000005</v>
      </c>
      <c r="J124" s="398">
        <v>5535.3599999999988</v>
      </c>
      <c r="K124" s="398">
        <v>3920.2559999999994</v>
      </c>
      <c r="L124" s="398">
        <v>3014.7840000000001</v>
      </c>
      <c r="M124" s="398">
        <v>3002.1120000000001</v>
      </c>
      <c r="N124" s="398">
        <v>2504.4480000000003</v>
      </c>
      <c r="O124" s="398">
        <v>2441.0880000000002</v>
      </c>
      <c r="P124" s="399">
        <f t="shared" si="30"/>
        <v>38051.712</v>
      </c>
    </row>
    <row r="125" spans="2:16">
      <c r="B125" s="446" t="s">
        <v>413</v>
      </c>
      <c r="C125" s="448" t="s">
        <v>1</v>
      </c>
      <c r="D125" s="398">
        <v>319.10400000000004</v>
      </c>
      <c r="E125" s="398">
        <v>201.6</v>
      </c>
      <c r="F125" s="398">
        <v>944.6400000000001</v>
      </c>
      <c r="G125" s="398">
        <v>1293.6959999999999</v>
      </c>
      <c r="H125" s="398">
        <v>687.74400000000003</v>
      </c>
      <c r="I125" s="398">
        <v>2868.48</v>
      </c>
      <c r="J125" s="398">
        <v>4074.6239999999998</v>
      </c>
      <c r="K125" s="398">
        <v>3311.9999999999995</v>
      </c>
      <c r="L125" s="398">
        <v>4284.2880000000005</v>
      </c>
      <c r="M125" s="398">
        <v>2601.2159999999999</v>
      </c>
      <c r="N125" s="398">
        <v>4165.6320000000005</v>
      </c>
      <c r="O125" s="398">
        <v>194.68799999999999</v>
      </c>
      <c r="P125" s="399">
        <f t="shared" si="30"/>
        <v>24947.712</v>
      </c>
    </row>
    <row r="126" spans="2:16" ht="12.75">
      <c r="B126" s="445" t="s">
        <v>435</v>
      </c>
      <c r="C126" s="448" t="s">
        <v>14</v>
      </c>
      <c r="D126" s="402">
        <v>116</v>
      </c>
      <c r="E126" s="402">
        <v>116</v>
      </c>
      <c r="F126" s="402">
        <v>116</v>
      </c>
      <c r="G126" s="402">
        <v>116</v>
      </c>
      <c r="H126" s="402">
        <v>116</v>
      </c>
      <c r="I126" s="402">
        <v>116</v>
      </c>
      <c r="J126" s="402">
        <v>116</v>
      </c>
      <c r="K126" s="402">
        <v>116</v>
      </c>
      <c r="L126" s="402">
        <v>116</v>
      </c>
      <c r="M126" s="402">
        <v>116</v>
      </c>
      <c r="N126" s="402">
        <v>116</v>
      </c>
      <c r="O126" s="402">
        <v>116</v>
      </c>
      <c r="P126" s="402">
        <f>SUM(D126:O126)</f>
        <v>1392</v>
      </c>
    </row>
    <row r="127" spans="2:16">
      <c r="B127" s="445" t="s">
        <v>436</v>
      </c>
      <c r="C127" s="448" t="s">
        <v>320</v>
      </c>
      <c r="D127" s="398">
        <v>15</v>
      </c>
      <c r="E127" s="398">
        <v>15</v>
      </c>
      <c r="F127" s="398">
        <v>15</v>
      </c>
      <c r="G127" s="398">
        <v>15</v>
      </c>
      <c r="H127" s="398">
        <v>15</v>
      </c>
      <c r="I127" s="398">
        <v>15</v>
      </c>
      <c r="J127" s="398">
        <v>15</v>
      </c>
      <c r="K127" s="398">
        <v>15</v>
      </c>
      <c r="L127" s="398">
        <v>15</v>
      </c>
      <c r="M127" s="398">
        <v>15</v>
      </c>
      <c r="N127" s="398">
        <v>15</v>
      </c>
      <c r="O127" s="398">
        <v>15</v>
      </c>
      <c r="P127" s="399">
        <f>SUM(D127:O127)</f>
        <v>180</v>
      </c>
    </row>
    <row r="128" spans="2:16">
      <c r="B128" s="447" t="s">
        <v>414</v>
      </c>
      <c r="C128" s="449"/>
      <c r="D128" s="354"/>
      <c r="E128" s="354"/>
      <c r="F128" s="354"/>
      <c r="G128" s="354"/>
      <c r="H128" s="354"/>
      <c r="I128" s="354"/>
      <c r="J128" s="354"/>
      <c r="K128" s="354"/>
      <c r="L128" s="354"/>
      <c r="M128" s="354"/>
      <c r="N128" s="354"/>
      <c r="O128" s="354"/>
      <c r="P128" s="401"/>
    </row>
    <row r="129" spans="2:16" ht="15" customHeight="1">
      <c r="B129" s="461" t="s">
        <v>405</v>
      </c>
      <c r="C129" s="446" t="s">
        <v>406</v>
      </c>
      <c r="D129" s="402">
        <v>2</v>
      </c>
      <c r="E129" s="402">
        <v>4.32</v>
      </c>
      <c r="F129" s="402">
        <v>2.16</v>
      </c>
      <c r="G129" s="402">
        <v>2.16</v>
      </c>
      <c r="H129" s="402">
        <v>6.48</v>
      </c>
      <c r="I129" s="402">
        <v>4.32</v>
      </c>
      <c r="J129" s="402">
        <v>4.32</v>
      </c>
      <c r="K129" s="402">
        <v>0</v>
      </c>
      <c r="L129" s="402">
        <v>2.16</v>
      </c>
      <c r="M129" s="402">
        <v>2.16</v>
      </c>
      <c r="N129" s="402">
        <v>4.32</v>
      </c>
      <c r="O129" s="402">
        <v>4.32</v>
      </c>
      <c r="P129" s="399">
        <f>SUM(D129:O129)</f>
        <v>38.720000000000006</v>
      </c>
    </row>
    <row r="130" spans="2:16" ht="12.75">
      <c r="B130" s="462"/>
      <c r="C130" s="446" t="s">
        <v>341</v>
      </c>
      <c r="D130" s="402">
        <v>59</v>
      </c>
      <c r="E130" s="402">
        <v>118.8</v>
      </c>
      <c r="F130" s="402">
        <v>64.8</v>
      </c>
      <c r="G130" s="402">
        <v>64.8</v>
      </c>
      <c r="H130" s="402">
        <v>345.6</v>
      </c>
      <c r="I130" s="402">
        <v>194.4</v>
      </c>
      <c r="J130" s="402">
        <v>194.4</v>
      </c>
      <c r="K130" s="402">
        <v>0</v>
      </c>
      <c r="L130" s="402">
        <v>82.080000000000013</v>
      </c>
      <c r="M130" s="402">
        <v>82.080000000000013</v>
      </c>
      <c r="N130" s="402">
        <v>168.48000000000002</v>
      </c>
      <c r="O130" s="402">
        <v>129.6</v>
      </c>
      <c r="P130" s="399">
        <f t="shared" ref="P130:P138" si="32">SUM(D130:O130)</f>
        <v>1504.0399999999997</v>
      </c>
    </row>
    <row r="131" spans="2:16" ht="12.75">
      <c r="B131" s="444" t="s">
        <v>475</v>
      </c>
      <c r="C131" s="446" t="s">
        <v>320</v>
      </c>
      <c r="D131" s="402">
        <v>10</v>
      </c>
      <c r="E131" s="402">
        <v>12</v>
      </c>
      <c r="F131" s="402">
        <v>21</v>
      </c>
      <c r="G131" s="402">
        <v>4</v>
      </c>
      <c r="H131" s="402">
        <v>12</v>
      </c>
      <c r="I131" s="402">
        <v>12</v>
      </c>
      <c r="J131" s="402">
        <v>4</v>
      </c>
      <c r="K131" s="402">
        <v>21</v>
      </c>
      <c r="L131" s="402">
        <v>26</v>
      </c>
      <c r="M131" s="402">
        <v>34</v>
      </c>
      <c r="N131" s="402">
        <v>15</v>
      </c>
      <c r="O131" s="402">
        <v>12</v>
      </c>
      <c r="P131" s="402">
        <f>SUM(D131:O131)</f>
        <v>183</v>
      </c>
    </row>
    <row r="132" spans="2:16" ht="12.75">
      <c r="B132" s="446" t="s">
        <v>407</v>
      </c>
      <c r="C132" s="448" t="s">
        <v>341</v>
      </c>
      <c r="D132" s="402">
        <v>385</v>
      </c>
      <c r="E132" s="402">
        <v>544.32000000000005</v>
      </c>
      <c r="F132" s="402">
        <v>399.6</v>
      </c>
      <c r="G132" s="402">
        <v>557.28</v>
      </c>
      <c r="H132" s="402">
        <v>477.36</v>
      </c>
      <c r="I132" s="402">
        <v>606.96</v>
      </c>
      <c r="J132" s="402">
        <v>624.24</v>
      </c>
      <c r="K132" s="402">
        <v>60.48</v>
      </c>
      <c r="L132" s="402">
        <v>680.4</v>
      </c>
      <c r="M132" s="402">
        <v>127.44</v>
      </c>
      <c r="N132" s="402">
        <v>75.599999999999994</v>
      </c>
      <c r="O132" s="402">
        <v>131.76</v>
      </c>
      <c r="P132" s="399">
        <f t="shared" si="32"/>
        <v>4670.4400000000005</v>
      </c>
    </row>
    <row r="133" spans="2:16" ht="12.75">
      <c r="B133" s="446" t="s">
        <v>408</v>
      </c>
      <c r="C133" s="448" t="s">
        <v>1</v>
      </c>
      <c r="D133" s="402">
        <v>141</v>
      </c>
      <c r="E133" s="402">
        <v>177.12</v>
      </c>
      <c r="F133" s="402">
        <v>127.44</v>
      </c>
      <c r="G133" s="402">
        <v>429.84</v>
      </c>
      <c r="H133" s="402">
        <v>775.44</v>
      </c>
      <c r="I133" s="402">
        <v>0</v>
      </c>
      <c r="J133" s="402">
        <v>460.08</v>
      </c>
      <c r="K133" s="402">
        <v>0</v>
      </c>
      <c r="L133" s="402">
        <v>118.8</v>
      </c>
      <c r="M133" s="402">
        <v>127.44</v>
      </c>
      <c r="N133" s="402">
        <v>468.72</v>
      </c>
      <c r="O133" s="402">
        <v>311.03999999999996</v>
      </c>
      <c r="P133" s="399">
        <f t="shared" si="32"/>
        <v>3136.92</v>
      </c>
    </row>
    <row r="134" spans="2:16" ht="12.75">
      <c r="B134" s="446" t="s">
        <v>409</v>
      </c>
      <c r="C134" s="448" t="s">
        <v>1</v>
      </c>
      <c r="D134" s="402">
        <v>1912</v>
      </c>
      <c r="E134" s="402">
        <v>1112.4000000000001</v>
      </c>
      <c r="F134" s="402">
        <v>464.4</v>
      </c>
      <c r="G134" s="402">
        <v>2203.1999999999998</v>
      </c>
      <c r="H134" s="402">
        <v>2399.7600000000002</v>
      </c>
      <c r="I134" s="402">
        <v>1844.64</v>
      </c>
      <c r="J134" s="402">
        <v>1844.64</v>
      </c>
      <c r="K134" s="402">
        <v>518.4</v>
      </c>
      <c r="L134" s="402">
        <v>2633.04</v>
      </c>
      <c r="M134" s="402">
        <v>2833.92</v>
      </c>
      <c r="N134" s="402">
        <v>2168.6400000000003</v>
      </c>
      <c r="O134" s="402">
        <v>2538</v>
      </c>
      <c r="P134" s="399">
        <f t="shared" si="32"/>
        <v>22473.040000000001</v>
      </c>
    </row>
    <row r="135" spans="2:16" ht="12.75">
      <c r="B135" s="446" t="s">
        <v>410</v>
      </c>
      <c r="C135" s="448" t="s">
        <v>1</v>
      </c>
      <c r="D135" s="402">
        <v>0</v>
      </c>
      <c r="E135" s="402">
        <v>0</v>
      </c>
      <c r="F135" s="402">
        <v>0</v>
      </c>
      <c r="G135" s="402">
        <v>0</v>
      </c>
      <c r="H135" s="402">
        <v>0</v>
      </c>
      <c r="I135" s="402">
        <v>0</v>
      </c>
      <c r="J135" s="402">
        <v>0</v>
      </c>
      <c r="K135" s="402">
        <v>0</v>
      </c>
      <c r="L135" s="402">
        <v>0</v>
      </c>
      <c r="M135" s="402">
        <v>0</v>
      </c>
      <c r="N135" s="402">
        <v>0</v>
      </c>
      <c r="O135" s="402">
        <v>0</v>
      </c>
      <c r="P135" s="399">
        <f t="shared" si="32"/>
        <v>0</v>
      </c>
    </row>
    <row r="136" spans="2:16" ht="12.75">
      <c r="B136" s="446" t="s">
        <v>411</v>
      </c>
      <c r="C136" s="448" t="s">
        <v>1</v>
      </c>
      <c r="D136" s="402">
        <v>71.28</v>
      </c>
      <c r="E136" s="402">
        <v>66.959999999999994</v>
      </c>
      <c r="F136" s="402">
        <v>71.28</v>
      </c>
      <c r="G136" s="402">
        <v>84.240000000000009</v>
      </c>
      <c r="H136" s="402">
        <v>99.36</v>
      </c>
      <c r="I136" s="402">
        <v>92.88000000000001</v>
      </c>
      <c r="J136" s="402">
        <v>207.36</v>
      </c>
      <c r="K136" s="402">
        <v>95.04</v>
      </c>
      <c r="L136" s="402">
        <v>129.6</v>
      </c>
      <c r="M136" s="402">
        <v>140.4</v>
      </c>
      <c r="N136" s="402">
        <v>146.88</v>
      </c>
      <c r="O136" s="402">
        <v>118.8</v>
      </c>
      <c r="P136" s="399">
        <f t="shared" si="32"/>
        <v>1324.0800000000002</v>
      </c>
    </row>
    <row r="137" spans="2:16" ht="12.75">
      <c r="B137" s="446" t="s">
        <v>412</v>
      </c>
      <c r="C137" s="448" t="s">
        <v>1</v>
      </c>
      <c r="D137" s="402">
        <v>135</v>
      </c>
      <c r="E137" s="402">
        <v>92.88000000000001</v>
      </c>
      <c r="F137" s="402">
        <v>187.92</v>
      </c>
      <c r="G137" s="402">
        <v>157.68</v>
      </c>
      <c r="H137" s="402">
        <v>144.72</v>
      </c>
      <c r="I137" s="402">
        <v>97.2</v>
      </c>
      <c r="J137" s="402">
        <v>146.88</v>
      </c>
      <c r="K137" s="402">
        <v>38.879999999999995</v>
      </c>
      <c r="L137" s="402">
        <v>71.28</v>
      </c>
      <c r="M137" s="402">
        <v>168.48000000000002</v>
      </c>
      <c r="N137" s="402">
        <v>123.11999999999999</v>
      </c>
      <c r="O137" s="402">
        <v>84.240000000000009</v>
      </c>
      <c r="P137" s="399">
        <f t="shared" si="32"/>
        <v>1448.28</v>
      </c>
    </row>
    <row r="138" spans="2:16" ht="12.75">
      <c r="B138" s="446" t="s">
        <v>413</v>
      </c>
      <c r="C138" s="448" t="s">
        <v>1</v>
      </c>
      <c r="D138" s="402">
        <v>56</v>
      </c>
      <c r="E138" s="402">
        <v>97</v>
      </c>
      <c r="F138" s="402">
        <v>201</v>
      </c>
      <c r="G138" s="402">
        <v>56</v>
      </c>
      <c r="H138" s="402">
        <v>97</v>
      </c>
      <c r="I138" s="402">
        <v>201</v>
      </c>
      <c r="J138" s="402">
        <v>56</v>
      </c>
      <c r="K138" s="402">
        <v>97</v>
      </c>
      <c r="L138" s="402">
        <v>201</v>
      </c>
      <c r="M138" s="402">
        <v>56</v>
      </c>
      <c r="N138" s="402">
        <v>97</v>
      </c>
      <c r="O138" s="402">
        <v>201</v>
      </c>
      <c r="P138" s="399">
        <f t="shared" si="32"/>
        <v>1416</v>
      </c>
    </row>
    <row r="139" spans="2:16" ht="12.75">
      <c r="B139" s="445" t="s">
        <v>435</v>
      </c>
      <c r="C139" s="448" t="s">
        <v>14</v>
      </c>
      <c r="D139" s="402">
        <v>2</v>
      </c>
      <c r="E139" s="402">
        <v>2</v>
      </c>
      <c r="F139" s="402">
        <v>2</v>
      </c>
      <c r="G139" s="402">
        <v>2</v>
      </c>
      <c r="H139" s="402">
        <v>2</v>
      </c>
      <c r="I139" s="402">
        <v>2</v>
      </c>
      <c r="J139" s="402">
        <v>2</v>
      </c>
      <c r="K139" s="402">
        <v>2</v>
      </c>
      <c r="L139" s="402">
        <v>2</v>
      </c>
      <c r="M139" s="402">
        <v>2</v>
      </c>
      <c r="N139" s="402">
        <v>2</v>
      </c>
      <c r="O139" s="402">
        <v>2</v>
      </c>
      <c r="P139" s="402">
        <f>SUM(D139:O139)</f>
        <v>24</v>
      </c>
    </row>
    <row r="140" spans="2:16" ht="12.75">
      <c r="B140" s="445" t="s">
        <v>436</v>
      </c>
      <c r="C140" s="448" t="s">
        <v>320</v>
      </c>
      <c r="D140" s="402">
        <v>0</v>
      </c>
      <c r="E140" s="402">
        <v>0</v>
      </c>
      <c r="F140" s="402">
        <v>0</v>
      </c>
      <c r="G140" s="402">
        <v>0</v>
      </c>
      <c r="H140" s="402">
        <v>0</v>
      </c>
      <c r="I140" s="402">
        <v>0</v>
      </c>
      <c r="J140" s="402">
        <v>0</v>
      </c>
      <c r="K140" s="402">
        <v>0</v>
      </c>
      <c r="L140" s="402">
        <v>0</v>
      </c>
      <c r="M140" s="402">
        <v>0</v>
      </c>
      <c r="N140" s="402">
        <v>0</v>
      </c>
      <c r="O140" s="402">
        <v>0</v>
      </c>
      <c r="P140" s="399">
        <v>0</v>
      </c>
    </row>
    <row r="141" spans="2:16">
      <c r="B141" s="463" t="s">
        <v>415</v>
      </c>
      <c r="C141" s="403" t="s">
        <v>14</v>
      </c>
      <c r="D141" s="404">
        <f>+D118+D126+D127+D131+D139+D140</f>
        <v>564</v>
      </c>
      <c r="E141" s="404">
        <f t="shared" ref="E141:O141" si="33">+E118+E126+E127+E131+E139+E140</f>
        <v>711</v>
      </c>
      <c r="F141" s="404">
        <f t="shared" si="33"/>
        <v>872</v>
      </c>
      <c r="G141" s="404">
        <f t="shared" si="33"/>
        <v>804</v>
      </c>
      <c r="H141" s="404">
        <f t="shared" si="33"/>
        <v>570</v>
      </c>
      <c r="I141" s="404">
        <f t="shared" si="33"/>
        <v>701</v>
      </c>
      <c r="J141" s="404">
        <f t="shared" si="33"/>
        <v>1133</v>
      </c>
      <c r="K141" s="404">
        <f t="shared" si="33"/>
        <v>597</v>
      </c>
      <c r="L141" s="404">
        <f t="shared" si="33"/>
        <v>602</v>
      </c>
      <c r="M141" s="404">
        <f t="shared" si="33"/>
        <v>612</v>
      </c>
      <c r="N141" s="404">
        <f t="shared" si="33"/>
        <v>656</v>
      </c>
      <c r="O141" s="404">
        <f t="shared" si="33"/>
        <v>737</v>
      </c>
      <c r="P141" s="405">
        <f>SUM(D141:O141)</f>
        <v>8559</v>
      </c>
    </row>
    <row r="142" spans="2:16">
      <c r="B142" s="464"/>
      <c r="C142" s="403" t="s">
        <v>341</v>
      </c>
      <c r="D142" s="405">
        <f>+D117+D119+D120+D121+D122+D123+D124+D125+D130+D132+D133+D134+D135+D136+D137+D138</f>
        <v>32287.343999999997</v>
      </c>
      <c r="E142" s="405">
        <f t="shared" ref="E142:O142" si="34">+E117+E119+E120+E121+E122+E123+E124+E125+E130+E132+E133+E134+E135+E136+E137+E138</f>
        <v>29907.015999999996</v>
      </c>
      <c r="F142" s="405">
        <f t="shared" si="34"/>
        <v>46558.488000000019</v>
      </c>
      <c r="G142" s="405">
        <f t="shared" si="34"/>
        <v>53196.175999999978</v>
      </c>
      <c r="H142" s="405">
        <f t="shared" si="34"/>
        <v>45005.992000000013</v>
      </c>
      <c r="I142" s="405">
        <f t="shared" si="34"/>
        <v>51294.360000000015</v>
      </c>
      <c r="J142" s="405">
        <f t="shared" si="34"/>
        <v>58274.336000000003</v>
      </c>
      <c r="K142" s="405">
        <f t="shared" si="34"/>
        <v>47062.600000000006</v>
      </c>
      <c r="L142" s="405">
        <f t="shared" si="34"/>
        <v>54778.152000000002</v>
      </c>
      <c r="M142" s="405">
        <f t="shared" si="34"/>
        <v>52417.424000000014</v>
      </c>
      <c r="N142" s="405">
        <f t="shared" si="34"/>
        <v>53309.751999999993</v>
      </c>
      <c r="O142" s="405">
        <f t="shared" si="34"/>
        <v>32431.943999999996</v>
      </c>
      <c r="P142" s="405">
        <f>SUM(D142:O142)</f>
        <v>556523.58400000003</v>
      </c>
    </row>
    <row r="143" spans="2:16" ht="24.75" customHeight="1">
      <c r="B143" s="465" t="s">
        <v>416</v>
      </c>
      <c r="C143" s="466"/>
      <c r="D143" s="466"/>
      <c r="E143" s="466"/>
      <c r="F143" s="466"/>
      <c r="G143" s="466"/>
      <c r="H143" s="466"/>
      <c r="I143" s="466"/>
      <c r="J143" s="466"/>
      <c r="K143" s="466"/>
      <c r="L143" s="466"/>
      <c r="M143" s="466"/>
      <c r="N143" s="466"/>
      <c r="O143" s="466"/>
      <c r="P143" s="467"/>
    </row>
    <row r="144" spans="2:16" ht="13.5" customHeight="1">
      <c r="B144" s="435" t="s">
        <v>437</v>
      </c>
      <c r="C144" s="443" t="s">
        <v>402</v>
      </c>
      <c r="D144" s="373">
        <v>15</v>
      </c>
      <c r="E144" s="373">
        <v>40</v>
      </c>
      <c r="F144" s="373">
        <v>50</v>
      </c>
      <c r="G144" s="373">
        <v>50</v>
      </c>
      <c r="H144" s="373">
        <v>50</v>
      </c>
      <c r="I144" s="373">
        <v>50</v>
      </c>
      <c r="J144" s="373">
        <v>50</v>
      </c>
      <c r="K144" s="373">
        <v>50</v>
      </c>
      <c r="L144" s="720">
        <v>50</v>
      </c>
      <c r="M144" s="373">
        <v>50</v>
      </c>
      <c r="N144" s="720">
        <v>50</v>
      </c>
      <c r="O144" s="720">
        <v>50</v>
      </c>
      <c r="P144" s="451">
        <v>50</v>
      </c>
    </row>
    <row r="145" spans="2:16">
      <c r="B145" s="406" t="s">
        <v>417</v>
      </c>
      <c r="C145" s="407"/>
      <c r="D145" s="407"/>
      <c r="E145" s="407"/>
      <c r="F145" s="407"/>
      <c r="G145" s="407"/>
      <c r="H145" s="407"/>
      <c r="I145" s="407"/>
      <c r="J145" s="407"/>
      <c r="K145" s="407"/>
      <c r="L145" s="407"/>
      <c r="M145" s="407"/>
      <c r="N145" s="407"/>
      <c r="O145" s="407"/>
      <c r="P145" s="408"/>
    </row>
    <row r="146" spans="2:16">
      <c r="B146" s="468" t="s">
        <v>418</v>
      </c>
      <c r="C146" s="358" t="s">
        <v>419</v>
      </c>
      <c r="D146" s="358">
        <v>0</v>
      </c>
      <c r="E146" s="358">
        <v>1</v>
      </c>
      <c r="F146" s="358">
        <v>0</v>
      </c>
      <c r="G146" s="358">
        <v>0</v>
      </c>
      <c r="H146" s="358">
        <v>1</v>
      </c>
      <c r="I146" s="358">
        <v>1</v>
      </c>
      <c r="J146" s="358">
        <v>0</v>
      </c>
      <c r="K146" s="358">
        <v>0</v>
      </c>
      <c r="L146" s="358">
        <v>0</v>
      </c>
      <c r="M146" s="358">
        <v>1</v>
      </c>
      <c r="N146" s="358">
        <v>1</v>
      </c>
      <c r="O146" s="358">
        <v>0</v>
      </c>
      <c r="P146" s="367">
        <f>SUM(D146:O146)</f>
        <v>5</v>
      </c>
    </row>
    <row r="147" spans="2:16">
      <c r="B147" s="469"/>
      <c r="C147" s="358" t="s">
        <v>14</v>
      </c>
      <c r="D147" s="358">
        <v>0</v>
      </c>
      <c r="E147" s="358">
        <v>37</v>
      </c>
      <c r="F147" s="358">
        <v>0</v>
      </c>
      <c r="G147" s="358">
        <v>0</v>
      </c>
      <c r="H147" s="358">
        <v>38</v>
      </c>
      <c r="I147" s="358">
        <v>38</v>
      </c>
      <c r="J147" s="358">
        <v>0</v>
      </c>
      <c r="K147" s="358">
        <v>0</v>
      </c>
      <c r="L147" s="358">
        <v>0</v>
      </c>
      <c r="M147" s="358">
        <v>38</v>
      </c>
      <c r="N147" s="358">
        <v>37</v>
      </c>
      <c r="O147" s="358">
        <v>0</v>
      </c>
      <c r="P147" s="367">
        <f>SUM(D147:O147)</f>
        <v>188</v>
      </c>
    </row>
    <row r="148" spans="2:16">
      <c r="B148" s="470" t="s">
        <v>420</v>
      </c>
      <c r="C148" s="470"/>
      <c r="D148" s="470"/>
      <c r="E148" s="470"/>
      <c r="F148" s="470"/>
      <c r="G148" s="470"/>
      <c r="H148" s="470"/>
      <c r="I148" s="470"/>
      <c r="J148" s="470"/>
      <c r="K148" s="470"/>
      <c r="L148" s="470"/>
      <c r="M148" s="470"/>
      <c r="N148" s="470"/>
      <c r="O148" s="470"/>
      <c r="P148" s="470"/>
    </row>
    <row r="149" spans="2:16" ht="24" customHeight="1">
      <c r="B149" s="480" t="s">
        <v>421</v>
      </c>
      <c r="C149" s="721" t="s">
        <v>447</v>
      </c>
      <c r="D149" s="411">
        <f>+D19+D52+D64+D67+D70+D80+D83+D89+D92+D101+D108+D141+D147</f>
        <v>1507</v>
      </c>
      <c r="E149" s="411">
        <f t="shared" ref="E149:O149" si="35">+E19+E52+E64+E67+E70+E80+E83+E89+E92+E101+E108+E141+E147</f>
        <v>2106</v>
      </c>
      <c r="F149" s="411">
        <f t="shared" si="35"/>
        <v>2315</v>
      </c>
      <c r="G149" s="411">
        <f t="shared" si="35"/>
        <v>2188</v>
      </c>
      <c r="H149" s="411">
        <f t="shared" si="35"/>
        <v>2338</v>
      </c>
      <c r="I149" s="411">
        <f t="shared" si="35"/>
        <v>2322</v>
      </c>
      <c r="J149" s="411">
        <f t="shared" si="35"/>
        <v>2614</v>
      </c>
      <c r="K149" s="411">
        <f t="shared" si="35"/>
        <v>1892</v>
      </c>
      <c r="L149" s="411">
        <f t="shared" si="35"/>
        <v>2207</v>
      </c>
      <c r="M149" s="411">
        <f t="shared" si="35"/>
        <v>2293</v>
      </c>
      <c r="N149" s="411">
        <f t="shared" si="35"/>
        <v>2275</v>
      </c>
      <c r="O149" s="411">
        <f t="shared" si="35"/>
        <v>1995</v>
      </c>
      <c r="P149" s="411">
        <f>SUM(D149:O149)</f>
        <v>26052</v>
      </c>
    </row>
    <row r="150" spans="2:16" ht="24">
      <c r="B150" s="506"/>
      <c r="C150" s="721" t="s">
        <v>448</v>
      </c>
      <c r="D150" s="411">
        <f>D53</f>
        <v>873</v>
      </c>
      <c r="E150" s="411">
        <f t="shared" ref="E150:O150" si="36">E53</f>
        <v>928</v>
      </c>
      <c r="F150" s="411">
        <f t="shared" si="36"/>
        <v>928</v>
      </c>
      <c r="G150" s="411">
        <f t="shared" si="36"/>
        <v>873</v>
      </c>
      <c r="H150" s="411">
        <f t="shared" si="36"/>
        <v>925</v>
      </c>
      <c r="I150" s="411">
        <f t="shared" si="36"/>
        <v>933</v>
      </c>
      <c r="J150" s="411">
        <f t="shared" si="36"/>
        <v>928</v>
      </c>
      <c r="K150" s="411">
        <f t="shared" si="36"/>
        <v>923</v>
      </c>
      <c r="L150" s="411">
        <f t="shared" si="36"/>
        <v>930</v>
      </c>
      <c r="M150" s="411">
        <f t="shared" si="36"/>
        <v>930</v>
      </c>
      <c r="N150" s="411">
        <f t="shared" si="36"/>
        <v>930</v>
      </c>
      <c r="O150" s="411">
        <f t="shared" si="36"/>
        <v>873</v>
      </c>
      <c r="P150" s="411">
        <f>SUM(D150:O150)</f>
        <v>10974</v>
      </c>
    </row>
    <row r="151" spans="2:16" ht="15" customHeight="1">
      <c r="B151" s="481"/>
      <c r="C151" s="410" t="s">
        <v>449</v>
      </c>
      <c r="D151" s="411">
        <f>SUM(D149:D150)</f>
        <v>2380</v>
      </c>
      <c r="E151" s="411">
        <f t="shared" ref="E151:O151" si="37">SUM(E149:E150)</f>
        <v>3034</v>
      </c>
      <c r="F151" s="411">
        <f t="shared" si="37"/>
        <v>3243</v>
      </c>
      <c r="G151" s="411">
        <f t="shared" si="37"/>
        <v>3061</v>
      </c>
      <c r="H151" s="411">
        <f t="shared" si="37"/>
        <v>3263</v>
      </c>
      <c r="I151" s="411">
        <f t="shared" si="37"/>
        <v>3255</v>
      </c>
      <c r="J151" s="411">
        <f t="shared" si="37"/>
        <v>3542</v>
      </c>
      <c r="K151" s="411">
        <f t="shared" si="37"/>
        <v>2815</v>
      </c>
      <c r="L151" s="411">
        <f t="shared" si="37"/>
        <v>3137</v>
      </c>
      <c r="M151" s="411">
        <f t="shared" si="37"/>
        <v>3223</v>
      </c>
      <c r="N151" s="411">
        <f t="shared" si="37"/>
        <v>3205</v>
      </c>
      <c r="O151" s="411">
        <f t="shared" si="37"/>
        <v>2868</v>
      </c>
      <c r="P151" s="411">
        <f>SUM(P149:P150)</f>
        <v>37026</v>
      </c>
    </row>
    <row r="152" spans="2:16" ht="24">
      <c r="B152" s="412" t="s">
        <v>422</v>
      </c>
      <c r="C152" s="410" t="s">
        <v>341</v>
      </c>
      <c r="D152" s="405">
        <f>+D54+D63+D66+D69+D81+D84+D96+D109+D142</f>
        <v>44080.343999999997</v>
      </c>
      <c r="E152" s="405">
        <f t="shared" ref="E152:O152" si="38">+E54+E63+E66+E69+E81+E84+E96+E109+E142</f>
        <v>42627.015999999996</v>
      </c>
      <c r="F152" s="405">
        <f t="shared" si="38"/>
        <v>59284.488000000019</v>
      </c>
      <c r="G152" s="405">
        <f t="shared" si="38"/>
        <v>65169.175999999978</v>
      </c>
      <c r="H152" s="405">
        <f t="shared" si="38"/>
        <v>56678.992000000013</v>
      </c>
      <c r="I152" s="405">
        <f t="shared" si="38"/>
        <v>64051.360000000015</v>
      </c>
      <c r="J152" s="405">
        <f t="shared" si="38"/>
        <v>70977.33600000001</v>
      </c>
      <c r="K152" s="405">
        <f t="shared" si="38"/>
        <v>59031.600000000006</v>
      </c>
      <c r="L152" s="405">
        <f t="shared" si="38"/>
        <v>67496.152000000002</v>
      </c>
      <c r="M152" s="405">
        <f t="shared" si="38"/>
        <v>64848.424000000014</v>
      </c>
      <c r="N152" s="405">
        <f t="shared" si="38"/>
        <v>66052.751999999993</v>
      </c>
      <c r="O152" s="405">
        <f t="shared" si="38"/>
        <v>44237.943999999996</v>
      </c>
      <c r="P152" s="413">
        <f>SUM(D152:O152)</f>
        <v>704535.58400000003</v>
      </c>
    </row>
    <row r="153" spans="2:16" ht="49.5" customHeight="1">
      <c r="B153" s="409" t="s">
        <v>423</v>
      </c>
      <c r="C153" s="410" t="s">
        <v>349</v>
      </c>
      <c r="D153" s="414">
        <f>+D18+D112</f>
        <v>132</v>
      </c>
      <c r="E153" s="414">
        <f t="shared" ref="E153:P153" si="39">+E18+E112</f>
        <v>173</v>
      </c>
      <c r="F153" s="414">
        <f t="shared" si="39"/>
        <v>185</v>
      </c>
      <c r="G153" s="414">
        <f t="shared" si="39"/>
        <v>338</v>
      </c>
      <c r="H153" s="414">
        <f t="shared" si="39"/>
        <v>332</v>
      </c>
      <c r="I153" s="414">
        <f t="shared" si="39"/>
        <v>331</v>
      </c>
      <c r="J153" s="414">
        <f t="shared" si="39"/>
        <v>333</v>
      </c>
      <c r="K153" s="414">
        <f t="shared" si="39"/>
        <v>401</v>
      </c>
      <c r="L153" s="414">
        <f t="shared" si="39"/>
        <v>322</v>
      </c>
      <c r="M153" s="414">
        <f t="shared" si="39"/>
        <v>321</v>
      </c>
      <c r="N153" s="414">
        <f t="shared" si="39"/>
        <v>332</v>
      </c>
      <c r="O153" s="414">
        <f t="shared" si="39"/>
        <v>291</v>
      </c>
      <c r="P153" s="414">
        <f t="shared" si="39"/>
        <v>3491</v>
      </c>
    </row>
    <row r="157" spans="2:16">
      <c r="B157" s="497" t="s">
        <v>478</v>
      </c>
      <c r="C157" s="497"/>
      <c r="D157" s="497"/>
      <c r="E157" s="497"/>
      <c r="F157" s="497"/>
      <c r="G157" s="497"/>
      <c r="H157" s="497"/>
      <c r="I157" s="497"/>
      <c r="J157" s="497"/>
      <c r="K157" s="497"/>
      <c r="L157" s="497"/>
      <c r="M157" s="497"/>
      <c r="N157" s="497"/>
      <c r="O157" s="497"/>
    </row>
    <row r="158" spans="2:16">
      <c r="B158" s="497"/>
      <c r="C158" s="497"/>
      <c r="D158" s="497"/>
      <c r="E158" s="497"/>
      <c r="F158" s="497"/>
      <c r="G158" s="497"/>
      <c r="H158" s="497"/>
      <c r="I158" s="497"/>
      <c r="J158" s="497"/>
      <c r="K158" s="497"/>
      <c r="L158" s="497"/>
      <c r="M158" s="497"/>
      <c r="N158" s="497"/>
      <c r="O158" s="497"/>
    </row>
    <row r="159" spans="2:16" ht="52.5" customHeight="1">
      <c r="B159" s="723"/>
      <c r="C159" s="723"/>
      <c r="D159" s="354"/>
      <c r="E159" s="354"/>
      <c r="F159" s="354"/>
      <c r="G159" s="354"/>
      <c r="H159" s="354"/>
      <c r="I159" s="724"/>
      <c r="J159" s="724"/>
      <c r="K159" s="724"/>
      <c r="L159" s="724"/>
      <c r="M159" s="724"/>
      <c r="N159" s="724"/>
      <c r="O159" s="724"/>
    </row>
    <row r="160" spans="2:16">
      <c r="B160" s="497" t="s">
        <v>479</v>
      </c>
      <c r="C160" s="497"/>
      <c r="D160" s="722"/>
      <c r="E160" s="722"/>
      <c r="F160" s="722"/>
      <c r="G160" s="722"/>
      <c r="H160" s="354"/>
      <c r="I160" s="497" t="s">
        <v>480</v>
      </c>
      <c r="J160" s="497"/>
      <c r="K160" s="497"/>
      <c r="L160" s="497"/>
      <c r="M160" s="497"/>
      <c r="N160" s="497"/>
      <c r="O160" s="497"/>
    </row>
    <row r="161" spans="2:15">
      <c r="B161" s="497" t="s">
        <v>481</v>
      </c>
      <c r="C161" s="497"/>
      <c r="D161" s="722"/>
      <c r="E161" s="722"/>
      <c r="F161" s="722"/>
      <c r="G161" s="722"/>
      <c r="H161" s="354"/>
      <c r="I161" s="497" t="s">
        <v>482</v>
      </c>
      <c r="J161" s="497"/>
      <c r="K161" s="497"/>
      <c r="L161" s="497"/>
      <c r="M161" s="497"/>
      <c r="N161" s="497"/>
      <c r="O161" s="497"/>
    </row>
    <row r="162" spans="2:15">
      <c r="B162" s="354"/>
      <c r="C162" s="354"/>
      <c r="D162" s="354"/>
      <c r="E162" s="354"/>
      <c r="F162" s="354"/>
      <c r="G162" s="354"/>
      <c r="H162" s="354"/>
      <c r="I162" s="497" t="s">
        <v>483</v>
      </c>
      <c r="J162" s="497"/>
      <c r="K162" s="497"/>
      <c r="L162" s="497"/>
      <c r="M162" s="497"/>
      <c r="N162" s="497"/>
      <c r="O162" s="497"/>
    </row>
    <row r="163" spans="2:15">
      <c r="B163" s="25" t="s">
        <v>484</v>
      </c>
    </row>
  </sheetData>
  <mergeCells count="54">
    <mergeCell ref="I162:O162"/>
    <mergeCell ref="B160:C160"/>
    <mergeCell ref="B161:C161"/>
    <mergeCell ref="C1:P1"/>
    <mergeCell ref="B157:O158"/>
    <mergeCell ref="I160:O160"/>
    <mergeCell ref="I161:O161"/>
    <mergeCell ref="B149:B151"/>
    <mergeCell ref="B5:P5"/>
    <mergeCell ref="C6:P6"/>
    <mergeCell ref="B8:B9"/>
    <mergeCell ref="C8:C9"/>
    <mergeCell ref="D8:D9"/>
    <mergeCell ref="E8:E9"/>
    <mergeCell ref="F8:F9"/>
    <mergeCell ref="G8:G9"/>
    <mergeCell ref="B65:P65"/>
    <mergeCell ref="B35:B36"/>
    <mergeCell ref="B52:B54"/>
    <mergeCell ref="B57:B58"/>
    <mergeCell ref="B59:B60"/>
    <mergeCell ref="S12:AG12"/>
    <mergeCell ref="B16:B17"/>
    <mergeCell ref="H8:H9"/>
    <mergeCell ref="I8:I9"/>
    <mergeCell ref="J8:J9"/>
    <mergeCell ref="K8:K9"/>
    <mergeCell ref="L8:L9"/>
    <mergeCell ref="M8:M9"/>
    <mergeCell ref="N8:N9"/>
    <mergeCell ref="O8:O9"/>
    <mergeCell ref="P8:P9"/>
    <mergeCell ref="B10:P10"/>
    <mergeCell ref="B63:B64"/>
    <mergeCell ref="B61:B62"/>
    <mergeCell ref="B116:B117"/>
    <mergeCell ref="B66:B67"/>
    <mergeCell ref="B68:P68"/>
    <mergeCell ref="B86:B87"/>
    <mergeCell ref="B90:P90"/>
    <mergeCell ref="B91:B92"/>
    <mergeCell ref="B104:B105"/>
    <mergeCell ref="B108:B109"/>
    <mergeCell ref="B110:P110"/>
    <mergeCell ref="B111:P111"/>
    <mergeCell ref="B112:B113"/>
    <mergeCell ref="B114:P114"/>
    <mergeCell ref="B80:B81"/>
    <mergeCell ref="B69:B70"/>
    <mergeCell ref="B129:B130"/>
    <mergeCell ref="B141:B142"/>
    <mergeCell ref="B143:P143"/>
    <mergeCell ref="B146:B147"/>
    <mergeCell ref="B148:P148"/>
  </mergeCells>
  <conditionalFormatting sqref="V19:W21 V40:W1048576 V1:W5">
    <cfRule type="cellIs" dxfId="411" priority="1" operator="greaterThan">
      <formula>1</formula>
    </cfRule>
  </conditionalFormatting>
  <conditionalFormatting sqref="V37:W39">
    <cfRule type="cellIs" dxfId="410" priority="3" operator="greaterThan">
      <formula>1</formula>
    </cfRule>
  </conditionalFormatting>
  <conditionalFormatting sqref="V16:W17 V29:W30 V12:W14 V35:W36">
    <cfRule type="cellIs" dxfId="409" priority="2" operator="greaterThan">
      <formula>1</formula>
    </cfRule>
  </conditionalFormatting>
  <pageMargins left="0.62992125984251968" right="0.62992125984251968" top="0.31496062992125984" bottom="0.6692913385826772" header="0.23622047244094491" footer="0.23622047244094491"/>
  <pageSetup scale="85" fitToWidth="0" fitToHeight="0" orientation="landscape" horizont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8"/>
  <sheetViews>
    <sheetView topLeftCell="A4" zoomScale="80" zoomScaleNormal="80" workbookViewId="0">
      <selection activeCell="I23" sqref="I23:K24"/>
    </sheetView>
  </sheetViews>
  <sheetFormatPr baseColWidth="10" defaultRowHeight="15"/>
  <cols>
    <col min="1" max="1" width="2" customWidth="1"/>
    <col min="2" max="2" width="35.7109375" customWidth="1"/>
    <col min="3" max="3" width="15.7109375" customWidth="1"/>
    <col min="4" max="4" width="2.7109375" customWidth="1"/>
    <col min="5" max="7" width="16.7109375" customWidth="1"/>
    <col min="8" max="8" width="2.7109375" customWidth="1"/>
    <col min="9" max="9" width="16.7109375" customWidth="1"/>
    <col min="10" max="10" width="14.7109375" customWidth="1"/>
    <col min="11" max="11" width="20.7109375" customWidth="1"/>
    <col min="12" max="12" width="1.42578125" customWidth="1"/>
  </cols>
  <sheetData>
    <row r="1" spans="2:11" ht="8.25" customHeight="1"/>
    <row r="2" spans="2:11" ht="18">
      <c r="C2" s="518" t="s">
        <v>20</v>
      </c>
      <c r="D2" s="518"/>
      <c r="E2" s="518"/>
      <c r="F2" s="518"/>
      <c r="G2" s="518"/>
      <c r="H2" s="518"/>
      <c r="I2" s="518"/>
      <c r="J2" s="518"/>
    </row>
    <row r="3" spans="2:11" ht="18">
      <c r="C3" s="4"/>
      <c r="D3" s="4"/>
      <c r="E3" s="5"/>
      <c r="F3" s="5"/>
      <c r="G3" s="5"/>
      <c r="H3" s="5"/>
      <c r="I3" s="5"/>
    </row>
    <row r="4" spans="2:11" ht="27.75" customHeight="1">
      <c r="B4" s="519" t="s">
        <v>3</v>
      </c>
      <c r="C4" s="520"/>
      <c r="D4" s="520" t="s">
        <v>4</v>
      </c>
      <c r="E4" s="520"/>
      <c r="F4" s="6" t="s">
        <v>5</v>
      </c>
      <c r="G4" s="6" t="s">
        <v>6</v>
      </c>
      <c r="H4" s="520" t="s">
        <v>7</v>
      </c>
      <c r="I4" s="520"/>
      <c r="J4" s="7" t="s">
        <v>8</v>
      </c>
    </row>
    <row r="5" spans="2:11" ht="34.5" customHeight="1">
      <c r="B5" s="521" t="s">
        <v>159</v>
      </c>
      <c r="C5" s="522"/>
      <c r="D5" s="523"/>
      <c r="E5" s="523"/>
      <c r="F5" s="8"/>
      <c r="G5" s="8"/>
      <c r="H5" s="522"/>
      <c r="I5" s="522"/>
      <c r="J5" s="9"/>
    </row>
    <row r="6" spans="2:11" ht="18.75" thickBot="1">
      <c r="B6" s="517"/>
      <c r="C6" s="517"/>
      <c r="D6" s="517"/>
      <c r="E6" s="517"/>
      <c r="F6" s="10"/>
      <c r="G6" s="10"/>
      <c r="H6" s="517"/>
      <c r="I6" s="517"/>
    </row>
    <row r="7" spans="2:11" ht="18.75" thickBot="1">
      <c r="B7" s="528" t="s">
        <v>9</v>
      </c>
      <c r="C7" s="529"/>
      <c r="D7" s="529"/>
      <c r="E7" s="529"/>
      <c r="F7" s="529"/>
      <c r="G7" s="529"/>
      <c r="H7" s="529"/>
      <c r="I7" s="529"/>
      <c r="J7" s="529"/>
      <c r="K7" s="530"/>
    </row>
    <row r="8" spans="2:11" ht="15.75" thickBot="1">
      <c r="B8" s="531" t="s">
        <v>158</v>
      </c>
      <c r="C8" s="532"/>
      <c r="D8" s="532"/>
      <c r="E8" s="532"/>
      <c r="F8" s="532"/>
      <c r="G8" s="532"/>
      <c r="H8" s="532"/>
      <c r="I8" s="532"/>
      <c r="J8" s="532"/>
      <c r="K8" s="533"/>
    </row>
    <row r="9" spans="2:11" ht="15.75" thickBot="1">
      <c r="B9" s="534"/>
      <c r="C9" s="532"/>
      <c r="D9" s="532"/>
      <c r="E9" s="532"/>
      <c r="F9" s="532"/>
      <c r="G9" s="532"/>
      <c r="H9" s="532"/>
      <c r="I9" s="532"/>
      <c r="J9" s="532"/>
      <c r="K9" s="533"/>
    </row>
    <row r="10" spans="2:11" ht="15.75" thickBot="1">
      <c r="B10" s="534"/>
      <c r="C10" s="532"/>
      <c r="D10" s="532"/>
      <c r="E10" s="532"/>
      <c r="F10" s="532"/>
      <c r="G10" s="532"/>
      <c r="H10" s="532"/>
      <c r="I10" s="532"/>
      <c r="J10" s="532"/>
      <c r="K10" s="533"/>
    </row>
    <row r="11" spans="2:11" ht="15.75" thickBot="1">
      <c r="B11" s="534"/>
      <c r="C11" s="532"/>
      <c r="D11" s="532"/>
      <c r="E11" s="532"/>
      <c r="F11" s="532"/>
      <c r="G11" s="532"/>
      <c r="H11" s="532"/>
      <c r="I11" s="532"/>
      <c r="J11" s="532"/>
      <c r="K11" s="533"/>
    </row>
    <row r="12" spans="2:11" ht="15.75" thickBot="1">
      <c r="B12" s="534"/>
      <c r="C12" s="532"/>
      <c r="D12" s="532"/>
      <c r="E12" s="532"/>
      <c r="F12" s="532"/>
      <c r="G12" s="532"/>
      <c r="H12" s="532"/>
      <c r="I12" s="532"/>
      <c r="J12" s="532"/>
      <c r="K12" s="533"/>
    </row>
    <row r="13" spans="2:11" ht="15.75" thickBot="1">
      <c r="B13" s="534"/>
      <c r="C13" s="532"/>
      <c r="D13" s="532"/>
      <c r="E13" s="532"/>
      <c r="F13" s="532"/>
      <c r="G13" s="532"/>
      <c r="H13" s="532"/>
      <c r="I13" s="532"/>
      <c r="J13" s="532"/>
      <c r="K13" s="533"/>
    </row>
    <row r="14" spans="2:11" ht="15.75" thickBot="1">
      <c r="B14" s="534"/>
      <c r="C14" s="532"/>
      <c r="D14" s="532"/>
      <c r="E14" s="532"/>
      <c r="F14" s="532"/>
      <c r="G14" s="532"/>
      <c r="H14" s="532"/>
      <c r="I14" s="532"/>
      <c r="J14" s="532"/>
      <c r="K14" s="533"/>
    </row>
    <row r="15" spans="2:11" ht="15.75" thickBot="1">
      <c r="B15" s="534"/>
      <c r="C15" s="532"/>
      <c r="D15" s="532"/>
      <c r="E15" s="532"/>
      <c r="F15" s="532"/>
      <c r="G15" s="532"/>
      <c r="H15" s="532"/>
      <c r="I15" s="532"/>
      <c r="J15" s="532"/>
      <c r="K15" s="533"/>
    </row>
    <row r="16" spans="2:11" ht="15.75" thickBot="1"/>
    <row r="17" spans="2:11" ht="16.5" thickBot="1">
      <c r="B17" s="535" t="s">
        <v>160</v>
      </c>
      <c r="C17" s="536"/>
      <c r="D17" s="536"/>
      <c r="E17" s="536"/>
      <c r="F17" s="536"/>
      <c r="G17" s="536"/>
      <c r="H17" s="536"/>
      <c r="I17" s="536"/>
      <c r="J17" s="536"/>
      <c r="K17" s="537"/>
    </row>
    <row r="18" spans="2:11">
      <c r="B18" s="538" t="s">
        <v>161</v>
      </c>
      <c r="C18" s="539"/>
      <c r="D18" s="539"/>
      <c r="E18" s="539"/>
      <c r="F18" s="539"/>
      <c r="G18" s="539"/>
      <c r="H18" s="539"/>
      <c r="I18" s="539"/>
      <c r="J18" s="539"/>
      <c r="K18" s="540"/>
    </row>
    <row r="19" spans="2:11">
      <c r="B19" s="541"/>
      <c r="C19" s="542"/>
      <c r="D19" s="542"/>
      <c r="E19" s="542"/>
      <c r="F19" s="542"/>
      <c r="G19" s="542"/>
      <c r="H19" s="542"/>
      <c r="I19" s="542"/>
      <c r="J19" s="542"/>
      <c r="K19" s="543"/>
    </row>
    <row r="20" spans="2:11">
      <c r="B20" s="541"/>
      <c r="C20" s="542"/>
      <c r="D20" s="542"/>
      <c r="E20" s="542"/>
      <c r="F20" s="542"/>
      <c r="G20" s="542"/>
      <c r="H20" s="542"/>
      <c r="I20" s="542"/>
      <c r="J20" s="542"/>
      <c r="K20" s="543"/>
    </row>
    <row r="21" spans="2:11" ht="15.75" thickBot="1">
      <c r="B21" s="544"/>
      <c r="C21" s="545"/>
      <c r="D21" s="545"/>
      <c r="E21" s="545"/>
      <c r="F21" s="545"/>
      <c r="G21" s="545"/>
      <c r="H21" s="545"/>
      <c r="I21" s="545"/>
      <c r="J21" s="545"/>
      <c r="K21" s="546"/>
    </row>
    <row r="23" spans="2:11" ht="120" customHeight="1">
      <c r="B23" s="547"/>
      <c r="C23" s="548"/>
      <c r="E23" s="547"/>
      <c r="F23" s="551"/>
      <c r="G23" s="548"/>
      <c r="H23" s="11"/>
      <c r="I23" s="547"/>
      <c r="J23" s="551"/>
      <c r="K23" s="548"/>
    </row>
    <row r="24" spans="2:11" ht="120" customHeight="1">
      <c r="B24" s="549"/>
      <c r="C24" s="550"/>
      <c r="E24" s="549"/>
      <c r="F24" s="552"/>
      <c r="G24" s="550"/>
      <c r="H24" s="11"/>
      <c r="I24" s="549"/>
      <c r="J24" s="552"/>
      <c r="K24" s="550"/>
    </row>
    <row r="26" spans="2:11" ht="15.75" thickBot="1"/>
    <row r="27" spans="2:11">
      <c r="B27" s="524" t="s">
        <v>155</v>
      </c>
      <c r="C27" s="525"/>
      <c r="E27" s="524" t="s">
        <v>156</v>
      </c>
      <c r="F27" s="525"/>
      <c r="I27" s="524" t="s">
        <v>157</v>
      </c>
      <c r="J27" s="525"/>
    </row>
    <row r="28" spans="2:11" ht="33.75" customHeight="1" thickBot="1">
      <c r="B28" s="526"/>
      <c r="C28" s="527"/>
      <c r="E28" s="526"/>
      <c r="F28" s="527"/>
      <c r="I28" s="526"/>
      <c r="J28" s="527"/>
    </row>
  </sheetData>
  <mergeCells count="20">
    <mergeCell ref="B27:C28"/>
    <mergeCell ref="E27:F28"/>
    <mergeCell ref="I27:J28"/>
    <mergeCell ref="B7:K7"/>
    <mergeCell ref="B8:K15"/>
    <mergeCell ref="B17:K17"/>
    <mergeCell ref="B18:K21"/>
    <mergeCell ref="B23:C24"/>
    <mergeCell ref="E23:G24"/>
    <mergeCell ref="I23:K24"/>
    <mergeCell ref="B6:C6"/>
    <mergeCell ref="D6:E6"/>
    <mergeCell ref="H6:I6"/>
    <mergeCell ref="C2:J2"/>
    <mergeCell ref="B4:C4"/>
    <mergeCell ref="D4:E4"/>
    <mergeCell ref="H4:I4"/>
    <mergeCell ref="B5:C5"/>
    <mergeCell ref="D5:E5"/>
    <mergeCell ref="H5:I5"/>
  </mergeCells>
  <conditionalFormatting sqref="T1:U7">
    <cfRule type="cellIs" dxfId="408" priority="4" operator="greaterThan">
      <formula>1</formula>
    </cfRule>
  </conditionalFormatting>
  <conditionalFormatting sqref="T12:U12">
    <cfRule type="cellIs" dxfId="407" priority="2" operator="greaterThan">
      <formula>1</formula>
    </cfRule>
  </conditionalFormatting>
  <conditionalFormatting sqref="T13:U14">
    <cfRule type="cellIs" dxfId="406" priority="1" operator="greaterThan">
      <formula>1</formula>
    </cfRule>
  </conditionalFormatting>
  <pageMargins left="0.7" right="0.7" top="0.75" bottom="0.75" header="0.3" footer="0.3"/>
  <pageSetup orientation="portrait" horizontalDpi="4294967292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0"/>
  <sheetViews>
    <sheetView topLeftCell="A37" zoomScale="80" zoomScaleNormal="80" workbookViewId="0">
      <selection activeCell="H24" sqref="H24"/>
    </sheetView>
  </sheetViews>
  <sheetFormatPr baseColWidth="10" defaultRowHeight="15"/>
  <sheetData>
    <row r="1" spans="1:24" ht="15.7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"/>
      <c r="U1" s="3"/>
      <c r="V1" s="3"/>
      <c r="W1" s="3"/>
      <c r="X1" s="3"/>
    </row>
    <row r="2" spans="1:24" ht="15.75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3"/>
      <c r="U2" s="3"/>
      <c r="V2" s="3"/>
      <c r="W2" s="3"/>
      <c r="X2" s="3"/>
    </row>
    <row r="4" spans="1:24">
      <c r="B4" s="14" t="s">
        <v>21</v>
      </c>
    </row>
    <row r="6" spans="1:24">
      <c r="B6" s="14" t="s">
        <v>22</v>
      </c>
    </row>
    <row r="8" spans="1:24" ht="33" customHeight="1">
      <c r="A8" s="15" t="s">
        <v>23</v>
      </c>
      <c r="B8" s="15"/>
      <c r="C8" s="15"/>
      <c r="D8" s="15"/>
      <c r="E8" s="3"/>
    </row>
    <row r="10" spans="1:24">
      <c r="E10" t="s">
        <v>24</v>
      </c>
    </row>
    <row r="15" spans="1:24">
      <c r="E15" t="s">
        <v>25</v>
      </c>
    </row>
    <row r="18" spans="1:20" s="16" customFormat="1" ht="31.5" customHeight="1">
      <c r="A18" s="574" t="s">
        <v>26</v>
      </c>
      <c r="B18" s="575"/>
      <c r="C18" s="575"/>
      <c r="D18" s="575"/>
      <c r="E18" s="575"/>
      <c r="F18" s="575"/>
      <c r="G18" s="575"/>
      <c r="H18" s="575"/>
      <c r="I18" s="575"/>
      <c r="J18" s="575"/>
      <c r="K18" s="575"/>
      <c r="L18" s="575"/>
      <c r="M18" s="575"/>
      <c r="N18" s="575"/>
      <c r="O18" s="575"/>
      <c r="P18" s="575"/>
      <c r="Q18" s="575"/>
      <c r="R18" s="575"/>
      <c r="S18" s="575"/>
    </row>
    <row r="19" spans="1:20" s="16" customFormat="1" ht="25.5" customHeight="1">
      <c r="A19" s="553" t="s">
        <v>27</v>
      </c>
      <c r="B19" s="554"/>
      <c r="C19" s="554"/>
      <c r="D19" s="554"/>
      <c r="E19" s="555"/>
      <c r="F19" s="556" t="s">
        <v>252</v>
      </c>
      <c r="G19" s="557"/>
      <c r="H19" s="557"/>
      <c r="I19" s="557"/>
      <c r="J19" s="558"/>
      <c r="K19" s="246"/>
      <c r="L19" s="246"/>
      <c r="M19" s="246"/>
      <c r="N19" s="246"/>
      <c r="O19" s="246"/>
      <c r="P19" s="246"/>
      <c r="Q19" s="246"/>
      <c r="R19" s="246"/>
      <c r="S19" s="246"/>
    </row>
    <row r="20" spans="1:20" s="16" customFormat="1" ht="24.75" customHeight="1" thickBot="1">
      <c r="A20" s="559" t="s">
        <v>28</v>
      </c>
      <c r="B20" s="560"/>
      <c r="C20" s="560"/>
      <c r="D20" s="560"/>
      <c r="E20" s="560"/>
      <c r="F20" s="561" t="s">
        <v>29</v>
      </c>
      <c r="G20" s="562"/>
      <c r="H20" s="563"/>
      <c r="I20" s="563"/>
      <c r="J20" s="564"/>
      <c r="K20" s="247"/>
      <c r="L20" s="247"/>
      <c r="M20" s="247"/>
      <c r="N20" s="247"/>
      <c r="O20" s="247"/>
      <c r="P20" s="247"/>
      <c r="Q20" s="247"/>
      <c r="R20" s="247"/>
      <c r="S20" s="247"/>
    </row>
    <row r="21" spans="1:20" s="16" customFormat="1" ht="12.75">
      <c r="A21" s="576"/>
      <c r="B21" s="576"/>
      <c r="C21" s="576"/>
      <c r="D21" s="576"/>
      <c r="E21" s="576"/>
      <c r="F21" s="576"/>
      <c r="G21" s="576"/>
      <c r="H21" s="578" t="s">
        <v>248</v>
      </c>
      <c r="I21" s="579"/>
      <c r="J21" s="580"/>
      <c r="K21" s="578" t="s">
        <v>249</v>
      </c>
      <c r="L21" s="579"/>
      <c r="M21" s="580"/>
      <c r="N21" s="578" t="s">
        <v>250</v>
      </c>
      <c r="O21" s="579"/>
      <c r="P21" s="580"/>
      <c r="Q21" s="578" t="s">
        <v>251</v>
      </c>
      <c r="R21" s="579"/>
      <c r="S21" s="580"/>
    </row>
    <row r="22" spans="1:20" s="16" customFormat="1" ht="13.5" thickBot="1">
      <c r="A22" s="577"/>
      <c r="B22" s="577"/>
      <c r="C22" s="577"/>
      <c r="D22" s="577"/>
      <c r="E22" s="577"/>
      <c r="F22" s="577"/>
      <c r="G22" s="577"/>
      <c r="H22" s="581"/>
      <c r="I22" s="582"/>
      <c r="J22" s="583"/>
      <c r="K22" s="581"/>
      <c r="L22" s="582"/>
      <c r="M22" s="583"/>
      <c r="N22" s="581"/>
      <c r="O22" s="582"/>
      <c r="P22" s="583"/>
      <c r="Q22" s="581"/>
      <c r="R22" s="582"/>
      <c r="S22" s="583"/>
    </row>
    <row r="23" spans="1:20" s="16" customFormat="1" ht="38.25" customHeight="1">
      <c r="A23" s="17" t="s">
        <v>30</v>
      </c>
      <c r="B23" s="18" t="s">
        <v>31</v>
      </c>
      <c r="C23" s="565" t="s">
        <v>32</v>
      </c>
      <c r="D23" s="565"/>
      <c r="E23" s="565"/>
      <c r="F23" s="565"/>
      <c r="G23" s="565"/>
      <c r="H23" s="248" t="s">
        <v>33</v>
      </c>
      <c r="I23" s="566" t="s">
        <v>34</v>
      </c>
      <c r="J23" s="566"/>
      <c r="K23" s="248" t="s">
        <v>33</v>
      </c>
      <c r="L23" s="566" t="s">
        <v>34</v>
      </c>
      <c r="M23" s="566"/>
      <c r="N23" s="248" t="s">
        <v>33</v>
      </c>
      <c r="O23" s="566" t="s">
        <v>34</v>
      </c>
      <c r="P23" s="566"/>
      <c r="Q23" s="248" t="s">
        <v>33</v>
      </c>
      <c r="R23" s="566" t="s">
        <v>34</v>
      </c>
      <c r="S23" s="566"/>
    </row>
    <row r="24" spans="1:20" s="16" customFormat="1" ht="29.25" customHeight="1">
      <c r="A24" s="567" t="s">
        <v>35</v>
      </c>
      <c r="B24" s="19" t="s">
        <v>36</v>
      </c>
      <c r="C24" s="568" t="s">
        <v>37</v>
      </c>
      <c r="D24" s="568"/>
      <c r="E24" s="568"/>
      <c r="F24" s="568"/>
      <c r="G24" s="568"/>
      <c r="H24" s="20"/>
      <c r="I24" s="569"/>
      <c r="J24" s="569"/>
      <c r="K24" s="245"/>
      <c r="L24" s="569"/>
      <c r="M24" s="569"/>
      <c r="N24" s="245"/>
      <c r="O24" s="569"/>
      <c r="P24" s="569"/>
      <c r="Q24" s="245"/>
      <c r="R24" s="569"/>
      <c r="S24" s="569"/>
    </row>
    <row r="25" spans="1:20" s="16" customFormat="1" ht="29.25" customHeight="1">
      <c r="A25" s="567"/>
      <c r="B25" s="19" t="s">
        <v>38</v>
      </c>
      <c r="C25" s="568" t="s">
        <v>39</v>
      </c>
      <c r="D25" s="568"/>
      <c r="E25" s="568"/>
      <c r="F25" s="568"/>
      <c r="G25" s="568"/>
      <c r="H25" s="20"/>
      <c r="I25" s="569"/>
      <c r="J25" s="569"/>
      <c r="K25" s="245"/>
      <c r="L25" s="569"/>
      <c r="M25" s="569"/>
      <c r="N25" s="245"/>
      <c r="O25" s="569"/>
      <c r="P25" s="569"/>
      <c r="Q25" s="245"/>
      <c r="R25" s="569"/>
      <c r="S25" s="569"/>
    </row>
    <row r="26" spans="1:20" s="16" customFormat="1" ht="29.25" customHeight="1">
      <c r="A26" s="567"/>
      <c r="B26" s="19" t="s">
        <v>40</v>
      </c>
      <c r="C26" s="568" t="s">
        <v>41</v>
      </c>
      <c r="D26" s="568"/>
      <c r="E26" s="568"/>
      <c r="F26" s="568"/>
      <c r="G26" s="568"/>
      <c r="H26" s="20"/>
      <c r="I26" s="569"/>
      <c r="J26" s="569"/>
      <c r="K26" s="245"/>
      <c r="L26" s="569"/>
      <c r="M26" s="569"/>
      <c r="N26" s="245"/>
      <c r="O26" s="569"/>
      <c r="P26" s="569"/>
      <c r="Q26" s="245"/>
      <c r="R26" s="569"/>
      <c r="S26" s="569"/>
    </row>
    <row r="27" spans="1:20" s="16" customFormat="1" ht="28.5" customHeight="1">
      <c r="A27" s="567"/>
      <c r="B27" s="19" t="s">
        <v>42</v>
      </c>
      <c r="C27" s="568" t="s">
        <v>43</v>
      </c>
      <c r="D27" s="568"/>
      <c r="E27" s="568"/>
      <c r="F27" s="568"/>
      <c r="G27" s="568"/>
      <c r="H27" s="20"/>
      <c r="I27" s="569"/>
      <c r="J27" s="569"/>
      <c r="K27" s="245"/>
      <c r="L27" s="569"/>
      <c r="M27" s="569"/>
      <c r="N27" s="245"/>
      <c r="O27" s="569"/>
      <c r="P27" s="569"/>
      <c r="Q27" s="245"/>
      <c r="R27" s="569"/>
      <c r="S27" s="569"/>
    </row>
    <row r="28" spans="1:20" s="16" customFormat="1" ht="30" customHeight="1">
      <c r="A28" s="567"/>
      <c r="B28" s="19" t="s">
        <v>44</v>
      </c>
      <c r="C28" s="568" t="s">
        <v>45</v>
      </c>
      <c r="D28" s="568"/>
      <c r="E28" s="568"/>
      <c r="F28" s="568"/>
      <c r="G28" s="568"/>
      <c r="H28" s="20"/>
      <c r="I28" s="569"/>
      <c r="J28" s="569"/>
      <c r="K28" s="245"/>
      <c r="L28" s="569"/>
      <c r="M28" s="569"/>
      <c r="N28" s="245"/>
      <c r="O28" s="569"/>
      <c r="P28" s="569"/>
      <c r="Q28" s="245"/>
      <c r="R28" s="569"/>
      <c r="S28" s="569"/>
    </row>
    <row r="29" spans="1:20" s="16" customFormat="1" ht="30" customHeight="1">
      <c r="A29" s="567"/>
      <c r="B29" s="19" t="s">
        <v>46</v>
      </c>
      <c r="C29" s="568" t="s">
        <v>47</v>
      </c>
      <c r="D29" s="568"/>
      <c r="E29" s="568"/>
      <c r="F29" s="568"/>
      <c r="G29" s="568"/>
      <c r="H29" s="20"/>
      <c r="I29" s="569"/>
      <c r="J29" s="569"/>
      <c r="K29" s="245"/>
      <c r="L29" s="569"/>
      <c r="M29" s="569"/>
      <c r="N29" s="245"/>
      <c r="O29" s="569"/>
      <c r="P29" s="569"/>
      <c r="Q29" s="245"/>
      <c r="R29" s="569"/>
      <c r="S29" s="569"/>
    </row>
    <row r="30" spans="1:20" s="16" customFormat="1" ht="44.25" customHeight="1">
      <c r="A30" s="567"/>
      <c r="B30" s="19" t="s">
        <v>48</v>
      </c>
      <c r="C30" s="568" t="s">
        <v>49</v>
      </c>
      <c r="D30" s="568"/>
      <c r="E30" s="568"/>
      <c r="F30" s="568"/>
      <c r="G30" s="568"/>
      <c r="H30" s="20"/>
      <c r="I30" s="569"/>
      <c r="J30" s="569"/>
      <c r="K30" s="245"/>
      <c r="L30" s="569"/>
      <c r="M30" s="569"/>
      <c r="N30" s="245"/>
      <c r="O30" s="569"/>
      <c r="P30" s="569"/>
      <c r="Q30" s="245"/>
      <c r="R30" s="569"/>
      <c r="S30" s="569"/>
    </row>
    <row r="31" spans="1:20" s="16" customFormat="1" ht="44.25" customHeight="1">
      <c r="A31" s="567"/>
      <c r="B31" s="19" t="s">
        <v>50</v>
      </c>
      <c r="C31" s="568" t="s">
        <v>51</v>
      </c>
      <c r="D31" s="568"/>
      <c r="E31" s="568"/>
      <c r="F31" s="568"/>
      <c r="G31" s="568"/>
      <c r="H31" s="20"/>
      <c r="I31" s="569"/>
      <c r="J31" s="569"/>
      <c r="K31" s="245"/>
      <c r="L31" s="569"/>
      <c r="M31" s="569"/>
      <c r="N31" s="245"/>
      <c r="O31" s="569"/>
      <c r="P31" s="569"/>
      <c r="Q31" s="245"/>
      <c r="R31" s="569"/>
      <c r="S31" s="569"/>
    </row>
    <row r="32" spans="1:20" s="16" customFormat="1" ht="46.5" customHeight="1">
      <c r="A32" s="567"/>
      <c r="B32" s="19" t="s">
        <v>52</v>
      </c>
      <c r="C32" s="568" t="s">
        <v>53</v>
      </c>
      <c r="D32" s="568"/>
      <c r="E32" s="568"/>
      <c r="F32" s="568"/>
      <c r="G32" s="568"/>
      <c r="H32" s="20"/>
      <c r="I32" s="569"/>
      <c r="J32" s="569"/>
      <c r="K32" s="245"/>
      <c r="L32" s="569"/>
      <c r="M32" s="569"/>
      <c r="N32" s="245"/>
      <c r="O32" s="569"/>
      <c r="P32" s="569"/>
      <c r="Q32" s="245"/>
      <c r="R32" s="569"/>
      <c r="S32" s="569"/>
      <c r="T32" s="21"/>
    </row>
    <row r="33" spans="1:19" s="16" customFormat="1" ht="45" customHeight="1">
      <c r="A33" s="570" t="s">
        <v>54</v>
      </c>
      <c r="B33" s="19" t="s">
        <v>55</v>
      </c>
      <c r="C33" s="571" t="s">
        <v>56</v>
      </c>
      <c r="D33" s="571"/>
      <c r="E33" s="571"/>
      <c r="F33" s="571"/>
      <c r="G33" s="571"/>
      <c r="H33" s="20"/>
      <c r="I33" s="569"/>
      <c r="J33" s="569"/>
      <c r="K33" s="245"/>
      <c r="L33" s="569"/>
      <c r="M33" s="569"/>
      <c r="N33" s="245"/>
      <c r="O33" s="569"/>
      <c r="P33" s="569"/>
      <c r="Q33" s="245"/>
      <c r="R33" s="569"/>
      <c r="S33" s="569"/>
    </row>
    <row r="34" spans="1:19" s="16" customFormat="1" ht="48.75" customHeight="1">
      <c r="A34" s="570"/>
      <c r="B34" s="19" t="s">
        <v>57</v>
      </c>
      <c r="C34" s="571" t="s">
        <v>58</v>
      </c>
      <c r="D34" s="571"/>
      <c r="E34" s="571"/>
      <c r="F34" s="571"/>
      <c r="G34" s="571"/>
      <c r="H34" s="20"/>
      <c r="I34" s="569"/>
      <c r="J34" s="569"/>
      <c r="K34" s="245"/>
      <c r="L34" s="569"/>
      <c r="M34" s="569"/>
      <c r="N34" s="245"/>
      <c r="O34" s="569"/>
      <c r="P34" s="569"/>
      <c r="Q34" s="245"/>
      <c r="R34" s="569"/>
      <c r="S34" s="569"/>
    </row>
    <row r="35" spans="1:19" s="16" customFormat="1" ht="43.5" customHeight="1">
      <c r="A35" s="570"/>
      <c r="B35" s="19" t="s">
        <v>59</v>
      </c>
      <c r="C35" s="571" t="s">
        <v>60</v>
      </c>
      <c r="D35" s="571"/>
      <c r="E35" s="571"/>
      <c r="F35" s="571"/>
      <c r="G35" s="571"/>
      <c r="H35" s="20"/>
      <c r="I35" s="569"/>
      <c r="J35" s="569"/>
      <c r="K35" s="245"/>
      <c r="L35" s="569"/>
      <c r="M35" s="569"/>
      <c r="N35" s="245"/>
      <c r="O35" s="569"/>
      <c r="P35" s="569"/>
      <c r="Q35" s="245"/>
      <c r="R35" s="569"/>
      <c r="S35" s="569"/>
    </row>
    <row r="36" spans="1:19" s="16" customFormat="1" ht="43.5" customHeight="1">
      <c r="A36" s="570"/>
      <c r="B36" s="19" t="s">
        <v>61</v>
      </c>
      <c r="C36" s="571" t="s">
        <v>62</v>
      </c>
      <c r="D36" s="571"/>
      <c r="E36" s="571"/>
      <c r="F36" s="571"/>
      <c r="G36" s="571"/>
      <c r="H36" s="20"/>
      <c r="I36" s="569"/>
      <c r="J36" s="569"/>
      <c r="K36" s="245"/>
      <c r="L36" s="569"/>
      <c r="M36" s="569"/>
      <c r="N36" s="245"/>
      <c r="O36" s="569"/>
      <c r="P36" s="569"/>
      <c r="Q36" s="245"/>
      <c r="R36" s="569"/>
      <c r="S36" s="569"/>
    </row>
    <row r="37" spans="1:19" s="16" customFormat="1" ht="28.5" customHeight="1">
      <c r="A37" s="570"/>
      <c r="B37" s="19" t="s">
        <v>63</v>
      </c>
      <c r="C37" s="571" t="s">
        <v>64</v>
      </c>
      <c r="D37" s="571"/>
      <c r="E37" s="571"/>
      <c r="F37" s="571"/>
      <c r="G37" s="571"/>
      <c r="H37" s="20"/>
      <c r="I37" s="569"/>
      <c r="J37" s="569"/>
      <c r="K37" s="245"/>
      <c r="L37" s="569"/>
      <c r="M37" s="569"/>
      <c r="N37" s="245"/>
      <c r="O37" s="569"/>
      <c r="P37" s="569"/>
      <c r="Q37" s="245"/>
      <c r="R37" s="569"/>
      <c r="S37" s="569"/>
    </row>
    <row r="38" spans="1:19" s="16" customFormat="1" ht="44.25" customHeight="1">
      <c r="A38" s="570"/>
      <c r="B38" s="19" t="s">
        <v>65</v>
      </c>
      <c r="C38" s="571" t="s">
        <v>66</v>
      </c>
      <c r="D38" s="571"/>
      <c r="E38" s="571"/>
      <c r="F38" s="571"/>
      <c r="G38" s="571"/>
      <c r="H38" s="20"/>
      <c r="I38" s="569"/>
      <c r="J38" s="569"/>
      <c r="K38" s="245"/>
      <c r="L38" s="569"/>
      <c r="M38" s="569"/>
      <c r="N38" s="245"/>
      <c r="O38" s="569"/>
      <c r="P38" s="569"/>
      <c r="Q38" s="245"/>
      <c r="R38" s="569"/>
      <c r="S38" s="569"/>
    </row>
    <row r="39" spans="1:19" s="16" customFormat="1" ht="47.25" customHeight="1">
      <c r="A39" s="570"/>
      <c r="B39" s="19" t="s">
        <v>67</v>
      </c>
      <c r="C39" s="571" t="s">
        <v>68</v>
      </c>
      <c r="D39" s="571"/>
      <c r="E39" s="571"/>
      <c r="F39" s="571"/>
      <c r="G39" s="571"/>
      <c r="H39" s="20"/>
      <c r="I39" s="569"/>
      <c r="J39" s="569"/>
      <c r="K39" s="245"/>
      <c r="L39" s="569"/>
      <c r="M39" s="569"/>
      <c r="N39" s="245"/>
      <c r="O39" s="569"/>
      <c r="P39" s="569"/>
      <c r="Q39" s="245"/>
      <c r="R39" s="569"/>
      <c r="S39" s="569"/>
    </row>
    <row r="40" spans="1:19" s="16" customFormat="1" ht="45" customHeight="1">
      <c r="A40" s="570"/>
      <c r="B40" s="19" t="s">
        <v>69</v>
      </c>
      <c r="C40" s="571" t="s">
        <v>70</v>
      </c>
      <c r="D40" s="571"/>
      <c r="E40" s="571"/>
      <c r="F40" s="571"/>
      <c r="G40" s="571"/>
      <c r="H40" s="20"/>
      <c r="I40" s="569"/>
      <c r="J40" s="569"/>
      <c r="K40" s="245"/>
      <c r="L40" s="569"/>
      <c r="M40" s="569"/>
      <c r="N40" s="245"/>
      <c r="O40" s="569"/>
      <c r="P40" s="569"/>
      <c r="Q40" s="245"/>
      <c r="R40" s="569"/>
      <c r="S40" s="569"/>
    </row>
    <row r="41" spans="1:19" s="16" customFormat="1" ht="45.75" customHeight="1">
      <c r="A41" s="570"/>
      <c r="B41" s="19" t="s">
        <v>71</v>
      </c>
      <c r="C41" s="571" t="s">
        <v>72</v>
      </c>
      <c r="D41" s="571"/>
      <c r="E41" s="571"/>
      <c r="F41" s="571"/>
      <c r="G41" s="571"/>
      <c r="H41" s="20"/>
      <c r="I41" s="569"/>
      <c r="J41" s="569"/>
      <c r="K41" s="245"/>
      <c r="L41" s="569"/>
      <c r="M41" s="569"/>
      <c r="N41" s="245"/>
      <c r="O41" s="569"/>
      <c r="P41" s="569"/>
      <c r="Q41" s="245"/>
      <c r="R41" s="569"/>
      <c r="S41" s="569"/>
    </row>
    <row r="42" spans="1:19" s="16" customFormat="1" ht="30.75" customHeight="1">
      <c r="A42" s="570"/>
      <c r="B42" s="19" t="s">
        <v>73</v>
      </c>
      <c r="C42" s="571" t="s">
        <v>74</v>
      </c>
      <c r="D42" s="571"/>
      <c r="E42" s="571"/>
      <c r="F42" s="571"/>
      <c r="G42" s="571"/>
      <c r="H42" s="20"/>
      <c r="I42" s="569"/>
      <c r="J42" s="569"/>
      <c r="K42" s="245"/>
      <c r="L42" s="569"/>
      <c r="M42" s="569"/>
      <c r="N42" s="245"/>
      <c r="O42" s="569"/>
      <c r="P42" s="569"/>
      <c r="Q42" s="245"/>
      <c r="R42" s="569"/>
      <c r="S42" s="569"/>
    </row>
    <row r="43" spans="1:19" s="16" customFormat="1" ht="30.75" customHeight="1">
      <c r="A43" s="570"/>
      <c r="B43" s="19" t="s">
        <v>75</v>
      </c>
      <c r="C43" s="571" t="s">
        <v>76</v>
      </c>
      <c r="D43" s="571"/>
      <c r="E43" s="571"/>
      <c r="F43" s="571"/>
      <c r="G43" s="571"/>
      <c r="H43" s="20"/>
      <c r="I43" s="569"/>
      <c r="J43" s="569"/>
      <c r="K43" s="245"/>
      <c r="L43" s="569"/>
      <c r="M43" s="569"/>
      <c r="N43" s="245"/>
      <c r="O43" s="569"/>
      <c r="P43" s="569"/>
      <c r="Q43" s="245"/>
      <c r="R43" s="569"/>
      <c r="S43" s="569"/>
    </row>
    <row r="44" spans="1:19" s="16" customFormat="1" ht="31.5" customHeight="1">
      <c r="A44" s="570"/>
      <c r="B44" s="19" t="s">
        <v>77</v>
      </c>
      <c r="C44" s="571" t="s">
        <v>78</v>
      </c>
      <c r="D44" s="571"/>
      <c r="E44" s="571"/>
      <c r="F44" s="571"/>
      <c r="G44" s="571"/>
      <c r="H44" s="20"/>
      <c r="I44" s="569"/>
      <c r="J44" s="569"/>
      <c r="K44" s="245"/>
      <c r="L44" s="569"/>
      <c r="M44" s="569"/>
      <c r="N44" s="245"/>
      <c r="O44" s="569"/>
      <c r="P44" s="569"/>
      <c r="Q44" s="245"/>
      <c r="R44" s="569"/>
      <c r="S44" s="569"/>
    </row>
    <row r="45" spans="1:19" s="16" customFormat="1" ht="31.5" customHeight="1">
      <c r="A45" s="570"/>
      <c r="B45" s="19" t="s">
        <v>79</v>
      </c>
      <c r="C45" s="571" t="s">
        <v>80</v>
      </c>
      <c r="D45" s="571"/>
      <c r="E45" s="571"/>
      <c r="F45" s="571"/>
      <c r="G45" s="571"/>
      <c r="H45" s="20"/>
      <c r="I45" s="569"/>
      <c r="J45" s="569"/>
      <c r="K45" s="245"/>
      <c r="L45" s="569"/>
      <c r="M45" s="569"/>
      <c r="N45" s="245"/>
      <c r="O45" s="569"/>
      <c r="P45" s="569"/>
      <c r="Q45" s="245"/>
      <c r="R45" s="569"/>
      <c r="S45" s="569"/>
    </row>
    <row r="46" spans="1:19" s="16" customFormat="1" ht="48.75" customHeight="1">
      <c r="A46" s="570"/>
      <c r="B46" s="19" t="s">
        <v>81</v>
      </c>
      <c r="C46" s="571" t="s">
        <v>82</v>
      </c>
      <c r="D46" s="571"/>
      <c r="E46" s="571"/>
      <c r="F46" s="571"/>
      <c r="G46" s="571"/>
      <c r="H46" s="20"/>
      <c r="I46" s="569"/>
      <c r="J46" s="569"/>
      <c r="K46" s="245"/>
      <c r="L46" s="569"/>
      <c r="M46" s="569"/>
      <c r="N46" s="245"/>
      <c r="O46" s="569"/>
      <c r="P46" s="569"/>
      <c r="Q46" s="245"/>
      <c r="R46" s="569"/>
      <c r="S46" s="569"/>
    </row>
    <row r="47" spans="1:19" s="16" customFormat="1" ht="48" customHeight="1">
      <c r="A47" s="570"/>
      <c r="B47" s="19" t="s">
        <v>83</v>
      </c>
      <c r="C47" s="571" t="s">
        <v>84</v>
      </c>
      <c r="D47" s="571"/>
      <c r="E47" s="571"/>
      <c r="F47" s="571"/>
      <c r="G47" s="571"/>
      <c r="H47" s="20"/>
      <c r="I47" s="569"/>
      <c r="J47" s="569"/>
      <c r="K47" s="245"/>
      <c r="L47" s="569"/>
      <c r="M47" s="569"/>
      <c r="N47" s="245"/>
      <c r="O47" s="569"/>
      <c r="P47" s="569"/>
      <c r="Q47" s="245"/>
      <c r="R47" s="569"/>
      <c r="S47" s="569"/>
    </row>
    <row r="48" spans="1:19" s="16" customFormat="1" ht="45.75" customHeight="1">
      <c r="A48" s="570"/>
      <c r="B48" s="19" t="s">
        <v>85</v>
      </c>
      <c r="C48" s="571" t="s">
        <v>86</v>
      </c>
      <c r="D48" s="571"/>
      <c r="E48" s="571"/>
      <c r="F48" s="571"/>
      <c r="G48" s="571"/>
      <c r="H48" s="20"/>
      <c r="I48" s="569"/>
      <c r="J48" s="569"/>
      <c r="K48" s="245"/>
      <c r="L48" s="569"/>
      <c r="M48" s="569"/>
      <c r="N48" s="245"/>
      <c r="O48" s="569"/>
      <c r="P48" s="569"/>
      <c r="Q48" s="245"/>
      <c r="R48" s="569"/>
      <c r="S48" s="569"/>
    </row>
    <row r="49" spans="1:19" s="16" customFormat="1" ht="42" customHeight="1">
      <c r="A49" s="570"/>
      <c r="B49" s="19" t="s">
        <v>87</v>
      </c>
      <c r="C49" s="571" t="s">
        <v>88</v>
      </c>
      <c r="D49" s="571"/>
      <c r="E49" s="571"/>
      <c r="F49" s="571"/>
      <c r="G49" s="571"/>
      <c r="H49" s="20"/>
      <c r="I49" s="569"/>
      <c r="J49" s="569"/>
      <c r="K49" s="245"/>
      <c r="L49" s="569"/>
      <c r="M49" s="569"/>
      <c r="N49" s="245"/>
      <c r="O49" s="569"/>
      <c r="P49" s="569"/>
      <c r="Q49" s="245"/>
      <c r="R49" s="569"/>
      <c r="S49" s="569"/>
    </row>
    <row r="50" spans="1:19" s="16" customFormat="1" ht="47.25" customHeight="1">
      <c r="A50" s="570"/>
      <c r="B50" s="19" t="s">
        <v>89</v>
      </c>
      <c r="C50" s="571" t="s">
        <v>90</v>
      </c>
      <c r="D50" s="571"/>
      <c r="E50" s="571"/>
      <c r="F50" s="571"/>
      <c r="G50" s="571"/>
      <c r="H50" s="20"/>
      <c r="I50" s="569"/>
      <c r="J50" s="569"/>
      <c r="K50" s="245"/>
      <c r="L50" s="569"/>
      <c r="M50" s="569"/>
      <c r="N50" s="245"/>
      <c r="O50" s="569"/>
      <c r="P50" s="569"/>
      <c r="Q50" s="245"/>
      <c r="R50" s="569"/>
      <c r="S50" s="569"/>
    </row>
    <row r="51" spans="1:19" s="16" customFormat="1" ht="45.75" customHeight="1">
      <c r="A51" s="570"/>
      <c r="B51" s="19" t="s">
        <v>91</v>
      </c>
      <c r="C51" s="571" t="s">
        <v>92</v>
      </c>
      <c r="D51" s="571"/>
      <c r="E51" s="571"/>
      <c r="F51" s="571"/>
      <c r="G51" s="571"/>
      <c r="H51" s="20"/>
      <c r="I51" s="569"/>
      <c r="J51" s="569"/>
      <c r="K51" s="245"/>
      <c r="L51" s="569"/>
      <c r="M51" s="569"/>
      <c r="N51" s="245"/>
      <c r="O51" s="569"/>
      <c r="P51" s="569"/>
      <c r="Q51" s="245"/>
      <c r="R51" s="569"/>
      <c r="S51" s="569"/>
    </row>
    <row r="52" spans="1:19" s="16" customFormat="1" ht="61.5" customHeight="1">
      <c r="A52" s="570"/>
      <c r="B52" s="19" t="s">
        <v>93</v>
      </c>
      <c r="C52" s="571" t="s">
        <v>94</v>
      </c>
      <c r="D52" s="571"/>
      <c r="E52" s="571"/>
      <c r="F52" s="571"/>
      <c r="G52" s="571"/>
      <c r="H52" s="20"/>
      <c r="I52" s="569"/>
      <c r="J52" s="569"/>
      <c r="K52" s="245"/>
      <c r="L52" s="569"/>
      <c r="M52" s="569"/>
      <c r="N52" s="245"/>
      <c r="O52" s="569"/>
      <c r="P52" s="569"/>
      <c r="Q52" s="245"/>
      <c r="R52" s="569"/>
      <c r="S52" s="569"/>
    </row>
    <row r="53" spans="1:19" s="16" customFormat="1" ht="61.5" customHeight="1">
      <c r="A53" s="570"/>
      <c r="B53" s="19" t="s">
        <v>95</v>
      </c>
      <c r="C53" s="571" t="s">
        <v>96</v>
      </c>
      <c r="D53" s="571"/>
      <c r="E53" s="571"/>
      <c r="F53" s="571"/>
      <c r="G53" s="571"/>
      <c r="H53" s="20"/>
      <c r="I53" s="569"/>
      <c r="J53" s="569"/>
      <c r="K53" s="245"/>
      <c r="L53" s="569"/>
      <c r="M53" s="569"/>
      <c r="N53" s="245"/>
      <c r="O53" s="569"/>
      <c r="P53" s="569"/>
      <c r="Q53" s="245"/>
      <c r="R53" s="569"/>
      <c r="S53" s="569"/>
    </row>
    <row r="54" spans="1:19" s="16" customFormat="1" ht="45" customHeight="1">
      <c r="A54" s="570"/>
      <c r="B54" s="19" t="s">
        <v>97</v>
      </c>
      <c r="C54" s="571" t="s">
        <v>98</v>
      </c>
      <c r="D54" s="571"/>
      <c r="E54" s="571"/>
      <c r="F54" s="571"/>
      <c r="G54" s="571"/>
      <c r="H54" s="20"/>
      <c r="I54" s="569"/>
      <c r="J54" s="569"/>
      <c r="K54" s="245"/>
      <c r="L54" s="569"/>
      <c r="M54" s="569"/>
      <c r="N54" s="245"/>
      <c r="O54" s="569"/>
      <c r="P54" s="569"/>
      <c r="Q54" s="245"/>
      <c r="R54" s="569"/>
      <c r="S54" s="569"/>
    </row>
    <row r="55" spans="1:19" s="16" customFormat="1" ht="45.75" customHeight="1">
      <c r="A55" s="570"/>
      <c r="B55" s="19" t="s">
        <v>99</v>
      </c>
      <c r="C55" s="571" t="s">
        <v>100</v>
      </c>
      <c r="D55" s="571"/>
      <c r="E55" s="571"/>
      <c r="F55" s="571"/>
      <c r="G55" s="571"/>
      <c r="H55" s="20"/>
      <c r="I55" s="569"/>
      <c r="J55" s="569"/>
      <c r="K55" s="245"/>
      <c r="L55" s="569"/>
      <c r="M55" s="569"/>
      <c r="N55" s="245"/>
      <c r="O55" s="569"/>
      <c r="P55" s="569"/>
      <c r="Q55" s="245"/>
      <c r="R55" s="569"/>
      <c r="S55" s="569"/>
    </row>
    <row r="56" spans="1:19" s="16" customFormat="1" ht="44.25" customHeight="1">
      <c r="A56" s="570" t="s">
        <v>101</v>
      </c>
      <c r="B56" s="19" t="s">
        <v>102</v>
      </c>
      <c r="C56" s="568" t="s">
        <v>103</v>
      </c>
      <c r="D56" s="568"/>
      <c r="E56" s="568"/>
      <c r="F56" s="568"/>
      <c r="G56" s="568"/>
      <c r="H56" s="20"/>
      <c r="I56" s="569"/>
      <c r="J56" s="569"/>
      <c r="K56" s="245"/>
      <c r="L56" s="569"/>
      <c r="M56" s="569"/>
      <c r="N56" s="245"/>
      <c r="O56" s="569"/>
      <c r="P56" s="569"/>
      <c r="Q56" s="245"/>
      <c r="R56" s="569"/>
      <c r="S56" s="569"/>
    </row>
    <row r="57" spans="1:19" s="16" customFormat="1" ht="51" customHeight="1">
      <c r="A57" s="570"/>
      <c r="B57" s="19" t="s">
        <v>104</v>
      </c>
      <c r="C57" s="568" t="s">
        <v>105</v>
      </c>
      <c r="D57" s="568"/>
      <c r="E57" s="568"/>
      <c r="F57" s="568"/>
      <c r="G57" s="568"/>
      <c r="H57" s="20"/>
      <c r="I57" s="569"/>
      <c r="J57" s="569"/>
      <c r="K57" s="245"/>
      <c r="L57" s="569"/>
      <c r="M57" s="569"/>
      <c r="N57" s="245"/>
      <c r="O57" s="569"/>
      <c r="P57" s="569"/>
      <c r="Q57" s="245"/>
      <c r="R57" s="569"/>
      <c r="S57" s="569"/>
    </row>
    <row r="58" spans="1:19" s="16" customFormat="1" ht="66" customHeight="1">
      <c r="A58" s="570"/>
      <c r="B58" s="19" t="s">
        <v>106</v>
      </c>
      <c r="C58" s="568" t="s">
        <v>107</v>
      </c>
      <c r="D58" s="568"/>
      <c r="E58" s="568"/>
      <c r="F58" s="568"/>
      <c r="G58" s="568"/>
      <c r="H58" s="20"/>
      <c r="I58" s="569"/>
      <c r="J58" s="569"/>
      <c r="K58" s="245"/>
      <c r="L58" s="569"/>
      <c r="M58" s="569"/>
      <c r="N58" s="245"/>
      <c r="O58" s="569"/>
      <c r="P58" s="569"/>
      <c r="Q58" s="245"/>
      <c r="R58" s="569"/>
      <c r="S58" s="569"/>
    </row>
    <row r="59" spans="1:19" s="16" customFormat="1" ht="66" customHeight="1">
      <c r="A59" s="570"/>
      <c r="B59" s="19" t="s">
        <v>108</v>
      </c>
      <c r="C59" s="568" t="s">
        <v>109</v>
      </c>
      <c r="D59" s="568"/>
      <c r="E59" s="568"/>
      <c r="F59" s="568"/>
      <c r="G59" s="568"/>
      <c r="H59" s="20"/>
      <c r="I59" s="569"/>
      <c r="J59" s="569"/>
      <c r="K59" s="245"/>
      <c r="L59" s="569"/>
      <c r="M59" s="569"/>
      <c r="N59" s="245"/>
      <c r="O59" s="569"/>
      <c r="P59" s="569"/>
      <c r="Q59" s="245"/>
      <c r="R59" s="569"/>
      <c r="S59" s="569"/>
    </row>
    <row r="60" spans="1:19" s="16" customFormat="1" ht="61.5" customHeight="1">
      <c r="A60" s="570"/>
      <c r="B60" s="19" t="s">
        <v>110</v>
      </c>
      <c r="C60" s="568" t="s">
        <v>111</v>
      </c>
      <c r="D60" s="568"/>
      <c r="E60" s="568"/>
      <c r="F60" s="568"/>
      <c r="G60" s="568"/>
      <c r="H60" s="20"/>
      <c r="I60" s="569"/>
      <c r="J60" s="569"/>
      <c r="K60" s="245"/>
      <c r="L60" s="569"/>
      <c r="M60" s="569"/>
      <c r="N60" s="245"/>
      <c r="O60" s="569"/>
      <c r="P60" s="569"/>
      <c r="Q60" s="245"/>
      <c r="R60" s="569"/>
      <c r="S60" s="569"/>
    </row>
    <row r="61" spans="1:19" s="16" customFormat="1" ht="49.5" customHeight="1">
      <c r="A61" s="570"/>
      <c r="B61" s="19" t="s">
        <v>112</v>
      </c>
      <c r="C61" s="568" t="s">
        <v>113</v>
      </c>
      <c r="D61" s="568"/>
      <c r="E61" s="568"/>
      <c r="F61" s="568"/>
      <c r="G61" s="568"/>
      <c r="H61" s="20"/>
      <c r="I61" s="569"/>
      <c r="J61" s="569"/>
      <c r="K61" s="245"/>
      <c r="L61" s="569"/>
      <c r="M61" s="569"/>
      <c r="N61" s="245"/>
      <c r="O61" s="569"/>
      <c r="P61" s="569"/>
      <c r="Q61" s="245"/>
      <c r="R61" s="569"/>
      <c r="S61" s="569"/>
    </row>
    <row r="62" spans="1:19" s="16" customFormat="1" ht="48" customHeight="1">
      <c r="A62" s="570"/>
      <c r="B62" s="19" t="s">
        <v>114</v>
      </c>
      <c r="C62" s="568" t="s">
        <v>115</v>
      </c>
      <c r="D62" s="568"/>
      <c r="E62" s="568"/>
      <c r="F62" s="568"/>
      <c r="G62" s="568"/>
      <c r="H62" s="20"/>
      <c r="I62" s="569"/>
      <c r="J62" s="569"/>
      <c r="K62" s="245"/>
      <c r="L62" s="569"/>
      <c r="M62" s="569"/>
      <c r="N62" s="245"/>
      <c r="O62" s="569"/>
      <c r="P62" s="569"/>
      <c r="Q62" s="245"/>
      <c r="R62" s="569"/>
      <c r="S62" s="569"/>
    </row>
    <row r="63" spans="1:19" s="16" customFormat="1" ht="49.5" customHeight="1">
      <c r="A63" s="570"/>
      <c r="B63" s="19" t="s">
        <v>116</v>
      </c>
      <c r="C63" s="568" t="s">
        <v>117</v>
      </c>
      <c r="D63" s="568"/>
      <c r="E63" s="568"/>
      <c r="F63" s="568"/>
      <c r="G63" s="568"/>
      <c r="H63" s="20"/>
      <c r="I63" s="569"/>
      <c r="J63" s="569"/>
      <c r="K63" s="245"/>
      <c r="L63" s="569"/>
      <c r="M63" s="569"/>
      <c r="N63" s="245"/>
      <c r="O63" s="569"/>
      <c r="P63" s="569"/>
      <c r="Q63" s="245"/>
      <c r="R63" s="569"/>
      <c r="S63" s="569"/>
    </row>
    <row r="64" spans="1:19" s="16" customFormat="1" ht="44.25" customHeight="1">
      <c r="A64" s="570" t="s">
        <v>118</v>
      </c>
      <c r="B64" s="19" t="s">
        <v>119</v>
      </c>
      <c r="C64" s="571" t="s">
        <v>120</v>
      </c>
      <c r="D64" s="571"/>
      <c r="E64" s="571"/>
      <c r="F64" s="571"/>
      <c r="G64" s="571"/>
      <c r="H64" s="20"/>
      <c r="I64" s="569"/>
      <c r="J64" s="569"/>
      <c r="K64" s="245"/>
      <c r="L64" s="569"/>
      <c r="M64" s="569"/>
      <c r="N64" s="245"/>
      <c r="O64" s="569"/>
      <c r="P64" s="569"/>
      <c r="Q64" s="245"/>
      <c r="R64" s="569"/>
      <c r="S64" s="569"/>
    </row>
    <row r="65" spans="1:20" s="16" customFormat="1" ht="38.25" customHeight="1">
      <c r="A65" s="570"/>
      <c r="B65" s="19" t="s">
        <v>121</v>
      </c>
      <c r="C65" s="572" t="s">
        <v>122</v>
      </c>
      <c r="D65" s="572"/>
      <c r="E65" s="572"/>
      <c r="F65" s="572"/>
      <c r="G65" s="572"/>
      <c r="H65" s="20"/>
      <c r="I65" s="569"/>
      <c r="J65" s="569"/>
      <c r="K65" s="245"/>
      <c r="L65" s="569"/>
      <c r="M65" s="569"/>
      <c r="N65" s="245"/>
      <c r="O65" s="569"/>
      <c r="P65" s="569"/>
      <c r="Q65" s="245"/>
      <c r="R65" s="569"/>
      <c r="S65" s="569"/>
    </row>
    <row r="66" spans="1:20" s="16" customFormat="1" ht="36" customHeight="1">
      <c r="A66" s="570"/>
      <c r="B66" s="19" t="s">
        <v>123</v>
      </c>
      <c r="C66" s="571" t="s">
        <v>124</v>
      </c>
      <c r="D66" s="571"/>
      <c r="E66" s="571"/>
      <c r="F66" s="571"/>
      <c r="G66" s="571"/>
      <c r="H66" s="20"/>
      <c r="I66" s="569"/>
      <c r="J66" s="569"/>
      <c r="K66" s="245"/>
      <c r="L66" s="569"/>
      <c r="M66" s="569"/>
      <c r="N66" s="245"/>
      <c r="O66" s="569"/>
      <c r="P66" s="569"/>
      <c r="Q66" s="245"/>
      <c r="R66" s="569"/>
      <c r="S66" s="569"/>
    </row>
    <row r="67" spans="1:20" s="16" customFormat="1" ht="33" customHeight="1">
      <c r="A67" s="570"/>
      <c r="B67" s="19" t="s">
        <v>125</v>
      </c>
      <c r="C67" s="571" t="s">
        <v>126</v>
      </c>
      <c r="D67" s="571"/>
      <c r="E67" s="571"/>
      <c r="F67" s="571"/>
      <c r="G67" s="571"/>
      <c r="H67" s="20"/>
      <c r="I67" s="569"/>
      <c r="J67" s="569"/>
      <c r="K67" s="245"/>
      <c r="L67" s="569"/>
      <c r="M67" s="569"/>
      <c r="N67" s="245"/>
      <c r="O67" s="569"/>
      <c r="P67" s="569"/>
      <c r="Q67" s="245"/>
      <c r="R67" s="569"/>
      <c r="S67" s="569"/>
    </row>
    <row r="68" spans="1:20" s="16" customFormat="1" ht="29.25" customHeight="1">
      <c r="A68" s="570"/>
      <c r="B68" s="19" t="s">
        <v>127</v>
      </c>
      <c r="C68" s="571" t="s">
        <v>128</v>
      </c>
      <c r="D68" s="571"/>
      <c r="E68" s="571"/>
      <c r="F68" s="571"/>
      <c r="G68" s="571"/>
      <c r="H68" s="20"/>
      <c r="I68" s="569"/>
      <c r="J68" s="569"/>
      <c r="K68" s="245"/>
      <c r="L68" s="569"/>
      <c r="M68" s="569"/>
      <c r="N68" s="245"/>
      <c r="O68" s="569"/>
      <c r="P68" s="569"/>
      <c r="Q68" s="245"/>
      <c r="R68" s="569"/>
      <c r="S68" s="569"/>
    </row>
    <row r="69" spans="1:20" s="16" customFormat="1" ht="32.25" customHeight="1">
      <c r="A69" s="570"/>
      <c r="B69" s="19" t="s">
        <v>129</v>
      </c>
      <c r="C69" s="571" t="s">
        <v>130</v>
      </c>
      <c r="D69" s="571"/>
      <c r="E69" s="571"/>
      <c r="F69" s="571"/>
      <c r="G69" s="571"/>
      <c r="H69" s="20"/>
      <c r="I69" s="569"/>
      <c r="J69" s="569"/>
      <c r="K69" s="245"/>
      <c r="L69" s="569"/>
      <c r="M69" s="569"/>
      <c r="N69" s="245"/>
      <c r="O69" s="569"/>
      <c r="P69" s="569"/>
      <c r="Q69" s="245"/>
      <c r="R69" s="569"/>
      <c r="S69" s="569"/>
      <c r="T69" s="22" t="s">
        <v>131</v>
      </c>
    </row>
    <row r="70" spans="1:20" s="16" customFormat="1" ht="31.5" customHeight="1">
      <c r="A70" s="570"/>
      <c r="B70" s="19" t="s">
        <v>132</v>
      </c>
      <c r="C70" s="571" t="s">
        <v>133</v>
      </c>
      <c r="D70" s="571"/>
      <c r="E70" s="571"/>
      <c r="F70" s="571"/>
      <c r="G70" s="571"/>
      <c r="H70" s="20"/>
      <c r="I70" s="569"/>
      <c r="J70" s="569"/>
      <c r="K70" s="245"/>
      <c r="L70" s="569"/>
      <c r="M70" s="569"/>
      <c r="N70" s="245"/>
      <c r="O70" s="569"/>
      <c r="P70" s="569"/>
      <c r="Q70" s="245"/>
      <c r="R70" s="569"/>
      <c r="S70" s="569"/>
    </row>
    <row r="71" spans="1:20" s="16" customFormat="1" ht="29.25" customHeight="1">
      <c r="A71" s="570"/>
      <c r="B71" s="19" t="s">
        <v>134</v>
      </c>
      <c r="C71" s="571" t="s">
        <v>135</v>
      </c>
      <c r="D71" s="571"/>
      <c r="E71" s="571"/>
      <c r="F71" s="571"/>
      <c r="G71" s="571"/>
      <c r="H71" s="20"/>
      <c r="I71" s="569"/>
      <c r="J71" s="569"/>
      <c r="K71" s="245"/>
      <c r="L71" s="569"/>
      <c r="M71" s="569"/>
      <c r="N71" s="245"/>
      <c r="O71" s="569"/>
      <c r="P71" s="569"/>
      <c r="Q71" s="245"/>
      <c r="R71" s="569"/>
      <c r="S71" s="569"/>
    </row>
    <row r="72" spans="1:20" s="16" customFormat="1" ht="33.75" customHeight="1">
      <c r="A72" s="570"/>
      <c r="B72" s="19" t="s">
        <v>136</v>
      </c>
      <c r="C72" s="571" t="s">
        <v>137</v>
      </c>
      <c r="D72" s="571"/>
      <c r="E72" s="571"/>
      <c r="F72" s="571"/>
      <c r="G72" s="571"/>
      <c r="H72" s="20"/>
      <c r="I72" s="569"/>
      <c r="J72" s="569"/>
      <c r="K72" s="245"/>
      <c r="L72" s="569"/>
      <c r="M72" s="569"/>
      <c r="N72" s="245"/>
      <c r="O72" s="569"/>
      <c r="P72" s="569"/>
      <c r="Q72" s="245"/>
      <c r="R72" s="569"/>
      <c r="S72" s="569"/>
      <c r="T72" s="23"/>
    </row>
    <row r="73" spans="1:20" s="16" customFormat="1" ht="49.5" customHeight="1">
      <c r="A73" s="570"/>
      <c r="B73" s="19" t="s">
        <v>138</v>
      </c>
      <c r="C73" s="571" t="s">
        <v>139</v>
      </c>
      <c r="D73" s="571"/>
      <c r="E73" s="571"/>
      <c r="F73" s="571"/>
      <c r="G73" s="571"/>
      <c r="H73" s="20"/>
      <c r="I73" s="573"/>
      <c r="J73" s="573"/>
      <c r="K73" s="245"/>
      <c r="L73" s="573"/>
      <c r="M73" s="573"/>
      <c r="N73" s="245"/>
      <c r="O73" s="573"/>
      <c r="P73" s="573"/>
      <c r="Q73" s="245"/>
      <c r="R73" s="573"/>
      <c r="S73" s="573"/>
      <c r="T73" s="24" t="s">
        <v>140</v>
      </c>
    </row>
    <row r="74" spans="1:20" s="16" customFormat="1" ht="46.5" customHeight="1">
      <c r="A74" s="570"/>
      <c r="B74" s="19" t="s">
        <v>141</v>
      </c>
      <c r="C74" s="571" t="s">
        <v>142</v>
      </c>
      <c r="D74" s="571"/>
      <c r="E74" s="571"/>
      <c r="F74" s="571"/>
      <c r="G74" s="571"/>
      <c r="H74" s="20"/>
      <c r="I74" s="569"/>
      <c r="J74" s="569"/>
      <c r="K74" s="245"/>
      <c r="L74" s="569"/>
      <c r="M74" s="569"/>
      <c r="N74" s="245"/>
      <c r="O74" s="569"/>
      <c r="P74" s="569"/>
      <c r="Q74" s="245"/>
      <c r="R74" s="569"/>
      <c r="S74" s="569"/>
      <c r="T74" s="23"/>
    </row>
    <row r="75" spans="1:20" s="16" customFormat="1" ht="79.5" customHeight="1">
      <c r="A75" s="570"/>
      <c r="B75" s="19" t="s">
        <v>143</v>
      </c>
      <c r="C75" s="571" t="s">
        <v>144</v>
      </c>
      <c r="D75" s="571"/>
      <c r="E75" s="571"/>
      <c r="F75" s="571"/>
      <c r="G75" s="571"/>
      <c r="H75" s="20"/>
      <c r="I75" s="569"/>
      <c r="J75" s="569"/>
      <c r="K75" s="245"/>
      <c r="L75" s="569"/>
      <c r="M75" s="569"/>
      <c r="N75" s="245"/>
      <c r="O75" s="569"/>
      <c r="P75" s="569"/>
      <c r="Q75" s="245"/>
      <c r="R75" s="569"/>
      <c r="S75" s="569"/>
    </row>
    <row r="76" spans="1:20" s="16" customFormat="1" ht="65.25" customHeight="1">
      <c r="A76" s="570"/>
      <c r="B76" s="19" t="s">
        <v>145</v>
      </c>
      <c r="C76" s="571" t="s">
        <v>146</v>
      </c>
      <c r="D76" s="571"/>
      <c r="E76" s="571"/>
      <c r="F76" s="571"/>
      <c r="G76" s="571"/>
      <c r="H76" s="20"/>
      <c r="I76" s="569"/>
      <c r="J76" s="569"/>
      <c r="K76" s="245"/>
      <c r="L76" s="569"/>
      <c r="M76" s="569"/>
      <c r="N76" s="245"/>
      <c r="O76" s="569"/>
      <c r="P76" s="569"/>
      <c r="Q76" s="245"/>
      <c r="R76" s="569"/>
      <c r="S76" s="569"/>
    </row>
    <row r="77" spans="1:20" s="16" customFormat="1" ht="41.25" customHeight="1">
      <c r="A77" s="570"/>
      <c r="B77" s="19" t="s">
        <v>147</v>
      </c>
      <c r="C77" s="572" t="s">
        <v>148</v>
      </c>
      <c r="D77" s="572"/>
      <c r="E77" s="572"/>
      <c r="F77" s="572"/>
      <c r="G77" s="572"/>
      <c r="H77" s="20"/>
      <c r="I77" s="569"/>
      <c r="J77" s="569"/>
      <c r="K77" s="245"/>
      <c r="L77" s="569"/>
      <c r="M77" s="569"/>
      <c r="N77" s="245"/>
      <c r="O77" s="569"/>
      <c r="P77" s="569"/>
      <c r="Q77" s="245"/>
      <c r="R77" s="569"/>
      <c r="S77" s="569"/>
    </row>
    <row r="78" spans="1:20" s="16" customFormat="1" ht="51.75" customHeight="1">
      <c r="A78" s="570"/>
      <c r="B78" s="19" t="s">
        <v>149</v>
      </c>
      <c r="C78" s="568" t="s">
        <v>150</v>
      </c>
      <c r="D78" s="568"/>
      <c r="E78" s="568"/>
      <c r="F78" s="568"/>
      <c r="G78" s="568"/>
      <c r="H78" s="20"/>
      <c r="I78" s="569"/>
      <c r="J78" s="569"/>
      <c r="K78" s="245"/>
      <c r="L78" s="569"/>
      <c r="M78" s="569"/>
      <c r="N78" s="245"/>
      <c r="O78" s="569"/>
      <c r="P78" s="569"/>
      <c r="Q78" s="245"/>
      <c r="R78" s="569"/>
      <c r="S78" s="569"/>
    </row>
    <row r="79" spans="1:20" s="16" customFormat="1" ht="46.5" customHeight="1">
      <c r="A79" s="570"/>
      <c r="B79" s="19" t="s">
        <v>151</v>
      </c>
      <c r="C79" s="571" t="s">
        <v>152</v>
      </c>
      <c r="D79" s="571"/>
      <c r="E79" s="571"/>
      <c r="F79" s="571"/>
      <c r="G79" s="571"/>
      <c r="H79" s="20"/>
      <c r="I79" s="569"/>
      <c r="J79" s="569"/>
      <c r="K79" s="245"/>
      <c r="L79" s="569"/>
      <c r="M79" s="569"/>
      <c r="N79" s="245"/>
      <c r="O79" s="569"/>
      <c r="P79" s="569"/>
      <c r="Q79" s="245"/>
      <c r="R79" s="569"/>
      <c r="S79" s="569"/>
    </row>
    <row r="80" spans="1:20" s="16" customFormat="1" ht="30.75" customHeight="1">
      <c r="A80" s="570"/>
      <c r="B80" s="19" t="s">
        <v>153</v>
      </c>
      <c r="C80" s="568" t="s">
        <v>154</v>
      </c>
      <c r="D80" s="568"/>
      <c r="E80" s="568"/>
      <c r="F80" s="568"/>
      <c r="G80" s="568"/>
      <c r="H80" s="20"/>
      <c r="I80" s="569"/>
      <c r="J80" s="569"/>
      <c r="K80" s="245"/>
      <c r="L80" s="569"/>
      <c r="M80" s="569"/>
      <c r="N80" s="245"/>
      <c r="O80" s="569"/>
      <c r="P80" s="569"/>
      <c r="Q80" s="245"/>
      <c r="R80" s="569"/>
      <c r="S80" s="569"/>
    </row>
  </sheetData>
  <mergeCells count="304">
    <mergeCell ref="A18:S18"/>
    <mergeCell ref="O78:P78"/>
    <mergeCell ref="R78:S78"/>
    <mergeCell ref="O79:P79"/>
    <mergeCell ref="R79:S79"/>
    <mergeCell ref="O80:P80"/>
    <mergeCell ref="R80:S80"/>
    <mergeCell ref="A21:G22"/>
    <mergeCell ref="H21:J22"/>
    <mergeCell ref="K21:M22"/>
    <mergeCell ref="N21:P22"/>
    <mergeCell ref="Q21:S22"/>
    <mergeCell ref="O73:P73"/>
    <mergeCell ref="R73:S73"/>
    <mergeCell ref="O74:P74"/>
    <mergeCell ref="R74:S74"/>
    <mergeCell ref="O75:P75"/>
    <mergeCell ref="R75:S75"/>
    <mergeCell ref="O76:P76"/>
    <mergeCell ref="R76:S76"/>
    <mergeCell ref="O77:P77"/>
    <mergeCell ref="R77:S77"/>
    <mergeCell ref="O68:P68"/>
    <mergeCell ref="R68:S68"/>
    <mergeCell ref="O69:P69"/>
    <mergeCell ref="R69:S69"/>
    <mergeCell ref="O70:P70"/>
    <mergeCell ref="R70:S70"/>
    <mergeCell ref="O71:P71"/>
    <mergeCell ref="R71:S71"/>
    <mergeCell ref="O72:P72"/>
    <mergeCell ref="R72:S72"/>
    <mergeCell ref="O63:P63"/>
    <mergeCell ref="R63:S63"/>
    <mergeCell ref="O64:P64"/>
    <mergeCell ref="R64:S64"/>
    <mergeCell ref="O65:P65"/>
    <mergeCell ref="R65:S65"/>
    <mergeCell ref="O66:P66"/>
    <mergeCell ref="R66:S66"/>
    <mergeCell ref="O67:P67"/>
    <mergeCell ref="R67:S67"/>
    <mergeCell ref="O58:P58"/>
    <mergeCell ref="R58:S58"/>
    <mergeCell ref="O59:P59"/>
    <mergeCell ref="R59:S59"/>
    <mergeCell ref="O60:P60"/>
    <mergeCell ref="R60:S60"/>
    <mergeCell ref="O61:P61"/>
    <mergeCell ref="R61:S61"/>
    <mergeCell ref="O62:P62"/>
    <mergeCell ref="R62:S62"/>
    <mergeCell ref="O53:P53"/>
    <mergeCell ref="R53:S53"/>
    <mergeCell ref="O54:P54"/>
    <mergeCell ref="R54:S54"/>
    <mergeCell ref="O55:P55"/>
    <mergeCell ref="R55:S55"/>
    <mergeCell ref="O56:P56"/>
    <mergeCell ref="R56:S56"/>
    <mergeCell ref="O57:P57"/>
    <mergeCell ref="R57:S57"/>
    <mergeCell ref="O48:P48"/>
    <mergeCell ref="R48:S48"/>
    <mergeCell ref="O49:P49"/>
    <mergeCell ref="R49:S49"/>
    <mergeCell ref="O50:P50"/>
    <mergeCell ref="R50:S50"/>
    <mergeCell ref="O51:P51"/>
    <mergeCell ref="R51:S51"/>
    <mergeCell ref="O52:P52"/>
    <mergeCell ref="R52:S52"/>
    <mergeCell ref="O43:P43"/>
    <mergeCell ref="R43:S43"/>
    <mergeCell ref="O44:P44"/>
    <mergeCell ref="R44:S44"/>
    <mergeCell ref="O45:P45"/>
    <mergeCell ref="R45:S45"/>
    <mergeCell ref="O46:P46"/>
    <mergeCell ref="R46:S46"/>
    <mergeCell ref="O47:P47"/>
    <mergeCell ref="R47:S47"/>
    <mergeCell ref="O38:P38"/>
    <mergeCell ref="R38:S38"/>
    <mergeCell ref="O39:P39"/>
    <mergeCell ref="R39:S39"/>
    <mergeCell ref="O40:P40"/>
    <mergeCell ref="R40:S40"/>
    <mergeCell ref="O41:P41"/>
    <mergeCell ref="R41:S41"/>
    <mergeCell ref="O42:P42"/>
    <mergeCell ref="R42:S42"/>
    <mergeCell ref="O33:P33"/>
    <mergeCell ref="R33:S33"/>
    <mergeCell ref="O34:P34"/>
    <mergeCell ref="R34:S34"/>
    <mergeCell ref="O35:P35"/>
    <mergeCell ref="R35:S35"/>
    <mergeCell ref="O36:P36"/>
    <mergeCell ref="R36:S36"/>
    <mergeCell ref="O37:P37"/>
    <mergeCell ref="R37:S37"/>
    <mergeCell ref="L77:M77"/>
    <mergeCell ref="L78:M78"/>
    <mergeCell ref="L79:M79"/>
    <mergeCell ref="L80:M80"/>
    <mergeCell ref="O23:P23"/>
    <mergeCell ref="R23:S23"/>
    <mergeCell ref="O24:P24"/>
    <mergeCell ref="R24:S24"/>
    <mergeCell ref="O25:P25"/>
    <mergeCell ref="R25:S25"/>
    <mergeCell ref="O26:P26"/>
    <mergeCell ref="R26:S26"/>
    <mergeCell ref="O27:P27"/>
    <mergeCell ref="R27:S27"/>
    <mergeCell ref="O28:P28"/>
    <mergeCell ref="R28:S28"/>
    <mergeCell ref="O29:P29"/>
    <mergeCell ref="R29:S29"/>
    <mergeCell ref="O30:P30"/>
    <mergeCell ref="R30:S30"/>
    <mergeCell ref="O31:P31"/>
    <mergeCell ref="R31:S31"/>
    <mergeCell ref="O32:P32"/>
    <mergeCell ref="R32:S32"/>
    <mergeCell ref="L68:M68"/>
    <mergeCell ref="L69:M69"/>
    <mergeCell ref="L70:M70"/>
    <mergeCell ref="L71:M71"/>
    <mergeCell ref="L72:M72"/>
    <mergeCell ref="L73:M73"/>
    <mergeCell ref="L74:M74"/>
    <mergeCell ref="L75:M75"/>
    <mergeCell ref="L76:M76"/>
    <mergeCell ref="L59:M59"/>
    <mergeCell ref="L60:M60"/>
    <mergeCell ref="L61:M61"/>
    <mergeCell ref="L62:M62"/>
    <mergeCell ref="L63:M63"/>
    <mergeCell ref="L64:M64"/>
    <mergeCell ref="L65:M65"/>
    <mergeCell ref="L66:M66"/>
    <mergeCell ref="L67:M67"/>
    <mergeCell ref="L50:M50"/>
    <mergeCell ref="L51:M51"/>
    <mergeCell ref="L52:M52"/>
    <mergeCell ref="L53:M53"/>
    <mergeCell ref="L54:M54"/>
    <mergeCell ref="L55:M55"/>
    <mergeCell ref="L56:M56"/>
    <mergeCell ref="L57:M57"/>
    <mergeCell ref="L58:M58"/>
    <mergeCell ref="L41:M41"/>
    <mergeCell ref="L42:M42"/>
    <mergeCell ref="L43:M43"/>
    <mergeCell ref="L44:M44"/>
    <mergeCell ref="L45:M45"/>
    <mergeCell ref="L46:M46"/>
    <mergeCell ref="L47:M47"/>
    <mergeCell ref="L48:M48"/>
    <mergeCell ref="L49:M49"/>
    <mergeCell ref="L32:M32"/>
    <mergeCell ref="L33:M33"/>
    <mergeCell ref="L34:M34"/>
    <mergeCell ref="L35:M35"/>
    <mergeCell ref="L36:M36"/>
    <mergeCell ref="L37:M37"/>
    <mergeCell ref="L38:M38"/>
    <mergeCell ref="L39:M39"/>
    <mergeCell ref="L40:M40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I78:J78"/>
    <mergeCell ref="C79:G79"/>
    <mergeCell ref="I79:J79"/>
    <mergeCell ref="C80:G80"/>
    <mergeCell ref="I80:J80"/>
    <mergeCell ref="C75:G75"/>
    <mergeCell ref="I75:J75"/>
    <mergeCell ref="C76:G76"/>
    <mergeCell ref="I76:J76"/>
    <mergeCell ref="C77:G77"/>
    <mergeCell ref="I77:J77"/>
    <mergeCell ref="A64:A80"/>
    <mergeCell ref="C64:G64"/>
    <mergeCell ref="I64:J64"/>
    <mergeCell ref="C65:G65"/>
    <mergeCell ref="I65:J65"/>
    <mergeCell ref="C66:G66"/>
    <mergeCell ref="I66:J66"/>
    <mergeCell ref="C67:G67"/>
    <mergeCell ref="I67:J67"/>
    <mergeCell ref="C68:G68"/>
    <mergeCell ref="C72:G72"/>
    <mergeCell ref="I72:J72"/>
    <mergeCell ref="C73:G73"/>
    <mergeCell ref="I73:J73"/>
    <mergeCell ref="C74:G74"/>
    <mergeCell ref="I74:J74"/>
    <mergeCell ref="I68:J68"/>
    <mergeCell ref="C69:G69"/>
    <mergeCell ref="I69:J69"/>
    <mergeCell ref="C70:G70"/>
    <mergeCell ref="I70:J70"/>
    <mergeCell ref="C71:G71"/>
    <mergeCell ref="I71:J71"/>
    <mergeCell ref="C78:G78"/>
    <mergeCell ref="I60:J60"/>
    <mergeCell ref="C61:G61"/>
    <mergeCell ref="I61:J61"/>
    <mergeCell ref="C62:G62"/>
    <mergeCell ref="I62:J62"/>
    <mergeCell ref="C63:G63"/>
    <mergeCell ref="I63:J63"/>
    <mergeCell ref="A56:A63"/>
    <mergeCell ref="C56:G56"/>
    <mergeCell ref="I56:J56"/>
    <mergeCell ref="C57:G57"/>
    <mergeCell ref="I57:J57"/>
    <mergeCell ref="C58:G58"/>
    <mergeCell ref="I58:J58"/>
    <mergeCell ref="C59:G59"/>
    <mergeCell ref="I59:J59"/>
    <mergeCell ref="C60:G60"/>
    <mergeCell ref="C53:G53"/>
    <mergeCell ref="I53:J53"/>
    <mergeCell ref="C54:G54"/>
    <mergeCell ref="I54:J54"/>
    <mergeCell ref="C55:G55"/>
    <mergeCell ref="I55:J55"/>
    <mergeCell ref="C50:G50"/>
    <mergeCell ref="I50:J50"/>
    <mergeCell ref="C51:G51"/>
    <mergeCell ref="I51:J51"/>
    <mergeCell ref="C52:G52"/>
    <mergeCell ref="I52:J52"/>
    <mergeCell ref="C47:G47"/>
    <mergeCell ref="I47:J47"/>
    <mergeCell ref="C48:G48"/>
    <mergeCell ref="I48:J48"/>
    <mergeCell ref="C49:G49"/>
    <mergeCell ref="I49:J49"/>
    <mergeCell ref="C44:G44"/>
    <mergeCell ref="I44:J44"/>
    <mergeCell ref="C45:G45"/>
    <mergeCell ref="I45:J45"/>
    <mergeCell ref="C46:G46"/>
    <mergeCell ref="I46:J46"/>
    <mergeCell ref="I29:J29"/>
    <mergeCell ref="A33:A55"/>
    <mergeCell ref="C33:G33"/>
    <mergeCell ref="I33:J33"/>
    <mergeCell ref="C34:G34"/>
    <mergeCell ref="I34:J34"/>
    <mergeCell ref="C35:G35"/>
    <mergeCell ref="I35:J35"/>
    <mergeCell ref="C36:G36"/>
    <mergeCell ref="I36:J36"/>
    <mergeCell ref="C37:G37"/>
    <mergeCell ref="C41:G41"/>
    <mergeCell ref="I41:J41"/>
    <mergeCell ref="C42:G42"/>
    <mergeCell ref="I42:J42"/>
    <mergeCell ref="C43:G43"/>
    <mergeCell ref="I43:J43"/>
    <mergeCell ref="I37:J37"/>
    <mergeCell ref="C38:G38"/>
    <mergeCell ref="I38:J38"/>
    <mergeCell ref="C39:G39"/>
    <mergeCell ref="I39:J39"/>
    <mergeCell ref="C40:G40"/>
    <mergeCell ref="I40:J40"/>
    <mergeCell ref="A19:E19"/>
    <mergeCell ref="F19:J19"/>
    <mergeCell ref="A20:E20"/>
    <mergeCell ref="F20:J20"/>
    <mergeCell ref="C23:G23"/>
    <mergeCell ref="I23:J23"/>
    <mergeCell ref="A24:A32"/>
    <mergeCell ref="C24:G24"/>
    <mergeCell ref="I24:J24"/>
    <mergeCell ref="C25:G25"/>
    <mergeCell ref="I25:J25"/>
    <mergeCell ref="C26:G26"/>
    <mergeCell ref="I26:J26"/>
    <mergeCell ref="C30:G30"/>
    <mergeCell ref="I30:J30"/>
    <mergeCell ref="C31:G31"/>
    <mergeCell ref="I31:J31"/>
    <mergeCell ref="C32:G32"/>
    <mergeCell ref="I32:J32"/>
    <mergeCell ref="C27:G27"/>
    <mergeCell ref="I27:J27"/>
    <mergeCell ref="C28:G28"/>
    <mergeCell ref="I28:J28"/>
    <mergeCell ref="C29:G29"/>
  </mergeCells>
  <pageMargins left="0.7" right="0.7" top="0.75" bottom="0.75" header="0.3" footer="0.3"/>
  <pageSetup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92"/>
  <sheetViews>
    <sheetView zoomScale="80" zoomScaleNormal="80" zoomScaleSheetLayoutView="100" workbookViewId="0">
      <pane ySplit="8" topLeftCell="A30" activePane="bottomLeft" state="frozen"/>
      <selection activeCell="E3" sqref="E3:P18"/>
      <selection pane="bottomLeft" activeCell="H23" sqref="H23"/>
    </sheetView>
  </sheetViews>
  <sheetFormatPr baseColWidth="10" defaultRowHeight="15"/>
  <cols>
    <col min="1" max="1" width="60.7109375" style="95" customWidth="1"/>
    <col min="2" max="3" width="12.7109375" customWidth="1"/>
    <col min="4" max="4" width="9.42578125" bestFit="1" customWidth="1"/>
    <col min="5" max="5" width="10.7109375" customWidth="1"/>
    <col min="6" max="6" width="19.42578125" customWidth="1"/>
    <col min="7" max="7" width="9.140625" bestFit="1" customWidth="1"/>
    <col min="8" max="8" width="8" customWidth="1"/>
    <col min="9" max="9" width="8.28515625" customWidth="1"/>
    <col min="10" max="10" width="13.28515625" customWidth="1"/>
    <col min="11" max="11" width="20.7109375" customWidth="1"/>
    <col min="12" max="12" width="7.7109375" customWidth="1"/>
    <col min="13" max="13" width="9.85546875" bestFit="1" customWidth="1"/>
    <col min="14" max="14" width="7.7109375" customWidth="1"/>
  </cols>
  <sheetData>
    <row r="1" spans="1:15" ht="20.100000000000001" customHeight="1">
      <c r="A1" s="585" t="s">
        <v>188</v>
      </c>
      <c r="B1" s="585"/>
      <c r="C1" s="585"/>
      <c r="D1" s="585"/>
      <c r="E1" s="585"/>
      <c r="F1" s="585"/>
      <c r="G1" s="585"/>
      <c r="H1" s="585"/>
      <c r="I1" s="585"/>
      <c r="J1" s="585"/>
      <c r="K1" s="585"/>
      <c r="L1" s="585"/>
      <c r="M1" s="585"/>
      <c r="N1" s="585"/>
    </row>
    <row r="2" spans="1:15" ht="20.100000000000001" customHeight="1">
      <c r="A2" s="69"/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70"/>
      <c r="O2" s="3"/>
    </row>
    <row r="3" spans="1:15" ht="20.100000000000001" customHeight="1">
      <c r="A3" s="71"/>
      <c r="B3" s="71"/>
      <c r="C3" s="71"/>
      <c r="D3" s="71"/>
      <c r="E3" s="71"/>
      <c r="F3" s="586" t="s">
        <v>189</v>
      </c>
      <c r="G3" s="586"/>
      <c r="H3" s="586"/>
      <c r="I3" s="586"/>
      <c r="J3" s="586"/>
      <c r="K3" s="586"/>
      <c r="L3" s="586"/>
      <c r="M3" s="586"/>
      <c r="N3" s="586"/>
      <c r="O3" s="3"/>
    </row>
    <row r="4" spans="1:15" ht="20.100000000000001" customHeight="1">
      <c r="A4" s="71"/>
      <c r="B4" s="71"/>
      <c r="C4" s="71"/>
      <c r="D4" s="71"/>
      <c r="E4" s="71"/>
      <c r="F4" s="587" t="s">
        <v>190</v>
      </c>
      <c r="G4" s="587"/>
      <c r="H4" s="587"/>
      <c r="I4" s="587"/>
      <c r="J4" s="587"/>
      <c r="K4" s="587"/>
      <c r="L4" s="587"/>
      <c r="M4" s="587"/>
      <c r="N4" s="587"/>
      <c r="O4" s="3"/>
    </row>
    <row r="5" spans="1:15" ht="20.100000000000001" customHeight="1">
      <c r="A5" s="72"/>
      <c r="B5" s="72"/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3"/>
    </row>
    <row r="6" spans="1:15" ht="30" customHeight="1">
      <c r="A6" s="73"/>
      <c r="B6" s="588" t="s">
        <v>191</v>
      </c>
      <c r="C6" s="589"/>
      <c r="D6" s="589"/>
      <c r="E6" s="590"/>
      <c r="F6" s="591"/>
      <c r="G6" s="592"/>
      <c r="H6" s="592"/>
      <c r="I6" s="592"/>
      <c r="J6" s="592"/>
      <c r="K6" s="592"/>
      <c r="L6" s="592"/>
      <c r="M6" s="592"/>
      <c r="N6" s="593"/>
      <c r="O6" s="3"/>
    </row>
    <row r="7" spans="1:15" s="75" customFormat="1" ht="24.95" customHeight="1">
      <c r="A7" s="594" t="s">
        <v>192</v>
      </c>
      <c r="B7" s="594" t="s">
        <v>193</v>
      </c>
      <c r="C7" s="594"/>
      <c r="D7" s="594" t="s">
        <v>5</v>
      </c>
      <c r="E7" s="594"/>
      <c r="F7" s="595" t="s">
        <v>194</v>
      </c>
      <c r="G7" s="594" t="s">
        <v>195</v>
      </c>
      <c r="H7" s="594"/>
      <c r="I7" s="594" t="s">
        <v>196</v>
      </c>
      <c r="J7" s="594"/>
      <c r="K7" s="594"/>
      <c r="L7" s="595" t="s">
        <v>197</v>
      </c>
      <c r="M7" s="594"/>
      <c r="N7" s="594"/>
      <c r="O7" s="74"/>
    </row>
    <row r="8" spans="1:15" s="75" customFormat="1" ht="24.95" customHeight="1">
      <c r="A8" s="594"/>
      <c r="B8" s="76" t="s">
        <v>6</v>
      </c>
      <c r="C8" s="76" t="s">
        <v>198</v>
      </c>
      <c r="D8" s="13" t="s">
        <v>199</v>
      </c>
      <c r="E8" s="76" t="s">
        <v>19</v>
      </c>
      <c r="F8" s="594"/>
      <c r="G8" s="76" t="s">
        <v>200</v>
      </c>
      <c r="H8" s="76" t="s">
        <v>201</v>
      </c>
      <c r="I8" s="13" t="s">
        <v>202</v>
      </c>
      <c r="J8" s="13" t="s">
        <v>203</v>
      </c>
      <c r="K8" s="76" t="s">
        <v>204</v>
      </c>
      <c r="L8" s="76" t="s">
        <v>205</v>
      </c>
      <c r="M8" s="13" t="s">
        <v>206</v>
      </c>
      <c r="N8" s="76" t="s">
        <v>5</v>
      </c>
      <c r="O8" s="74"/>
    </row>
    <row r="9" spans="1:15" ht="20.100000000000001" customHeight="1">
      <c r="A9" s="77"/>
      <c r="B9" s="78"/>
      <c r="C9" s="78"/>
      <c r="D9" s="78"/>
      <c r="E9" s="79"/>
      <c r="F9" s="80"/>
      <c r="G9" s="80"/>
      <c r="H9" s="80"/>
      <c r="I9" s="81"/>
      <c r="J9" s="82"/>
      <c r="K9" s="83"/>
      <c r="L9" s="84"/>
      <c r="M9" s="84"/>
      <c r="N9" s="84"/>
      <c r="O9" s="85"/>
    </row>
    <row r="10" spans="1:15" ht="20.100000000000001" customHeight="1">
      <c r="A10" s="77"/>
      <c r="B10" s="78"/>
      <c r="C10" s="78"/>
      <c r="D10" s="78"/>
      <c r="E10" s="78"/>
      <c r="F10" s="80"/>
      <c r="G10" s="80"/>
      <c r="H10" s="80"/>
      <c r="I10" s="81"/>
      <c r="J10" s="81"/>
      <c r="K10" s="83"/>
      <c r="L10" s="84"/>
      <c r="M10" s="84"/>
      <c r="N10" s="84"/>
      <c r="O10" s="85"/>
    </row>
    <row r="11" spans="1:15" ht="20.100000000000001" customHeight="1">
      <c r="A11" s="77"/>
      <c r="B11" s="78"/>
      <c r="C11" s="78"/>
      <c r="D11" s="78"/>
      <c r="E11" s="78"/>
      <c r="F11" s="80"/>
      <c r="G11" s="80"/>
      <c r="H11" s="80"/>
      <c r="I11" s="81"/>
      <c r="J11" s="81"/>
      <c r="K11" s="83"/>
      <c r="L11" s="84"/>
      <c r="M11" s="84"/>
      <c r="N11" s="84"/>
      <c r="O11" s="85"/>
    </row>
    <row r="12" spans="1:15" ht="20.100000000000001" customHeight="1">
      <c r="A12" s="77"/>
      <c r="B12" s="78"/>
      <c r="C12" s="78"/>
      <c r="D12" s="78"/>
      <c r="E12" s="78"/>
      <c r="F12" s="80"/>
      <c r="G12" s="78"/>
      <c r="H12" s="78"/>
      <c r="I12" s="81"/>
      <c r="J12" s="81"/>
      <c r="K12" s="83"/>
      <c r="L12" s="84"/>
      <c r="M12" s="84"/>
      <c r="N12" s="84"/>
      <c r="O12" s="85"/>
    </row>
    <row r="13" spans="1:15" ht="20.100000000000001" customHeight="1">
      <c r="A13" s="77"/>
      <c r="B13" s="78"/>
      <c r="C13" s="78"/>
      <c r="D13" s="78"/>
      <c r="E13" s="78"/>
      <c r="F13" s="80"/>
      <c r="G13" s="78"/>
      <c r="H13" s="78"/>
      <c r="I13" s="81"/>
      <c r="J13" s="81"/>
      <c r="K13" s="83"/>
      <c r="L13" s="84"/>
      <c r="M13" s="84"/>
      <c r="N13" s="84"/>
      <c r="O13" s="85"/>
    </row>
    <row r="14" spans="1:15" ht="20.100000000000001" customHeight="1">
      <c r="A14" s="77"/>
      <c r="B14" s="78"/>
      <c r="C14" s="78"/>
      <c r="D14" s="78"/>
      <c r="E14" s="78"/>
      <c r="F14" s="80"/>
      <c r="G14" s="78"/>
      <c r="H14" s="78"/>
      <c r="I14" s="81"/>
      <c r="J14" s="81"/>
      <c r="K14" s="83"/>
      <c r="L14" s="84"/>
      <c r="M14" s="84"/>
      <c r="N14" s="84"/>
      <c r="O14" s="85"/>
    </row>
    <row r="15" spans="1:15" ht="20.100000000000001" customHeight="1">
      <c r="A15" s="77"/>
      <c r="B15" s="78"/>
      <c r="C15" s="78"/>
      <c r="D15" s="78"/>
      <c r="E15" s="78"/>
      <c r="F15" s="80"/>
      <c r="G15" s="78"/>
      <c r="H15" s="78"/>
      <c r="I15" s="81"/>
      <c r="J15" s="86"/>
      <c r="K15" s="83"/>
      <c r="L15" s="84"/>
      <c r="M15" s="84"/>
      <c r="N15" s="87"/>
      <c r="O15" s="85"/>
    </row>
    <row r="16" spans="1:15" ht="20.100000000000001" customHeight="1">
      <c r="A16" s="72"/>
      <c r="B16" s="72"/>
      <c r="C16" s="72"/>
      <c r="D16" s="72"/>
      <c r="E16" s="72"/>
      <c r="F16" s="72"/>
      <c r="G16" s="72"/>
      <c r="H16" s="72"/>
      <c r="I16" s="72"/>
      <c r="J16" s="72"/>
      <c r="K16" s="72"/>
      <c r="L16" s="72"/>
      <c r="M16" s="72"/>
      <c r="N16" s="72"/>
      <c r="O16" s="85"/>
    </row>
    <row r="17" spans="1:15" ht="20.100000000000001" customHeight="1">
      <c r="A17" s="596" t="s">
        <v>207</v>
      </c>
      <c r="B17" s="597"/>
      <c r="C17" s="598"/>
      <c r="D17" s="72"/>
      <c r="E17" s="72"/>
      <c r="F17" s="72"/>
      <c r="G17" s="72"/>
      <c r="H17" s="88" t="s">
        <v>208</v>
      </c>
      <c r="I17" s="72"/>
      <c r="J17" s="72"/>
      <c r="K17" s="72"/>
      <c r="L17" s="72"/>
      <c r="M17" s="72"/>
      <c r="N17" s="72"/>
      <c r="O17" s="85"/>
    </row>
    <row r="18" spans="1:15" ht="20.100000000000001" customHeight="1">
      <c r="A18" s="599"/>
      <c r="B18" s="600"/>
      <c r="C18" s="601"/>
      <c r="D18" s="72"/>
      <c r="E18" s="72"/>
      <c r="F18" s="72"/>
      <c r="G18" s="72"/>
      <c r="H18" s="89" t="s">
        <v>209</v>
      </c>
      <c r="I18" s="90" t="s">
        <v>210</v>
      </c>
      <c r="J18" s="91"/>
      <c r="K18" s="91"/>
      <c r="L18" s="91"/>
      <c r="M18" s="91"/>
      <c r="N18" s="92"/>
      <c r="O18" s="85"/>
    </row>
    <row r="19" spans="1:15" ht="20.100000000000001" customHeight="1">
      <c r="A19" s="599"/>
      <c r="B19" s="600"/>
      <c r="C19" s="601"/>
      <c r="D19" s="72"/>
      <c r="E19" s="72"/>
      <c r="F19" s="72"/>
      <c r="G19" s="72"/>
      <c r="H19" s="605" t="s">
        <v>211</v>
      </c>
      <c r="I19" s="90" t="s">
        <v>212</v>
      </c>
      <c r="J19" s="91"/>
      <c r="K19" s="91"/>
      <c r="L19" s="91"/>
      <c r="M19" s="93"/>
      <c r="N19" s="92"/>
      <c r="O19" s="85"/>
    </row>
    <row r="20" spans="1:15" ht="39.950000000000003" customHeight="1">
      <c r="A20" s="599"/>
      <c r="B20" s="600"/>
      <c r="C20" s="601"/>
      <c r="D20" s="72"/>
      <c r="E20" s="72"/>
      <c r="F20" s="72"/>
      <c r="G20" s="72"/>
      <c r="H20" s="606"/>
      <c r="I20" s="608" t="s">
        <v>213</v>
      </c>
      <c r="J20" s="609"/>
      <c r="K20" s="609"/>
      <c r="L20" s="609"/>
      <c r="M20" s="609"/>
      <c r="N20" s="610"/>
      <c r="O20" s="85"/>
    </row>
    <row r="21" spans="1:15" ht="20.100000000000001" customHeight="1">
      <c r="A21" s="602"/>
      <c r="B21" s="603"/>
      <c r="C21" s="604"/>
      <c r="D21" s="72"/>
      <c r="E21" s="72"/>
      <c r="F21" s="72"/>
      <c r="G21" s="72"/>
      <c r="H21" s="606"/>
      <c r="I21" s="90" t="s">
        <v>214</v>
      </c>
      <c r="J21" s="91"/>
      <c r="K21" s="91"/>
      <c r="L21" s="91"/>
      <c r="M21" s="91"/>
      <c r="N21" s="92"/>
      <c r="O21" s="85"/>
    </row>
    <row r="22" spans="1:15" ht="20.100000000000001" customHeight="1">
      <c r="A22" s="72"/>
      <c r="B22" s="72"/>
      <c r="C22" s="72"/>
      <c r="D22" s="72"/>
      <c r="E22" s="72"/>
      <c r="F22" s="72"/>
      <c r="G22" s="72"/>
      <c r="H22" s="607"/>
      <c r="I22" s="90" t="s">
        <v>215</v>
      </c>
      <c r="J22" s="91"/>
      <c r="K22" s="91"/>
      <c r="L22" s="91"/>
      <c r="M22" s="91"/>
      <c r="N22" s="92"/>
      <c r="O22" s="85"/>
    </row>
    <row r="23" spans="1:15" ht="20.100000000000001" customHeight="1">
      <c r="A23" s="72"/>
      <c r="B23" s="72"/>
      <c r="C23" s="72"/>
      <c r="D23" s="72"/>
      <c r="E23" s="72"/>
      <c r="F23" s="72"/>
      <c r="G23" s="72"/>
      <c r="H23" s="12"/>
      <c r="I23" s="12"/>
      <c r="J23" s="12"/>
      <c r="K23" s="12"/>
      <c r="L23" s="12"/>
      <c r="M23" s="12"/>
      <c r="N23" s="12"/>
      <c r="O23" s="85"/>
    </row>
    <row r="24" spans="1:15" ht="20.100000000000001" customHeight="1">
      <c r="A24" s="72"/>
      <c r="B24" s="72"/>
      <c r="C24" s="72"/>
      <c r="D24" s="72"/>
      <c r="E24" s="72"/>
      <c r="F24" s="72"/>
      <c r="G24" s="72"/>
      <c r="H24" s="12"/>
      <c r="I24" s="12"/>
      <c r="J24" s="12"/>
      <c r="K24" s="12"/>
      <c r="L24" s="12"/>
      <c r="M24" s="12"/>
      <c r="N24" s="12"/>
      <c r="O24" s="85"/>
    </row>
    <row r="25" spans="1:15" ht="20.100000000000001" customHeight="1">
      <c r="A25" s="72"/>
      <c r="B25" s="72"/>
      <c r="C25" s="72"/>
      <c r="D25" s="72"/>
      <c r="E25" s="72"/>
      <c r="F25" s="72"/>
      <c r="G25" s="72"/>
      <c r="H25" s="12"/>
      <c r="I25" s="12"/>
      <c r="J25" s="72"/>
      <c r="K25" s="72"/>
      <c r="L25" s="72"/>
      <c r="M25" s="72"/>
      <c r="N25" s="72"/>
      <c r="O25" s="85"/>
    </row>
    <row r="26" spans="1:15" ht="20.100000000000001" customHeight="1">
      <c r="A26" s="72"/>
      <c r="B26" s="72"/>
      <c r="C26" s="72"/>
      <c r="D26" s="72"/>
      <c r="E26" s="72"/>
      <c r="F26" s="72"/>
      <c r="G26" s="72"/>
      <c r="H26" s="94"/>
      <c r="I26" s="72"/>
      <c r="J26" s="72"/>
      <c r="K26" s="72"/>
      <c r="L26" s="72"/>
      <c r="M26" s="72"/>
      <c r="N26" s="72"/>
      <c r="O26" s="85"/>
    </row>
    <row r="27" spans="1:15" ht="20.100000000000001" customHeight="1">
      <c r="A27" s="72"/>
      <c r="B27" s="72"/>
      <c r="C27" s="72"/>
      <c r="D27" s="72"/>
      <c r="E27" s="72"/>
      <c r="F27" s="72"/>
      <c r="G27" s="72"/>
      <c r="H27" s="72"/>
      <c r="I27" s="72"/>
      <c r="J27" s="72"/>
      <c r="K27" s="584" t="s">
        <v>216</v>
      </c>
      <c r="L27" s="584"/>
      <c r="M27" s="584"/>
      <c r="N27" s="584"/>
      <c r="O27" s="85"/>
    </row>
    <row r="28" spans="1:15" ht="20.100000000000001" customHeight="1">
      <c r="A28" s="72"/>
      <c r="B28" s="72"/>
      <c r="C28" s="72"/>
      <c r="D28" s="72"/>
      <c r="E28" s="72"/>
      <c r="F28" s="72"/>
      <c r="G28" s="72"/>
      <c r="H28" s="72"/>
      <c r="I28" s="72"/>
      <c r="J28" s="72"/>
      <c r="K28" s="72"/>
      <c r="L28" s="72"/>
      <c r="M28" s="72"/>
      <c r="N28" s="72"/>
      <c r="O28" s="85"/>
    </row>
    <row r="29" spans="1:15">
      <c r="A29" s="85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</row>
    <row r="30" spans="1:15">
      <c r="A30" s="85"/>
      <c r="B30" s="85"/>
      <c r="C30" s="85"/>
      <c r="D30" s="85"/>
      <c r="E30" s="85"/>
      <c r="F30" s="85"/>
      <c r="G30" s="85"/>
      <c r="H30" s="85"/>
      <c r="I30" s="85"/>
      <c r="J30" s="85"/>
      <c r="K30" s="85"/>
      <c r="L30" s="85"/>
      <c r="M30" s="85"/>
      <c r="N30" s="85"/>
      <c r="O30" s="85"/>
    </row>
    <row r="31" spans="1:15">
      <c r="A31" s="85"/>
      <c r="B31" s="85"/>
      <c r="C31" s="85"/>
      <c r="D31" s="85"/>
      <c r="E31" s="85"/>
      <c r="F31" s="85"/>
      <c r="G31" s="85"/>
      <c r="H31" s="85"/>
      <c r="I31" s="85"/>
      <c r="J31" s="85"/>
      <c r="K31" s="85"/>
      <c r="L31" s="85"/>
      <c r="M31" s="85"/>
      <c r="N31" s="85"/>
      <c r="O31" s="85"/>
    </row>
    <row r="32" spans="1:15">
      <c r="A32" s="85"/>
      <c r="B32" s="85"/>
      <c r="C32" s="85"/>
      <c r="D32" s="85"/>
      <c r="E32" s="85"/>
      <c r="F32" s="85"/>
      <c r="G32" s="85"/>
      <c r="H32" s="85"/>
      <c r="I32" s="85"/>
      <c r="J32" s="85"/>
      <c r="K32" s="85"/>
      <c r="L32" s="85"/>
      <c r="M32" s="85"/>
      <c r="N32" s="85"/>
      <c r="O32" s="85"/>
    </row>
    <row r="33" spans="1:15">
      <c r="A33" s="85"/>
      <c r="B33" s="85"/>
      <c r="C33" s="85"/>
      <c r="D33" s="85"/>
      <c r="E33" s="85"/>
      <c r="F33" s="85"/>
      <c r="G33" s="85"/>
      <c r="H33" s="85"/>
      <c r="I33" s="85"/>
      <c r="J33" s="85"/>
      <c r="K33" s="85"/>
      <c r="L33" s="85"/>
      <c r="M33" s="85"/>
      <c r="N33" s="85"/>
      <c r="O33" s="85"/>
    </row>
    <row r="34" spans="1:15">
      <c r="A34" s="85"/>
      <c r="B34" s="85"/>
      <c r="C34" s="85"/>
      <c r="D34" s="85"/>
      <c r="E34" s="85"/>
      <c r="F34" s="85"/>
      <c r="G34" s="85"/>
      <c r="H34" s="85"/>
      <c r="I34" s="85"/>
      <c r="J34" s="85"/>
      <c r="K34" s="85"/>
      <c r="L34" s="85"/>
      <c r="M34" s="85"/>
      <c r="N34" s="85"/>
      <c r="O34" s="85"/>
    </row>
    <row r="35" spans="1:15">
      <c r="A35" s="85"/>
      <c r="B35" s="85"/>
      <c r="C35" s="85"/>
      <c r="D35" s="85"/>
      <c r="E35" s="85"/>
      <c r="F35" s="85"/>
      <c r="G35" s="85"/>
      <c r="H35" s="85"/>
      <c r="I35" s="85"/>
      <c r="J35" s="85"/>
      <c r="K35" s="85"/>
      <c r="L35" s="85"/>
      <c r="M35" s="85"/>
      <c r="N35" s="85"/>
      <c r="O35" s="85"/>
    </row>
    <row r="36" spans="1:15">
      <c r="A36" s="85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</row>
    <row r="37" spans="1:15">
      <c r="A37" s="85"/>
      <c r="B37" s="85"/>
      <c r="C37" s="85"/>
      <c r="D37" s="85"/>
      <c r="E37" s="85"/>
      <c r="F37" s="85"/>
      <c r="G37" s="85"/>
      <c r="H37" s="85"/>
      <c r="I37" s="85"/>
      <c r="J37" s="85"/>
      <c r="K37" s="85"/>
      <c r="L37" s="85"/>
      <c r="M37" s="85"/>
      <c r="N37" s="85"/>
      <c r="O37" s="85"/>
    </row>
    <row r="38" spans="1:15">
      <c r="A38" s="85"/>
      <c r="B38" s="85"/>
      <c r="C38" s="85"/>
      <c r="D38" s="85"/>
      <c r="E38" s="85"/>
      <c r="F38" s="85"/>
      <c r="G38" s="85"/>
      <c r="H38" s="85"/>
      <c r="I38" s="85"/>
      <c r="J38" s="85"/>
      <c r="K38" s="85"/>
      <c r="L38" s="85"/>
      <c r="M38" s="85"/>
      <c r="N38" s="85"/>
      <c r="O38" s="85"/>
    </row>
    <row r="39" spans="1:15">
      <c r="A39" s="85"/>
      <c r="B39" s="85"/>
      <c r="C39" s="85"/>
      <c r="D39" s="85"/>
      <c r="E39" s="85"/>
      <c r="F39" s="85"/>
      <c r="G39" s="85"/>
      <c r="H39" s="85"/>
      <c r="I39" s="85"/>
      <c r="J39" s="85"/>
      <c r="K39" s="85"/>
      <c r="L39" s="85"/>
      <c r="M39" s="85"/>
      <c r="N39" s="85"/>
      <c r="O39" s="85"/>
    </row>
    <row r="40" spans="1:15">
      <c r="A40" s="85"/>
      <c r="B40" s="85"/>
      <c r="C40" s="85"/>
      <c r="D40" s="85"/>
      <c r="E40" s="85"/>
      <c r="F40" s="85"/>
      <c r="G40" s="85"/>
      <c r="H40" s="85"/>
      <c r="I40" s="85"/>
      <c r="J40" s="85"/>
      <c r="K40" s="85"/>
      <c r="L40" s="85"/>
      <c r="M40" s="85"/>
      <c r="N40" s="85"/>
      <c r="O40" s="85"/>
    </row>
    <row r="41" spans="1:15">
      <c r="A41" s="85"/>
      <c r="B41" s="85"/>
      <c r="C41" s="85"/>
      <c r="D41" s="85"/>
      <c r="E41" s="85"/>
      <c r="F41" s="85"/>
      <c r="G41" s="85"/>
      <c r="H41" s="85"/>
      <c r="I41" s="85"/>
      <c r="J41" s="85"/>
      <c r="K41" s="85"/>
      <c r="L41" s="85"/>
      <c r="M41" s="85"/>
      <c r="N41" s="85"/>
      <c r="O41" s="85"/>
    </row>
    <row r="42" spans="1:15">
      <c r="A42" s="85"/>
      <c r="B42" s="85"/>
      <c r="C42" s="85"/>
      <c r="D42" s="85"/>
      <c r="E42" s="85"/>
      <c r="F42" s="85"/>
      <c r="G42" s="85"/>
      <c r="H42" s="85"/>
      <c r="I42" s="85"/>
      <c r="J42" s="85"/>
      <c r="K42" s="85"/>
      <c r="L42" s="85"/>
      <c r="M42" s="85"/>
      <c r="N42" s="85"/>
      <c r="O42" s="85"/>
    </row>
    <row r="43" spans="1:15">
      <c r="A43" s="85"/>
      <c r="B43" s="85"/>
      <c r="C43" s="85"/>
      <c r="D43" s="85"/>
      <c r="E43" s="85"/>
      <c r="F43" s="85"/>
      <c r="G43" s="85"/>
      <c r="H43" s="85"/>
      <c r="I43" s="85"/>
      <c r="J43" s="85"/>
      <c r="K43" s="85"/>
      <c r="L43" s="85"/>
      <c r="M43" s="85"/>
      <c r="N43" s="85"/>
      <c r="O43" s="85"/>
    </row>
    <row r="44" spans="1:15">
      <c r="A44" s="85"/>
      <c r="B44" s="85"/>
      <c r="C44" s="85"/>
      <c r="D44" s="85"/>
      <c r="E44" s="85"/>
      <c r="F44" s="85"/>
      <c r="G44" s="85"/>
      <c r="H44" s="85"/>
      <c r="I44" s="85"/>
      <c r="J44" s="85"/>
      <c r="K44" s="85"/>
      <c r="L44" s="85"/>
      <c r="M44" s="85"/>
      <c r="N44" s="85"/>
      <c r="O44" s="85"/>
    </row>
    <row r="45" spans="1:15">
      <c r="A45" s="85"/>
      <c r="B45" s="85"/>
      <c r="C45" s="85"/>
      <c r="D45" s="85"/>
      <c r="E45" s="85"/>
      <c r="F45" s="85"/>
      <c r="G45" s="85"/>
      <c r="H45" s="85"/>
      <c r="I45" s="85"/>
      <c r="J45" s="85"/>
      <c r="K45" s="85"/>
      <c r="L45" s="85"/>
      <c r="M45" s="85"/>
      <c r="N45" s="85"/>
      <c r="O45" s="85"/>
    </row>
    <row r="46" spans="1:15">
      <c r="A46" s="85"/>
      <c r="B46" s="85"/>
      <c r="C46" s="85"/>
      <c r="D46" s="85"/>
      <c r="E46" s="85"/>
      <c r="F46" s="85"/>
      <c r="G46" s="85"/>
      <c r="H46" s="85"/>
      <c r="I46" s="85"/>
      <c r="J46" s="85"/>
      <c r="K46" s="85"/>
      <c r="L46" s="85"/>
      <c r="M46" s="85"/>
      <c r="N46" s="85"/>
      <c r="O46" s="85"/>
    </row>
    <row r="47" spans="1:15">
      <c r="A47" s="85"/>
      <c r="B47" s="85"/>
      <c r="C47" s="85"/>
      <c r="D47" s="85"/>
      <c r="E47" s="85"/>
      <c r="F47" s="85"/>
      <c r="G47" s="85"/>
      <c r="H47" s="85"/>
      <c r="I47" s="85"/>
      <c r="J47" s="85"/>
      <c r="K47" s="85"/>
      <c r="L47" s="85"/>
      <c r="M47" s="85"/>
      <c r="N47" s="85"/>
      <c r="O47" s="85"/>
    </row>
    <row r="48" spans="1:15">
      <c r="A48" s="85"/>
      <c r="B48" s="85"/>
      <c r="C48" s="85"/>
      <c r="D48" s="85"/>
      <c r="E48" s="85"/>
      <c r="F48" s="85"/>
      <c r="G48" s="85"/>
      <c r="H48" s="85"/>
      <c r="I48" s="85"/>
      <c r="J48" s="85"/>
      <c r="K48" s="85"/>
      <c r="L48" s="85"/>
      <c r="M48" s="85"/>
      <c r="N48" s="85"/>
      <c r="O48" s="85"/>
    </row>
    <row r="49" spans="1:15">
      <c r="A49" s="85"/>
      <c r="B49" s="85"/>
      <c r="C49" s="85"/>
      <c r="D49" s="85"/>
      <c r="E49" s="85"/>
      <c r="F49" s="85"/>
      <c r="G49" s="85"/>
      <c r="H49" s="85"/>
      <c r="I49" s="85"/>
      <c r="J49" s="85"/>
      <c r="K49" s="85"/>
      <c r="L49" s="85"/>
      <c r="M49" s="85"/>
      <c r="N49" s="85"/>
      <c r="O49" s="85"/>
    </row>
    <row r="50" spans="1:15">
      <c r="A50" s="85"/>
      <c r="B50" s="85"/>
      <c r="C50" s="85"/>
      <c r="D50" s="85"/>
      <c r="E50" s="85"/>
      <c r="F50" s="85"/>
      <c r="G50" s="85"/>
      <c r="H50" s="85"/>
      <c r="I50" s="85"/>
      <c r="J50" s="85"/>
      <c r="K50" s="85"/>
      <c r="L50" s="85"/>
      <c r="M50" s="85"/>
      <c r="N50" s="85"/>
      <c r="O50" s="85"/>
    </row>
    <row r="51" spans="1:15">
      <c r="A51" s="85"/>
      <c r="B51" s="85"/>
      <c r="C51" s="85"/>
      <c r="D51" s="85"/>
      <c r="E51" s="85"/>
      <c r="F51" s="85"/>
      <c r="G51" s="85"/>
      <c r="H51" s="85"/>
      <c r="I51" s="85"/>
      <c r="J51" s="85"/>
      <c r="K51" s="85"/>
      <c r="L51" s="85"/>
      <c r="M51" s="85"/>
      <c r="N51" s="85"/>
      <c r="O51" s="85"/>
    </row>
    <row r="52" spans="1:15">
      <c r="A52" s="85"/>
      <c r="B52" s="85"/>
      <c r="C52" s="85"/>
      <c r="D52" s="85"/>
      <c r="E52" s="85"/>
      <c r="F52" s="85"/>
      <c r="G52" s="85"/>
      <c r="H52" s="85"/>
      <c r="I52" s="85"/>
      <c r="J52" s="85"/>
      <c r="K52" s="85"/>
      <c r="L52" s="85"/>
      <c r="M52" s="85"/>
      <c r="N52" s="85"/>
      <c r="O52" s="85"/>
    </row>
    <row r="53" spans="1:15">
      <c r="A53" s="85"/>
      <c r="B53" s="85"/>
      <c r="C53" s="85"/>
      <c r="D53" s="85"/>
      <c r="E53" s="85"/>
      <c r="F53" s="85"/>
      <c r="G53" s="85"/>
      <c r="H53" s="85"/>
      <c r="I53" s="85"/>
      <c r="J53" s="85"/>
      <c r="K53" s="85"/>
      <c r="L53" s="85"/>
      <c r="M53" s="85"/>
      <c r="N53" s="85"/>
      <c r="O53" s="85"/>
    </row>
    <row r="54" spans="1:15">
      <c r="A54" s="85"/>
      <c r="B54" s="85"/>
      <c r="C54" s="85"/>
      <c r="D54" s="85"/>
      <c r="E54" s="85"/>
      <c r="F54" s="85"/>
      <c r="G54" s="85"/>
      <c r="H54" s="85"/>
      <c r="I54" s="85"/>
      <c r="J54" s="85"/>
      <c r="K54" s="85"/>
      <c r="L54" s="85"/>
      <c r="M54" s="85"/>
      <c r="N54" s="85"/>
      <c r="O54" s="85"/>
    </row>
    <row r="55" spans="1:15">
      <c r="A55" s="85"/>
      <c r="B55" s="85"/>
      <c r="C55" s="85"/>
      <c r="D55" s="85"/>
      <c r="E55" s="85"/>
      <c r="F55" s="85"/>
      <c r="G55" s="85"/>
      <c r="H55" s="85"/>
      <c r="I55" s="85"/>
      <c r="J55" s="85"/>
      <c r="K55" s="85"/>
      <c r="L55" s="85"/>
      <c r="M55" s="85"/>
      <c r="N55" s="85"/>
      <c r="O55" s="85"/>
    </row>
    <row r="56" spans="1:15">
      <c r="A56" s="85"/>
      <c r="B56" s="85"/>
      <c r="C56" s="85"/>
      <c r="D56" s="85"/>
      <c r="E56" s="85"/>
      <c r="F56" s="85"/>
      <c r="G56" s="85"/>
      <c r="H56" s="85"/>
      <c r="I56" s="85"/>
      <c r="J56" s="85"/>
      <c r="K56" s="85"/>
      <c r="L56" s="85"/>
      <c r="M56" s="85"/>
      <c r="N56" s="85"/>
      <c r="O56" s="85"/>
    </row>
    <row r="57" spans="1:15">
      <c r="A57" s="85"/>
      <c r="B57" s="85"/>
      <c r="C57" s="85"/>
      <c r="D57" s="85"/>
      <c r="E57" s="85"/>
      <c r="F57" s="85"/>
      <c r="G57" s="85"/>
      <c r="H57" s="85"/>
      <c r="I57" s="85"/>
      <c r="J57" s="85"/>
      <c r="K57" s="85"/>
      <c r="L57" s="85"/>
      <c r="M57" s="85"/>
      <c r="N57" s="85"/>
      <c r="O57" s="85"/>
    </row>
    <row r="58" spans="1:15">
      <c r="A58" s="85"/>
      <c r="B58" s="85"/>
      <c r="C58" s="85"/>
      <c r="D58" s="85"/>
      <c r="E58" s="85"/>
      <c r="F58" s="85"/>
      <c r="G58" s="85"/>
      <c r="H58" s="85"/>
      <c r="I58" s="85"/>
      <c r="J58" s="85"/>
      <c r="K58" s="85"/>
      <c r="L58" s="85"/>
      <c r="M58" s="85"/>
      <c r="N58" s="85"/>
      <c r="O58" s="85"/>
    </row>
    <row r="59" spans="1:15">
      <c r="A59" s="85"/>
      <c r="B59" s="85"/>
      <c r="C59" s="85"/>
      <c r="D59" s="85"/>
      <c r="E59" s="85"/>
      <c r="F59" s="85"/>
      <c r="G59" s="85"/>
      <c r="H59" s="85"/>
      <c r="I59" s="85"/>
      <c r="J59" s="85"/>
      <c r="K59" s="85"/>
      <c r="L59" s="85"/>
      <c r="M59" s="85"/>
      <c r="N59" s="85"/>
      <c r="O59" s="85"/>
    </row>
    <row r="60" spans="1:15">
      <c r="A60" s="85"/>
      <c r="B60" s="85"/>
      <c r="C60" s="85"/>
      <c r="D60" s="85"/>
      <c r="E60" s="85"/>
      <c r="F60" s="85"/>
      <c r="G60" s="85"/>
      <c r="H60" s="85"/>
      <c r="I60" s="85"/>
      <c r="J60" s="85"/>
      <c r="K60" s="85"/>
      <c r="L60" s="85"/>
      <c r="M60" s="85"/>
      <c r="N60" s="85"/>
      <c r="O60" s="85"/>
    </row>
    <row r="61" spans="1:15">
      <c r="A61" s="85"/>
      <c r="B61" s="85"/>
      <c r="C61" s="85"/>
      <c r="D61" s="85"/>
      <c r="E61" s="85"/>
      <c r="F61" s="85"/>
      <c r="G61" s="85"/>
      <c r="H61" s="85"/>
      <c r="I61" s="85"/>
      <c r="J61" s="85"/>
      <c r="K61" s="85"/>
      <c r="L61" s="85"/>
      <c r="M61" s="85"/>
      <c r="N61" s="85"/>
      <c r="O61" s="85"/>
    </row>
    <row r="62" spans="1:15">
      <c r="A62" s="85"/>
      <c r="B62" s="85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</row>
    <row r="63" spans="1:15">
      <c r="A63" s="85"/>
      <c r="B63" s="85"/>
      <c r="C63" s="85"/>
      <c r="D63" s="85"/>
      <c r="E63" s="85"/>
      <c r="F63" s="85"/>
      <c r="G63" s="85"/>
      <c r="H63" s="85"/>
      <c r="I63" s="85"/>
      <c r="J63" s="85"/>
      <c r="K63" s="85"/>
      <c r="L63" s="85"/>
      <c r="M63" s="85"/>
      <c r="N63" s="85"/>
      <c r="O63" s="85"/>
    </row>
    <row r="64" spans="1:15">
      <c r="A64" s="85"/>
      <c r="B64" s="85"/>
      <c r="C64" s="85"/>
      <c r="D64" s="85"/>
      <c r="E64" s="85"/>
      <c r="F64" s="85"/>
      <c r="G64" s="85"/>
      <c r="H64" s="85"/>
      <c r="I64" s="85"/>
      <c r="J64" s="85"/>
      <c r="K64" s="85"/>
      <c r="L64" s="85"/>
      <c r="M64" s="85"/>
      <c r="N64" s="85"/>
      <c r="O64" s="85"/>
    </row>
    <row r="65" spans="1:15">
      <c r="A65" s="85"/>
      <c r="B65" s="85"/>
      <c r="C65" s="85"/>
      <c r="D65" s="85"/>
      <c r="E65" s="85"/>
      <c r="F65" s="85"/>
      <c r="G65" s="85"/>
      <c r="H65" s="85"/>
      <c r="I65" s="85"/>
      <c r="J65" s="85"/>
      <c r="K65" s="85"/>
      <c r="L65" s="85"/>
      <c r="M65" s="85"/>
      <c r="N65" s="85"/>
      <c r="O65" s="85"/>
    </row>
    <row r="66" spans="1:15">
      <c r="A66" s="85"/>
      <c r="B66" s="85"/>
      <c r="C66" s="85"/>
      <c r="D66" s="85"/>
      <c r="E66" s="85"/>
      <c r="F66" s="85"/>
      <c r="G66" s="85"/>
      <c r="H66" s="85"/>
      <c r="I66" s="85"/>
      <c r="J66" s="85"/>
      <c r="K66" s="85"/>
      <c r="L66" s="85"/>
      <c r="M66" s="85"/>
      <c r="N66" s="85"/>
      <c r="O66" s="85"/>
    </row>
    <row r="67" spans="1:15">
      <c r="A67" s="85"/>
      <c r="B67" s="85"/>
      <c r="C67" s="85"/>
      <c r="D67" s="85"/>
      <c r="E67" s="85"/>
      <c r="F67" s="85"/>
      <c r="G67" s="85"/>
      <c r="H67" s="85"/>
      <c r="I67" s="85"/>
      <c r="J67" s="85"/>
      <c r="K67" s="85"/>
      <c r="L67" s="85"/>
      <c r="M67" s="85"/>
      <c r="N67" s="85"/>
      <c r="O67" s="85"/>
    </row>
    <row r="68" spans="1:15">
      <c r="A68" s="85"/>
      <c r="B68" s="85"/>
      <c r="C68" s="85"/>
      <c r="D68" s="85"/>
      <c r="E68" s="85"/>
      <c r="F68" s="85"/>
      <c r="G68" s="85"/>
      <c r="H68" s="85"/>
      <c r="I68" s="85"/>
      <c r="J68" s="85"/>
      <c r="K68" s="85"/>
      <c r="L68" s="85"/>
      <c r="M68" s="85"/>
      <c r="N68" s="85"/>
      <c r="O68" s="85"/>
    </row>
    <row r="69" spans="1:15">
      <c r="A69" s="85"/>
      <c r="B69" s="85"/>
      <c r="C69" s="85"/>
      <c r="D69" s="85"/>
      <c r="E69" s="85"/>
      <c r="F69" s="85"/>
      <c r="G69" s="85"/>
      <c r="H69" s="85"/>
      <c r="I69" s="85"/>
      <c r="J69" s="85"/>
      <c r="K69" s="85"/>
      <c r="L69" s="85"/>
      <c r="M69" s="85"/>
      <c r="N69" s="85"/>
      <c r="O69" s="85"/>
    </row>
    <row r="70" spans="1:15">
      <c r="A70" s="85"/>
      <c r="B70" s="85"/>
      <c r="C70" s="85"/>
      <c r="D70" s="85"/>
      <c r="E70" s="85"/>
      <c r="F70" s="85"/>
      <c r="G70" s="85"/>
      <c r="H70" s="85"/>
      <c r="I70" s="85"/>
      <c r="J70" s="85"/>
      <c r="K70" s="85"/>
      <c r="L70" s="85"/>
      <c r="M70" s="85"/>
      <c r="N70" s="85"/>
      <c r="O70" s="85"/>
    </row>
    <row r="71" spans="1:15">
      <c r="A71" s="85"/>
      <c r="B71" s="85"/>
      <c r="C71" s="85"/>
      <c r="D71" s="85"/>
      <c r="E71" s="85"/>
      <c r="F71" s="85"/>
      <c r="G71" s="85"/>
      <c r="H71" s="85"/>
      <c r="I71" s="85"/>
      <c r="J71" s="85"/>
      <c r="K71" s="85"/>
      <c r="L71" s="85"/>
      <c r="M71" s="85"/>
      <c r="N71" s="85"/>
      <c r="O71" s="85"/>
    </row>
    <row r="72" spans="1:15">
      <c r="A72" s="85"/>
      <c r="B72" s="85"/>
      <c r="C72" s="85"/>
      <c r="D72" s="85"/>
      <c r="E72" s="85"/>
      <c r="F72" s="85"/>
      <c r="G72" s="85"/>
      <c r="H72" s="85"/>
      <c r="I72" s="85"/>
      <c r="J72" s="85"/>
      <c r="K72" s="85"/>
      <c r="L72" s="85"/>
      <c r="M72" s="85"/>
      <c r="N72" s="85"/>
      <c r="O72" s="85"/>
    </row>
    <row r="73" spans="1:15">
      <c r="A73" s="85"/>
      <c r="B73" s="85"/>
      <c r="C73" s="85"/>
      <c r="D73" s="85"/>
      <c r="E73" s="85"/>
      <c r="F73" s="85"/>
      <c r="G73" s="85"/>
      <c r="H73" s="85"/>
      <c r="I73" s="85"/>
      <c r="J73" s="85"/>
      <c r="K73" s="85"/>
      <c r="L73" s="85"/>
      <c r="M73" s="85"/>
      <c r="N73" s="85"/>
      <c r="O73" s="85"/>
    </row>
    <row r="74" spans="1:15">
      <c r="A74" s="85"/>
      <c r="B74" s="85"/>
      <c r="C74" s="85"/>
      <c r="D74" s="85"/>
      <c r="E74" s="85"/>
      <c r="F74" s="85"/>
      <c r="G74" s="85"/>
      <c r="H74" s="85"/>
      <c r="I74" s="85"/>
      <c r="J74" s="85"/>
      <c r="K74" s="85"/>
      <c r="L74" s="85"/>
      <c r="M74" s="85"/>
      <c r="N74" s="85"/>
      <c r="O74" s="85"/>
    </row>
    <row r="75" spans="1:15">
      <c r="A75" s="85"/>
      <c r="B75" s="85"/>
      <c r="C75" s="85"/>
      <c r="D75" s="85"/>
      <c r="E75" s="85"/>
      <c r="F75" s="85"/>
      <c r="G75" s="85"/>
      <c r="H75" s="85"/>
      <c r="I75" s="85"/>
      <c r="J75" s="85"/>
      <c r="K75" s="85"/>
      <c r="L75" s="85"/>
      <c r="M75" s="85"/>
      <c r="N75" s="85"/>
      <c r="O75" s="85"/>
    </row>
    <row r="76" spans="1:15">
      <c r="A76" s="85"/>
      <c r="B76" s="85"/>
      <c r="C76" s="85"/>
      <c r="D76" s="85"/>
      <c r="E76" s="85"/>
      <c r="F76" s="85"/>
      <c r="G76" s="85"/>
      <c r="H76" s="85"/>
      <c r="I76" s="85"/>
      <c r="J76" s="85"/>
      <c r="K76" s="85"/>
      <c r="L76" s="85"/>
      <c r="M76" s="85"/>
      <c r="N76" s="85"/>
      <c r="O76" s="85"/>
    </row>
    <row r="77" spans="1:15">
      <c r="A77" s="85"/>
      <c r="B77" s="85"/>
      <c r="C77" s="85"/>
      <c r="D77" s="85"/>
      <c r="E77" s="85"/>
      <c r="F77" s="85"/>
      <c r="G77" s="85"/>
      <c r="H77" s="85"/>
      <c r="I77" s="85"/>
      <c r="J77" s="85"/>
      <c r="K77" s="85"/>
      <c r="L77" s="85"/>
      <c r="M77" s="85"/>
      <c r="N77" s="85"/>
      <c r="O77" s="85"/>
    </row>
    <row r="78" spans="1:15">
      <c r="A78" s="85"/>
      <c r="B78" s="85"/>
      <c r="C78" s="85"/>
      <c r="D78" s="85"/>
      <c r="E78" s="85"/>
      <c r="F78" s="85"/>
      <c r="G78" s="85"/>
      <c r="H78" s="85"/>
      <c r="I78" s="85"/>
      <c r="J78" s="85"/>
      <c r="K78" s="85"/>
      <c r="L78" s="85"/>
      <c r="M78" s="85"/>
      <c r="N78" s="85"/>
      <c r="O78" s="85"/>
    </row>
    <row r="79" spans="1:15">
      <c r="A79" s="85"/>
      <c r="B79" s="85"/>
      <c r="C79" s="85"/>
      <c r="D79" s="85"/>
      <c r="E79" s="85"/>
      <c r="F79" s="85"/>
      <c r="G79" s="85"/>
      <c r="H79" s="85"/>
      <c r="I79" s="85"/>
      <c r="J79" s="85"/>
      <c r="K79" s="85"/>
      <c r="L79" s="85"/>
      <c r="M79" s="85"/>
      <c r="N79" s="85"/>
      <c r="O79" s="85"/>
    </row>
    <row r="80" spans="1:15">
      <c r="A80" s="85"/>
      <c r="B80" s="85"/>
      <c r="C80" s="85"/>
      <c r="D80" s="85"/>
      <c r="E80" s="85"/>
      <c r="F80" s="85"/>
      <c r="G80" s="85"/>
      <c r="H80" s="85"/>
      <c r="I80" s="85"/>
      <c r="J80" s="85"/>
      <c r="K80" s="85"/>
      <c r="L80" s="85"/>
      <c r="M80" s="85"/>
      <c r="N80" s="85"/>
      <c r="O80" s="85"/>
    </row>
    <row r="81" spans="1:15">
      <c r="A81" s="85"/>
      <c r="B81" s="85"/>
      <c r="C81" s="85"/>
      <c r="D81" s="85"/>
      <c r="E81" s="85"/>
      <c r="F81" s="85"/>
      <c r="G81" s="85"/>
      <c r="H81" s="85"/>
      <c r="I81" s="85"/>
      <c r="J81" s="85"/>
      <c r="K81" s="85"/>
      <c r="L81" s="85"/>
      <c r="M81" s="85"/>
      <c r="N81" s="85"/>
      <c r="O81" s="85"/>
    </row>
    <row r="82" spans="1:15">
      <c r="A82" s="85"/>
      <c r="B82" s="85"/>
      <c r="C82" s="85"/>
      <c r="D82" s="85"/>
      <c r="E82" s="85"/>
      <c r="F82" s="85"/>
      <c r="G82" s="85"/>
      <c r="H82" s="85"/>
      <c r="I82" s="85"/>
      <c r="J82" s="85"/>
      <c r="K82" s="85"/>
      <c r="L82" s="85"/>
      <c r="M82" s="85"/>
      <c r="N82" s="85"/>
      <c r="O82" s="85"/>
    </row>
    <row r="83" spans="1:15">
      <c r="A83" s="85"/>
      <c r="B83" s="85"/>
      <c r="C83" s="85"/>
      <c r="D83" s="85"/>
      <c r="E83" s="85"/>
      <c r="F83" s="85"/>
      <c r="G83" s="85"/>
      <c r="H83" s="85"/>
      <c r="I83" s="85"/>
      <c r="J83" s="85"/>
      <c r="K83" s="85"/>
      <c r="L83" s="85"/>
      <c r="M83" s="85"/>
      <c r="N83" s="85"/>
      <c r="O83" s="85"/>
    </row>
    <row r="84" spans="1:15">
      <c r="A84" s="85"/>
      <c r="B84" s="85"/>
      <c r="C84" s="85"/>
      <c r="D84" s="85"/>
      <c r="E84" s="85"/>
      <c r="F84" s="85"/>
      <c r="G84" s="85"/>
      <c r="H84" s="85"/>
      <c r="I84" s="85"/>
      <c r="J84" s="85"/>
      <c r="K84" s="85"/>
      <c r="L84" s="85"/>
      <c r="M84" s="85"/>
      <c r="N84" s="85"/>
      <c r="O84" s="85"/>
    </row>
    <row r="85" spans="1:15">
      <c r="A85" s="85"/>
      <c r="B85" s="85"/>
      <c r="C85" s="85"/>
      <c r="D85" s="85"/>
      <c r="E85" s="85"/>
      <c r="F85" s="85"/>
      <c r="G85" s="85"/>
      <c r="H85" s="85"/>
      <c r="I85" s="85"/>
      <c r="J85" s="85"/>
      <c r="K85" s="85"/>
      <c r="L85" s="85"/>
      <c r="M85" s="85"/>
      <c r="N85" s="85"/>
      <c r="O85" s="85"/>
    </row>
    <row r="86" spans="1:15">
      <c r="A86" s="85"/>
      <c r="B86" s="85"/>
      <c r="C86" s="85"/>
      <c r="D86" s="85"/>
      <c r="E86" s="85"/>
      <c r="F86" s="85"/>
      <c r="G86" s="85"/>
      <c r="H86" s="85"/>
      <c r="I86" s="85"/>
      <c r="J86" s="85"/>
      <c r="K86" s="85"/>
      <c r="L86" s="85"/>
      <c r="M86" s="85"/>
      <c r="N86" s="85"/>
      <c r="O86" s="85"/>
    </row>
    <row r="87" spans="1:15">
      <c r="A87" s="85"/>
      <c r="B87" s="85"/>
      <c r="C87" s="85"/>
      <c r="D87" s="85"/>
      <c r="E87" s="85"/>
      <c r="F87" s="85"/>
      <c r="G87" s="85"/>
      <c r="H87" s="85"/>
      <c r="I87" s="85"/>
      <c r="J87" s="85"/>
      <c r="K87" s="85"/>
      <c r="L87" s="85"/>
      <c r="M87" s="85"/>
      <c r="N87" s="85"/>
      <c r="O87" s="85"/>
    </row>
    <row r="88" spans="1:15">
      <c r="A88" s="85"/>
      <c r="B88" s="85"/>
      <c r="C88" s="85"/>
      <c r="D88" s="85"/>
      <c r="E88" s="85"/>
      <c r="F88" s="85"/>
      <c r="G88" s="85"/>
      <c r="H88" s="85"/>
      <c r="I88" s="85"/>
      <c r="J88" s="85"/>
      <c r="K88" s="85"/>
      <c r="L88" s="85"/>
      <c r="M88" s="85"/>
      <c r="N88" s="85"/>
      <c r="O88" s="85"/>
    </row>
    <row r="89" spans="1:15">
      <c r="A89" s="85"/>
      <c r="B89" s="85"/>
      <c r="C89" s="85"/>
      <c r="D89" s="85"/>
      <c r="E89" s="85"/>
      <c r="F89" s="85"/>
      <c r="G89" s="85"/>
      <c r="H89" s="85"/>
      <c r="I89" s="85"/>
      <c r="J89" s="85"/>
      <c r="K89" s="85"/>
      <c r="L89" s="85"/>
      <c r="M89" s="85"/>
      <c r="N89" s="85"/>
      <c r="O89" s="85"/>
    </row>
    <row r="90" spans="1:15">
      <c r="A90" s="85"/>
      <c r="B90" s="85"/>
      <c r="C90" s="85"/>
      <c r="D90" s="85"/>
      <c r="E90" s="85"/>
      <c r="F90" s="85"/>
      <c r="G90" s="85"/>
      <c r="H90" s="85"/>
      <c r="I90" s="85"/>
      <c r="J90" s="85"/>
      <c r="K90" s="85"/>
      <c r="L90" s="85"/>
      <c r="M90" s="85"/>
      <c r="N90" s="85"/>
      <c r="O90" s="85"/>
    </row>
    <row r="91" spans="1:15">
      <c r="A91" s="85"/>
      <c r="B91" s="85"/>
      <c r="C91" s="85"/>
      <c r="D91" s="85"/>
      <c r="E91" s="85"/>
      <c r="F91" s="85"/>
      <c r="G91" s="85"/>
      <c r="H91" s="85"/>
      <c r="I91" s="85"/>
      <c r="J91" s="85"/>
      <c r="K91" s="85"/>
      <c r="L91" s="85"/>
      <c r="M91" s="85"/>
      <c r="N91" s="85"/>
      <c r="O91" s="85"/>
    </row>
    <row r="92" spans="1:15">
      <c r="A92" s="85"/>
      <c r="B92" s="85"/>
      <c r="C92" s="85"/>
      <c r="D92" s="85"/>
      <c r="E92" s="85"/>
      <c r="F92" s="85"/>
      <c r="G92" s="85"/>
      <c r="H92" s="85"/>
      <c r="I92" s="85"/>
      <c r="J92" s="85"/>
      <c r="K92" s="85"/>
      <c r="L92" s="85"/>
      <c r="M92" s="85"/>
      <c r="N92" s="85"/>
      <c r="O92" s="85"/>
    </row>
  </sheetData>
  <mergeCells count="16">
    <mergeCell ref="K27:N27"/>
    <mergeCell ref="A1:N1"/>
    <mergeCell ref="F3:N3"/>
    <mergeCell ref="F4:N4"/>
    <mergeCell ref="B6:E6"/>
    <mergeCell ref="F6:N6"/>
    <mergeCell ref="A7:A8"/>
    <mergeCell ref="B7:C7"/>
    <mergeCell ref="D7:E7"/>
    <mergeCell ref="F7:F8"/>
    <mergeCell ref="G7:H7"/>
    <mergeCell ref="I7:K7"/>
    <mergeCell ref="L7:N7"/>
    <mergeCell ref="A17:C21"/>
    <mergeCell ref="H19:H22"/>
    <mergeCell ref="I20:N20"/>
  </mergeCells>
  <pageMargins left="0.23622047244094491" right="0.23622047244094491" top="0.37" bottom="0.63" header="0.25" footer="0.25"/>
  <pageSetup scale="63" fitToHeight="0" orientation="landscape" horizontalDpi="4294967294" verticalDpi="4294967295" r:id="rId1"/>
  <headerFooter>
    <oddFooter>&amp;L&amp;"Garamond,Normal"&amp;10Dir. Planeación  y  Administración
Subdir. Planeación, Programación y Evaluación
Depto. Programación y Evaluación&amp;R&amp;"Garamond,Normal"&amp;10Pag.. &amp;P/&amp;N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8"/>
  <sheetViews>
    <sheetView topLeftCell="A13" zoomScale="80" zoomScaleNormal="80" workbookViewId="0">
      <selection activeCell="O5" sqref="O5"/>
    </sheetView>
  </sheetViews>
  <sheetFormatPr baseColWidth="10" defaultRowHeight="15"/>
  <cols>
    <col min="1" max="1" width="2" customWidth="1"/>
    <col min="2" max="2" width="35.7109375" customWidth="1"/>
    <col min="3" max="3" width="15.7109375" customWidth="1"/>
    <col min="4" max="4" width="2.7109375" customWidth="1"/>
    <col min="5" max="7" width="16.7109375" customWidth="1"/>
    <col min="8" max="8" width="2.7109375" customWidth="1"/>
    <col min="9" max="9" width="16.7109375" customWidth="1"/>
    <col min="10" max="10" width="14.7109375" customWidth="1"/>
    <col min="11" max="11" width="20.7109375" customWidth="1"/>
    <col min="12" max="12" width="1.42578125" customWidth="1"/>
  </cols>
  <sheetData>
    <row r="1" spans="2:11" ht="8.25" customHeight="1"/>
    <row r="2" spans="2:11" ht="18">
      <c r="C2" s="518" t="s">
        <v>20</v>
      </c>
      <c r="D2" s="518"/>
      <c r="E2" s="518"/>
      <c r="F2" s="518"/>
      <c r="G2" s="518"/>
      <c r="H2" s="518"/>
      <c r="I2" s="518"/>
      <c r="J2" s="518"/>
    </row>
    <row r="3" spans="2:11" ht="18">
      <c r="C3" s="4"/>
      <c r="D3" s="4"/>
      <c r="E3" s="5"/>
      <c r="F3" s="5"/>
      <c r="G3" s="5"/>
      <c r="H3" s="5"/>
      <c r="I3" s="5"/>
    </row>
    <row r="4" spans="2:11" ht="27.75" customHeight="1">
      <c r="B4" s="519" t="s">
        <v>3</v>
      </c>
      <c r="C4" s="520"/>
      <c r="D4" s="520" t="s">
        <v>4</v>
      </c>
      <c r="E4" s="520"/>
      <c r="F4" s="67" t="s">
        <v>5</v>
      </c>
      <c r="G4" s="67" t="s">
        <v>6</v>
      </c>
      <c r="H4" s="520" t="s">
        <v>7</v>
      </c>
      <c r="I4" s="520"/>
      <c r="J4" s="7" t="s">
        <v>8</v>
      </c>
    </row>
    <row r="5" spans="2:11" ht="34.5" customHeight="1">
      <c r="B5" s="521" t="s">
        <v>159</v>
      </c>
      <c r="C5" s="522"/>
      <c r="D5" s="523"/>
      <c r="E5" s="523"/>
      <c r="F5" s="68"/>
      <c r="G5" s="68"/>
      <c r="H5" s="522"/>
      <c r="I5" s="522"/>
      <c r="J5" s="9"/>
    </row>
    <row r="6" spans="2:11" ht="18.75" thickBot="1">
      <c r="B6" s="517"/>
      <c r="C6" s="517"/>
      <c r="D6" s="517"/>
      <c r="E6" s="517"/>
      <c r="F6" s="10"/>
      <c r="G6" s="10"/>
      <c r="H6" s="517"/>
      <c r="I6" s="517"/>
    </row>
    <row r="7" spans="2:11" ht="18.75" thickBot="1">
      <c r="B7" s="528" t="s">
        <v>9</v>
      </c>
      <c r="C7" s="529"/>
      <c r="D7" s="529"/>
      <c r="E7" s="529"/>
      <c r="F7" s="529"/>
      <c r="G7" s="529"/>
      <c r="H7" s="529"/>
      <c r="I7" s="529"/>
      <c r="J7" s="529"/>
      <c r="K7" s="530"/>
    </row>
    <row r="8" spans="2:11" ht="15.75" thickBot="1">
      <c r="B8" s="531" t="s">
        <v>158</v>
      </c>
      <c r="C8" s="532"/>
      <c r="D8" s="532"/>
      <c r="E8" s="532"/>
      <c r="F8" s="532"/>
      <c r="G8" s="532"/>
      <c r="H8" s="532"/>
      <c r="I8" s="532"/>
      <c r="J8" s="532"/>
      <c r="K8" s="533"/>
    </row>
    <row r="9" spans="2:11" ht="15.75" thickBot="1">
      <c r="B9" s="534"/>
      <c r="C9" s="532"/>
      <c r="D9" s="532"/>
      <c r="E9" s="532"/>
      <c r="F9" s="532"/>
      <c r="G9" s="532"/>
      <c r="H9" s="532"/>
      <c r="I9" s="532"/>
      <c r="J9" s="532"/>
      <c r="K9" s="533"/>
    </row>
    <row r="10" spans="2:11" ht="15.75" thickBot="1">
      <c r="B10" s="534"/>
      <c r="C10" s="532"/>
      <c r="D10" s="532"/>
      <c r="E10" s="532"/>
      <c r="F10" s="532"/>
      <c r="G10" s="532"/>
      <c r="H10" s="532"/>
      <c r="I10" s="532"/>
      <c r="J10" s="532"/>
      <c r="K10" s="533"/>
    </row>
    <row r="11" spans="2:11" ht="15.75" thickBot="1">
      <c r="B11" s="534"/>
      <c r="C11" s="532"/>
      <c r="D11" s="532"/>
      <c r="E11" s="532"/>
      <c r="F11" s="532"/>
      <c r="G11" s="532"/>
      <c r="H11" s="532"/>
      <c r="I11" s="532"/>
      <c r="J11" s="532"/>
      <c r="K11" s="533"/>
    </row>
    <row r="12" spans="2:11" ht="15.75" thickBot="1">
      <c r="B12" s="534"/>
      <c r="C12" s="532"/>
      <c r="D12" s="532"/>
      <c r="E12" s="532"/>
      <c r="F12" s="532"/>
      <c r="G12" s="532"/>
      <c r="H12" s="532"/>
      <c r="I12" s="532"/>
      <c r="J12" s="532"/>
      <c r="K12" s="533"/>
    </row>
    <row r="13" spans="2:11" ht="15.75" thickBot="1">
      <c r="B13" s="534"/>
      <c r="C13" s="532"/>
      <c r="D13" s="532"/>
      <c r="E13" s="532"/>
      <c r="F13" s="532"/>
      <c r="G13" s="532"/>
      <c r="H13" s="532"/>
      <c r="I13" s="532"/>
      <c r="J13" s="532"/>
      <c r="K13" s="533"/>
    </row>
    <row r="14" spans="2:11" ht="15.75" thickBot="1">
      <c r="B14" s="534"/>
      <c r="C14" s="532"/>
      <c r="D14" s="532"/>
      <c r="E14" s="532"/>
      <c r="F14" s="532"/>
      <c r="G14" s="532"/>
      <c r="H14" s="532"/>
      <c r="I14" s="532"/>
      <c r="J14" s="532"/>
      <c r="K14" s="533"/>
    </row>
    <row r="15" spans="2:11" ht="15.75" thickBot="1">
      <c r="B15" s="534"/>
      <c r="C15" s="532"/>
      <c r="D15" s="532"/>
      <c r="E15" s="532"/>
      <c r="F15" s="532"/>
      <c r="G15" s="532"/>
      <c r="H15" s="532"/>
      <c r="I15" s="532"/>
      <c r="J15" s="532"/>
      <c r="K15" s="533"/>
    </row>
    <row r="16" spans="2:11" ht="15.75" thickBot="1"/>
    <row r="17" spans="2:11" ht="16.5" thickBot="1">
      <c r="B17" s="535" t="s">
        <v>160</v>
      </c>
      <c r="C17" s="536"/>
      <c r="D17" s="536"/>
      <c r="E17" s="536"/>
      <c r="F17" s="536"/>
      <c r="G17" s="536"/>
      <c r="H17" s="536"/>
      <c r="I17" s="536"/>
      <c r="J17" s="536"/>
      <c r="K17" s="537"/>
    </row>
    <row r="18" spans="2:11">
      <c r="B18" s="538" t="s">
        <v>161</v>
      </c>
      <c r="C18" s="539"/>
      <c r="D18" s="539"/>
      <c r="E18" s="539"/>
      <c r="F18" s="539"/>
      <c r="G18" s="539"/>
      <c r="H18" s="539"/>
      <c r="I18" s="539"/>
      <c r="J18" s="539"/>
      <c r="K18" s="540"/>
    </row>
    <row r="19" spans="2:11">
      <c r="B19" s="541"/>
      <c r="C19" s="542"/>
      <c r="D19" s="542"/>
      <c r="E19" s="542"/>
      <c r="F19" s="542"/>
      <c r="G19" s="542"/>
      <c r="H19" s="542"/>
      <c r="I19" s="542"/>
      <c r="J19" s="542"/>
      <c r="K19" s="543"/>
    </row>
    <row r="20" spans="2:11">
      <c r="B20" s="541"/>
      <c r="C20" s="542"/>
      <c r="D20" s="542"/>
      <c r="E20" s="542"/>
      <c r="F20" s="542"/>
      <c r="G20" s="542"/>
      <c r="H20" s="542"/>
      <c r="I20" s="542"/>
      <c r="J20" s="542"/>
      <c r="K20" s="543"/>
    </row>
    <row r="21" spans="2:11" ht="15.75" thickBot="1">
      <c r="B21" s="544"/>
      <c r="C21" s="545"/>
      <c r="D21" s="545"/>
      <c r="E21" s="545"/>
      <c r="F21" s="545"/>
      <c r="G21" s="545"/>
      <c r="H21" s="545"/>
      <c r="I21" s="545"/>
      <c r="J21" s="545"/>
      <c r="K21" s="546"/>
    </row>
    <row r="23" spans="2:11" ht="120" customHeight="1">
      <c r="B23" s="547"/>
      <c r="C23" s="548"/>
      <c r="E23" s="547"/>
      <c r="F23" s="551"/>
      <c r="G23" s="548"/>
      <c r="H23" s="11"/>
      <c r="I23" s="547"/>
      <c r="J23" s="551"/>
      <c r="K23" s="548"/>
    </row>
    <row r="24" spans="2:11" ht="120" customHeight="1">
      <c r="B24" s="549"/>
      <c r="C24" s="550"/>
      <c r="E24" s="549"/>
      <c r="F24" s="552"/>
      <c r="G24" s="550"/>
      <c r="H24" s="11"/>
      <c r="I24" s="549"/>
      <c r="J24" s="552"/>
      <c r="K24" s="550"/>
    </row>
    <row r="26" spans="2:11" ht="15.75" thickBot="1"/>
    <row r="27" spans="2:11">
      <c r="B27" s="524" t="s">
        <v>155</v>
      </c>
      <c r="C27" s="525"/>
      <c r="E27" s="524" t="s">
        <v>156</v>
      </c>
      <c r="F27" s="525"/>
      <c r="I27" s="524" t="s">
        <v>157</v>
      </c>
      <c r="J27" s="525"/>
    </row>
    <row r="28" spans="2:11" ht="33.75" customHeight="1" thickBot="1">
      <c r="B28" s="526"/>
      <c r="C28" s="527"/>
      <c r="E28" s="526"/>
      <c r="F28" s="527"/>
      <c r="I28" s="526"/>
      <c r="J28" s="527"/>
    </row>
  </sheetData>
  <mergeCells count="20">
    <mergeCell ref="B18:K21"/>
    <mergeCell ref="B23:C24"/>
    <mergeCell ref="E23:G24"/>
    <mergeCell ref="I23:K24"/>
    <mergeCell ref="B27:C28"/>
    <mergeCell ref="E27:F28"/>
    <mergeCell ref="I27:J28"/>
    <mergeCell ref="B17:K17"/>
    <mergeCell ref="C2:J2"/>
    <mergeCell ref="B4:C4"/>
    <mergeCell ref="D4:E4"/>
    <mergeCell ref="H4:I4"/>
    <mergeCell ref="B5:C5"/>
    <mergeCell ref="D5:E5"/>
    <mergeCell ref="H5:I5"/>
    <mergeCell ref="B6:C6"/>
    <mergeCell ref="D6:E6"/>
    <mergeCell ref="H6:I6"/>
    <mergeCell ref="B7:K7"/>
    <mergeCell ref="B8:K15"/>
  </mergeCells>
  <conditionalFormatting sqref="T1:U7">
    <cfRule type="cellIs" dxfId="405" priority="3" operator="greaterThan">
      <formula>1</formula>
    </cfRule>
  </conditionalFormatting>
  <conditionalFormatting sqref="T12:U12">
    <cfRule type="cellIs" dxfId="404" priority="2" operator="greaterThan">
      <formula>1</formula>
    </cfRule>
  </conditionalFormatting>
  <conditionalFormatting sqref="T13:U14">
    <cfRule type="cellIs" dxfId="403" priority="1" operator="greaterThan">
      <formula>1</formula>
    </cfRule>
  </conditionalFormatting>
  <pageMargins left="0.7" right="0.7" top="0.75" bottom="0.75" header="0.3" footer="0.3"/>
  <pageSetup orientation="portrait" horizontalDpi="4294967292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K29"/>
  <sheetViews>
    <sheetView zoomScale="80" zoomScaleNormal="80" workbookViewId="0">
      <pane ySplit="1" topLeftCell="A2" activePane="bottomLeft" state="frozen"/>
      <selection pane="bottomLeft" activeCell="F6" sqref="F6"/>
    </sheetView>
  </sheetViews>
  <sheetFormatPr baseColWidth="10" defaultRowHeight="15"/>
  <cols>
    <col min="1" max="1" width="5.140625" customWidth="1"/>
    <col min="2" max="2" width="6.7109375" bestFit="1" customWidth="1"/>
    <col min="3" max="3" width="22.5703125" customWidth="1"/>
    <col min="4" max="4" width="53.5703125" customWidth="1"/>
    <col min="5" max="5" width="36.42578125" customWidth="1"/>
    <col min="6" max="6" width="32.85546875" style="353" customWidth="1"/>
    <col min="7" max="7" width="20.140625" customWidth="1"/>
    <col min="8" max="8" width="11.42578125" customWidth="1"/>
    <col min="10" max="16" width="11.42578125" customWidth="1"/>
    <col min="21" max="21" width="13.85546875" customWidth="1"/>
    <col min="24" max="24" width="12.7109375" customWidth="1"/>
    <col min="25" max="25" width="13.85546875" customWidth="1"/>
    <col min="28" max="28" width="2.5703125" customWidth="1"/>
  </cols>
  <sheetData>
    <row r="1" spans="1:35" s="264" customFormat="1" ht="39.75" thickTop="1" thickBot="1">
      <c r="A1" s="249" t="s">
        <v>253</v>
      </c>
      <c r="B1" s="250" t="s">
        <v>254</v>
      </c>
      <c r="C1" s="251" t="s">
        <v>255</v>
      </c>
      <c r="D1" s="251" t="s">
        <v>256</v>
      </c>
      <c r="E1" s="252" t="s">
        <v>257</v>
      </c>
      <c r="F1" s="253" t="s">
        <v>258</v>
      </c>
      <c r="G1" s="251" t="s">
        <v>259</v>
      </c>
      <c r="H1" s="251" t="s">
        <v>0</v>
      </c>
      <c r="I1" s="254" t="s">
        <v>260</v>
      </c>
      <c r="J1" s="255" t="s">
        <v>261</v>
      </c>
      <c r="K1" s="255" t="s">
        <v>262</v>
      </c>
      <c r="L1" s="256" t="s">
        <v>263</v>
      </c>
      <c r="M1" s="257" t="s">
        <v>264</v>
      </c>
      <c r="N1" s="258" t="s">
        <v>265</v>
      </c>
      <c r="O1" s="255" t="s">
        <v>266</v>
      </c>
      <c r="P1" s="255" t="s">
        <v>267</v>
      </c>
      <c r="Q1" s="259" t="s">
        <v>268</v>
      </c>
      <c r="R1" s="260" t="s">
        <v>269</v>
      </c>
      <c r="S1" s="258" t="s">
        <v>270</v>
      </c>
      <c r="T1" s="255" t="s">
        <v>271</v>
      </c>
      <c r="U1" s="255" t="s">
        <v>272</v>
      </c>
      <c r="V1" s="259" t="s">
        <v>273</v>
      </c>
      <c r="W1" s="258" t="s">
        <v>274</v>
      </c>
      <c r="X1" s="255" t="s">
        <v>275</v>
      </c>
      <c r="Y1" s="255" t="s">
        <v>276</v>
      </c>
      <c r="Z1" s="259" t="s">
        <v>277</v>
      </c>
      <c r="AA1" s="260" t="s">
        <v>278</v>
      </c>
      <c r="AB1" s="261"/>
      <c r="AC1" s="262" t="s">
        <v>279</v>
      </c>
      <c r="AD1" s="262" t="s">
        <v>248</v>
      </c>
      <c r="AE1" s="262" t="s">
        <v>249</v>
      </c>
      <c r="AF1" s="262" t="s">
        <v>250</v>
      </c>
      <c r="AG1" s="262" t="s">
        <v>251</v>
      </c>
      <c r="AH1" s="263" t="s">
        <v>280</v>
      </c>
      <c r="AI1" s="263" t="s">
        <v>281</v>
      </c>
    </row>
    <row r="2" spans="1:35" s="261" customFormat="1" ht="50.1" customHeight="1" thickTop="1" thickBot="1">
      <c r="A2" s="265">
        <v>4</v>
      </c>
      <c r="B2" s="266">
        <v>4.01</v>
      </c>
      <c r="C2" s="267" t="s">
        <v>282</v>
      </c>
      <c r="D2" s="268" t="s">
        <v>283</v>
      </c>
      <c r="E2" s="269" t="s">
        <v>284</v>
      </c>
      <c r="F2" s="268" t="s">
        <v>285</v>
      </c>
      <c r="G2" s="270"/>
      <c r="H2" s="271" t="s">
        <v>172</v>
      </c>
      <c r="I2" s="272"/>
      <c r="J2" s="273"/>
      <c r="K2" s="274"/>
      <c r="L2" s="274"/>
      <c r="M2" s="272"/>
      <c r="N2" s="274"/>
      <c r="O2" s="274"/>
      <c r="P2" s="274"/>
      <c r="Q2" s="272"/>
      <c r="R2" s="275"/>
      <c r="S2" s="274"/>
      <c r="T2" s="274"/>
      <c r="U2" s="274"/>
      <c r="V2" s="272"/>
      <c r="W2" s="274"/>
      <c r="X2" s="274"/>
      <c r="Y2" s="274"/>
      <c r="Z2" s="272"/>
      <c r="AA2" s="275"/>
      <c r="AC2" s="276"/>
      <c r="AD2" s="277"/>
      <c r="AE2" s="277"/>
      <c r="AF2" s="277"/>
      <c r="AG2" s="272"/>
      <c r="AH2" s="272"/>
      <c r="AI2" s="278"/>
    </row>
    <row r="3" spans="1:35" s="261" customFormat="1" ht="50.1" customHeight="1" thickTop="1" thickBot="1">
      <c r="A3" s="279">
        <v>4</v>
      </c>
      <c r="B3" s="280">
        <v>4.0199999999999996</v>
      </c>
      <c r="C3" s="281" t="s">
        <v>282</v>
      </c>
      <c r="D3" s="282" t="s">
        <v>283</v>
      </c>
      <c r="E3" s="283" t="s">
        <v>284</v>
      </c>
      <c r="F3" s="282" t="s">
        <v>285</v>
      </c>
      <c r="G3" s="284"/>
      <c r="H3" s="285" t="s">
        <v>200</v>
      </c>
      <c r="I3" s="286"/>
      <c r="J3" s="287"/>
      <c r="K3" s="288"/>
      <c r="L3" s="288"/>
      <c r="M3" s="286"/>
      <c r="N3" s="288"/>
      <c r="O3" s="288"/>
      <c r="P3" s="288"/>
      <c r="Q3" s="286"/>
      <c r="R3" s="289"/>
      <c r="S3" s="288"/>
      <c r="T3" s="288"/>
      <c r="U3" s="288"/>
      <c r="V3" s="286"/>
      <c r="W3" s="288"/>
      <c r="X3" s="288"/>
      <c r="Y3" s="288"/>
      <c r="Z3" s="286"/>
      <c r="AA3" s="289"/>
      <c r="AC3" s="290"/>
      <c r="AD3" s="291"/>
      <c r="AE3" s="291"/>
      <c r="AF3" s="291"/>
      <c r="AG3" s="286"/>
      <c r="AH3" s="286"/>
      <c r="AI3" s="292"/>
    </row>
    <row r="4" spans="1:35" s="261" customFormat="1" ht="50.1" customHeight="1" thickTop="1" thickBot="1">
      <c r="A4" s="279">
        <v>4</v>
      </c>
      <c r="B4" s="280">
        <v>4.03</v>
      </c>
      <c r="C4" s="281" t="s">
        <v>282</v>
      </c>
      <c r="D4" s="282" t="s">
        <v>283</v>
      </c>
      <c r="E4" s="283" t="s">
        <v>284</v>
      </c>
      <c r="F4" s="282" t="s">
        <v>285</v>
      </c>
      <c r="G4" s="284"/>
      <c r="H4" s="293" t="s">
        <v>172</v>
      </c>
      <c r="I4" s="294"/>
      <c r="J4" s="295"/>
      <c r="K4" s="296"/>
      <c r="L4" s="296"/>
      <c r="M4" s="294"/>
      <c r="N4" s="296"/>
      <c r="O4" s="296"/>
      <c r="P4" s="296"/>
      <c r="Q4" s="294"/>
      <c r="R4" s="275"/>
      <c r="S4" s="296"/>
      <c r="T4" s="296"/>
      <c r="U4" s="296"/>
      <c r="V4" s="294"/>
      <c r="W4" s="296"/>
      <c r="X4" s="296"/>
      <c r="Y4" s="296"/>
      <c r="Z4" s="294"/>
      <c r="AA4" s="275"/>
      <c r="AC4" s="297"/>
      <c r="AD4" s="298"/>
      <c r="AE4" s="298"/>
      <c r="AF4" s="298"/>
      <c r="AG4" s="294"/>
      <c r="AH4" s="294"/>
      <c r="AI4" s="299"/>
    </row>
    <row r="5" spans="1:35" s="261" customFormat="1" ht="50.1" customHeight="1" thickTop="1" thickBot="1">
      <c r="A5" s="279">
        <v>4</v>
      </c>
      <c r="B5" s="280">
        <v>4.04</v>
      </c>
      <c r="C5" s="281" t="s">
        <v>282</v>
      </c>
      <c r="D5" s="282" t="s">
        <v>283</v>
      </c>
      <c r="E5" s="283" t="s">
        <v>284</v>
      </c>
      <c r="F5" s="282" t="s">
        <v>285</v>
      </c>
      <c r="G5" s="284"/>
      <c r="H5" s="300" t="s">
        <v>227</v>
      </c>
      <c r="I5" s="301"/>
      <c r="J5" s="302"/>
      <c r="K5" s="303"/>
      <c r="L5" s="303"/>
      <c r="M5" s="301"/>
      <c r="N5" s="303"/>
      <c r="O5" s="303"/>
      <c r="P5" s="303"/>
      <c r="Q5" s="301"/>
      <c r="R5" s="304"/>
      <c r="S5" s="303"/>
      <c r="T5" s="303"/>
      <c r="U5" s="303"/>
      <c r="V5" s="301"/>
      <c r="W5" s="303"/>
      <c r="X5" s="303"/>
      <c r="Y5" s="303"/>
      <c r="Z5" s="301"/>
      <c r="AA5" s="304"/>
      <c r="AC5" s="305"/>
      <c r="AD5" s="306"/>
      <c r="AE5" s="306"/>
      <c r="AF5" s="306"/>
      <c r="AG5" s="301"/>
      <c r="AH5" s="301"/>
      <c r="AI5" s="307"/>
    </row>
    <row r="6" spans="1:35" s="261" customFormat="1" ht="50.1" customHeight="1" thickTop="1" thickBot="1">
      <c r="A6" s="279">
        <v>4</v>
      </c>
      <c r="B6" s="280">
        <v>4.05</v>
      </c>
      <c r="C6" s="281" t="s">
        <v>282</v>
      </c>
      <c r="D6" s="282" t="s">
        <v>283</v>
      </c>
      <c r="E6" s="283" t="s">
        <v>284</v>
      </c>
      <c r="F6" s="282" t="s">
        <v>285</v>
      </c>
      <c r="G6" s="284"/>
      <c r="H6" s="285" t="s">
        <v>200</v>
      </c>
      <c r="I6" s="286"/>
      <c r="J6" s="287"/>
      <c r="K6" s="288"/>
      <c r="L6" s="288"/>
      <c r="M6" s="286"/>
      <c r="N6" s="288"/>
      <c r="O6" s="288"/>
      <c r="P6" s="288"/>
      <c r="Q6" s="286"/>
      <c r="R6" s="289"/>
      <c r="S6" s="288"/>
      <c r="T6" s="288"/>
      <c r="U6" s="288"/>
      <c r="V6" s="286"/>
      <c r="W6" s="288"/>
      <c r="X6" s="288"/>
      <c r="Y6" s="288"/>
      <c r="Z6" s="286"/>
      <c r="AA6" s="289"/>
      <c r="AC6" s="290"/>
      <c r="AD6" s="291"/>
      <c r="AE6" s="291"/>
      <c r="AF6" s="291"/>
      <c r="AG6" s="286"/>
      <c r="AH6" s="286"/>
      <c r="AI6" s="292"/>
    </row>
    <row r="7" spans="1:35" s="261" customFormat="1" ht="50.1" customHeight="1" thickTop="1" thickBot="1">
      <c r="A7" s="279">
        <v>4</v>
      </c>
      <c r="B7" s="280">
        <v>4.0599999999999996</v>
      </c>
      <c r="C7" s="281" t="s">
        <v>282</v>
      </c>
      <c r="D7" s="282" t="s">
        <v>283</v>
      </c>
      <c r="E7" s="283" t="s">
        <v>284</v>
      </c>
      <c r="F7" s="282" t="s">
        <v>286</v>
      </c>
      <c r="G7" s="284"/>
      <c r="H7" s="300" t="s">
        <v>227</v>
      </c>
      <c r="I7" s="301"/>
      <c r="J7" s="302"/>
      <c r="K7" s="303"/>
      <c r="L7" s="303"/>
      <c r="M7" s="301"/>
      <c r="N7" s="303"/>
      <c r="O7" s="303"/>
      <c r="P7" s="303"/>
      <c r="Q7" s="301"/>
      <c r="R7" s="304"/>
      <c r="S7" s="303"/>
      <c r="T7" s="303"/>
      <c r="U7" s="303"/>
      <c r="V7" s="301"/>
      <c r="W7" s="303"/>
      <c r="X7" s="303"/>
      <c r="Y7" s="303"/>
      <c r="Z7" s="301"/>
      <c r="AA7" s="304"/>
      <c r="AC7" s="305"/>
      <c r="AD7" s="306"/>
      <c r="AE7" s="306"/>
      <c r="AF7" s="306"/>
      <c r="AG7" s="301"/>
      <c r="AH7" s="301"/>
      <c r="AI7" s="307"/>
    </row>
    <row r="8" spans="1:35" s="261" customFormat="1" ht="50.1" customHeight="1" thickTop="1" thickBot="1">
      <c r="A8" s="279">
        <v>4</v>
      </c>
      <c r="B8" s="280">
        <v>4.07</v>
      </c>
      <c r="C8" s="281" t="s">
        <v>282</v>
      </c>
      <c r="D8" s="282" t="s">
        <v>283</v>
      </c>
      <c r="E8" s="283" t="s">
        <v>284</v>
      </c>
      <c r="F8" s="282" t="s">
        <v>286</v>
      </c>
      <c r="G8" s="284"/>
      <c r="H8" s="285" t="s">
        <v>200</v>
      </c>
      <c r="I8" s="286"/>
      <c r="J8" s="308"/>
      <c r="K8" s="309"/>
      <c r="L8" s="309"/>
      <c r="M8" s="286"/>
      <c r="N8" s="309"/>
      <c r="O8" s="309"/>
      <c r="P8" s="309"/>
      <c r="Q8" s="286"/>
      <c r="R8" s="289"/>
      <c r="S8" s="309"/>
      <c r="T8" s="309"/>
      <c r="U8" s="309"/>
      <c r="V8" s="286"/>
      <c r="W8" s="309"/>
      <c r="X8" s="309"/>
      <c r="Y8" s="309"/>
      <c r="Z8" s="286"/>
      <c r="AA8" s="289"/>
      <c r="AC8" s="290"/>
      <c r="AD8" s="291"/>
      <c r="AE8" s="291"/>
      <c r="AF8" s="291"/>
      <c r="AG8" s="286"/>
      <c r="AH8" s="286"/>
      <c r="AI8" s="292"/>
    </row>
    <row r="9" spans="1:35" s="261" customFormat="1" ht="50.1" customHeight="1" thickTop="1" thickBot="1">
      <c r="A9" s="279">
        <v>4</v>
      </c>
      <c r="B9" s="280">
        <v>4.08</v>
      </c>
      <c r="C9" s="281" t="s">
        <v>282</v>
      </c>
      <c r="D9" s="282" t="s">
        <v>283</v>
      </c>
      <c r="E9" s="283" t="s">
        <v>284</v>
      </c>
      <c r="F9" s="310" t="s">
        <v>287</v>
      </c>
      <c r="G9" s="284"/>
      <c r="H9" s="300" t="s">
        <v>227</v>
      </c>
      <c r="I9" s="301"/>
      <c r="J9" s="302"/>
      <c r="K9" s="303"/>
      <c r="L9" s="303"/>
      <c r="M9" s="301"/>
      <c r="N9" s="303"/>
      <c r="O9" s="303"/>
      <c r="P9" s="303"/>
      <c r="Q9" s="301"/>
      <c r="R9" s="304"/>
      <c r="S9" s="303"/>
      <c r="T9" s="303"/>
      <c r="U9" s="303"/>
      <c r="V9" s="301"/>
      <c r="W9" s="303"/>
      <c r="X9" s="303"/>
      <c r="Y9" s="303"/>
      <c r="Z9" s="301"/>
      <c r="AA9" s="304"/>
      <c r="AC9" s="305"/>
      <c r="AD9" s="306"/>
      <c r="AE9" s="306"/>
      <c r="AF9" s="306"/>
      <c r="AG9" s="301"/>
      <c r="AH9" s="301"/>
      <c r="AI9" s="307"/>
    </row>
    <row r="10" spans="1:35" s="261" customFormat="1" ht="50.1" customHeight="1" thickTop="1" thickBot="1">
      <c r="A10" s="279">
        <v>4</v>
      </c>
      <c r="B10" s="280">
        <v>4.09</v>
      </c>
      <c r="C10" s="281" t="s">
        <v>282</v>
      </c>
      <c r="D10" s="282" t="s">
        <v>283</v>
      </c>
      <c r="E10" s="283" t="s">
        <v>284</v>
      </c>
      <c r="F10" s="282" t="s">
        <v>288</v>
      </c>
      <c r="G10" s="284"/>
      <c r="H10" s="300" t="s">
        <v>227</v>
      </c>
      <c r="I10" s="301"/>
      <c r="J10" s="302"/>
      <c r="K10" s="303"/>
      <c r="L10" s="303"/>
      <c r="M10" s="301"/>
      <c r="N10" s="303"/>
      <c r="O10" s="303"/>
      <c r="P10" s="303"/>
      <c r="Q10" s="301"/>
      <c r="R10" s="304"/>
      <c r="S10" s="303"/>
      <c r="T10" s="303"/>
      <c r="U10" s="303"/>
      <c r="V10" s="301"/>
      <c r="W10" s="303"/>
      <c r="X10" s="303"/>
      <c r="Y10" s="303"/>
      <c r="Z10" s="301"/>
      <c r="AA10" s="304"/>
      <c r="AC10" s="305"/>
      <c r="AD10" s="306"/>
      <c r="AE10" s="306"/>
      <c r="AF10" s="306"/>
      <c r="AG10" s="301"/>
      <c r="AH10" s="301"/>
      <c r="AI10" s="307"/>
    </row>
    <row r="11" spans="1:35" s="261" customFormat="1" ht="50.1" customHeight="1" thickTop="1" thickBot="1">
      <c r="A11" s="279">
        <v>4</v>
      </c>
      <c r="B11" s="280">
        <v>4.0999999999999996</v>
      </c>
      <c r="C11" s="281" t="s">
        <v>282</v>
      </c>
      <c r="D11" s="282" t="s">
        <v>283</v>
      </c>
      <c r="E11" s="283" t="s">
        <v>284</v>
      </c>
      <c r="F11" s="282" t="s">
        <v>289</v>
      </c>
      <c r="G11" s="284"/>
      <c r="H11" s="300" t="s">
        <v>227</v>
      </c>
      <c r="I11" s="301"/>
      <c r="J11" s="302"/>
      <c r="K11" s="303"/>
      <c r="L11" s="303"/>
      <c r="M11" s="301"/>
      <c r="N11" s="303"/>
      <c r="O11" s="303"/>
      <c r="P11" s="303"/>
      <c r="Q11" s="301"/>
      <c r="R11" s="304"/>
      <c r="S11" s="303"/>
      <c r="T11" s="303"/>
      <c r="U11" s="303"/>
      <c r="V11" s="301"/>
      <c r="W11" s="303"/>
      <c r="X11" s="303"/>
      <c r="Y11" s="303"/>
      <c r="Z11" s="301"/>
      <c r="AA11" s="304"/>
      <c r="AC11" s="305"/>
      <c r="AD11" s="306"/>
      <c r="AE11" s="306"/>
      <c r="AF11" s="306"/>
      <c r="AG11" s="301"/>
      <c r="AH11" s="301"/>
      <c r="AI11" s="307"/>
    </row>
    <row r="12" spans="1:35" s="261" customFormat="1" ht="50.1" customHeight="1" thickTop="1" thickBot="1">
      <c r="A12" s="279">
        <v>4</v>
      </c>
      <c r="B12" s="280">
        <v>4.1100000000000003</v>
      </c>
      <c r="C12" s="281" t="s">
        <v>282</v>
      </c>
      <c r="D12" s="282" t="s">
        <v>283</v>
      </c>
      <c r="E12" s="283" t="s">
        <v>284</v>
      </c>
      <c r="F12" s="282" t="s">
        <v>290</v>
      </c>
      <c r="G12" s="284"/>
      <c r="H12" s="285" t="s">
        <v>200</v>
      </c>
      <c r="I12" s="286"/>
      <c r="J12" s="308"/>
      <c r="K12" s="309"/>
      <c r="L12" s="309"/>
      <c r="M12" s="286"/>
      <c r="N12" s="309"/>
      <c r="O12" s="309"/>
      <c r="P12" s="309"/>
      <c r="Q12" s="286"/>
      <c r="R12" s="289"/>
      <c r="S12" s="309"/>
      <c r="T12" s="309"/>
      <c r="U12" s="309"/>
      <c r="V12" s="286"/>
      <c r="W12" s="309"/>
      <c r="X12" s="309"/>
      <c r="Y12" s="309"/>
      <c r="Z12" s="286"/>
      <c r="AA12" s="289"/>
      <c r="AC12" s="290"/>
      <c r="AD12" s="291"/>
      <c r="AE12" s="291"/>
      <c r="AF12" s="291"/>
      <c r="AG12" s="286"/>
      <c r="AH12" s="286"/>
      <c r="AI12" s="292"/>
    </row>
    <row r="13" spans="1:35" s="261" customFormat="1" ht="50.1" customHeight="1" thickTop="1" thickBot="1">
      <c r="A13" s="279">
        <v>4</v>
      </c>
      <c r="B13" s="280">
        <v>4.12</v>
      </c>
      <c r="C13" s="281" t="s">
        <v>282</v>
      </c>
      <c r="D13" s="282" t="s">
        <v>283</v>
      </c>
      <c r="E13" s="283" t="s">
        <v>284</v>
      </c>
      <c r="F13" s="282" t="s">
        <v>291</v>
      </c>
      <c r="G13" s="284"/>
      <c r="H13" s="300" t="s">
        <v>227</v>
      </c>
      <c r="I13" s="301"/>
      <c r="J13" s="311"/>
      <c r="K13" s="312"/>
      <c r="L13" s="312"/>
      <c r="M13" s="301"/>
      <c r="N13" s="312"/>
      <c r="O13" s="312"/>
      <c r="P13" s="312"/>
      <c r="Q13" s="301"/>
      <c r="R13" s="304"/>
      <c r="S13" s="312"/>
      <c r="T13" s="312"/>
      <c r="U13" s="312"/>
      <c r="V13" s="301"/>
      <c r="W13" s="312"/>
      <c r="X13" s="312"/>
      <c r="Y13" s="312"/>
      <c r="Z13" s="301"/>
      <c r="AA13" s="304"/>
      <c r="AC13" s="305"/>
      <c r="AD13" s="306"/>
      <c r="AE13" s="306"/>
      <c r="AF13" s="306"/>
      <c r="AG13" s="301"/>
      <c r="AH13" s="301"/>
      <c r="AI13" s="307"/>
    </row>
    <row r="14" spans="1:35" s="261" customFormat="1" ht="50.1" customHeight="1" thickTop="1" thickBot="1">
      <c r="A14" s="279">
        <v>4</v>
      </c>
      <c r="B14" s="280">
        <v>4.13</v>
      </c>
      <c r="C14" s="281" t="s">
        <v>282</v>
      </c>
      <c r="D14" s="282" t="s">
        <v>283</v>
      </c>
      <c r="E14" s="283" t="s">
        <v>284</v>
      </c>
      <c r="F14" s="282" t="s">
        <v>291</v>
      </c>
      <c r="G14" s="284"/>
      <c r="H14" s="285" t="s">
        <v>217</v>
      </c>
      <c r="I14" s="286"/>
      <c r="J14" s="287"/>
      <c r="K14" s="288"/>
      <c r="L14" s="288"/>
      <c r="M14" s="286"/>
      <c r="N14" s="288"/>
      <c r="O14" s="288"/>
      <c r="P14" s="288"/>
      <c r="Q14" s="286"/>
      <c r="R14" s="289"/>
      <c r="S14" s="288"/>
      <c r="T14" s="288"/>
      <c r="U14" s="288"/>
      <c r="V14" s="286"/>
      <c r="W14" s="288"/>
      <c r="X14" s="288"/>
      <c r="Y14" s="288"/>
      <c r="Z14" s="286"/>
      <c r="AA14" s="289"/>
      <c r="AC14" s="290"/>
      <c r="AD14" s="291"/>
      <c r="AE14" s="291"/>
      <c r="AF14" s="291"/>
      <c r="AG14" s="286"/>
      <c r="AH14" s="286"/>
      <c r="AI14" s="292"/>
    </row>
    <row r="15" spans="1:35" s="261" customFormat="1" ht="50.1" customHeight="1" thickTop="1" thickBot="1">
      <c r="A15" s="279">
        <v>4</v>
      </c>
      <c r="B15" s="280">
        <v>4.1399999999999997</v>
      </c>
      <c r="C15" s="281" t="s">
        <v>282</v>
      </c>
      <c r="D15" s="282" t="s">
        <v>283</v>
      </c>
      <c r="E15" s="283" t="s">
        <v>292</v>
      </c>
      <c r="F15" s="282" t="s">
        <v>293</v>
      </c>
      <c r="G15" s="284"/>
      <c r="H15" s="293" t="s">
        <v>172</v>
      </c>
      <c r="I15" s="294"/>
      <c r="J15" s="295"/>
      <c r="K15" s="296"/>
      <c r="L15" s="296"/>
      <c r="M15" s="294"/>
      <c r="N15" s="296"/>
      <c r="O15" s="296"/>
      <c r="P15" s="296"/>
      <c r="Q15" s="294"/>
      <c r="R15" s="275"/>
      <c r="S15" s="296"/>
      <c r="T15" s="296"/>
      <c r="U15" s="296"/>
      <c r="V15" s="294"/>
      <c r="W15" s="296"/>
      <c r="X15" s="296"/>
      <c r="Y15" s="296"/>
      <c r="Z15" s="294"/>
      <c r="AA15" s="275"/>
      <c r="AB15" s="313"/>
      <c r="AC15" s="297"/>
      <c r="AD15" s="298"/>
      <c r="AE15" s="298"/>
      <c r="AF15" s="298"/>
      <c r="AG15" s="294"/>
      <c r="AH15" s="294"/>
      <c r="AI15" s="299"/>
    </row>
    <row r="16" spans="1:35" s="261" customFormat="1" ht="50.1" customHeight="1" thickTop="1" thickBot="1">
      <c r="A16" s="279">
        <v>4</v>
      </c>
      <c r="B16" s="280">
        <v>4.1500000000000004</v>
      </c>
      <c r="C16" s="281" t="s">
        <v>282</v>
      </c>
      <c r="D16" s="282" t="s">
        <v>283</v>
      </c>
      <c r="E16" s="283" t="s">
        <v>292</v>
      </c>
      <c r="F16" s="282" t="s">
        <v>294</v>
      </c>
      <c r="G16" s="284"/>
      <c r="H16" s="300" t="s">
        <v>227</v>
      </c>
      <c r="I16" s="301"/>
      <c r="J16" s="311"/>
      <c r="K16" s="312"/>
      <c r="L16" s="312"/>
      <c r="M16" s="301"/>
      <c r="N16" s="312"/>
      <c r="O16" s="312"/>
      <c r="P16" s="312"/>
      <c r="Q16" s="301"/>
      <c r="R16" s="304"/>
      <c r="S16" s="312"/>
      <c r="T16" s="312"/>
      <c r="U16" s="312"/>
      <c r="V16" s="301"/>
      <c r="W16" s="312"/>
      <c r="X16" s="312"/>
      <c r="Y16" s="312"/>
      <c r="Z16" s="301"/>
      <c r="AA16" s="304"/>
      <c r="AC16" s="305"/>
      <c r="AD16" s="306"/>
      <c r="AE16" s="306"/>
      <c r="AF16" s="306"/>
      <c r="AG16" s="301"/>
      <c r="AH16" s="301"/>
      <c r="AI16" s="307"/>
    </row>
    <row r="17" spans="1:37" s="261" customFormat="1" ht="50.1" customHeight="1" thickTop="1" thickBot="1">
      <c r="A17" s="314">
        <v>4</v>
      </c>
      <c r="B17" s="315">
        <v>4.16</v>
      </c>
      <c r="C17" s="316" t="s">
        <v>282</v>
      </c>
      <c r="D17" s="317" t="s">
        <v>283</v>
      </c>
      <c r="E17" s="318" t="s">
        <v>292</v>
      </c>
      <c r="F17" s="317" t="s">
        <v>294</v>
      </c>
      <c r="G17" s="319"/>
      <c r="H17" s="320" t="s">
        <v>200</v>
      </c>
      <c r="I17" s="321"/>
      <c r="J17" s="322"/>
      <c r="K17" s="323"/>
      <c r="L17" s="323"/>
      <c r="M17" s="321"/>
      <c r="N17" s="323"/>
      <c r="O17" s="323"/>
      <c r="P17" s="323"/>
      <c r="Q17" s="321"/>
      <c r="R17" s="289"/>
      <c r="S17" s="323"/>
      <c r="T17" s="323"/>
      <c r="U17" s="323"/>
      <c r="V17" s="321"/>
      <c r="W17" s="323"/>
      <c r="X17" s="323"/>
      <c r="Y17" s="323"/>
      <c r="Z17" s="321"/>
      <c r="AA17" s="289"/>
      <c r="AC17" s="324"/>
      <c r="AD17" s="325"/>
      <c r="AE17" s="325"/>
      <c r="AF17" s="325"/>
      <c r="AG17" s="321"/>
      <c r="AH17" s="321"/>
      <c r="AI17" s="326"/>
    </row>
    <row r="18" spans="1:37" ht="15" customHeight="1" thickTop="1" thickBot="1">
      <c r="A18" s="327"/>
      <c r="B18" s="328"/>
      <c r="C18" s="329"/>
      <c r="D18" s="330"/>
      <c r="E18" s="329"/>
      <c r="F18" s="329"/>
      <c r="G18" s="329"/>
      <c r="H18" s="331"/>
      <c r="I18" s="332"/>
      <c r="J18" s="333"/>
      <c r="K18" s="333"/>
      <c r="L18" s="333"/>
      <c r="M18" s="332"/>
      <c r="N18" s="333"/>
      <c r="O18" s="333"/>
      <c r="P18" s="333"/>
      <c r="Q18" s="332"/>
      <c r="R18" s="334"/>
      <c r="S18" s="333"/>
      <c r="T18" s="333"/>
      <c r="U18" s="333"/>
      <c r="V18" s="332"/>
      <c r="W18" s="333"/>
      <c r="X18" s="333"/>
      <c r="Y18" s="333"/>
      <c r="Z18" s="332"/>
      <c r="AA18" s="334"/>
      <c r="AC18" s="335"/>
      <c r="AD18" s="335"/>
      <c r="AE18" s="335"/>
      <c r="AF18" s="335"/>
      <c r="AG18" s="335"/>
      <c r="AH18" s="336"/>
      <c r="AI18" s="336"/>
    </row>
    <row r="19" spans="1:37" ht="24.95" customHeight="1" thickBot="1">
      <c r="A19" s="327"/>
      <c r="B19" s="327"/>
      <c r="C19" s="327"/>
      <c r="D19" s="327"/>
      <c r="E19" s="327"/>
      <c r="F19" s="327"/>
      <c r="G19" s="327"/>
      <c r="H19" s="327"/>
      <c r="I19" s="327"/>
      <c r="J19" s="327"/>
      <c r="K19" s="327"/>
      <c r="L19" s="327"/>
      <c r="M19" s="327"/>
      <c r="N19" s="327"/>
      <c r="O19" s="327"/>
      <c r="P19" s="328"/>
      <c r="Q19" s="329"/>
      <c r="R19" s="330"/>
      <c r="S19" s="611" t="s">
        <v>295</v>
      </c>
      <c r="T19" s="612"/>
      <c r="U19" s="612"/>
      <c r="V19" s="612"/>
      <c r="W19" s="612"/>
      <c r="X19" s="612"/>
      <c r="Y19" s="612"/>
      <c r="Z19" s="612"/>
      <c r="AA19" s="613"/>
      <c r="AC19" s="335"/>
      <c r="AD19" s="337">
        <f>AD3+AD6++AD8+AD12+AD14+AD17</f>
        <v>0</v>
      </c>
      <c r="AE19" s="337">
        <f t="shared" ref="AE19:AG19" si="0">AE3+AE6++AE8+AE12+AE14+AE17</f>
        <v>0</v>
      </c>
      <c r="AF19" s="337">
        <f t="shared" si="0"/>
        <v>0</v>
      </c>
      <c r="AG19" s="337">
        <f t="shared" si="0"/>
        <v>0</v>
      </c>
      <c r="AK19" s="336"/>
    </row>
    <row r="20" spans="1:37" ht="15" customHeight="1" thickBot="1">
      <c r="A20" s="327"/>
      <c r="B20" s="328"/>
      <c r="C20" s="329"/>
      <c r="D20" s="330"/>
      <c r="E20" s="333"/>
      <c r="F20" s="333"/>
      <c r="G20" s="333"/>
      <c r="H20" s="332"/>
      <c r="I20" s="334"/>
      <c r="K20" s="335"/>
      <c r="L20" s="335"/>
      <c r="M20" s="335"/>
      <c r="N20" s="336"/>
      <c r="S20" s="336"/>
      <c r="W20" s="336"/>
    </row>
    <row r="21" spans="1:37" ht="15.75" thickBot="1">
      <c r="F21"/>
      <c r="T21" s="614" t="s">
        <v>296</v>
      </c>
      <c r="U21" s="615"/>
      <c r="V21" s="615"/>
      <c r="W21" s="615"/>
      <c r="X21" s="615"/>
      <c r="Y21" s="615"/>
      <c r="Z21" s="615"/>
      <c r="AA21" s="616"/>
    </row>
    <row r="22" spans="1:37" ht="39.950000000000003" customHeight="1" thickBot="1">
      <c r="F22"/>
      <c r="T22" s="338"/>
      <c r="U22" s="339" t="s">
        <v>279</v>
      </c>
      <c r="V22" s="339" t="s">
        <v>248</v>
      </c>
      <c r="W22" s="339" t="s">
        <v>249</v>
      </c>
      <c r="X22" s="339" t="s">
        <v>250</v>
      </c>
      <c r="Y22" s="339" t="s">
        <v>251</v>
      </c>
      <c r="Z22" s="340" t="s">
        <v>297</v>
      </c>
      <c r="AA22" s="340" t="s">
        <v>281</v>
      </c>
    </row>
    <row r="23" spans="1:37" ht="16.5" thickTop="1" thickBot="1">
      <c r="F23"/>
      <c r="T23" s="341" t="s">
        <v>172</v>
      </c>
      <c r="U23" s="342">
        <f>I2+I4+I15</f>
        <v>0</v>
      </c>
      <c r="V23" s="342">
        <f>M2+M4+M15</f>
        <v>0</v>
      </c>
      <c r="W23" s="342">
        <f>Q2+Q4+Q15</f>
        <v>0</v>
      </c>
      <c r="X23" s="342">
        <f>V2+V4+V15</f>
        <v>0</v>
      </c>
      <c r="Y23" s="342">
        <f>Z2+Z4+Z15</f>
        <v>0</v>
      </c>
      <c r="Z23" s="343">
        <f>V23+W23+X23+Y23</f>
        <v>0</v>
      </c>
      <c r="AA23" s="344" t="e">
        <f>Z23/U23</f>
        <v>#DIV/0!</v>
      </c>
    </row>
    <row r="24" spans="1:37" ht="15.75" thickBot="1">
      <c r="F24"/>
      <c r="T24" s="345" t="s">
        <v>200</v>
      </c>
      <c r="U24" s="346">
        <f>I3+I6+I8+I12+I14+I17</f>
        <v>0</v>
      </c>
      <c r="V24" s="346">
        <f>M3+M6+M8+M12+M14+M17</f>
        <v>0</v>
      </c>
      <c r="W24" s="346">
        <f>Q3+Q6+Q8+Q12+Q14+Q17</f>
        <v>0</v>
      </c>
      <c r="X24" s="346">
        <f>V3+V6+V8+V12+V14+V17</f>
        <v>0</v>
      </c>
      <c r="Y24" s="346">
        <f>Z3+Z6+Z8+Z12+Z14+Z17</f>
        <v>0</v>
      </c>
      <c r="Z24" s="347">
        <f>V24+W24+X24+Y24</f>
        <v>0</v>
      </c>
      <c r="AA24" s="348" t="e">
        <f>Z24/U24</f>
        <v>#DIV/0!</v>
      </c>
    </row>
    <row r="25" spans="1:37" ht="15.75" thickBot="1">
      <c r="F25"/>
      <c r="T25" s="349" t="s">
        <v>227</v>
      </c>
      <c r="U25" s="350">
        <f>I5+I7+I9+I10+I11+I13+I16</f>
        <v>0</v>
      </c>
      <c r="V25" s="350">
        <f>M5+M7+M9+M10+M11+M13+M16</f>
        <v>0</v>
      </c>
      <c r="W25" s="350">
        <f>Q5+Q7+Q9+Q10+Q11+Q13+Q16</f>
        <v>0</v>
      </c>
      <c r="X25" s="350">
        <f>V5+V7+V9+V10+V11+V13+V16</f>
        <v>0</v>
      </c>
      <c r="Y25" s="350">
        <f>Z5+Z7+Z9+Z10+Z11+Z13+Z16</f>
        <v>0</v>
      </c>
      <c r="Z25" s="351">
        <f>V25+W25+X25+Y25</f>
        <v>0</v>
      </c>
      <c r="AA25" s="352" t="e">
        <f>Z25/U25</f>
        <v>#DIV/0!</v>
      </c>
    </row>
    <row r="26" spans="1:37" ht="15.75" thickTop="1">
      <c r="F26"/>
    </row>
    <row r="27" spans="1:37">
      <c r="F27"/>
    </row>
    <row r="28" spans="1:37">
      <c r="F28"/>
      <c r="H28" s="353"/>
    </row>
    <row r="29" spans="1:37">
      <c r="F29"/>
      <c r="H29" s="353"/>
    </row>
  </sheetData>
  <mergeCells count="2">
    <mergeCell ref="S19:AA19"/>
    <mergeCell ref="T21:AA21"/>
  </mergeCells>
  <pageMargins left="0.7" right="0.7" top="0.75" bottom="0.75" header="0.3" footer="0.3"/>
  <pageSetup orientation="portrait" horizontalDpi="4294967292" verticalDpi="0" r:id="rId1"/>
  <legacy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BT354"/>
  <sheetViews>
    <sheetView topLeftCell="A10" zoomScale="90" zoomScaleNormal="90" zoomScaleSheetLayoutView="100" workbookViewId="0">
      <selection activeCell="C17" sqref="C17:E17"/>
    </sheetView>
  </sheetViews>
  <sheetFormatPr baseColWidth="10" defaultRowHeight="15"/>
  <cols>
    <col min="1" max="1" width="67.28515625" style="28" bestFit="1" customWidth="1"/>
    <col min="2" max="2" width="19.7109375" style="28" bestFit="1" customWidth="1"/>
    <col min="3" max="3" width="11.42578125" style="28" bestFit="1" customWidth="1"/>
    <col min="4" max="5" width="7.7109375" style="28" customWidth="1"/>
    <col min="6" max="14" width="8.7109375" style="28" customWidth="1"/>
    <col min="15" max="15" width="11.28515625" style="28" bestFit="1" customWidth="1"/>
    <col min="16" max="37" width="8.7109375" style="28" customWidth="1"/>
    <col min="38" max="38" width="13" style="28" bestFit="1" customWidth="1"/>
    <col min="39" max="16384" width="11.42578125" style="28"/>
  </cols>
  <sheetData>
    <row r="1" spans="1:48" s="25" customFormat="1" ht="12">
      <c r="A1" s="507"/>
      <c r="B1" s="507"/>
      <c r="C1" s="507"/>
      <c r="D1" s="507"/>
      <c r="E1" s="507"/>
      <c r="F1" s="507"/>
      <c r="G1" s="507"/>
      <c r="H1" s="507"/>
      <c r="I1" s="507"/>
      <c r="J1" s="507"/>
      <c r="K1" s="507"/>
      <c r="L1" s="507"/>
      <c r="M1" s="507"/>
      <c r="N1" s="507"/>
      <c r="O1" s="507"/>
    </row>
    <row r="2" spans="1:48" s="25" customFormat="1" ht="23.25" customHeight="1">
      <c r="A2" s="26"/>
      <c r="B2" s="508" t="s">
        <v>162</v>
      </c>
      <c r="C2" s="508"/>
      <c r="D2" s="508"/>
      <c r="E2" s="508"/>
      <c r="F2" s="508"/>
      <c r="G2" s="508"/>
      <c r="H2" s="508"/>
      <c r="I2" s="508"/>
      <c r="J2" s="508"/>
      <c r="K2" s="508"/>
      <c r="L2" s="508"/>
      <c r="M2" s="508"/>
      <c r="N2" s="508"/>
      <c r="O2" s="508"/>
      <c r="P2" s="508"/>
    </row>
    <row r="3" spans="1:48" s="25" customFormat="1" ht="12">
      <c r="A3" s="27" t="s">
        <v>179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</row>
    <row r="4" spans="1:48" s="25" customFormat="1" ht="12">
      <c r="A4" s="34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</row>
    <row r="5" spans="1:48" s="25" customFormat="1" ht="12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</row>
    <row r="6" spans="1:48" s="25" customFormat="1" ht="6.75" customHeight="1"/>
    <row r="7" spans="1:48" s="25" customFormat="1" ht="20.100000000000001" customHeight="1">
      <c r="A7" s="646" t="s">
        <v>247</v>
      </c>
      <c r="B7" s="646"/>
      <c r="C7" s="646"/>
      <c r="D7" s="646"/>
      <c r="E7" s="646"/>
      <c r="F7" s="646"/>
      <c r="G7" s="646"/>
      <c r="H7" s="646"/>
      <c r="I7" s="646"/>
      <c r="J7" s="646"/>
      <c r="K7" s="646"/>
      <c r="L7" s="646"/>
      <c r="M7" s="646"/>
      <c r="N7" s="646"/>
      <c r="O7" s="646"/>
      <c r="P7" s="646"/>
      <c r="Q7" s="646"/>
      <c r="R7" s="646"/>
      <c r="S7" s="646"/>
      <c r="T7" s="646"/>
      <c r="U7" s="646"/>
      <c r="V7" s="646"/>
      <c r="W7" s="646"/>
      <c r="X7" s="646"/>
      <c r="Y7" s="646"/>
      <c r="Z7" s="646"/>
      <c r="AA7" s="646"/>
      <c r="AB7" s="646"/>
      <c r="AC7" s="646"/>
      <c r="AD7" s="646"/>
      <c r="AE7" s="646"/>
      <c r="AF7" s="646"/>
      <c r="AG7" s="646"/>
      <c r="AH7" s="646"/>
      <c r="AI7" s="646"/>
      <c r="AJ7" s="646"/>
      <c r="AK7" s="646"/>
    </row>
    <row r="8" spans="1:48" s="25" customFormat="1" ht="3.75" customHeight="1" thickBot="1"/>
    <row r="9" spans="1:48" s="25" customFormat="1" ht="21.75" customHeight="1" thickBot="1">
      <c r="A9" s="244" t="s">
        <v>163</v>
      </c>
      <c r="B9" s="647" t="s">
        <v>424</v>
      </c>
      <c r="C9" s="648"/>
      <c r="D9" s="648"/>
      <c r="E9" s="648"/>
      <c r="F9" s="648"/>
      <c r="G9" s="648"/>
      <c r="H9" s="648"/>
      <c r="I9" s="648"/>
      <c r="J9" s="648"/>
      <c r="K9" s="648"/>
      <c r="L9" s="648"/>
      <c r="M9" s="648"/>
      <c r="N9" s="648"/>
      <c r="O9" s="648"/>
      <c r="P9" s="648"/>
      <c r="Q9" s="648"/>
      <c r="R9" s="648"/>
      <c r="S9" s="648"/>
      <c r="T9" s="648"/>
      <c r="U9" s="648"/>
      <c r="V9" s="648"/>
      <c r="W9" s="648"/>
      <c r="X9" s="648"/>
      <c r="Y9" s="648"/>
      <c r="Z9" s="648"/>
      <c r="AA9" s="648"/>
      <c r="AB9" s="648"/>
      <c r="AC9" s="648"/>
      <c r="AD9" s="648"/>
      <c r="AE9" s="648"/>
      <c r="AF9" s="648"/>
      <c r="AG9" s="648"/>
      <c r="AH9" s="648"/>
      <c r="AI9" s="648"/>
      <c r="AJ9" s="648"/>
      <c r="AK9" s="649"/>
    </row>
    <row r="10" spans="1:48" ht="20.100000000000001" customHeight="1" thickBot="1">
      <c r="A10" s="97" t="s">
        <v>180</v>
      </c>
      <c r="B10" s="650" t="s">
        <v>425</v>
      </c>
      <c r="C10" s="651"/>
      <c r="D10" s="651"/>
      <c r="E10" s="651"/>
      <c r="F10" s="651"/>
      <c r="G10" s="651"/>
      <c r="H10" s="651"/>
      <c r="I10" s="651"/>
      <c r="J10" s="651"/>
      <c r="K10" s="651"/>
      <c r="L10" s="651"/>
      <c r="M10" s="651"/>
      <c r="N10" s="651"/>
      <c r="O10" s="651"/>
      <c r="P10" s="651"/>
      <c r="Q10" s="651"/>
      <c r="R10" s="651"/>
      <c r="S10" s="651"/>
      <c r="T10" s="651"/>
      <c r="U10" s="651"/>
      <c r="V10" s="651"/>
      <c r="W10" s="651"/>
      <c r="X10" s="651"/>
      <c r="Y10" s="651"/>
      <c r="Z10" s="651"/>
      <c r="AA10" s="651"/>
      <c r="AB10" s="651"/>
      <c r="AC10" s="651"/>
      <c r="AD10" s="651"/>
      <c r="AE10" s="651"/>
      <c r="AF10" s="651"/>
      <c r="AG10" s="651"/>
      <c r="AH10" s="651"/>
      <c r="AI10" s="651"/>
      <c r="AJ10" s="651"/>
      <c r="AK10" s="652"/>
    </row>
    <row r="11" spans="1:48" ht="20.100000000000001" customHeight="1" thickBot="1">
      <c r="A11" s="98" t="s">
        <v>225</v>
      </c>
      <c r="B11" s="651" t="s">
        <v>426</v>
      </c>
      <c r="C11" s="651"/>
      <c r="D11" s="651"/>
      <c r="E11" s="651"/>
      <c r="F11" s="651"/>
      <c r="G11" s="651"/>
      <c r="H11" s="651"/>
      <c r="I11" s="651"/>
      <c r="J11" s="651"/>
      <c r="K11" s="651"/>
      <c r="L11" s="651"/>
      <c r="M11" s="651"/>
      <c r="N11" s="651"/>
      <c r="O11" s="651"/>
      <c r="P11" s="651"/>
      <c r="Q11" s="651"/>
      <c r="R11" s="651"/>
      <c r="S11" s="651"/>
      <c r="T11" s="651"/>
      <c r="U11" s="651"/>
      <c r="V11" s="651"/>
      <c r="W11" s="651"/>
      <c r="X11" s="651"/>
      <c r="Y11" s="651"/>
      <c r="Z11" s="651"/>
      <c r="AA11" s="651"/>
      <c r="AB11" s="651"/>
      <c r="AC11" s="651"/>
      <c r="AD11" s="651"/>
      <c r="AE11" s="651"/>
      <c r="AF11" s="651"/>
      <c r="AG11" s="651"/>
      <c r="AH11" s="651"/>
      <c r="AI11" s="651"/>
      <c r="AJ11" s="651"/>
      <c r="AK11" s="652"/>
    </row>
    <row r="12" spans="1:48" ht="20.100000000000001" customHeight="1">
      <c r="A12" s="655" t="s">
        <v>10</v>
      </c>
      <c r="B12" s="657" t="s">
        <v>11</v>
      </c>
      <c r="C12" s="658" t="s">
        <v>0</v>
      </c>
      <c r="D12" s="659" t="s">
        <v>164</v>
      </c>
      <c r="E12" s="660"/>
      <c r="F12" s="663"/>
      <c r="G12" s="664"/>
      <c r="H12" s="664"/>
      <c r="I12" s="664"/>
      <c r="J12" s="664"/>
      <c r="K12" s="664"/>
      <c r="L12" s="664"/>
      <c r="M12" s="664"/>
      <c r="N12" s="664"/>
      <c r="O12" s="664"/>
      <c r="P12" s="664"/>
      <c r="Q12" s="664"/>
      <c r="R12" s="664"/>
      <c r="S12" s="664"/>
      <c r="T12" s="664"/>
      <c r="U12" s="664"/>
      <c r="V12" s="664"/>
      <c r="W12" s="664"/>
      <c r="X12" s="664"/>
      <c r="Y12" s="664"/>
      <c r="Z12" s="664"/>
      <c r="AA12" s="664"/>
      <c r="AB12" s="664"/>
      <c r="AC12" s="664"/>
      <c r="AD12" s="664"/>
      <c r="AE12" s="664"/>
      <c r="AF12" s="664"/>
      <c r="AG12" s="664"/>
      <c r="AH12" s="664"/>
      <c r="AI12" s="664"/>
      <c r="AJ12" s="664"/>
      <c r="AK12" s="665"/>
    </row>
    <row r="13" spans="1:48" ht="20.100000000000001" customHeight="1" thickBot="1">
      <c r="A13" s="656"/>
      <c r="B13" s="639"/>
      <c r="C13" s="641"/>
      <c r="D13" s="661"/>
      <c r="E13" s="662"/>
      <c r="F13" s="666" t="s">
        <v>15</v>
      </c>
      <c r="G13" s="653"/>
      <c r="H13" s="653"/>
      <c r="I13" s="653"/>
      <c r="J13" s="653"/>
      <c r="K13" s="653"/>
      <c r="L13" s="653"/>
      <c r="M13" s="667"/>
      <c r="N13" s="640" t="s">
        <v>16</v>
      </c>
      <c r="O13" s="653"/>
      <c r="P13" s="653"/>
      <c r="Q13" s="653"/>
      <c r="R13" s="653"/>
      <c r="S13" s="653"/>
      <c r="T13" s="653"/>
      <c r="U13" s="667"/>
      <c r="V13" s="640" t="s">
        <v>17</v>
      </c>
      <c r="W13" s="653"/>
      <c r="X13" s="653"/>
      <c r="Y13" s="653"/>
      <c r="Z13" s="653"/>
      <c r="AA13" s="653"/>
      <c r="AB13" s="653"/>
      <c r="AC13" s="667"/>
      <c r="AD13" s="640" t="s">
        <v>18</v>
      </c>
      <c r="AE13" s="653"/>
      <c r="AF13" s="653"/>
      <c r="AG13" s="653"/>
      <c r="AH13" s="653"/>
      <c r="AI13" s="653"/>
      <c r="AJ13" s="653"/>
      <c r="AK13" s="654"/>
      <c r="AM13" s="29"/>
    </row>
    <row r="14" spans="1:48" ht="20.100000000000001" customHeight="1" thickBot="1">
      <c r="A14" s="645"/>
      <c r="B14" s="639"/>
      <c r="C14" s="641"/>
      <c r="D14" s="642" t="s">
        <v>165</v>
      </c>
      <c r="E14" s="642" t="s">
        <v>166</v>
      </c>
      <c r="F14" s="639" t="s">
        <v>12</v>
      </c>
      <c r="G14" s="639"/>
      <c r="H14" s="639"/>
      <c r="I14" s="639"/>
      <c r="J14" s="639" t="s">
        <v>13</v>
      </c>
      <c r="K14" s="639"/>
      <c r="L14" s="639"/>
      <c r="M14" s="639"/>
      <c r="N14" s="639" t="s">
        <v>12</v>
      </c>
      <c r="O14" s="639"/>
      <c r="P14" s="639"/>
      <c r="Q14" s="639"/>
      <c r="R14" s="639" t="s">
        <v>13</v>
      </c>
      <c r="S14" s="639"/>
      <c r="T14" s="639"/>
      <c r="U14" s="639"/>
      <c r="V14" s="639" t="s">
        <v>12</v>
      </c>
      <c r="W14" s="639"/>
      <c r="X14" s="639"/>
      <c r="Y14" s="639"/>
      <c r="Z14" s="639" t="s">
        <v>13</v>
      </c>
      <c r="AA14" s="639"/>
      <c r="AB14" s="639"/>
      <c r="AC14" s="639"/>
      <c r="AD14" s="639" t="s">
        <v>12</v>
      </c>
      <c r="AE14" s="639"/>
      <c r="AF14" s="639"/>
      <c r="AG14" s="639"/>
      <c r="AH14" s="639" t="s">
        <v>13</v>
      </c>
      <c r="AI14" s="639"/>
      <c r="AJ14" s="639"/>
      <c r="AK14" s="640"/>
      <c r="AL14" s="677" t="s">
        <v>182</v>
      </c>
      <c r="AM14" s="675" t="s">
        <v>217</v>
      </c>
      <c r="AN14" s="676"/>
      <c r="AO14" s="675" t="s">
        <v>218</v>
      </c>
      <c r="AP14" s="676"/>
      <c r="AQ14" s="675" t="s">
        <v>219</v>
      </c>
      <c r="AR14" s="676"/>
      <c r="AS14" s="675" t="s">
        <v>220</v>
      </c>
      <c r="AT14" s="676"/>
      <c r="AU14" s="675" t="s">
        <v>221</v>
      </c>
      <c r="AV14" s="676"/>
    </row>
    <row r="15" spans="1:48" ht="20.100000000000001" customHeight="1" thickBot="1">
      <c r="A15" s="645"/>
      <c r="B15" s="639"/>
      <c r="C15" s="641"/>
      <c r="D15" s="642"/>
      <c r="E15" s="642"/>
      <c r="F15" s="66" t="s">
        <v>167</v>
      </c>
      <c r="G15" s="66" t="s">
        <v>168</v>
      </c>
      <c r="H15" s="66" t="s">
        <v>169</v>
      </c>
      <c r="I15" s="66" t="s">
        <v>170</v>
      </c>
      <c r="J15" s="66" t="s">
        <v>167</v>
      </c>
      <c r="K15" s="66" t="s">
        <v>168</v>
      </c>
      <c r="L15" s="66" t="s">
        <v>169</v>
      </c>
      <c r="M15" s="66" t="s">
        <v>170</v>
      </c>
      <c r="N15" s="66" t="s">
        <v>167</v>
      </c>
      <c r="O15" s="66" t="s">
        <v>168</v>
      </c>
      <c r="P15" s="66" t="s">
        <v>169</v>
      </c>
      <c r="Q15" s="66" t="s">
        <v>170</v>
      </c>
      <c r="R15" s="66" t="s">
        <v>167</v>
      </c>
      <c r="S15" s="66" t="s">
        <v>168</v>
      </c>
      <c r="T15" s="66" t="s">
        <v>169</v>
      </c>
      <c r="U15" s="66" t="s">
        <v>170</v>
      </c>
      <c r="V15" s="66" t="s">
        <v>167</v>
      </c>
      <c r="W15" s="66" t="s">
        <v>168</v>
      </c>
      <c r="X15" s="66" t="s">
        <v>169</v>
      </c>
      <c r="Y15" s="66" t="s">
        <v>170</v>
      </c>
      <c r="Z15" s="66" t="s">
        <v>167</v>
      </c>
      <c r="AA15" s="66" t="s">
        <v>168</v>
      </c>
      <c r="AB15" s="66" t="s">
        <v>169</v>
      </c>
      <c r="AC15" s="66" t="s">
        <v>170</v>
      </c>
      <c r="AD15" s="66" t="s">
        <v>167</v>
      </c>
      <c r="AE15" s="66" t="s">
        <v>168</v>
      </c>
      <c r="AF15" s="66" t="s">
        <v>169</v>
      </c>
      <c r="AG15" s="66" t="s">
        <v>170</v>
      </c>
      <c r="AH15" s="66" t="s">
        <v>167</v>
      </c>
      <c r="AI15" s="66" t="s">
        <v>168</v>
      </c>
      <c r="AJ15" s="66" t="s">
        <v>169</v>
      </c>
      <c r="AK15" s="65" t="s">
        <v>170</v>
      </c>
      <c r="AL15" s="678"/>
      <c r="AM15" s="96" t="s">
        <v>222</v>
      </c>
      <c r="AN15" s="96" t="s">
        <v>223</v>
      </c>
      <c r="AO15" s="96" t="s">
        <v>222</v>
      </c>
      <c r="AP15" s="96" t="s">
        <v>223</v>
      </c>
      <c r="AQ15" s="96" t="s">
        <v>222</v>
      </c>
      <c r="AR15" s="96" t="s">
        <v>223</v>
      </c>
      <c r="AS15" s="96" t="s">
        <v>222</v>
      </c>
      <c r="AT15" s="96" t="s">
        <v>223</v>
      </c>
      <c r="AU15" s="96" t="s">
        <v>222</v>
      </c>
      <c r="AV15" s="96" t="s">
        <v>223</v>
      </c>
    </row>
    <row r="16" spans="1:48" ht="20.100000000000001" customHeight="1" thickTop="1">
      <c r="A16" s="668" t="s">
        <v>452</v>
      </c>
      <c r="B16" s="623" t="s">
        <v>453</v>
      </c>
      <c r="C16" s="617" t="s">
        <v>176</v>
      </c>
      <c r="D16" s="618"/>
      <c r="E16" s="619"/>
      <c r="F16" s="112"/>
      <c r="G16" s="113"/>
      <c r="H16" s="113"/>
      <c r="I16" s="113"/>
      <c r="J16" s="113"/>
      <c r="K16" s="113"/>
      <c r="L16" s="113"/>
      <c r="M16" s="113"/>
      <c r="N16" s="113">
        <v>1</v>
      </c>
      <c r="O16" s="113"/>
      <c r="P16" s="113"/>
      <c r="Q16" s="113"/>
      <c r="R16" s="113">
        <v>1</v>
      </c>
      <c r="S16" s="113"/>
      <c r="T16" s="113"/>
      <c r="U16" s="113"/>
      <c r="V16" s="113"/>
      <c r="W16" s="113"/>
      <c r="X16" s="113"/>
      <c r="Y16" s="113"/>
      <c r="Z16" s="113"/>
      <c r="AA16" s="113"/>
      <c r="AB16" s="113"/>
      <c r="AC16" s="113"/>
      <c r="AD16" s="113"/>
      <c r="AE16" s="113"/>
      <c r="AF16" s="113"/>
      <c r="AG16" s="113"/>
      <c r="AH16" s="113"/>
      <c r="AI16" s="113"/>
      <c r="AJ16" s="113"/>
      <c r="AK16" s="114"/>
      <c r="AL16" s="115">
        <f>SUM(F16:AK16)</f>
        <v>2</v>
      </c>
      <c r="AM16" s="116">
        <f>SUM(F16:I16)+SUM(N16:Q16)+SUM(V16:Y16)+SUM(AD16:AG16)</f>
        <v>1</v>
      </c>
      <c r="AN16" s="117">
        <f>SUM(J16:M16)+SUM(R16:U16)+SUM(Z16:AC16)+SUM(AH16:AK16)</f>
        <v>1</v>
      </c>
      <c r="AO16" s="116">
        <f>SUM(F16:I16)</f>
        <v>0</v>
      </c>
      <c r="AP16" s="117">
        <f>SUM(J16:M16)</f>
        <v>0</v>
      </c>
      <c r="AQ16" s="116">
        <f>SUM(N16:Q16)</f>
        <v>1</v>
      </c>
      <c r="AR16" s="117">
        <f>SUM(R15:U15)</f>
        <v>0</v>
      </c>
      <c r="AS16" s="116">
        <f>SUM(V16:Y16)</f>
        <v>0</v>
      </c>
      <c r="AT16" s="117">
        <f>SUM(Z16:AC16)</f>
        <v>0</v>
      </c>
      <c r="AU16" s="118">
        <f>SUM(AD16:AG16)</f>
        <v>0</v>
      </c>
      <c r="AV16" s="119">
        <f>SUM(AH16:AK16)</f>
        <v>0</v>
      </c>
    </row>
    <row r="17" spans="1:48" ht="20.100000000000001" customHeight="1">
      <c r="A17" s="669"/>
      <c r="B17" s="624"/>
      <c r="C17" s="620" t="s">
        <v>177</v>
      </c>
      <c r="D17" s="621"/>
      <c r="E17" s="622"/>
      <c r="F17" s="131"/>
      <c r="G17" s="132"/>
      <c r="H17" s="132"/>
      <c r="I17" s="132"/>
      <c r="J17" s="132"/>
      <c r="K17" s="132"/>
      <c r="L17" s="132"/>
      <c r="M17" s="132"/>
      <c r="N17" s="132">
        <v>1</v>
      </c>
      <c r="O17" s="132"/>
      <c r="P17" s="132"/>
      <c r="Q17" s="132"/>
      <c r="R17" s="132">
        <v>1</v>
      </c>
      <c r="S17" s="132"/>
      <c r="T17" s="132"/>
      <c r="U17" s="132"/>
      <c r="V17" s="132"/>
      <c r="W17" s="132"/>
      <c r="X17" s="132"/>
      <c r="Y17" s="132"/>
      <c r="Z17" s="132"/>
      <c r="AA17" s="132"/>
      <c r="AB17" s="132"/>
      <c r="AC17" s="132"/>
      <c r="AD17" s="132"/>
      <c r="AE17" s="132"/>
      <c r="AF17" s="132"/>
      <c r="AG17" s="132"/>
      <c r="AH17" s="132"/>
      <c r="AI17" s="132"/>
      <c r="AJ17" s="132"/>
      <c r="AK17" s="133"/>
      <c r="AL17" s="134">
        <f t="shared" ref="AL17:AL46" si="0">SUM(F17:AK17)</f>
        <v>2</v>
      </c>
      <c r="AM17" s="120">
        <f t="shared" ref="AM17:AM31" si="1">SUM(F17:I17)+SUM(N17:Q17)+SUM(V17:Y17)+SUM(AD17:AG17)</f>
        <v>1</v>
      </c>
      <c r="AN17" s="121">
        <f t="shared" ref="AN17:AN31" si="2">SUM(J17:M17)+SUM(R17:U17)+SUM(Z17:AC17)+SUM(AH17:AK17)</f>
        <v>1</v>
      </c>
      <c r="AO17" s="120">
        <f t="shared" ref="AO17:AO31" si="3">SUM(F17:I17)</f>
        <v>0</v>
      </c>
      <c r="AP17" s="121">
        <f t="shared" ref="AP17:AP31" si="4">SUM(J17:M17)</f>
        <v>0</v>
      </c>
      <c r="AQ17" s="120">
        <f t="shared" ref="AQ17:AQ31" si="5">SUM(N17:Q17)</f>
        <v>1</v>
      </c>
      <c r="AR17" s="121">
        <f t="shared" ref="AR17:AR31" si="6">SUM(R16:U16)</f>
        <v>1</v>
      </c>
      <c r="AS17" s="120">
        <f t="shared" ref="AS17:AS31" si="7">SUM(V17:Y17)</f>
        <v>0</v>
      </c>
      <c r="AT17" s="121">
        <f t="shared" ref="AT17:AT31" si="8">SUM(Z17:AC17)</f>
        <v>0</v>
      </c>
      <c r="AU17" s="122">
        <f t="shared" ref="AU17:AU31" si="9">SUM(AD17:AG17)</f>
        <v>0</v>
      </c>
      <c r="AV17" s="123">
        <f t="shared" ref="AV17:AV31" si="10">SUM(AH17:AK17)</f>
        <v>0</v>
      </c>
    </row>
    <row r="18" spans="1:48" ht="39.950000000000003" customHeight="1">
      <c r="A18" s="669"/>
      <c r="B18" s="624"/>
      <c r="C18" s="141" t="s">
        <v>178</v>
      </c>
      <c r="D18" s="142"/>
      <c r="E18" s="143" t="s">
        <v>181</v>
      </c>
      <c r="F18" s="131"/>
      <c r="G18" s="132"/>
      <c r="H18" s="132"/>
      <c r="I18" s="132"/>
      <c r="J18" s="132"/>
      <c r="K18" s="132"/>
      <c r="L18" s="132"/>
      <c r="M18" s="132"/>
      <c r="N18" s="132"/>
      <c r="O18" s="132"/>
      <c r="P18" s="132"/>
      <c r="Q18" s="132"/>
      <c r="R18" s="132"/>
      <c r="S18" s="132"/>
      <c r="T18" s="132"/>
      <c r="U18" s="132"/>
      <c r="V18" s="132"/>
      <c r="W18" s="132"/>
      <c r="X18" s="132"/>
      <c r="Y18" s="132"/>
      <c r="Z18" s="132"/>
      <c r="AA18" s="132"/>
      <c r="AB18" s="132"/>
      <c r="AC18" s="132"/>
      <c r="AD18" s="132"/>
      <c r="AE18" s="132"/>
      <c r="AF18" s="132"/>
      <c r="AG18" s="132"/>
      <c r="AH18" s="132"/>
      <c r="AI18" s="132"/>
      <c r="AJ18" s="132"/>
      <c r="AK18" s="133"/>
      <c r="AL18" s="134">
        <f t="shared" si="0"/>
        <v>0</v>
      </c>
      <c r="AM18" s="120">
        <f t="shared" si="1"/>
        <v>0</v>
      </c>
      <c r="AN18" s="121">
        <f t="shared" si="2"/>
        <v>0</v>
      </c>
      <c r="AO18" s="120">
        <f t="shared" si="3"/>
        <v>0</v>
      </c>
      <c r="AP18" s="121">
        <f t="shared" si="4"/>
        <v>0</v>
      </c>
      <c r="AQ18" s="120">
        <f t="shared" si="5"/>
        <v>0</v>
      </c>
      <c r="AR18" s="121">
        <f t="shared" si="6"/>
        <v>1</v>
      </c>
      <c r="AS18" s="120">
        <f t="shared" si="7"/>
        <v>0</v>
      </c>
      <c r="AT18" s="121">
        <f t="shared" si="8"/>
        <v>0</v>
      </c>
      <c r="AU18" s="122">
        <f t="shared" si="9"/>
        <v>0</v>
      </c>
      <c r="AV18" s="123">
        <f t="shared" si="10"/>
        <v>0</v>
      </c>
    </row>
    <row r="19" spans="1:48" ht="39.950000000000003" customHeight="1" thickBot="1">
      <c r="A19" s="669"/>
      <c r="B19" s="625"/>
      <c r="C19" s="146" t="s">
        <v>178</v>
      </c>
      <c r="D19" s="147" t="s">
        <v>181</v>
      </c>
      <c r="E19" s="148"/>
      <c r="F19" s="149"/>
      <c r="G19" s="150"/>
      <c r="H19" s="150"/>
      <c r="I19" s="150"/>
      <c r="J19" s="150"/>
      <c r="K19" s="150"/>
      <c r="L19" s="150"/>
      <c r="M19" s="150"/>
      <c r="N19" s="150">
        <v>1</v>
      </c>
      <c r="O19" s="150"/>
      <c r="P19" s="150"/>
      <c r="Q19" s="150"/>
      <c r="R19" s="150">
        <v>1</v>
      </c>
      <c r="S19" s="150"/>
      <c r="T19" s="150"/>
      <c r="U19" s="150"/>
      <c r="V19" s="150"/>
      <c r="W19" s="150"/>
      <c r="X19" s="150"/>
      <c r="Y19" s="150"/>
      <c r="Z19" s="150"/>
      <c r="AA19" s="150"/>
      <c r="AB19" s="150"/>
      <c r="AC19" s="150"/>
      <c r="AD19" s="150"/>
      <c r="AE19" s="150"/>
      <c r="AF19" s="150"/>
      <c r="AG19" s="150"/>
      <c r="AH19" s="150"/>
      <c r="AI19" s="150"/>
      <c r="AJ19" s="150"/>
      <c r="AK19" s="151"/>
      <c r="AL19" s="152">
        <f t="shared" si="0"/>
        <v>2</v>
      </c>
      <c r="AM19" s="120">
        <f t="shared" si="1"/>
        <v>1</v>
      </c>
      <c r="AN19" s="121">
        <f t="shared" si="2"/>
        <v>1</v>
      </c>
      <c r="AO19" s="120">
        <f t="shared" si="3"/>
        <v>0</v>
      </c>
      <c r="AP19" s="121">
        <f t="shared" si="4"/>
        <v>0</v>
      </c>
      <c r="AQ19" s="120">
        <f t="shared" si="5"/>
        <v>1</v>
      </c>
      <c r="AR19" s="121">
        <f t="shared" si="6"/>
        <v>0</v>
      </c>
      <c r="AS19" s="120">
        <f t="shared" si="7"/>
        <v>0</v>
      </c>
      <c r="AT19" s="121">
        <f t="shared" si="8"/>
        <v>0</v>
      </c>
      <c r="AU19" s="122">
        <f t="shared" si="9"/>
        <v>0</v>
      </c>
      <c r="AV19" s="123">
        <f t="shared" si="10"/>
        <v>0</v>
      </c>
    </row>
    <row r="20" spans="1:48" ht="39.950000000000003" customHeight="1" thickTop="1">
      <c r="A20" s="669"/>
      <c r="B20" s="623" t="s">
        <v>454</v>
      </c>
      <c r="C20" s="617" t="s">
        <v>176</v>
      </c>
      <c r="D20" s="618"/>
      <c r="E20" s="619"/>
      <c r="F20" s="112"/>
      <c r="G20" s="113"/>
      <c r="H20" s="113"/>
      <c r="I20" s="113"/>
      <c r="J20" s="113"/>
      <c r="K20" s="113"/>
      <c r="L20" s="113"/>
      <c r="M20" s="113"/>
      <c r="N20" s="113"/>
      <c r="O20" s="113"/>
      <c r="P20" s="113"/>
      <c r="Q20" s="113"/>
      <c r="R20" s="113"/>
      <c r="S20" s="113"/>
      <c r="T20" s="113"/>
      <c r="U20" s="113"/>
      <c r="V20" s="113">
        <v>1</v>
      </c>
      <c r="W20" s="113"/>
      <c r="X20" s="113"/>
      <c r="Y20" s="113"/>
      <c r="Z20" s="113">
        <v>1</v>
      </c>
      <c r="AA20" s="113"/>
      <c r="AB20" s="113"/>
      <c r="AC20" s="113"/>
      <c r="AD20" s="113"/>
      <c r="AE20" s="113"/>
      <c r="AF20" s="113"/>
      <c r="AG20" s="113"/>
      <c r="AH20" s="113"/>
      <c r="AI20" s="113"/>
      <c r="AJ20" s="113"/>
      <c r="AK20" s="114"/>
      <c r="AL20" s="115">
        <f t="shared" si="0"/>
        <v>2</v>
      </c>
      <c r="AM20" s="120">
        <f t="shared" si="1"/>
        <v>1</v>
      </c>
      <c r="AN20" s="121">
        <f t="shared" si="2"/>
        <v>1</v>
      </c>
      <c r="AO20" s="120">
        <f t="shared" si="3"/>
        <v>0</v>
      </c>
      <c r="AP20" s="121">
        <f t="shared" si="4"/>
        <v>0</v>
      </c>
      <c r="AQ20" s="120">
        <f t="shared" si="5"/>
        <v>0</v>
      </c>
      <c r="AR20" s="121">
        <f t="shared" si="6"/>
        <v>1</v>
      </c>
      <c r="AS20" s="120">
        <f t="shared" si="7"/>
        <v>1</v>
      </c>
      <c r="AT20" s="121">
        <f t="shared" si="8"/>
        <v>1</v>
      </c>
      <c r="AU20" s="122">
        <f t="shared" si="9"/>
        <v>0</v>
      </c>
      <c r="AV20" s="123">
        <f t="shared" si="10"/>
        <v>0</v>
      </c>
    </row>
    <row r="21" spans="1:48" ht="39.950000000000003" customHeight="1">
      <c r="A21" s="669"/>
      <c r="B21" s="624"/>
      <c r="C21" s="620" t="s">
        <v>177</v>
      </c>
      <c r="D21" s="621"/>
      <c r="E21" s="622"/>
      <c r="F21" s="131"/>
      <c r="G21" s="132"/>
      <c r="H21" s="132"/>
      <c r="I21" s="132"/>
      <c r="J21" s="132"/>
      <c r="K21" s="132"/>
      <c r="L21" s="132"/>
      <c r="M21" s="132"/>
      <c r="N21" s="132"/>
      <c r="O21" s="132"/>
      <c r="P21" s="132"/>
      <c r="Q21" s="132"/>
      <c r="R21" s="132"/>
      <c r="S21" s="132"/>
      <c r="T21" s="132"/>
      <c r="U21" s="132"/>
      <c r="V21" s="132">
        <v>1</v>
      </c>
      <c r="W21" s="132"/>
      <c r="X21" s="132"/>
      <c r="Y21" s="132"/>
      <c r="Z21" s="132">
        <v>1</v>
      </c>
      <c r="AA21" s="132"/>
      <c r="AB21" s="132"/>
      <c r="AC21" s="132"/>
      <c r="AD21" s="132"/>
      <c r="AE21" s="132"/>
      <c r="AF21" s="132"/>
      <c r="AG21" s="132"/>
      <c r="AH21" s="132"/>
      <c r="AI21" s="132"/>
      <c r="AJ21" s="132"/>
      <c r="AK21" s="133"/>
      <c r="AL21" s="134">
        <f t="shared" si="0"/>
        <v>2</v>
      </c>
      <c r="AM21" s="120">
        <f t="shared" si="1"/>
        <v>1</v>
      </c>
      <c r="AN21" s="121">
        <f t="shared" si="2"/>
        <v>1</v>
      </c>
      <c r="AO21" s="120">
        <f t="shared" si="3"/>
        <v>0</v>
      </c>
      <c r="AP21" s="121">
        <f t="shared" si="4"/>
        <v>0</v>
      </c>
      <c r="AQ21" s="120">
        <f t="shared" si="5"/>
        <v>0</v>
      </c>
      <c r="AR21" s="121">
        <f t="shared" si="6"/>
        <v>0</v>
      </c>
      <c r="AS21" s="120">
        <f t="shared" si="7"/>
        <v>1</v>
      </c>
      <c r="AT21" s="121">
        <f t="shared" si="8"/>
        <v>1</v>
      </c>
      <c r="AU21" s="122">
        <f t="shared" si="9"/>
        <v>0</v>
      </c>
      <c r="AV21" s="123">
        <f t="shared" si="10"/>
        <v>0</v>
      </c>
    </row>
    <row r="22" spans="1:48" ht="39.950000000000003" customHeight="1">
      <c r="A22" s="669"/>
      <c r="B22" s="624"/>
      <c r="C22" s="141" t="s">
        <v>178</v>
      </c>
      <c r="D22" s="142"/>
      <c r="E22" s="143" t="s">
        <v>181</v>
      </c>
      <c r="F22" s="131"/>
      <c r="G22" s="132"/>
      <c r="H22" s="132"/>
      <c r="I22" s="132"/>
      <c r="J22" s="132"/>
      <c r="K22" s="132"/>
      <c r="L22" s="132"/>
      <c r="M22" s="132"/>
      <c r="N22" s="132"/>
      <c r="O22" s="132"/>
      <c r="P22" s="132"/>
      <c r="Q22" s="132"/>
      <c r="R22" s="132"/>
      <c r="S22" s="132"/>
      <c r="T22" s="132"/>
      <c r="U22" s="132"/>
      <c r="V22" s="132"/>
      <c r="W22" s="132"/>
      <c r="X22" s="132"/>
      <c r="Y22" s="132"/>
      <c r="Z22" s="132"/>
      <c r="AA22" s="132"/>
      <c r="AB22" s="132"/>
      <c r="AC22" s="132"/>
      <c r="AD22" s="132"/>
      <c r="AE22" s="132"/>
      <c r="AF22" s="132"/>
      <c r="AG22" s="132"/>
      <c r="AH22" s="132"/>
      <c r="AI22" s="132"/>
      <c r="AJ22" s="132"/>
      <c r="AK22" s="133"/>
      <c r="AL22" s="134">
        <f t="shared" si="0"/>
        <v>0</v>
      </c>
      <c r="AM22" s="120">
        <f t="shared" si="1"/>
        <v>0</v>
      </c>
      <c r="AN22" s="121">
        <f t="shared" si="2"/>
        <v>0</v>
      </c>
      <c r="AO22" s="120">
        <f t="shared" si="3"/>
        <v>0</v>
      </c>
      <c r="AP22" s="121">
        <f t="shared" si="4"/>
        <v>0</v>
      </c>
      <c r="AQ22" s="120">
        <f t="shared" si="5"/>
        <v>0</v>
      </c>
      <c r="AR22" s="121">
        <f t="shared" si="6"/>
        <v>0</v>
      </c>
      <c r="AS22" s="120">
        <f t="shared" si="7"/>
        <v>0</v>
      </c>
      <c r="AT22" s="121">
        <f t="shared" si="8"/>
        <v>0</v>
      </c>
      <c r="AU22" s="122">
        <f t="shared" si="9"/>
        <v>0</v>
      </c>
      <c r="AV22" s="123">
        <f t="shared" si="10"/>
        <v>0</v>
      </c>
    </row>
    <row r="23" spans="1:48" ht="39.950000000000003" customHeight="1" thickBot="1">
      <c r="A23" s="669"/>
      <c r="B23" s="625"/>
      <c r="C23" s="146" t="s">
        <v>178</v>
      </c>
      <c r="D23" s="147" t="s">
        <v>181</v>
      </c>
      <c r="E23" s="148"/>
      <c r="F23" s="149"/>
      <c r="G23" s="150"/>
      <c r="H23" s="150"/>
      <c r="I23" s="150"/>
      <c r="J23" s="150"/>
      <c r="K23" s="150"/>
      <c r="L23" s="150"/>
      <c r="M23" s="150"/>
      <c r="N23" s="150"/>
      <c r="O23" s="150"/>
      <c r="P23" s="150"/>
      <c r="Q23" s="150"/>
      <c r="R23" s="150"/>
      <c r="S23" s="150"/>
      <c r="T23" s="150"/>
      <c r="U23" s="150"/>
      <c r="V23" s="150">
        <v>1</v>
      </c>
      <c r="W23" s="150"/>
      <c r="X23" s="150"/>
      <c r="Y23" s="150"/>
      <c r="Z23" s="150">
        <v>1</v>
      </c>
      <c r="AA23" s="150"/>
      <c r="AB23" s="150"/>
      <c r="AC23" s="150"/>
      <c r="AD23" s="150"/>
      <c r="AE23" s="150"/>
      <c r="AF23" s="150"/>
      <c r="AG23" s="150"/>
      <c r="AH23" s="150"/>
      <c r="AI23" s="150"/>
      <c r="AJ23" s="150"/>
      <c r="AK23" s="151"/>
      <c r="AL23" s="152">
        <f t="shared" si="0"/>
        <v>2</v>
      </c>
      <c r="AM23" s="120">
        <f t="shared" si="1"/>
        <v>1</v>
      </c>
      <c r="AN23" s="121">
        <f t="shared" si="2"/>
        <v>1</v>
      </c>
      <c r="AO23" s="120">
        <f t="shared" si="3"/>
        <v>0</v>
      </c>
      <c r="AP23" s="121">
        <f t="shared" si="4"/>
        <v>0</v>
      </c>
      <c r="AQ23" s="120">
        <f t="shared" si="5"/>
        <v>0</v>
      </c>
      <c r="AR23" s="121">
        <f t="shared" si="6"/>
        <v>0</v>
      </c>
      <c r="AS23" s="120">
        <f t="shared" si="7"/>
        <v>1</v>
      </c>
      <c r="AT23" s="121">
        <f t="shared" si="8"/>
        <v>1</v>
      </c>
      <c r="AU23" s="122">
        <f t="shared" si="9"/>
        <v>0</v>
      </c>
      <c r="AV23" s="123">
        <f t="shared" si="10"/>
        <v>0</v>
      </c>
    </row>
    <row r="24" spans="1:48" ht="39.950000000000003" customHeight="1" thickTop="1">
      <c r="A24" s="669"/>
      <c r="B24" s="623" t="s">
        <v>455</v>
      </c>
      <c r="C24" s="617" t="s">
        <v>176</v>
      </c>
      <c r="D24" s="618"/>
      <c r="E24" s="619"/>
      <c r="F24" s="113">
        <v>1</v>
      </c>
      <c r="G24" s="113"/>
      <c r="H24" s="113"/>
      <c r="I24" s="113"/>
      <c r="J24" s="113">
        <v>1</v>
      </c>
      <c r="K24" s="113"/>
      <c r="L24" s="113"/>
      <c r="M24" s="113"/>
      <c r="N24" s="113"/>
      <c r="O24" s="113"/>
      <c r="P24" s="113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 s="113"/>
      <c r="AG24" s="113"/>
      <c r="AH24" s="113"/>
      <c r="AI24" s="113"/>
      <c r="AJ24" s="113"/>
      <c r="AK24" s="114"/>
      <c r="AL24" s="115">
        <f t="shared" si="0"/>
        <v>2</v>
      </c>
      <c r="AM24" s="120">
        <f t="shared" si="1"/>
        <v>1</v>
      </c>
      <c r="AN24" s="121">
        <f t="shared" si="2"/>
        <v>1</v>
      </c>
      <c r="AO24" s="120">
        <f t="shared" si="3"/>
        <v>1</v>
      </c>
      <c r="AP24" s="121">
        <f t="shared" si="4"/>
        <v>1</v>
      </c>
      <c r="AQ24" s="120">
        <f t="shared" si="5"/>
        <v>0</v>
      </c>
      <c r="AR24" s="121">
        <f t="shared" si="6"/>
        <v>0</v>
      </c>
      <c r="AS24" s="120">
        <f t="shared" si="7"/>
        <v>0</v>
      </c>
      <c r="AT24" s="121">
        <f t="shared" si="8"/>
        <v>0</v>
      </c>
      <c r="AU24" s="122">
        <f t="shared" si="9"/>
        <v>0</v>
      </c>
      <c r="AV24" s="123">
        <f t="shared" si="10"/>
        <v>0</v>
      </c>
    </row>
    <row r="25" spans="1:48" ht="39.950000000000003" customHeight="1">
      <c r="A25" s="669"/>
      <c r="B25" s="624"/>
      <c r="C25" s="620" t="s">
        <v>177</v>
      </c>
      <c r="D25" s="621"/>
      <c r="E25" s="622"/>
      <c r="F25" s="132">
        <v>1</v>
      </c>
      <c r="G25" s="132"/>
      <c r="H25" s="132"/>
      <c r="I25" s="132"/>
      <c r="J25" s="132">
        <v>1</v>
      </c>
      <c r="K25" s="132"/>
      <c r="L25" s="132"/>
      <c r="M25" s="132"/>
      <c r="N25" s="132"/>
      <c r="O25" s="132"/>
      <c r="P25" s="132"/>
      <c r="Q25" s="132"/>
      <c r="R25" s="132"/>
      <c r="S25" s="132"/>
      <c r="T25" s="132"/>
      <c r="U25" s="132"/>
      <c r="V25" s="132"/>
      <c r="W25" s="132"/>
      <c r="X25" s="132"/>
      <c r="Y25" s="132"/>
      <c r="Z25" s="132"/>
      <c r="AA25" s="132"/>
      <c r="AB25" s="132"/>
      <c r="AC25" s="132"/>
      <c r="AD25" s="132"/>
      <c r="AE25" s="132"/>
      <c r="AF25" s="132"/>
      <c r="AG25" s="132"/>
      <c r="AH25" s="132"/>
      <c r="AI25" s="132"/>
      <c r="AJ25" s="132"/>
      <c r="AK25" s="133"/>
      <c r="AL25" s="134">
        <f t="shared" si="0"/>
        <v>2</v>
      </c>
      <c r="AM25" s="120">
        <f t="shared" si="1"/>
        <v>1</v>
      </c>
      <c r="AN25" s="121">
        <f t="shared" si="2"/>
        <v>1</v>
      </c>
      <c r="AO25" s="120">
        <f t="shared" si="3"/>
        <v>1</v>
      </c>
      <c r="AP25" s="121">
        <f t="shared" si="4"/>
        <v>1</v>
      </c>
      <c r="AQ25" s="120">
        <f t="shared" si="5"/>
        <v>0</v>
      </c>
      <c r="AR25" s="121">
        <f t="shared" si="6"/>
        <v>0</v>
      </c>
      <c r="AS25" s="120">
        <f t="shared" si="7"/>
        <v>0</v>
      </c>
      <c r="AT25" s="121">
        <f t="shared" si="8"/>
        <v>0</v>
      </c>
      <c r="AU25" s="122">
        <f t="shared" si="9"/>
        <v>0</v>
      </c>
      <c r="AV25" s="123">
        <f t="shared" si="10"/>
        <v>0</v>
      </c>
    </row>
    <row r="26" spans="1:48" ht="39.950000000000003" customHeight="1">
      <c r="A26" s="669"/>
      <c r="B26" s="624"/>
      <c r="C26" s="141" t="s">
        <v>178</v>
      </c>
      <c r="D26" s="142"/>
      <c r="E26" s="143" t="s">
        <v>181</v>
      </c>
      <c r="F26" s="132"/>
      <c r="G26" s="132"/>
      <c r="H26" s="132"/>
      <c r="I26" s="132"/>
      <c r="J26" s="132"/>
      <c r="K26" s="132"/>
      <c r="L26" s="132"/>
      <c r="M26" s="132"/>
      <c r="N26" s="132"/>
      <c r="O26" s="132"/>
      <c r="P26" s="132"/>
      <c r="Q26" s="132"/>
      <c r="R26" s="132"/>
      <c r="S26" s="132"/>
      <c r="T26" s="132"/>
      <c r="U26" s="132"/>
      <c r="V26" s="132"/>
      <c r="W26" s="132"/>
      <c r="X26" s="132"/>
      <c r="Y26" s="132"/>
      <c r="Z26" s="132"/>
      <c r="AA26" s="132"/>
      <c r="AB26" s="132"/>
      <c r="AC26" s="132"/>
      <c r="AD26" s="132"/>
      <c r="AE26" s="132"/>
      <c r="AF26" s="132"/>
      <c r="AG26" s="132"/>
      <c r="AH26" s="132"/>
      <c r="AI26" s="132"/>
      <c r="AJ26" s="132"/>
      <c r="AK26" s="133"/>
      <c r="AL26" s="134">
        <f t="shared" si="0"/>
        <v>0</v>
      </c>
      <c r="AM26" s="120">
        <f t="shared" si="1"/>
        <v>0</v>
      </c>
      <c r="AN26" s="121">
        <f t="shared" si="2"/>
        <v>0</v>
      </c>
      <c r="AO26" s="120">
        <f t="shared" si="3"/>
        <v>0</v>
      </c>
      <c r="AP26" s="121">
        <f t="shared" si="4"/>
        <v>0</v>
      </c>
      <c r="AQ26" s="120">
        <f t="shared" si="5"/>
        <v>0</v>
      </c>
      <c r="AR26" s="121">
        <f t="shared" si="6"/>
        <v>0</v>
      </c>
      <c r="AS26" s="120">
        <f t="shared" si="7"/>
        <v>0</v>
      </c>
      <c r="AT26" s="121">
        <f t="shared" si="8"/>
        <v>0</v>
      </c>
      <c r="AU26" s="122">
        <f t="shared" si="9"/>
        <v>0</v>
      </c>
      <c r="AV26" s="123">
        <f t="shared" si="10"/>
        <v>0</v>
      </c>
    </row>
    <row r="27" spans="1:48" ht="39.950000000000003" customHeight="1" thickBot="1">
      <c r="A27" s="669"/>
      <c r="B27" s="625"/>
      <c r="C27" s="146" t="s">
        <v>178</v>
      </c>
      <c r="D27" s="147" t="s">
        <v>181</v>
      </c>
      <c r="E27" s="148"/>
      <c r="F27" s="150">
        <v>1</v>
      </c>
      <c r="G27" s="150"/>
      <c r="H27" s="150"/>
      <c r="I27" s="150"/>
      <c r="J27" s="150">
        <v>1</v>
      </c>
      <c r="K27" s="150"/>
      <c r="L27" s="150"/>
      <c r="M27" s="150"/>
      <c r="N27" s="150"/>
      <c r="O27" s="150"/>
      <c r="P27" s="150"/>
      <c r="Q27" s="150"/>
      <c r="R27" s="150"/>
      <c r="S27" s="150"/>
      <c r="T27" s="150"/>
      <c r="U27" s="150"/>
      <c r="V27" s="150"/>
      <c r="W27" s="150"/>
      <c r="X27" s="150"/>
      <c r="Y27" s="150"/>
      <c r="Z27" s="150"/>
      <c r="AA27" s="150"/>
      <c r="AB27" s="150"/>
      <c r="AC27" s="150"/>
      <c r="AD27" s="150"/>
      <c r="AE27" s="150"/>
      <c r="AF27" s="150"/>
      <c r="AG27" s="150"/>
      <c r="AH27" s="150"/>
      <c r="AI27" s="150"/>
      <c r="AJ27" s="150"/>
      <c r="AK27" s="151"/>
      <c r="AL27" s="152">
        <f t="shared" si="0"/>
        <v>2</v>
      </c>
      <c r="AM27" s="120">
        <f t="shared" si="1"/>
        <v>1</v>
      </c>
      <c r="AN27" s="121">
        <f t="shared" si="2"/>
        <v>1</v>
      </c>
      <c r="AO27" s="120">
        <f t="shared" si="3"/>
        <v>1</v>
      </c>
      <c r="AP27" s="121">
        <f t="shared" si="4"/>
        <v>1</v>
      </c>
      <c r="AQ27" s="120">
        <f t="shared" si="5"/>
        <v>0</v>
      </c>
      <c r="AR27" s="121">
        <f t="shared" si="6"/>
        <v>0</v>
      </c>
      <c r="AS27" s="120">
        <f t="shared" si="7"/>
        <v>0</v>
      </c>
      <c r="AT27" s="121">
        <f t="shared" si="8"/>
        <v>0</v>
      </c>
      <c r="AU27" s="122">
        <f t="shared" si="9"/>
        <v>0</v>
      </c>
      <c r="AV27" s="123">
        <f t="shared" si="10"/>
        <v>0</v>
      </c>
    </row>
    <row r="28" spans="1:48" ht="39.950000000000003" customHeight="1" thickTop="1">
      <c r="A28" s="669"/>
      <c r="B28" s="623" t="s">
        <v>456</v>
      </c>
      <c r="C28" s="617" t="s">
        <v>176</v>
      </c>
      <c r="D28" s="618"/>
      <c r="E28" s="619"/>
      <c r="F28" s="112"/>
      <c r="G28" s="113"/>
      <c r="H28" s="113"/>
      <c r="I28" s="113"/>
      <c r="J28" s="113"/>
      <c r="K28" s="113"/>
      <c r="L28" s="113"/>
      <c r="M28" s="113"/>
      <c r="N28" s="113"/>
      <c r="O28" s="113"/>
      <c r="P28" s="113"/>
      <c r="Q28" s="113"/>
      <c r="R28" s="113"/>
      <c r="S28" s="113"/>
      <c r="T28" s="113"/>
      <c r="U28" s="113"/>
      <c r="V28" s="113"/>
      <c r="W28" s="113"/>
      <c r="X28" s="113"/>
      <c r="Y28" s="113"/>
      <c r="Z28" s="113"/>
      <c r="AA28" s="113">
        <v>1</v>
      </c>
      <c r="AB28" s="113"/>
      <c r="AC28" s="113"/>
      <c r="AD28" s="113"/>
      <c r="AE28" s="113">
        <v>1</v>
      </c>
      <c r="AF28" s="113"/>
      <c r="AG28" s="113"/>
      <c r="AH28" s="113"/>
      <c r="AI28" s="113"/>
      <c r="AJ28" s="113"/>
      <c r="AK28" s="114"/>
      <c r="AL28" s="115">
        <f t="shared" si="0"/>
        <v>2</v>
      </c>
      <c r="AM28" s="120">
        <f t="shared" si="1"/>
        <v>1</v>
      </c>
      <c r="AN28" s="121">
        <f t="shared" si="2"/>
        <v>1</v>
      </c>
      <c r="AO28" s="120">
        <f t="shared" si="3"/>
        <v>0</v>
      </c>
      <c r="AP28" s="121">
        <f t="shared" si="4"/>
        <v>0</v>
      </c>
      <c r="AQ28" s="120">
        <f t="shared" si="5"/>
        <v>0</v>
      </c>
      <c r="AR28" s="121">
        <f t="shared" si="6"/>
        <v>0</v>
      </c>
      <c r="AS28" s="120">
        <f t="shared" si="7"/>
        <v>0</v>
      </c>
      <c r="AT28" s="121">
        <f t="shared" si="8"/>
        <v>1</v>
      </c>
      <c r="AU28" s="122">
        <f t="shared" si="9"/>
        <v>1</v>
      </c>
      <c r="AV28" s="123">
        <f t="shared" si="10"/>
        <v>0</v>
      </c>
    </row>
    <row r="29" spans="1:48" ht="39.950000000000003" customHeight="1">
      <c r="A29" s="669"/>
      <c r="B29" s="624"/>
      <c r="C29" s="620" t="s">
        <v>177</v>
      </c>
      <c r="D29" s="621"/>
      <c r="E29" s="622"/>
      <c r="F29" s="131"/>
      <c r="G29" s="132"/>
      <c r="H29" s="132"/>
      <c r="I29" s="132"/>
      <c r="J29" s="132"/>
      <c r="K29" s="132"/>
      <c r="L29" s="132"/>
      <c r="M29" s="132"/>
      <c r="N29" s="132"/>
      <c r="O29" s="132"/>
      <c r="P29" s="132"/>
      <c r="Q29" s="132"/>
      <c r="R29" s="132"/>
      <c r="S29" s="132"/>
      <c r="T29" s="132"/>
      <c r="U29" s="132"/>
      <c r="V29" s="132"/>
      <c r="W29" s="132"/>
      <c r="X29" s="132"/>
      <c r="Y29" s="132"/>
      <c r="Z29" s="132"/>
      <c r="AA29" s="132">
        <v>1</v>
      </c>
      <c r="AB29" s="132"/>
      <c r="AC29" s="132"/>
      <c r="AD29" s="132"/>
      <c r="AE29" s="132">
        <v>1</v>
      </c>
      <c r="AF29" s="132"/>
      <c r="AG29" s="132"/>
      <c r="AH29" s="132"/>
      <c r="AI29" s="132"/>
      <c r="AJ29" s="132"/>
      <c r="AK29" s="133"/>
      <c r="AL29" s="134">
        <f t="shared" si="0"/>
        <v>2</v>
      </c>
      <c r="AM29" s="120">
        <f t="shared" si="1"/>
        <v>1</v>
      </c>
      <c r="AN29" s="121">
        <f t="shared" si="2"/>
        <v>1</v>
      </c>
      <c r="AO29" s="120">
        <f t="shared" si="3"/>
        <v>0</v>
      </c>
      <c r="AP29" s="121">
        <f t="shared" si="4"/>
        <v>0</v>
      </c>
      <c r="AQ29" s="120">
        <f t="shared" si="5"/>
        <v>0</v>
      </c>
      <c r="AR29" s="121">
        <f t="shared" si="6"/>
        <v>0</v>
      </c>
      <c r="AS29" s="120">
        <f t="shared" si="7"/>
        <v>0</v>
      </c>
      <c r="AT29" s="121">
        <f t="shared" si="8"/>
        <v>1</v>
      </c>
      <c r="AU29" s="122">
        <f t="shared" si="9"/>
        <v>1</v>
      </c>
      <c r="AV29" s="123">
        <f t="shared" si="10"/>
        <v>0</v>
      </c>
    </row>
    <row r="30" spans="1:48" ht="39.950000000000003" customHeight="1">
      <c r="A30" s="669"/>
      <c r="B30" s="624"/>
      <c r="C30" s="141" t="s">
        <v>178</v>
      </c>
      <c r="D30" s="142"/>
      <c r="E30" s="143" t="s">
        <v>181</v>
      </c>
      <c r="F30" s="131"/>
      <c r="G30" s="132"/>
      <c r="H30" s="132"/>
      <c r="I30" s="132"/>
      <c r="J30" s="132"/>
      <c r="K30" s="132"/>
      <c r="L30" s="132"/>
      <c r="M30" s="132"/>
      <c r="N30" s="132"/>
      <c r="O30" s="132"/>
      <c r="P30" s="132"/>
      <c r="Q30" s="132"/>
      <c r="R30" s="132"/>
      <c r="S30" s="132"/>
      <c r="T30" s="132"/>
      <c r="U30" s="132"/>
      <c r="V30" s="132"/>
      <c r="W30" s="132"/>
      <c r="X30" s="132"/>
      <c r="Y30" s="132"/>
      <c r="Z30" s="132"/>
      <c r="AA30" s="132"/>
      <c r="AB30" s="132"/>
      <c r="AC30" s="132"/>
      <c r="AD30" s="132"/>
      <c r="AE30" s="132"/>
      <c r="AF30" s="132"/>
      <c r="AG30" s="132"/>
      <c r="AH30" s="132"/>
      <c r="AI30" s="132"/>
      <c r="AJ30" s="132"/>
      <c r="AK30" s="133"/>
      <c r="AL30" s="134">
        <f t="shared" si="0"/>
        <v>0</v>
      </c>
      <c r="AM30" s="120">
        <f t="shared" si="1"/>
        <v>0</v>
      </c>
      <c r="AN30" s="121">
        <f t="shared" si="2"/>
        <v>0</v>
      </c>
      <c r="AO30" s="120">
        <f t="shared" si="3"/>
        <v>0</v>
      </c>
      <c r="AP30" s="121">
        <f t="shared" si="4"/>
        <v>0</v>
      </c>
      <c r="AQ30" s="120">
        <f t="shared" si="5"/>
        <v>0</v>
      </c>
      <c r="AR30" s="121">
        <f t="shared" si="6"/>
        <v>0</v>
      </c>
      <c r="AS30" s="120">
        <f t="shared" si="7"/>
        <v>0</v>
      </c>
      <c r="AT30" s="121">
        <f t="shared" si="8"/>
        <v>0</v>
      </c>
      <c r="AU30" s="122">
        <f t="shared" si="9"/>
        <v>0</v>
      </c>
      <c r="AV30" s="123">
        <f t="shared" si="10"/>
        <v>0</v>
      </c>
    </row>
    <row r="31" spans="1:48" ht="39.950000000000003" customHeight="1" thickBot="1">
      <c r="A31" s="669"/>
      <c r="B31" s="625"/>
      <c r="C31" s="146" t="s">
        <v>178</v>
      </c>
      <c r="D31" s="147" t="s">
        <v>181</v>
      </c>
      <c r="E31" s="148"/>
      <c r="F31" s="149"/>
      <c r="G31" s="150"/>
      <c r="H31" s="150"/>
      <c r="I31" s="150"/>
      <c r="J31" s="150"/>
      <c r="K31" s="150"/>
      <c r="L31" s="150"/>
      <c r="M31" s="150"/>
      <c r="N31" s="150"/>
      <c r="O31" s="150"/>
      <c r="P31" s="150"/>
      <c r="Q31" s="150"/>
      <c r="R31" s="150"/>
      <c r="S31" s="150"/>
      <c r="T31" s="150"/>
      <c r="U31" s="150"/>
      <c r="V31" s="150"/>
      <c r="W31" s="150"/>
      <c r="X31" s="150"/>
      <c r="Y31" s="150"/>
      <c r="Z31" s="150"/>
      <c r="AA31" s="150">
        <v>1</v>
      </c>
      <c r="AB31" s="150"/>
      <c r="AC31" s="150"/>
      <c r="AD31" s="150"/>
      <c r="AE31" s="150">
        <v>1</v>
      </c>
      <c r="AF31" s="150"/>
      <c r="AG31" s="150"/>
      <c r="AH31" s="150"/>
      <c r="AI31" s="150"/>
      <c r="AJ31" s="150"/>
      <c r="AK31" s="151"/>
      <c r="AL31" s="152">
        <f t="shared" si="0"/>
        <v>2</v>
      </c>
      <c r="AM31" s="153">
        <f t="shared" si="1"/>
        <v>1</v>
      </c>
      <c r="AN31" s="154">
        <f t="shared" si="2"/>
        <v>1</v>
      </c>
      <c r="AO31" s="120">
        <f t="shared" si="3"/>
        <v>0</v>
      </c>
      <c r="AP31" s="121">
        <f t="shared" si="4"/>
        <v>0</v>
      </c>
      <c r="AQ31" s="120">
        <f t="shared" si="5"/>
        <v>0</v>
      </c>
      <c r="AR31" s="121">
        <f t="shared" si="6"/>
        <v>0</v>
      </c>
      <c r="AS31" s="120">
        <f t="shared" si="7"/>
        <v>0</v>
      </c>
      <c r="AT31" s="121">
        <f t="shared" si="8"/>
        <v>1</v>
      </c>
      <c r="AU31" s="122">
        <f t="shared" si="9"/>
        <v>1</v>
      </c>
      <c r="AV31" s="123">
        <f t="shared" si="10"/>
        <v>0</v>
      </c>
    </row>
    <row r="32" spans="1:48" ht="39.950000000000003" customHeight="1" thickTop="1">
      <c r="A32" s="669"/>
      <c r="B32" s="623" t="s">
        <v>457</v>
      </c>
      <c r="C32" s="617" t="s">
        <v>176</v>
      </c>
      <c r="D32" s="618"/>
      <c r="E32" s="619"/>
      <c r="F32" s="112"/>
      <c r="G32" s="113"/>
      <c r="H32" s="113"/>
      <c r="I32" s="113"/>
      <c r="J32" s="113"/>
      <c r="K32" s="113">
        <v>1</v>
      </c>
      <c r="L32" s="113"/>
      <c r="M32" s="113"/>
      <c r="N32" s="113"/>
      <c r="O32" s="113">
        <v>1</v>
      </c>
      <c r="P32" s="113"/>
      <c r="Q32" s="113"/>
      <c r="R32" s="113"/>
      <c r="S32" s="113"/>
      <c r="T32" s="113"/>
      <c r="U32" s="113"/>
      <c r="V32" s="113"/>
      <c r="W32" s="113"/>
      <c r="X32" s="113"/>
      <c r="Y32" s="113"/>
      <c r="Z32" s="113"/>
      <c r="AA32" s="113"/>
      <c r="AB32" s="113"/>
      <c r="AC32" s="113"/>
      <c r="AD32" s="113"/>
      <c r="AE32" s="113"/>
      <c r="AF32" s="113"/>
      <c r="AG32" s="113"/>
      <c r="AH32" s="113"/>
      <c r="AI32" s="113"/>
      <c r="AJ32" s="113"/>
      <c r="AK32" s="114"/>
      <c r="AL32" s="115">
        <f t="shared" ref="AL32:AL43" si="11">SUM(F32:AK32)</f>
        <v>2</v>
      </c>
      <c r="AM32" s="120">
        <f t="shared" ref="AM32:AM43" si="12">SUM(F32:I32)+SUM(N32:Q32)+SUM(V32:Y32)+SUM(AD32:AG32)</f>
        <v>1</v>
      </c>
      <c r="AN32" s="121">
        <f t="shared" ref="AN32:AN43" si="13">SUM(J32:M32)+SUM(R32:U32)+SUM(Z32:AC32)+SUM(AH32:AK32)</f>
        <v>1</v>
      </c>
      <c r="AO32" s="120">
        <f t="shared" ref="AO32:AO43" si="14">SUM(F32:I32)</f>
        <v>0</v>
      </c>
      <c r="AP32" s="121">
        <f t="shared" ref="AP32:AP43" si="15">SUM(J32:M32)</f>
        <v>1</v>
      </c>
      <c r="AQ32" s="120">
        <f t="shared" ref="AQ32:AQ43" si="16">SUM(N32:Q32)</f>
        <v>1</v>
      </c>
      <c r="AR32" s="121">
        <f t="shared" ref="AR32:AR43" si="17">SUM(R31:U31)</f>
        <v>0</v>
      </c>
      <c r="AS32" s="120">
        <f t="shared" ref="AS32:AS43" si="18">SUM(V32:Y32)</f>
        <v>0</v>
      </c>
      <c r="AT32" s="121">
        <f t="shared" ref="AT32:AT43" si="19">SUM(Z32:AC32)</f>
        <v>0</v>
      </c>
      <c r="AU32" s="122">
        <f t="shared" ref="AU32:AU43" si="20">SUM(AD32:AG32)</f>
        <v>0</v>
      </c>
      <c r="AV32" s="123">
        <f t="shared" ref="AV32:AV43" si="21">SUM(AH32:AK32)</f>
        <v>0</v>
      </c>
    </row>
    <row r="33" spans="1:48" ht="39.950000000000003" customHeight="1">
      <c r="A33" s="669"/>
      <c r="B33" s="624"/>
      <c r="C33" s="620" t="s">
        <v>177</v>
      </c>
      <c r="D33" s="621"/>
      <c r="E33" s="622"/>
      <c r="F33" s="131"/>
      <c r="G33" s="132"/>
      <c r="H33" s="132"/>
      <c r="I33" s="132"/>
      <c r="J33" s="132"/>
      <c r="K33" s="132">
        <v>1</v>
      </c>
      <c r="L33" s="132"/>
      <c r="M33" s="132"/>
      <c r="N33" s="132"/>
      <c r="O33" s="132">
        <v>1</v>
      </c>
      <c r="P33" s="132"/>
      <c r="Q33" s="132"/>
      <c r="R33" s="132"/>
      <c r="S33" s="132"/>
      <c r="T33" s="132"/>
      <c r="U33" s="132"/>
      <c r="V33" s="132"/>
      <c r="W33" s="132"/>
      <c r="X33" s="132"/>
      <c r="Y33" s="132"/>
      <c r="Z33" s="132"/>
      <c r="AA33" s="132"/>
      <c r="AB33" s="132"/>
      <c r="AC33" s="132"/>
      <c r="AD33" s="132"/>
      <c r="AE33" s="132"/>
      <c r="AF33" s="132"/>
      <c r="AG33" s="132"/>
      <c r="AH33" s="132"/>
      <c r="AI33" s="132"/>
      <c r="AJ33" s="132"/>
      <c r="AK33" s="133"/>
      <c r="AL33" s="134">
        <f t="shared" si="11"/>
        <v>2</v>
      </c>
      <c r="AM33" s="120">
        <f t="shared" si="12"/>
        <v>1</v>
      </c>
      <c r="AN33" s="121">
        <f t="shared" si="13"/>
        <v>1</v>
      </c>
      <c r="AO33" s="120">
        <f t="shared" si="14"/>
        <v>0</v>
      </c>
      <c r="AP33" s="121">
        <f t="shared" si="15"/>
        <v>1</v>
      </c>
      <c r="AQ33" s="120">
        <f t="shared" si="16"/>
        <v>1</v>
      </c>
      <c r="AR33" s="121">
        <f t="shared" si="17"/>
        <v>0</v>
      </c>
      <c r="AS33" s="120">
        <f t="shared" si="18"/>
        <v>0</v>
      </c>
      <c r="AT33" s="121">
        <f t="shared" si="19"/>
        <v>0</v>
      </c>
      <c r="AU33" s="122">
        <f t="shared" si="20"/>
        <v>0</v>
      </c>
      <c r="AV33" s="123">
        <f t="shared" si="21"/>
        <v>0</v>
      </c>
    </row>
    <row r="34" spans="1:48" ht="39.950000000000003" customHeight="1">
      <c r="A34" s="669"/>
      <c r="B34" s="624"/>
      <c r="C34" s="141" t="s">
        <v>178</v>
      </c>
      <c r="D34" s="142"/>
      <c r="E34" s="143" t="s">
        <v>181</v>
      </c>
      <c r="F34" s="131"/>
      <c r="G34" s="132"/>
      <c r="H34" s="132"/>
      <c r="I34" s="132"/>
      <c r="J34" s="132"/>
      <c r="K34" s="132"/>
      <c r="L34" s="132"/>
      <c r="M34" s="132"/>
      <c r="N34" s="132"/>
      <c r="O34" s="132"/>
      <c r="P34" s="132"/>
      <c r="Q34" s="132"/>
      <c r="R34" s="132"/>
      <c r="S34" s="132"/>
      <c r="T34" s="132"/>
      <c r="U34" s="132"/>
      <c r="V34" s="132"/>
      <c r="W34" s="132"/>
      <c r="X34" s="132"/>
      <c r="Y34" s="132"/>
      <c r="Z34" s="132"/>
      <c r="AA34" s="132"/>
      <c r="AB34" s="132"/>
      <c r="AC34" s="132"/>
      <c r="AD34" s="132"/>
      <c r="AE34" s="132"/>
      <c r="AF34" s="132"/>
      <c r="AG34" s="132"/>
      <c r="AH34" s="132"/>
      <c r="AI34" s="132"/>
      <c r="AJ34" s="132"/>
      <c r="AK34" s="133"/>
      <c r="AL34" s="134">
        <f t="shared" si="11"/>
        <v>0</v>
      </c>
      <c r="AM34" s="120">
        <f t="shared" si="12"/>
        <v>0</v>
      </c>
      <c r="AN34" s="121">
        <f t="shared" si="13"/>
        <v>0</v>
      </c>
      <c r="AO34" s="120">
        <f t="shared" si="14"/>
        <v>0</v>
      </c>
      <c r="AP34" s="121">
        <f t="shared" si="15"/>
        <v>0</v>
      </c>
      <c r="AQ34" s="120">
        <f t="shared" si="16"/>
        <v>0</v>
      </c>
      <c r="AR34" s="121">
        <f t="shared" si="17"/>
        <v>0</v>
      </c>
      <c r="AS34" s="120">
        <f t="shared" si="18"/>
        <v>0</v>
      </c>
      <c r="AT34" s="121">
        <f t="shared" si="19"/>
        <v>0</v>
      </c>
      <c r="AU34" s="122">
        <f t="shared" si="20"/>
        <v>0</v>
      </c>
      <c r="AV34" s="123">
        <f t="shared" si="21"/>
        <v>0</v>
      </c>
    </row>
    <row r="35" spans="1:48" ht="39.950000000000003" customHeight="1" thickBot="1">
      <c r="A35" s="669"/>
      <c r="B35" s="625"/>
      <c r="C35" s="146" t="s">
        <v>178</v>
      </c>
      <c r="D35" s="147" t="s">
        <v>181</v>
      </c>
      <c r="E35" s="148"/>
      <c r="F35" s="149"/>
      <c r="G35" s="150"/>
      <c r="H35" s="150"/>
      <c r="I35" s="150"/>
      <c r="J35" s="150"/>
      <c r="K35" s="150">
        <v>1</v>
      </c>
      <c r="L35" s="150"/>
      <c r="M35" s="150"/>
      <c r="N35" s="150"/>
      <c r="O35" s="150">
        <v>1</v>
      </c>
      <c r="P35" s="150"/>
      <c r="Q35" s="150"/>
      <c r="R35" s="150"/>
      <c r="S35" s="150"/>
      <c r="T35" s="150"/>
      <c r="U35" s="150"/>
      <c r="V35" s="150"/>
      <c r="W35" s="150"/>
      <c r="X35" s="150"/>
      <c r="Y35" s="150"/>
      <c r="Z35" s="150"/>
      <c r="AA35" s="150"/>
      <c r="AB35" s="150"/>
      <c r="AC35" s="150"/>
      <c r="AD35" s="150"/>
      <c r="AE35" s="150"/>
      <c r="AF35" s="150"/>
      <c r="AG35" s="150"/>
      <c r="AH35" s="150"/>
      <c r="AI35" s="150"/>
      <c r="AJ35" s="150"/>
      <c r="AK35" s="151"/>
      <c r="AL35" s="152">
        <f t="shared" si="11"/>
        <v>2</v>
      </c>
      <c r="AM35" s="153">
        <f t="shared" si="12"/>
        <v>1</v>
      </c>
      <c r="AN35" s="154">
        <f t="shared" si="13"/>
        <v>1</v>
      </c>
      <c r="AO35" s="120">
        <f t="shared" si="14"/>
        <v>0</v>
      </c>
      <c r="AP35" s="121">
        <f t="shared" si="15"/>
        <v>1</v>
      </c>
      <c r="AQ35" s="120">
        <f t="shared" si="16"/>
        <v>1</v>
      </c>
      <c r="AR35" s="121">
        <f t="shared" si="17"/>
        <v>0</v>
      </c>
      <c r="AS35" s="120">
        <f t="shared" si="18"/>
        <v>0</v>
      </c>
      <c r="AT35" s="121">
        <f t="shared" si="19"/>
        <v>0</v>
      </c>
      <c r="AU35" s="122">
        <f t="shared" si="20"/>
        <v>0</v>
      </c>
      <c r="AV35" s="123">
        <f t="shared" si="21"/>
        <v>0</v>
      </c>
    </row>
    <row r="36" spans="1:48" ht="39.950000000000003" customHeight="1" thickTop="1">
      <c r="A36" s="669"/>
      <c r="B36" s="623" t="s">
        <v>458</v>
      </c>
      <c r="C36" s="617" t="s">
        <v>176</v>
      </c>
      <c r="D36" s="618"/>
      <c r="E36" s="619"/>
      <c r="F36" s="112"/>
      <c r="G36" s="113"/>
      <c r="H36" s="113"/>
      <c r="I36" s="113"/>
      <c r="J36" s="113"/>
      <c r="K36" s="113"/>
      <c r="L36" s="113"/>
      <c r="M36" s="113"/>
      <c r="N36" s="113"/>
      <c r="O36" s="113"/>
      <c r="P36" s="113"/>
      <c r="Q36" s="113"/>
      <c r="R36" s="113"/>
      <c r="S36" s="113">
        <v>1</v>
      </c>
      <c r="T36" s="113"/>
      <c r="U36" s="113"/>
      <c r="V36" s="113"/>
      <c r="W36" s="113">
        <v>1</v>
      </c>
      <c r="X36" s="113"/>
      <c r="Y36" s="113"/>
      <c r="Z36" s="113"/>
      <c r="AA36" s="113"/>
      <c r="AB36" s="113"/>
      <c r="AC36" s="113"/>
      <c r="AD36" s="113"/>
      <c r="AE36" s="113"/>
      <c r="AF36" s="113"/>
      <c r="AG36" s="113"/>
      <c r="AH36" s="113"/>
      <c r="AI36" s="113"/>
      <c r="AJ36" s="113"/>
      <c r="AK36" s="114"/>
      <c r="AL36" s="115">
        <f t="shared" si="11"/>
        <v>2</v>
      </c>
      <c r="AM36" s="120">
        <f t="shared" si="12"/>
        <v>1</v>
      </c>
      <c r="AN36" s="121">
        <f t="shared" si="13"/>
        <v>1</v>
      </c>
      <c r="AO36" s="120">
        <f t="shared" si="14"/>
        <v>0</v>
      </c>
      <c r="AP36" s="121">
        <f t="shared" si="15"/>
        <v>0</v>
      </c>
      <c r="AQ36" s="120">
        <f t="shared" si="16"/>
        <v>0</v>
      </c>
      <c r="AR36" s="121">
        <f t="shared" si="17"/>
        <v>0</v>
      </c>
      <c r="AS36" s="120">
        <f t="shared" si="18"/>
        <v>1</v>
      </c>
      <c r="AT36" s="121">
        <f t="shared" si="19"/>
        <v>0</v>
      </c>
      <c r="AU36" s="122">
        <f t="shared" si="20"/>
        <v>0</v>
      </c>
      <c r="AV36" s="123">
        <f t="shared" si="21"/>
        <v>0</v>
      </c>
    </row>
    <row r="37" spans="1:48" ht="39.950000000000003" customHeight="1">
      <c r="A37" s="669"/>
      <c r="B37" s="624"/>
      <c r="C37" s="620" t="s">
        <v>177</v>
      </c>
      <c r="D37" s="621"/>
      <c r="E37" s="622"/>
      <c r="F37" s="131"/>
      <c r="G37" s="132"/>
      <c r="H37" s="132"/>
      <c r="I37" s="132"/>
      <c r="J37" s="132"/>
      <c r="K37" s="132"/>
      <c r="L37" s="132"/>
      <c r="M37" s="132"/>
      <c r="N37" s="132"/>
      <c r="O37" s="132"/>
      <c r="P37" s="132"/>
      <c r="Q37" s="132"/>
      <c r="R37" s="132"/>
      <c r="S37" s="132">
        <v>1</v>
      </c>
      <c r="T37" s="132"/>
      <c r="U37" s="132"/>
      <c r="V37" s="132"/>
      <c r="W37" s="132">
        <v>1</v>
      </c>
      <c r="X37" s="132"/>
      <c r="Y37" s="132"/>
      <c r="Z37" s="132"/>
      <c r="AA37" s="132"/>
      <c r="AB37" s="132"/>
      <c r="AC37" s="132"/>
      <c r="AD37" s="132"/>
      <c r="AE37" s="132"/>
      <c r="AF37" s="132"/>
      <c r="AG37" s="132"/>
      <c r="AH37" s="132"/>
      <c r="AI37" s="132"/>
      <c r="AJ37" s="132"/>
      <c r="AK37" s="133"/>
      <c r="AL37" s="134">
        <f t="shared" si="11"/>
        <v>2</v>
      </c>
      <c r="AM37" s="120">
        <f t="shared" si="12"/>
        <v>1</v>
      </c>
      <c r="AN37" s="121">
        <f t="shared" si="13"/>
        <v>1</v>
      </c>
      <c r="AO37" s="120">
        <f t="shared" si="14"/>
        <v>0</v>
      </c>
      <c r="AP37" s="121">
        <f t="shared" si="15"/>
        <v>0</v>
      </c>
      <c r="AQ37" s="120">
        <f t="shared" si="16"/>
        <v>0</v>
      </c>
      <c r="AR37" s="121">
        <f t="shared" si="17"/>
        <v>1</v>
      </c>
      <c r="AS37" s="120">
        <f t="shared" si="18"/>
        <v>1</v>
      </c>
      <c r="AT37" s="121">
        <f t="shared" si="19"/>
        <v>0</v>
      </c>
      <c r="AU37" s="122">
        <f t="shared" si="20"/>
        <v>0</v>
      </c>
      <c r="AV37" s="123">
        <f t="shared" si="21"/>
        <v>0</v>
      </c>
    </row>
    <row r="38" spans="1:48" ht="39.950000000000003" customHeight="1">
      <c r="A38" s="669"/>
      <c r="B38" s="624"/>
      <c r="C38" s="141" t="s">
        <v>178</v>
      </c>
      <c r="D38" s="142"/>
      <c r="E38" s="143" t="s">
        <v>181</v>
      </c>
      <c r="F38" s="131"/>
      <c r="G38" s="132"/>
      <c r="H38" s="132"/>
      <c r="I38" s="132"/>
      <c r="J38" s="132"/>
      <c r="K38" s="132"/>
      <c r="L38" s="132"/>
      <c r="M38" s="132"/>
      <c r="N38" s="132"/>
      <c r="O38" s="132"/>
      <c r="P38" s="132"/>
      <c r="Q38" s="132"/>
      <c r="R38" s="132"/>
      <c r="S38" s="132"/>
      <c r="T38" s="132"/>
      <c r="U38" s="132"/>
      <c r="V38" s="132"/>
      <c r="W38" s="132"/>
      <c r="X38" s="132"/>
      <c r="Y38" s="132"/>
      <c r="Z38" s="132"/>
      <c r="AA38" s="132"/>
      <c r="AB38" s="132"/>
      <c r="AC38" s="132"/>
      <c r="AD38" s="132"/>
      <c r="AE38" s="132"/>
      <c r="AF38" s="132"/>
      <c r="AG38" s="132"/>
      <c r="AH38" s="132"/>
      <c r="AI38" s="132"/>
      <c r="AJ38" s="132"/>
      <c r="AK38" s="133"/>
      <c r="AL38" s="134">
        <f t="shared" si="11"/>
        <v>0</v>
      </c>
      <c r="AM38" s="120">
        <f t="shared" si="12"/>
        <v>0</v>
      </c>
      <c r="AN38" s="121">
        <f t="shared" si="13"/>
        <v>0</v>
      </c>
      <c r="AO38" s="120">
        <f t="shared" si="14"/>
        <v>0</v>
      </c>
      <c r="AP38" s="121">
        <f t="shared" si="15"/>
        <v>0</v>
      </c>
      <c r="AQ38" s="120">
        <f t="shared" si="16"/>
        <v>0</v>
      </c>
      <c r="AR38" s="121">
        <f t="shared" si="17"/>
        <v>1</v>
      </c>
      <c r="AS38" s="120">
        <f t="shared" si="18"/>
        <v>0</v>
      </c>
      <c r="AT38" s="121">
        <f t="shared" si="19"/>
        <v>0</v>
      </c>
      <c r="AU38" s="122">
        <f t="shared" si="20"/>
        <v>0</v>
      </c>
      <c r="AV38" s="123">
        <f t="shared" si="21"/>
        <v>0</v>
      </c>
    </row>
    <row r="39" spans="1:48" ht="39.950000000000003" customHeight="1" thickBot="1">
      <c r="A39" s="669"/>
      <c r="B39" s="625"/>
      <c r="C39" s="146" t="s">
        <v>178</v>
      </c>
      <c r="D39" s="147" t="s">
        <v>181</v>
      </c>
      <c r="E39" s="148"/>
      <c r="F39" s="149"/>
      <c r="G39" s="150"/>
      <c r="H39" s="150"/>
      <c r="I39" s="150"/>
      <c r="J39" s="150"/>
      <c r="K39" s="150"/>
      <c r="L39" s="150"/>
      <c r="M39" s="150"/>
      <c r="N39" s="150"/>
      <c r="O39" s="150"/>
      <c r="P39" s="150"/>
      <c r="Q39" s="150"/>
      <c r="R39" s="150"/>
      <c r="S39" s="150">
        <v>1</v>
      </c>
      <c r="T39" s="150"/>
      <c r="U39" s="150"/>
      <c r="V39" s="150"/>
      <c r="W39" s="150">
        <v>1</v>
      </c>
      <c r="X39" s="150"/>
      <c r="Y39" s="150"/>
      <c r="Z39" s="150"/>
      <c r="AA39" s="150"/>
      <c r="AB39" s="150"/>
      <c r="AC39" s="150"/>
      <c r="AD39" s="150"/>
      <c r="AE39" s="150"/>
      <c r="AF39" s="150"/>
      <c r="AG39" s="150"/>
      <c r="AH39" s="150"/>
      <c r="AI39" s="150"/>
      <c r="AJ39" s="150"/>
      <c r="AK39" s="151"/>
      <c r="AL39" s="152">
        <f t="shared" si="11"/>
        <v>2</v>
      </c>
      <c r="AM39" s="153">
        <f t="shared" si="12"/>
        <v>1</v>
      </c>
      <c r="AN39" s="154">
        <f t="shared" si="13"/>
        <v>1</v>
      </c>
      <c r="AO39" s="120">
        <f t="shared" si="14"/>
        <v>0</v>
      </c>
      <c r="AP39" s="121">
        <f t="shared" si="15"/>
        <v>0</v>
      </c>
      <c r="AQ39" s="120">
        <f t="shared" si="16"/>
        <v>0</v>
      </c>
      <c r="AR39" s="121">
        <f t="shared" si="17"/>
        <v>0</v>
      </c>
      <c r="AS39" s="120">
        <f t="shared" si="18"/>
        <v>1</v>
      </c>
      <c r="AT39" s="121">
        <f t="shared" si="19"/>
        <v>0</v>
      </c>
      <c r="AU39" s="122">
        <f t="shared" si="20"/>
        <v>0</v>
      </c>
      <c r="AV39" s="123">
        <f t="shared" si="21"/>
        <v>0</v>
      </c>
    </row>
    <row r="40" spans="1:48" ht="39.950000000000003" customHeight="1" thickTop="1">
      <c r="A40" s="669"/>
      <c r="B40" s="623" t="s">
        <v>459</v>
      </c>
      <c r="C40" s="617" t="s">
        <v>176</v>
      </c>
      <c r="D40" s="618"/>
      <c r="E40" s="619"/>
      <c r="F40" s="112"/>
      <c r="G40" s="113"/>
      <c r="H40" s="113"/>
      <c r="I40" s="113"/>
      <c r="J40" s="113"/>
      <c r="K40" s="113"/>
      <c r="L40" s="113"/>
      <c r="M40" s="113"/>
      <c r="N40" s="113"/>
      <c r="O40" s="113"/>
      <c r="P40" s="113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3">
        <v>1</v>
      </c>
      <c r="AB40" s="113"/>
      <c r="AC40" s="113"/>
      <c r="AD40" s="113"/>
      <c r="AE40" s="113">
        <v>1</v>
      </c>
      <c r="AF40" s="113"/>
      <c r="AG40" s="113"/>
      <c r="AH40" s="113"/>
      <c r="AI40" s="113"/>
      <c r="AJ40" s="113"/>
      <c r="AK40" s="114"/>
      <c r="AL40" s="115">
        <f t="shared" si="11"/>
        <v>2</v>
      </c>
      <c r="AM40" s="120">
        <f t="shared" si="12"/>
        <v>1</v>
      </c>
      <c r="AN40" s="121">
        <f t="shared" si="13"/>
        <v>1</v>
      </c>
      <c r="AO40" s="120">
        <f t="shared" si="14"/>
        <v>0</v>
      </c>
      <c r="AP40" s="121">
        <f t="shared" si="15"/>
        <v>0</v>
      </c>
      <c r="AQ40" s="120">
        <f t="shared" si="16"/>
        <v>0</v>
      </c>
      <c r="AR40" s="121">
        <f t="shared" si="17"/>
        <v>1</v>
      </c>
      <c r="AS40" s="120">
        <f t="shared" si="18"/>
        <v>0</v>
      </c>
      <c r="AT40" s="121">
        <f t="shared" si="19"/>
        <v>1</v>
      </c>
      <c r="AU40" s="122">
        <f t="shared" si="20"/>
        <v>1</v>
      </c>
      <c r="AV40" s="123">
        <f t="shared" si="21"/>
        <v>0</v>
      </c>
    </row>
    <row r="41" spans="1:48" ht="39.950000000000003" customHeight="1">
      <c r="A41" s="669"/>
      <c r="B41" s="624"/>
      <c r="C41" s="620" t="s">
        <v>177</v>
      </c>
      <c r="D41" s="621"/>
      <c r="E41" s="622"/>
      <c r="F41" s="131"/>
      <c r="G41" s="132"/>
      <c r="H41" s="132"/>
      <c r="I41" s="132"/>
      <c r="J41" s="132"/>
      <c r="K41" s="132"/>
      <c r="L41" s="132"/>
      <c r="M41" s="132"/>
      <c r="N41" s="132"/>
      <c r="O41" s="132"/>
      <c r="P41" s="132"/>
      <c r="Q41" s="132"/>
      <c r="R41" s="132"/>
      <c r="S41" s="132"/>
      <c r="T41" s="132"/>
      <c r="U41" s="132"/>
      <c r="V41" s="132"/>
      <c r="W41" s="132"/>
      <c r="X41" s="132"/>
      <c r="Y41" s="132"/>
      <c r="Z41" s="132"/>
      <c r="AA41" s="132">
        <v>1</v>
      </c>
      <c r="AB41" s="132"/>
      <c r="AC41" s="132"/>
      <c r="AD41" s="132"/>
      <c r="AE41" s="132">
        <v>1</v>
      </c>
      <c r="AF41" s="132"/>
      <c r="AG41" s="132"/>
      <c r="AH41" s="132"/>
      <c r="AI41" s="132"/>
      <c r="AJ41" s="132"/>
      <c r="AK41" s="133"/>
      <c r="AL41" s="134">
        <f t="shared" si="11"/>
        <v>2</v>
      </c>
      <c r="AM41" s="120">
        <f t="shared" si="12"/>
        <v>1</v>
      </c>
      <c r="AN41" s="121">
        <f t="shared" si="13"/>
        <v>1</v>
      </c>
      <c r="AO41" s="120">
        <f t="shared" si="14"/>
        <v>0</v>
      </c>
      <c r="AP41" s="121">
        <f t="shared" si="15"/>
        <v>0</v>
      </c>
      <c r="AQ41" s="120">
        <f t="shared" si="16"/>
        <v>0</v>
      </c>
      <c r="AR41" s="121">
        <f t="shared" si="17"/>
        <v>0</v>
      </c>
      <c r="AS41" s="120">
        <f t="shared" si="18"/>
        <v>0</v>
      </c>
      <c r="AT41" s="121">
        <f t="shared" si="19"/>
        <v>1</v>
      </c>
      <c r="AU41" s="122">
        <f t="shared" si="20"/>
        <v>1</v>
      </c>
      <c r="AV41" s="123">
        <f t="shared" si="21"/>
        <v>0</v>
      </c>
    </row>
    <row r="42" spans="1:48" ht="39.950000000000003" customHeight="1">
      <c r="A42" s="669"/>
      <c r="B42" s="624"/>
      <c r="C42" s="141" t="s">
        <v>178</v>
      </c>
      <c r="D42" s="142"/>
      <c r="E42" s="143" t="s">
        <v>181</v>
      </c>
      <c r="F42" s="131"/>
      <c r="G42" s="132"/>
      <c r="H42" s="132"/>
      <c r="I42" s="132"/>
      <c r="J42" s="132"/>
      <c r="K42" s="132"/>
      <c r="L42" s="132"/>
      <c r="M42" s="132"/>
      <c r="N42" s="132"/>
      <c r="O42" s="132"/>
      <c r="P42" s="132"/>
      <c r="Q42" s="132"/>
      <c r="R42" s="132"/>
      <c r="S42" s="132"/>
      <c r="T42" s="132"/>
      <c r="U42" s="132"/>
      <c r="V42" s="132"/>
      <c r="W42" s="132"/>
      <c r="X42" s="132"/>
      <c r="Y42" s="132"/>
      <c r="Z42" s="132"/>
      <c r="AA42" s="132"/>
      <c r="AB42" s="132"/>
      <c r="AC42" s="132"/>
      <c r="AD42" s="132"/>
      <c r="AE42" s="132"/>
      <c r="AF42" s="132"/>
      <c r="AG42" s="132"/>
      <c r="AH42" s="132"/>
      <c r="AI42" s="132"/>
      <c r="AJ42" s="132"/>
      <c r="AK42" s="133"/>
      <c r="AL42" s="134">
        <f t="shared" si="11"/>
        <v>0</v>
      </c>
      <c r="AM42" s="120">
        <f t="shared" si="12"/>
        <v>0</v>
      </c>
      <c r="AN42" s="121">
        <f t="shared" si="13"/>
        <v>0</v>
      </c>
      <c r="AO42" s="120">
        <f t="shared" si="14"/>
        <v>0</v>
      </c>
      <c r="AP42" s="121">
        <f t="shared" si="15"/>
        <v>0</v>
      </c>
      <c r="AQ42" s="120">
        <f t="shared" si="16"/>
        <v>0</v>
      </c>
      <c r="AR42" s="121">
        <f t="shared" si="17"/>
        <v>0</v>
      </c>
      <c r="AS42" s="120">
        <f t="shared" si="18"/>
        <v>0</v>
      </c>
      <c r="AT42" s="121">
        <f t="shared" si="19"/>
        <v>0</v>
      </c>
      <c r="AU42" s="122">
        <f t="shared" si="20"/>
        <v>0</v>
      </c>
      <c r="AV42" s="123">
        <f t="shared" si="21"/>
        <v>0</v>
      </c>
    </row>
    <row r="43" spans="1:48" ht="39.950000000000003" customHeight="1" thickBot="1">
      <c r="A43" s="670"/>
      <c r="B43" s="625"/>
      <c r="C43" s="146" t="s">
        <v>178</v>
      </c>
      <c r="D43" s="147" t="s">
        <v>181</v>
      </c>
      <c r="E43" s="148"/>
      <c r="F43" s="149"/>
      <c r="G43" s="150"/>
      <c r="H43" s="150"/>
      <c r="I43" s="150"/>
      <c r="J43" s="150"/>
      <c r="K43" s="150"/>
      <c r="L43" s="150"/>
      <c r="M43" s="150"/>
      <c r="N43" s="150"/>
      <c r="O43" s="150"/>
      <c r="P43" s="150"/>
      <c r="Q43" s="150"/>
      <c r="R43" s="150"/>
      <c r="S43" s="150"/>
      <c r="T43" s="150"/>
      <c r="U43" s="150"/>
      <c r="V43" s="150"/>
      <c r="W43" s="150"/>
      <c r="X43" s="150"/>
      <c r="Y43" s="150"/>
      <c r="Z43" s="150"/>
      <c r="AA43" s="150">
        <v>1</v>
      </c>
      <c r="AB43" s="150"/>
      <c r="AC43" s="150"/>
      <c r="AD43" s="150"/>
      <c r="AE43" s="150">
        <v>1</v>
      </c>
      <c r="AF43" s="150"/>
      <c r="AG43" s="150"/>
      <c r="AH43" s="150"/>
      <c r="AI43" s="150"/>
      <c r="AJ43" s="150"/>
      <c r="AK43" s="151"/>
      <c r="AL43" s="152">
        <f t="shared" si="11"/>
        <v>2</v>
      </c>
      <c r="AM43" s="153">
        <f t="shared" si="12"/>
        <v>1</v>
      </c>
      <c r="AN43" s="154">
        <f t="shared" si="13"/>
        <v>1</v>
      </c>
      <c r="AO43" s="120">
        <f t="shared" si="14"/>
        <v>0</v>
      </c>
      <c r="AP43" s="121">
        <f t="shared" si="15"/>
        <v>0</v>
      </c>
      <c r="AQ43" s="120">
        <f t="shared" si="16"/>
        <v>0</v>
      </c>
      <c r="AR43" s="121">
        <f t="shared" si="17"/>
        <v>0</v>
      </c>
      <c r="AS43" s="120">
        <f t="shared" si="18"/>
        <v>0</v>
      </c>
      <c r="AT43" s="121">
        <f t="shared" si="19"/>
        <v>1</v>
      </c>
      <c r="AU43" s="122">
        <f t="shared" si="20"/>
        <v>1</v>
      </c>
      <c r="AV43" s="123">
        <f t="shared" si="21"/>
        <v>0</v>
      </c>
    </row>
    <row r="44" spans="1:48" ht="19.5" customHeight="1" thickTop="1">
      <c r="A44" s="633" t="s">
        <v>185</v>
      </c>
      <c r="B44" s="32"/>
      <c r="C44" s="142" t="s">
        <v>178</v>
      </c>
      <c r="D44" s="142"/>
      <c r="E44" s="155"/>
      <c r="F44" s="156">
        <f t="shared" ref="F44:AK44" si="22">F18+F19+F22+F23+F26+F27+F30+F31</f>
        <v>1</v>
      </c>
      <c r="G44" s="156">
        <f t="shared" si="22"/>
        <v>0</v>
      </c>
      <c r="H44" s="156">
        <f t="shared" si="22"/>
        <v>0</v>
      </c>
      <c r="I44" s="156">
        <f t="shared" si="22"/>
        <v>0</v>
      </c>
      <c r="J44" s="156">
        <f t="shared" si="22"/>
        <v>1</v>
      </c>
      <c r="K44" s="156">
        <f t="shared" si="22"/>
        <v>0</v>
      </c>
      <c r="L44" s="156">
        <f t="shared" si="22"/>
        <v>0</v>
      </c>
      <c r="M44" s="156">
        <f t="shared" si="22"/>
        <v>0</v>
      </c>
      <c r="N44" s="156">
        <f t="shared" si="22"/>
        <v>1</v>
      </c>
      <c r="O44" s="156">
        <f t="shared" si="22"/>
        <v>0</v>
      </c>
      <c r="P44" s="156">
        <f t="shared" si="22"/>
        <v>0</v>
      </c>
      <c r="Q44" s="156">
        <f t="shared" si="22"/>
        <v>0</v>
      </c>
      <c r="R44" s="156">
        <f t="shared" si="22"/>
        <v>1</v>
      </c>
      <c r="S44" s="156">
        <f t="shared" si="22"/>
        <v>0</v>
      </c>
      <c r="T44" s="156">
        <f t="shared" si="22"/>
        <v>0</v>
      </c>
      <c r="U44" s="156">
        <f t="shared" si="22"/>
        <v>0</v>
      </c>
      <c r="V44" s="156">
        <f t="shared" si="22"/>
        <v>1</v>
      </c>
      <c r="W44" s="156">
        <f t="shared" si="22"/>
        <v>0</v>
      </c>
      <c r="X44" s="156">
        <f t="shared" si="22"/>
        <v>0</v>
      </c>
      <c r="Y44" s="156">
        <f t="shared" si="22"/>
        <v>0</v>
      </c>
      <c r="Z44" s="156">
        <f t="shared" si="22"/>
        <v>1</v>
      </c>
      <c r="AA44" s="156">
        <f t="shared" si="22"/>
        <v>1</v>
      </c>
      <c r="AB44" s="156">
        <f t="shared" si="22"/>
        <v>0</v>
      </c>
      <c r="AC44" s="156">
        <f t="shared" si="22"/>
        <v>0</v>
      </c>
      <c r="AD44" s="156">
        <f t="shared" si="22"/>
        <v>0</v>
      </c>
      <c r="AE44" s="156">
        <f t="shared" si="22"/>
        <v>1</v>
      </c>
      <c r="AF44" s="156">
        <f t="shared" si="22"/>
        <v>0</v>
      </c>
      <c r="AG44" s="156">
        <f t="shared" si="22"/>
        <v>0</v>
      </c>
      <c r="AH44" s="156">
        <f t="shared" si="22"/>
        <v>0</v>
      </c>
      <c r="AI44" s="156">
        <f t="shared" si="22"/>
        <v>0</v>
      </c>
      <c r="AJ44" s="156">
        <f t="shared" si="22"/>
        <v>0</v>
      </c>
      <c r="AK44" s="157">
        <f t="shared" si="22"/>
        <v>0</v>
      </c>
      <c r="AL44" s="158">
        <f t="shared" si="0"/>
        <v>8</v>
      </c>
      <c r="AM44" s="116">
        <f t="shared" ref="AM44:AV44" si="23">AM18+AM19+AM22+AM23+AM26+AM27+AM30+AM31</f>
        <v>4</v>
      </c>
      <c r="AN44" s="117">
        <f t="shared" si="23"/>
        <v>4</v>
      </c>
      <c r="AO44" s="116">
        <f t="shared" si="23"/>
        <v>1</v>
      </c>
      <c r="AP44" s="117">
        <f t="shared" si="23"/>
        <v>1</v>
      </c>
      <c r="AQ44" s="116">
        <f t="shared" si="23"/>
        <v>1</v>
      </c>
      <c r="AR44" s="117">
        <f t="shared" si="23"/>
        <v>1</v>
      </c>
      <c r="AS44" s="116">
        <f t="shared" si="23"/>
        <v>1</v>
      </c>
      <c r="AT44" s="117">
        <f t="shared" si="23"/>
        <v>2</v>
      </c>
      <c r="AU44" s="159">
        <f t="shared" si="23"/>
        <v>1</v>
      </c>
      <c r="AV44" s="119">
        <f t="shared" si="23"/>
        <v>0</v>
      </c>
    </row>
    <row r="45" spans="1:48" ht="19.5" customHeight="1">
      <c r="A45" s="634"/>
      <c r="B45" s="32"/>
      <c r="C45" s="626" t="s">
        <v>172</v>
      </c>
      <c r="D45" s="621"/>
      <c r="E45" s="622"/>
      <c r="F45" s="135">
        <f t="shared" ref="F45:AK45" si="24">+F17+F21+F25+F29</f>
        <v>1</v>
      </c>
      <c r="G45" s="135">
        <f t="shared" si="24"/>
        <v>0</v>
      </c>
      <c r="H45" s="135">
        <f t="shared" si="24"/>
        <v>0</v>
      </c>
      <c r="I45" s="135">
        <f t="shared" si="24"/>
        <v>0</v>
      </c>
      <c r="J45" s="135">
        <f t="shared" si="24"/>
        <v>1</v>
      </c>
      <c r="K45" s="135">
        <f t="shared" si="24"/>
        <v>0</v>
      </c>
      <c r="L45" s="135">
        <f t="shared" si="24"/>
        <v>0</v>
      </c>
      <c r="M45" s="135">
        <f t="shared" si="24"/>
        <v>0</v>
      </c>
      <c r="N45" s="135">
        <f t="shared" si="24"/>
        <v>1</v>
      </c>
      <c r="O45" s="135">
        <f t="shared" si="24"/>
        <v>0</v>
      </c>
      <c r="P45" s="135">
        <f t="shared" si="24"/>
        <v>0</v>
      </c>
      <c r="Q45" s="135">
        <f t="shared" si="24"/>
        <v>0</v>
      </c>
      <c r="R45" s="135">
        <f t="shared" si="24"/>
        <v>1</v>
      </c>
      <c r="S45" s="135">
        <f t="shared" si="24"/>
        <v>0</v>
      </c>
      <c r="T45" s="135">
        <f t="shared" si="24"/>
        <v>0</v>
      </c>
      <c r="U45" s="135">
        <f t="shared" si="24"/>
        <v>0</v>
      </c>
      <c r="V45" s="135">
        <f t="shared" si="24"/>
        <v>1</v>
      </c>
      <c r="W45" s="135">
        <f t="shared" si="24"/>
        <v>0</v>
      </c>
      <c r="X45" s="135">
        <f t="shared" si="24"/>
        <v>0</v>
      </c>
      <c r="Y45" s="135">
        <f t="shared" si="24"/>
        <v>0</v>
      </c>
      <c r="Z45" s="135">
        <f t="shared" si="24"/>
        <v>1</v>
      </c>
      <c r="AA45" s="135">
        <f t="shared" si="24"/>
        <v>1</v>
      </c>
      <c r="AB45" s="135">
        <f t="shared" si="24"/>
        <v>0</v>
      </c>
      <c r="AC45" s="135">
        <f t="shared" si="24"/>
        <v>0</v>
      </c>
      <c r="AD45" s="135">
        <f t="shared" si="24"/>
        <v>0</v>
      </c>
      <c r="AE45" s="135">
        <f t="shared" si="24"/>
        <v>1</v>
      </c>
      <c r="AF45" s="135">
        <f t="shared" si="24"/>
        <v>0</v>
      </c>
      <c r="AG45" s="135">
        <f t="shared" si="24"/>
        <v>0</v>
      </c>
      <c r="AH45" s="135">
        <f t="shared" si="24"/>
        <v>0</v>
      </c>
      <c r="AI45" s="135">
        <f t="shared" si="24"/>
        <v>0</v>
      </c>
      <c r="AJ45" s="135">
        <f t="shared" si="24"/>
        <v>0</v>
      </c>
      <c r="AK45" s="136">
        <f t="shared" si="24"/>
        <v>0</v>
      </c>
      <c r="AL45" s="137">
        <f t="shared" si="0"/>
        <v>8</v>
      </c>
      <c r="AM45" s="120">
        <f t="shared" ref="AM45:AV45" si="25">AM17+AM21+AM25+AM29</f>
        <v>4</v>
      </c>
      <c r="AN45" s="121">
        <f t="shared" si="25"/>
        <v>4</v>
      </c>
      <c r="AO45" s="120">
        <f t="shared" si="25"/>
        <v>1</v>
      </c>
      <c r="AP45" s="121">
        <f t="shared" si="25"/>
        <v>1</v>
      </c>
      <c r="AQ45" s="120">
        <f t="shared" si="25"/>
        <v>1</v>
      </c>
      <c r="AR45" s="121">
        <f t="shared" si="25"/>
        <v>1</v>
      </c>
      <c r="AS45" s="120">
        <f t="shared" si="25"/>
        <v>1</v>
      </c>
      <c r="AT45" s="121">
        <f t="shared" si="25"/>
        <v>2</v>
      </c>
      <c r="AU45" s="163">
        <f t="shared" si="25"/>
        <v>1</v>
      </c>
      <c r="AV45" s="123">
        <f t="shared" si="25"/>
        <v>0</v>
      </c>
    </row>
    <row r="46" spans="1:48" ht="19.5" customHeight="1" thickBot="1">
      <c r="A46" s="635"/>
      <c r="B46" s="32"/>
      <c r="C46" s="627" t="s">
        <v>176</v>
      </c>
      <c r="D46" s="628"/>
      <c r="E46" s="629"/>
      <c r="F46" s="124">
        <f t="shared" ref="F46:AK46" si="26">+F16+F20+F24+F28</f>
        <v>1</v>
      </c>
      <c r="G46" s="124">
        <f t="shared" si="26"/>
        <v>0</v>
      </c>
      <c r="H46" s="124">
        <f t="shared" si="26"/>
        <v>0</v>
      </c>
      <c r="I46" s="124">
        <f t="shared" si="26"/>
        <v>0</v>
      </c>
      <c r="J46" s="124">
        <f t="shared" si="26"/>
        <v>1</v>
      </c>
      <c r="K46" s="124">
        <f t="shared" si="26"/>
        <v>0</v>
      </c>
      <c r="L46" s="124">
        <f t="shared" si="26"/>
        <v>0</v>
      </c>
      <c r="M46" s="124">
        <f t="shared" si="26"/>
        <v>0</v>
      </c>
      <c r="N46" s="124">
        <f t="shared" si="26"/>
        <v>1</v>
      </c>
      <c r="O46" s="124">
        <f t="shared" si="26"/>
        <v>0</v>
      </c>
      <c r="P46" s="124">
        <f t="shared" si="26"/>
        <v>0</v>
      </c>
      <c r="Q46" s="124">
        <f t="shared" si="26"/>
        <v>0</v>
      </c>
      <c r="R46" s="124">
        <f t="shared" si="26"/>
        <v>1</v>
      </c>
      <c r="S46" s="124">
        <f t="shared" si="26"/>
        <v>0</v>
      </c>
      <c r="T46" s="124">
        <f t="shared" si="26"/>
        <v>0</v>
      </c>
      <c r="U46" s="124">
        <f t="shared" si="26"/>
        <v>0</v>
      </c>
      <c r="V46" s="124">
        <f t="shared" si="26"/>
        <v>1</v>
      </c>
      <c r="W46" s="124">
        <f t="shared" si="26"/>
        <v>0</v>
      </c>
      <c r="X46" s="124">
        <f t="shared" si="26"/>
        <v>0</v>
      </c>
      <c r="Y46" s="124">
        <f t="shared" si="26"/>
        <v>0</v>
      </c>
      <c r="Z46" s="124">
        <f t="shared" si="26"/>
        <v>1</v>
      </c>
      <c r="AA46" s="124">
        <f t="shared" si="26"/>
        <v>1</v>
      </c>
      <c r="AB46" s="124">
        <f t="shared" si="26"/>
        <v>0</v>
      </c>
      <c r="AC46" s="124">
        <f t="shared" si="26"/>
        <v>0</v>
      </c>
      <c r="AD46" s="124">
        <f t="shared" si="26"/>
        <v>0</v>
      </c>
      <c r="AE46" s="124">
        <f t="shared" si="26"/>
        <v>1</v>
      </c>
      <c r="AF46" s="124">
        <f t="shared" si="26"/>
        <v>0</v>
      </c>
      <c r="AG46" s="124">
        <f t="shared" si="26"/>
        <v>0</v>
      </c>
      <c r="AH46" s="124">
        <f t="shared" si="26"/>
        <v>0</v>
      </c>
      <c r="AI46" s="124">
        <f t="shared" si="26"/>
        <v>0</v>
      </c>
      <c r="AJ46" s="124">
        <f t="shared" si="26"/>
        <v>0</v>
      </c>
      <c r="AK46" s="125">
        <f t="shared" si="26"/>
        <v>0</v>
      </c>
      <c r="AL46" s="126">
        <f t="shared" si="0"/>
        <v>8</v>
      </c>
      <c r="AM46" s="127">
        <f t="shared" ref="AM46:AV46" si="27">AM16+AM20+AM24+AM28</f>
        <v>4</v>
      </c>
      <c r="AN46" s="128">
        <f t="shared" si="27"/>
        <v>4</v>
      </c>
      <c r="AO46" s="127">
        <f t="shared" si="27"/>
        <v>1</v>
      </c>
      <c r="AP46" s="128">
        <f t="shared" si="27"/>
        <v>1</v>
      </c>
      <c r="AQ46" s="127">
        <f t="shared" si="27"/>
        <v>1</v>
      </c>
      <c r="AR46" s="128">
        <f t="shared" si="27"/>
        <v>1</v>
      </c>
      <c r="AS46" s="127">
        <f t="shared" si="27"/>
        <v>1</v>
      </c>
      <c r="AT46" s="128">
        <f t="shared" si="27"/>
        <v>2</v>
      </c>
      <c r="AU46" s="129">
        <f t="shared" si="27"/>
        <v>1</v>
      </c>
      <c r="AV46" s="130">
        <f t="shared" si="27"/>
        <v>0</v>
      </c>
    </row>
    <row r="47" spans="1:48" ht="19.5" customHeight="1" thickBot="1">
      <c r="A47" s="35"/>
      <c r="B47" s="35"/>
      <c r="C47" s="40"/>
      <c r="D47" s="40"/>
      <c r="E47" s="41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2"/>
      <c r="AD47" s="42"/>
      <c r="AE47" s="42"/>
      <c r="AF47" s="42"/>
      <c r="AG47" s="42"/>
      <c r="AH47" s="42"/>
      <c r="AI47" s="42"/>
      <c r="AJ47" s="42"/>
      <c r="AK47" s="42"/>
      <c r="AL47" s="42"/>
      <c r="AM47" s="111"/>
      <c r="AN47" s="111"/>
      <c r="AO47" s="111"/>
      <c r="AP47" s="111"/>
      <c r="AQ47" s="111"/>
      <c r="AR47" s="111"/>
      <c r="AS47" s="111"/>
      <c r="AT47" s="111"/>
      <c r="AU47" s="111"/>
      <c r="AV47" s="111"/>
    </row>
    <row r="48" spans="1:48" s="25" customFormat="1" ht="21.75" customHeight="1" thickBot="1">
      <c r="A48" s="244" t="s">
        <v>163</v>
      </c>
      <c r="B48" s="636"/>
      <c r="C48" s="637"/>
      <c r="D48" s="637"/>
      <c r="E48" s="637"/>
      <c r="F48" s="637"/>
      <c r="G48" s="637"/>
      <c r="H48" s="637"/>
      <c r="I48" s="637"/>
      <c r="J48" s="637"/>
      <c r="K48" s="637"/>
      <c r="L48" s="637"/>
      <c r="M48" s="637"/>
      <c r="N48" s="637"/>
      <c r="O48" s="637"/>
      <c r="P48" s="637"/>
      <c r="Q48" s="637"/>
      <c r="R48" s="637"/>
      <c r="S48" s="637"/>
      <c r="T48" s="637"/>
      <c r="U48" s="637"/>
      <c r="V48" s="637"/>
      <c r="W48" s="637"/>
      <c r="X48" s="637"/>
      <c r="Y48" s="637"/>
      <c r="Z48" s="637"/>
      <c r="AA48" s="637"/>
      <c r="AB48" s="637"/>
      <c r="AC48" s="637"/>
      <c r="AD48" s="637"/>
      <c r="AE48" s="637"/>
      <c r="AF48" s="637"/>
      <c r="AG48" s="637"/>
      <c r="AH48" s="637"/>
      <c r="AI48" s="637"/>
      <c r="AJ48" s="637"/>
      <c r="AK48" s="638"/>
    </row>
    <row r="49" spans="1:48" ht="20.100000000000001" customHeight="1" thickBot="1">
      <c r="A49" s="97" t="s">
        <v>180</v>
      </c>
      <c r="B49" s="452"/>
      <c r="C49" s="453"/>
      <c r="D49" s="453"/>
      <c r="E49" s="453"/>
      <c r="F49" s="453"/>
      <c r="G49" s="453"/>
      <c r="H49" s="453"/>
      <c r="I49" s="453"/>
      <c r="J49" s="453"/>
      <c r="K49" s="453"/>
      <c r="L49" s="453"/>
      <c r="M49" s="453"/>
      <c r="N49" s="453"/>
      <c r="O49" s="453"/>
      <c r="P49" s="453"/>
      <c r="Q49" s="453"/>
      <c r="R49" s="453"/>
      <c r="S49" s="453"/>
      <c r="T49" s="453"/>
      <c r="U49" s="453"/>
      <c r="V49" s="453"/>
      <c r="W49" s="453"/>
      <c r="X49" s="453"/>
      <c r="Y49" s="453"/>
      <c r="Z49" s="453"/>
      <c r="AA49" s="453"/>
      <c r="AB49" s="453"/>
      <c r="AC49" s="453"/>
      <c r="AD49" s="453"/>
      <c r="AE49" s="453"/>
      <c r="AF49" s="453"/>
      <c r="AG49" s="453"/>
      <c r="AH49" s="453"/>
      <c r="AI49" s="453"/>
      <c r="AJ49" s="453"/>
      <c r="AK49" s="454"/>
    </row>
    <row r="50" spans="1:48" ht="20.100000000000001" customHeight="1" thickBot="1">
      <c r="A50" s="98" t="s">
        <v>225</v>
      </c>
      <c r="B50" s="453"/>
      <c r="C50" s="453"/>
      <c r="D50" s="453"/>
      <c r="E50" s="453"/>
      <c r="F50" s="453"/>
      <c r="G50" s="453"/>
      <c r="H50" s="453"/>
      <c r="I50" s="453"/>
      <c r="J50" s="453"/>
      <c r="K50" s="453"/>
      <c r="L50" s="453"/>
      <c r="M50" s="453"/>
      <c r="N50" s="453"/>
      <c r="O50" s="453"/>
      <c r="P50" s="453"/>
      <c r="Q50" s="453"/>
      <c r="R50" s="453"/>
      <c r="S50" s="453"/>
      <c r="T50" s="453"/>
      <c r="U50" s="453"/>
      <c r="V50" s="453"/>
      <c r="W50" s="453"/>
      <c r="X50" s="453"/>
      <c r="Y50" s="453"/>
      <c r="Z50" s="453"/>
      <c r="AA50" s="453"/>
      <c r="AB50" s="453"/>
      <c r="AC50" s="453"/>
      <c r="AD50" s="453"/>
      <c r="AE50" s="453"/>
      <c r="AF50" s="453"/>
      <c r="AG50" s="453"/>
      <c r="AH50" s="453"/>
      <c r="AI50" s="453"/>
      <c r="AJ50" s="453"/>
      <c r="AK50" s="454"/>
    </row>
    <row r="51" spans="1:48" ht="20.100000000000001" customHeight="1">
      <c r="A51" s="655" t="s">
        <v>10</v>
      </c>
      <c r="B51" s="657" t="s">
        <v>11</v>
      </c>
      <c r="C51" s="658" t="s">
        <v>0</v>
      </c>
      <c r="D51" s="659" t="s">
        <v>164</v>
      </c>
      <c r="E51" s="660"/>
      <c r="F51" s="663"/>
      <c r="G51" s="664"/>
      <c r="H51" s="664"/>
      <c r="I51" s="664"/>
      <c r="J51" s="664"/>
      <c r="K51" s="664"/>
      <c r="L51" s="664"/>
      <c r="M51" s="664"/>
      <c r="N51" s="664"/>
      <c r="O51" s="664"/>
      <c r="P51" s="664"/>
      <c r="Q51" s="664"/>
      <c r="R51" s="664"/>
      <c r="S51" s="664"/>
      <c r="T51" s="664"/>
      <c r="U51" s="664"/>
      <c r="V51" s="664"/>
      <c r="W51" s="664"/>
      <c r="X51" s="664"/>
      <c r="Y51" s="664"/>
      <c r="Z51" s="664"/>
      <c r="AA51" s="664"/>
      <c r="AB51" s="664"/>
      <c r="AC51" s="664"/>
      <c r="AD51" s="664"/>
      <c r="AE51" s="664"/>
      <c r="AF51" s="664"/>
      <c r="AG51" s="664"/>
      <c r="AH51" s="664"/>
      <c r="AI51" s="664"/>
      <c r="AJ51" s="664"/>
      <c r="AK51" s="665"/>
    </row>
    <row r="52" spans="1:48" ht="20.100000000000001" customHeight="1" thickBot="1">
      <c r="A52" s="656"/>
      <c r="B52" s="639"/>
      <c r="C52" s="641"/>
      <c r="D52" s="661"/>
      <c r="E52" s="662"/>
      <c r="F52" s="666" t="s">
        <v>15</v>
      </c>
      <c r="G52" s="653"/>
      <c r="H52" s="653"/>
      <c r="I52" s="653"/>
      <c r="J52" s="653"/>
      <c r="K52" s="653"/>
      <c r="L52" s="653"/>
      <c r="M52" s="667"/>
      <c r="N52" s="640" t="s">
        <v>16</v>
      </c>
      <c r="O52" s="653"/>
      <c r="P52" s="653"/>
      <c r="Q52" s="653"/>
      <c r="R52" s="653"/>
      <c r="S52" s="653"/>
      <c r="T52" s="653"/>
      <c r="U52" s="667"/>
      <c r="V52" s="640" t="s">
        <v>17</v>
      </c>
      <c r="W52" s="653"/>
      <c r="X52" s="653"/>
      <c r="Y52" s="653"/>
      <c r="Z52" s="653"/>
      <c r="AA52" s="653"/>
      <c r="AB52" s="653"/>
      <c r="AC52" s="667"/>
      <c r="AD52" s="640" t="s">
        <v>18</v>
      </c>
      <c r="AE52" s="653"/>
      <c r="AF52" s="653"/>
      <c r="AG52" s="653"/>
      <c r="AH52" s="653"/>
      <c r="AI52" s="653"/>
      <c r="AJ52" s="653"/>
      <c r="AK52" s="654"/>
      <c r="AM52" s="29"/>
    </row>
    <row r="53" spans="1:48" ht="20.100000000000001" customHeight="1" thickBot="1">
      <c r="A53" s="645"/>
      <c r="B53" s="639"/>
      <c r="C53" s="641"/>
      <c r="D53" s="642" t="s">
        <v>165</v>
      </c>
      <c r="E53" s="642" t="s">
        <v>166</v>
      </c>
      <c r="F53" s="639" t="s">
        <v>12</v>
      </c>
      <c r="G53" s="639"/>
      <c r="H53" s="639"/>
      <c r="I53" s="639"/>
      <c r="J53" s="639" t="s">
        <v>13</v>
      </c>
      <c r="K53" s="639"/>
      <c r="L53" s="639"/>
      <c r="M53" s="639"/>
      <c r="N53" s="639" t="s">
        <v>12</v>
      </c>
      <c r="O53" s="639"/>
      <c r="P53" s="639"/>
      <c r="Q53" s="639"/>
      <c r="R53" s="639" t="s">
        <v>13</v>
      </c>
      <c r="S53" s="639"/>
      <c r="T53" s="639"/>
      <c r="U53" s="639"/>
      <c r="V53" s="639" t="s">
        <v>12</v>
      </c>
      <c r="W53" s="639"/>
      <c r="X53" s="639"/>
      <c r="Y53" s="639"/>
      <c r="Z53" s="639" t="s">
        <v>13</v>
      </c>
      <c r="AA53" s="639"/>
      <c r="AB53" s="639"/>
      <c r="AC53" s="639"/>
      <c r="AD53" s="639" t="s">
        <v>12</v>
      </c>
      <c r="AE53" s="639"/>
      <c r="AF53" s="639"/>
      <c r="AG53" s="639"/>
      <c r="AH53" s="639" t="s">
        <v>13</v>
      </c>
      <c r="AI53" s="639"/>
      <c r="AJ53" s="639"/>
      <c r="AK53" s="640"/>
      <c r="AL53" s="677" t="s">
        <v>182</v>
      </c>
      <c r="AM53" s="675" t="s">
        <v>217</v>
      </c>
      <c r="AN53" s="676"/>
      <c r="AO53" s="675" t="s">
        <v>218</v>
      </c>
      <c r="AP53" s="676"/>
      <c r="AQ53" s="675" t="s">
        <v>219</v>
      </c>
      <c r="AR53" s="676"/>
      <c r="AS53" s="675" t="s">
        <v>220</v>
      </c>
      <c r="AT53" s="676"/>
      <c r="AU53" s="675" t="s">
        <v>221</v>
      </c>
      <c r="AV53" s="676"/>
    </row>
    <row r="54" spans="1:48" ht="20.100000000000001" customHeight="1" thickBot="1">
      <c r="A54" s="645"/>
      <c r="B54" s="639"/>
      <c r="C54" s="641"/>
      <c r="D54" s="642"/>
      <c r="E54" s="642"/>
      <c r="F54" s="66" t="s">
        <v>167</v>
      </c>
      <c r="G54" s="66" t="s">
        <v>168</v>
      </c>
      <c r="H54" s="66" t="s">
        <v>169</v>
      </c>
      <c r="I54" s="66" t="s">
        <v>170</v>
      </c>
      <c r="J54" s="66" t="s">
        <v>167</v>
      </c>
      <c r="K54" s="66" t="s">
        <v>168</v>
      </c>
      <c r="L54" s="66" t="s">
        <v>169</v>
      </c>
      <c r="M54" s="66" t="s">
        <v>170</v>
      </c>
      <c r="N54" s="66" t="s">
        <v>167</v>
      </c>
      <c r="O54" s="66" t="s">
        <v>168</v>
      </c>
      <c r="P54" s="66" t="s">
        <v>169</v>
      </c>
      <c r="Q54" s="66" t="s">
        <v>170</v>
      </c>
      <c r="R54" s="66" t="s">
        <v>167</v>
      </c>
      <c r="S54" s="66" t="s">
        <v>168</v>
      </c>
      <c r="T54" s="66" t="s">
        <v>169</v>
      </c>
      <c r="U54" s="66" t="s">
        <v>170</v>
      </c>
      <c r="V54" s="66" t="s">
        <v>167</v>
      </c>
      <c r="W54" s="66" t="s">
        <v>168</v>
      </c>
      <c r="X54" s="66" t="s">
        <v>169</v>
      </c>
      <c r="Y54" s="66" t="s">
        <v>170</v>
      </c>
      <c r="Z54" s="66" t="s">
        <v>167</v>
      </c>
      <c r="AA54" s="66" t="s">
        <v>168</v>
      </c>
      <c r="AB54" s="66" t="s">
        <v>169</v>
      </c>
      <c r="AC54" s="66" t="s">
        <v>170</v>
      </c>
      <c r="AD54" s="66" t="s">
        <v>167</v>
      </c>
      <c r="AE54" s="66" t="s">
        <v>168</v>
      </c>
      <c r="AF54" s="66" t="s">
        <v>169</v>
      </c>
      <c r="AG54" s="66" t="s">
        <v>170</v>
      </c>
      <c r="AH54" s="66" t="s">
        <v>167</v>
      </c>
      <c r="AI54" s="66" t="s">
        <v>168</v>
      </c>
      <c r="AJ54" s="66" t="s">
        <v>169</v>
      </c>
      <c r="AK54" s="65" t="s">
        <v>170</v>
      </c>
      <c r="AL54" s="678"/>
      <c r="AM54" s="96" t="s">
        <v>222</v>
      </c>
      <c r="AN54" s="96" t="s">
        <v>223</v>
      </c>
      <c r="AO54" s="96" t="s">
        <v>222</v>
      </c>
      <c r="AP54" s="96" t="s">
        <v>223</v>
      </c>
      <c r="AQ54" s="96" t="s">
        <v>222</v>
      </c>
      <c r="AR54" s="96" t="s">
        <v>223</v>
      </c>
      <c r="AS54" s="96" t="s">
        <v>222</v>
      </c>
      <c r="AT54" s="96" t="s">
        <v>223</v>
      </c>
      <c r="AU54" s="96" t="s">
        <v>222</v>
      </c>
      <c r="AV54" s="96" t="s">
        <v>223</v>
      </c>
    </row>
    <row r="55" spans="1:48" ht="39.950000000000003" customHeight="1" thickTop="1">
      <c r="A55" s="643"/>
      <c r="B55" s="623" t="s">
        <v>171</v>
      </c>
      <c r="C55" s="630" t="s">
        <v>176</v>
      </c>
      <c r="D55" s="631"/>
      <c r="E55" s="632"/>
      <c r="F55" s="112"/>
      <c r="G55" s="113"/>
      <c r="H55" s="113"/>
      <c r="I55" s="113"/>
      <c r="J55" s="113"/>
      <c r="K55" s="113"/>
      <c r="L55" s="113"/>
      <c r="M55" s="113"/>
      <c r="N55" s="113"/>
      <c r="O55" s="113"/>
      <c r="P55" s="113"/>
      <c r="Q55" s="113"/>
      <c r="R55" s="113"/>
      <c r="S55" s="113"/>
      <c r="T55" s="113"/>
      <c r="U55" s="113"/>
      <c r="V55" s="113"/>
      <c r="W55" s="113"/>
      <c r="X55" s="113"/>
      <c r="Y55" s="113"/>
      <c r="Z55" s="113"/>
      <c r="AA55" s="113"/>
      <c r="AB55" s="113"/>
      <c r="AC55" s="113"/>
      <c r="AD55" s="113"/>
      <c r="AE55" s="113"/>
      <c r="AF55" s="113"/>
      <c r="AG55" s="113"/>
      <c r="AH55" s="113"/>
      <c r="AI55" s="113"/>
      <c r="AJ55" s="113"/>
      <c r="AK55" s="114"/>
      <c r="AL55" s="115">
        <f>SUM(F55:AK55)</f>
        <v>0</v>
      </c>
      <c r="AM55" s="116">
        <f>SUM(F55:I55)+SUM(N55:Q55)+SUM(V55:Y55)+SUM(AD55:AG55)</f>
        <v>0</v>
      </c>
      <c r="AN55" s="117">
        <f>SUM(J55:M55)+SUM(R55:U55)+SUM(Z55:AC55)+SUM(AH55:AK55)</f>
        <v>0</v>
      </c>
      <c r="AO55" s="116">
        <f>SUM(F55:I55)</f>
        <v>0</v>
      </c>
      <c r="AP55" s="117">
        <f>SUM(J55:M55)</f>
        <v>0</v>
      </c>
      <c r="AQ55" s="116">
        <f>SUM(N55:Q55)</f>
        <v>0</v>
      </c>
      <c r="AR55" s="117">
        <f>SUM(R54:U54)</f>
        <v>0</v>
      </c>
      <c r="AS55" s="116">
        <f>SUM(V55:Y55)</f>
        <v>0</v>
      </c>
      <c r="AT55" s="117">
        <f>SUM(Z55:AC55)</f>
        <v>0</v>
      </c>
      <c r="AU55" s="118">
        <f>SUM(AD55:AG55)</f>
        <v>0</v>
      </c>
      <c r="AV55" s="119">
        <f>SUM(AH55:AK55)</f>
        <v>0</v>
      </c>
    </row>
    <row r="56" spans="1:48" ht="39.950000000000003" customHeight="1">
      <c r="A56" s="644"/>
      <c r="B56" s="624"/>
      <c r="C56" s="620" t="s">
        <v>177</v>
      </c>
      <c r="D56" s="621"/>
      <c r="E56" s="622"/>
      <c r="F56" s="131"/>
      <c r="G56" s="132"/>
      <c r="H56" s="132"/>
      <c r="I56" s="132"/>
      <c r="J56" s="132"/>
      <c r="K56" s="132"/>
      <c r="L56" s="132"/>
      <c r="M56" s="132"/>
      <c r="N56" s="132"/>
      <c r="O56" s="132"/>
      <c r="P56" s="132"/>
      <c r="Q56" s="132"/>
      <c r="R56" s="132"/>
      <c r="S56" s="132"/>
      <c r="T56" s="132"/>
      <c r="U56" s="132"/>
      <c r="V56" s="132"/>
      <c r="W56" s="132"/>
      <c r="X56" s="132"/>
      <c r="Y56" s="132"/>
      <c r="Z56" s="132"/>
      <c r="AA56" s="132"/>
      <c r="AB56" s="132"/>
      <c r="AC56" s="132"/>
      <c r="AD56" s="132"/>
      <c r="AE56" s="132"/>
      <c r="AF56" s="132"/>
      <c r="AG56" s="132"/>
      <c r="AH56" s="132"/>
      <c r="AI56" s="132"/>
      <c r="AJ56" s="132"/>
      <c r="AK56" s="133"/>
      <c r="AL56" s="134">
        <f t="shared" ref="AL56:AL73" si="28">SUM(F56:AK56)</f>
        <v>0</v>
      </c>
      <c r="AM56" s="120">
        <f t="shared" ref="AM56:AM70" si="29">SUM(F56:I56)+SUM(N56:Q56)+SUM(V56:Y56)+SUM(AD56:AG56)</f>
        <v>0</v>
      </c>
      <c r="AN56" s="121">
        <f t="shared" ref="AN56:AN70" si="30">SUM(J56:M56)+SUM(R56:U56)+SUM(Z56:AC56)+SUM(AH56:AK56)</f>
        <v>0</v>
      </c>
      <c r="AO56" s="120">
        <f t="shared" ref="AO56:AO70" si="31">SUM(F56:I56)</f>
        <v>0</v>
      </c>
      <c r="AP56" s="121">
        <f t="shared" ref="AP56:AP70" si="32">SUM(J56:M56)</f>
        <v>0</v>
      </c>
      <c r="AQ56" s="120">
        <f t="shared" ref="AQ56:AQ70" si="33">SUM(N56:Q56)</f>
        <v>0</v>
      </c>
      <c r="AR56" s="121">
        <f t="shared" ref="AR56:AR70" si="34">SUM(R55:U55)</f>
        <v>0</v>
      </c>
      <c r="AS56" s="120">
        <f t="shared" ref="AS56:AS70" si="35">SUM(V56:Y56)</f>
        <v>0</v>
      </c>
      <c r="AT56" s="121">
        <f t="shared" ref="AT56:AT70" si="36">SUM(Z56:AC56)</f>
        <v>0</v>
      </c>
      <c r="AU56" s="122">
        <f t="shared" ref="AU56:AU70" si="37">SUM(AD56:AG56)</f>
        <v>0</v>
      </c>
      <c r="AV56" s="123">
        <f t="shared" ref="AV56:AV70" si="38">SUM(AH56:AK56)</f>
        <v>0</v>
      </c>
    </row>
    <row r="57" spans="1:48" ht="39.950000000000003" customHeight="1">
      <c r="A57" s="644"/>
      <c r="B57" s="624"/>
      <c r="C57" s="141" t="s">
        <v>178</v>
      </c>
      <c r="D57" s="142"/>
      <c r="E57" s="143" t="s">
        <v>181</v>
      </c>
      <c r="F57" s="131"/>
      <c r="G57" s="132"/>
      <c r="H57" s="132"/>
      <c r="I57" s="132"/>
      <c r="J57" s="132"/>
      <c r="K57" s="132"/>
      <c r="L57" s="132"/>
      <c r="M57" s="132"/>
      <c r="N57" s="132"/>
      <c r="O57" s="132"/>
      <c r="P57" s="132"/>
      <c r="Q57" s="132"/>
      <c r="R57" s="132"/>
      <c r="S57" s="132"/>
      <c r="T57" s="132"/>
      <c r="U57" s="132"/>
      <c r="V57" s="132"/>
      <c r="W57" s="132"/>
      <c r="X57" s="132"/>
      <c r="Y57" s="132"/>
      <c r="Z57" s="132"/>
      <c r="AA57" s="132"/>
      <c r="AB57" s="132"/>
      <c r="AC57" s="132"/>
      <c r="AD57" s="132"/>
      <c r="AE57" s="132"/>
      <c r="AF57" s="132"/>
      <c r="AG57" s="132"/>
      <c r="AH57" s="132"/>
      <c r="AI57" s="132"/>
      <c r="AJ57" s="132"/>
      <c r="AK57" s="133"/>
      <c r="AL57" s="134">
        <f t="shared" si="28"/>
        <v>0</v>
      </c>
      <c r="AM57" s="120">
        <f t="shared" si="29"/>
        <v>0</v>
      </c>
      <c r="AN57" s="121">
        <f t="shared" si="30"/>
        <v>0</v>
      </c>
      <c r="AO57" s="120">
        <f t="shared" si="31"/>
        <v>0</v>
      </c>
      <c r="AP57" s="121">
        <f t="shared" si="32"/>
        <v>0</v>
      </c>
      <c r="AQ57" s="120">
        <f t="shared" si="33"/>
        <v>0</v>
      </c>
      <c r="AR57" s="121">
        <f t="shared" si="34"/>
        <v>0</v>
      </c>
      <c r="AS57" s="120">
        <f t="shared" si="35"/>
        <v>0</v>
      </c>
      <c r="AT57" s="121">
        <f t="shared" si="36"/>
        <v>0</v>
      </c>
      <c r="AU57" s="122">
        <f t="shared" si="37"/>
        <v>0</v>
      </c>
      <c r="AV57" s="123">
        <f t="shared" si="38"/>
        <v>0</v>
      </c>
    </row>
    <row r="58" spans="1:48" ht="39.950000000000003" customHeight="1" thickBot="1">
      <c r="A58" s="644"/>
      <c r="B58" s="625"/>
      <c r="C58" s="146" t="s">
        <v>178</v>
      </c>
      <c r="D58" s="147" t="s">
        <v>181</v>
      </c>
      <c r="E58" s="148"/>
      <c r="F58" s="149"/>
      <c r="G58" s="150"/>
      <c r="H58" s="150"/>
      <c r="I58" s="150"/>
      <c r="J58" s="150"/>
      <c r="K58" s="150"/>
      <c r="L58" s="150"/>
      <c r="M58" s="150"/>
      <c r="N58" s="150"/>
      <c r="O58" s="150"/>
      <c r="P58" s="150"/>
      <c r="Q58" s="150"/>
      <c r="R58" s="150"/>
      <c r="S58" s="150"/>
      <c r="T58" s="150"/>
      <c r="U58" s="150"/>
      <c r="V58" s="150"/>
      <c r="W58" s="150"/>
      <c r="X58" s="150"/>
      <c r="Y58" s="150"/>
      <c r="Z58" s="150"/>
      <c r="AA58" s="150"/>
      <c r="AB58" s="150"/>
      <c r="AC58" s="150"/>
      <c r="AD58" s="150"/>
      <c r="AE58" s="150"/>
      <c r="AF58" s="150"/>
      <c r="AG58" s="150"/>
      <c r="AH58" s="150"/>
      <c r="AI58" s="150"/>
      <c r="AJ58" s="150"/>
      <c r="AK58" s="151"/>
      <c r="AL58" s="152">
        <f t="shared" si="28"/>
        <v>0</v>
      </c>
      <c r="AM58" s="120">
        <f t="shared" si="29"/>
        <v>0</v>
      </c>
      <c r="AN58" s="121">
        <f t="shared" si="30"/>
        <v>0</v>
      </c>
      <c r="AO58" s="120">
        <f t="shared" si="31"/>
        <v>0</v>
      </c>
      <c r="AP58" s="121">
        <f t="shared" si="32"/>
        <v>0</v>
      </c>
      <c r="AQ58" s="120">
        <f t="shared" si="33"/>
        <v>0</v>
      </c>
      <c r="AR58" s="121">
        <f t="shared" si="34"/>
        <v>0</v>
      </c>
      <c r="AS58" s="120">
        <f t="shared" si="35"/>
        <v>0</v>
      </c>
      <c r="AT58" s="121">
        <f t="shared" si="36"/>
        <v>0</v>
      </c>
      <c r="AU58" s="122">
        <f t="shared" si="37"/>
        <v>0</v>
      </c>
      <c r="AV58" s="123">
        <f t="shared" si="38"/>
        <v>0</v>
      </c>
    </row>
    <row r="59" spans="1:48" ht="39.950000000000003" customHeight="1" thickTop="1">
      <c r="A59" s="644"/>
      <c r="B59" s="623" t="s">
        <v>173</v>
      </c>
      <c r="C59" s="617" t="s">
        <v>176</v>
      </c>
      <c r="D59" s="618"/>
      <c r="E59" s="619"/>
      <c r="F59" s="112"/>
      <c r="G59" s="113"/>
      <c r="H59" s="113"/>
      <c r="I59" s="113"/>
      <c r="J59" s="113"/>
      <c r="K59" s="113"/>
      <c r="L59" s="113"/>
      <c r="M59" s="113"/>
      <c r="N59" s="113"/>
      <c r="O59" s="113"/>
      <c r="P59" s="113"/>
      <c r="Q59" s="113"/>
      <c r="R59" s="113"/>
      <c r="S59" s="113"/>
      <c r="T59" s="113"/>
      <c r="U59" s="113"/>
      <c r="V59" s="113"/>
      <c r="W59" s="113"/>
      <c r="X59" s="113"/>
      <c r="Y59" s="113"/>
      <c r="Z59" s="113"/>
      <c r="AA59" s="113"/>
      <c r="AB59" s="113"/>
      <c r="AC59" s="113"/>
      <c r="AD59" s="113"/>
      <c r="AE59" s="113"/>
      <c r="AF59" s="113"/>
      <c r="AG59" s="113"/>
      <c r="AH59" s="113"/>
      <c r="AI59" s="113"/>
      <c r="AJ59" s="113"/>
      <c r="AK59" s="114"/>
      <c r="AL59" s="115">
        <f t="shared" si="28"/>
        <v>0</v>
      </c>
      <c r="AM59" s="120">
        <f t="shared" si="29"/>
        <v>0</v>
      </c>
      <c r="AN59" s="121">
        <f t="shared" si="30"/>
        <v>0</v>
      </c>
      <c r="AO59" s="120">
        <f t="shared" si="31"/>
        <v>0</v>
      </c>
      <c r="AP59" s="121">
        <f t="shared" si="32"/>
        <v>0</v>
      </c>
      <c r="AQ59" s="120">
        <f t="shared" si="33"/>
        <v>0</v>
      </c>
      <c r="AR59" s="121">
        <f t="shared" si="34"/>
        <v>0</v>
      </c>
      <c r="AS59" s="120">
        <f t="shared" si="35"/>
        <v>0</v>
      </c>
      <c r="AT59" s="121">
        <f t="shared" si="36"/>
        <v>0</v>
      </c>
      <c r="AU59" s="122">
        <f t="shared" si="37"/>
        <v>0</v>
      </c>
      <c r="AV59" s="123">
        <f t="shared" si="38"/>
        <v>0</v>
      </c>
    </row>
    <row r="60" spans="1:48" ht="39.950000000000003" customHeight="1">
      <c r="A60" s="644"/>
      <c r="B60" s="624"/>
      <c r="C60" s="620" t="s">
        <v>177</v>
      </c>
      <c r="D60" s="621"/>
      <c r="E60" s="622"/>
      <c r="F60" s="131"/>
      <c r="G60" s="132"/>
      <c r="H60" s="132"/>
      <c r="I60" s="132"/>
      <c r="J60" s="132"/>
      <c r="K60" s="132"/>
      <c r="L60" s="132"/>
      <c r="M60" s="132"/>
      <c r="N60" s="132"/>
      <c r="O60" s="132"/>
      <c r="P60" s="132"/>
      <c r="Q60" s="132"/>
      <c r="R60" s="132"/>
      <c r="S60" s="132"/>
      <c r="T60" s="132"/>
      <c r="U60" s="132"/>
      <c r="V60" s="132"/>
      <c r="W60" s="132"/>
      <c r="X60" s="132"/>
      <c r="Y60" s="132"/>
      <c r="Z60" s="132"/>
      <c r="AA60" s="132"/>
      <c r="AB60" s="132"/>
      <c r="AC60" s="132"/>
      <c r="AD60" s="132"/>
      <c r="AE60" s="132"/>
      <c r="AF60" s="132"/>
      <c r="AG60" s="132"/>
      <c r="AH60" s="132"/>
      <c r="AI60" s="132"/>
      <c r="AJ60" s="132"/>
      <c r="AK60" s="133"/>
      <c r="AL60" s="134">
        <f t="shared" si="28"/>
        <v>0</v>
      </c>
      <c r="AM60" s="120">
        <f t="shared" si="29"/>
        <v>0</v>
      </c>
      <c r="AN60" s="121">
        <f t="shared" si="30"/>
        <v>0</v>
      </c>
      <c r="AO60" s="120">
        <f t="shared" si="31"/>
        <v>0</v>
      </c>
      <c r="AP60" s="121">
        <f t="shared" si="32"/>
        <v>0</v>
      </c>
      <c r="AQ60" s="120">
        <f t="shared" si="33"/>
        <v>0</v>
      </c>
      <c r="AR60" s="121">
        <f t="shared" si="34"/>
        <v>0</v>
      </c>
      <c r="AS60" s="120">
        <f t="shared" si="35"/>
        <v>0</v>
      </c>
      <c r="AT60" s="121">
        <f t="shared" si="36"/>
        <v>0</v>
      </c>
      <c r="AU60" s="122">
        <f t="shared" si="37"/>
        <v>0</v>
      </c>
      <c r="AV60" s="123">
        <f t="shared" si="38"/>
        <v>0</v>
      </c>
    </row>
    <row r="61" spans="1:48" ht="39.950000000000003" customHeight="1">
      <c r="A61" s="644"/>
      <c r="B61" s="624"/>
      <c r="C61" s="141" t="s">
        <v>178</v>
      </c>
      <c r="D61" s="142"/>
      <c r="E61" s="143" t="s">
        <v>181</v>
      </c>
      <c r="F61" s="131"/>
      <c r="G61" s="132"/>
      <c r="H61" s="132"/>
      <c r="I61" s="132"/>
      <c r="J61" s="132"/>
      <c r="K61" s="132"/>
      <c r="L61" s="132"/>
      <c r="M61" s="132"/>
      <c r="N61" s="132"/>
      <c r="O61" s="132"/>
      <c r="P61" s="132"/>
      <c r="Q61" s="132"/>
      <c r="R61" s="132"/>
      <c r="S61" s="132"/>
      <c r="T61" s="132"/>
      <c r="U61" s="132"/>
      <c r="V61" s="132"/>
      <c r="W61" s="132"/>
      <c r="X61" s="132"/>
      <c r="Y61" s="132"/>
      <c r="Z61" s="132"/>
      <c r="AA61" s="132"/>
      <c r="AB61" s="132"/>
      <c r="AC61" s="132"/>
      <c r="AD61" s="132"/>
      <c r="AE61" s="132"/>
      <c r="AF61" s="132"/>
      <c r="AG61" s="132"/>
      <c r="AH61" s="132"/>
      <c r="AI61" s="132"/>
      <c r="AJ61" s="132"/>
      <c r="AK61" s="133"/>
      <c r="AL61" s="134">
        <f t="shared" si="28"/>
        <v>0</v>
      </c>
      <c r="AM61" s="120">
        <f t="shared" si="29"/>
        <v>0</v>
      </c>
      <c r="AN61" s="121">
        <f t="shared" si="30"/>
        <v>0</v>
      </c>
      <c r="AO61" s="120">
        <f t="shared" si="31"/>
        <v>0</v>
      </c>
      <c r="AP61" s="121">
        <f t="shared" si="32"/>
        <v>0</v>
      </c>
      <c r="AQ61" s="120">
        <f t="shared" si="33"/>
        <v>0</v>
      </c>
      <c r="AR61" s="121">
        <f t="shared" si="34"/>
        <v>0</v>
      </c>
      <c r="AS61" s="120">
        <f t="shared" si="35"/>
        <v>0</v>
      </c>
      <c r="AT61" s="121">
        <f t="shared" si="36"/>
        <v>0</v>
      </c>
      <c r="AU61" s="122">
        <f t="shared" si="37"/>
        <v>0</v>
      </c>
      <c r="AV61" s="123">
        <f t="shared" si="38"/>
        <v>0</v>
      </c>
    </row>
    <row r="62" spans="1:48" ht="39.950000000000003" customHeight="1" thickBot="1">
      <c r="A62" s="644"/>
      <c r="B62" s="625"/>
      <c r="C62" s="146" t="s">
        <v>178</v>
      </c>
      <c r="D62" s="147" t="s">
        <v>181</v>
      </c>
      <c r="E62" s="148"/>
      <c r="F62" s="149"/>
      <c r="G62" s="150"/>
      <c r="H62" s="150"/>
      <c r="I62" s="150"/>
      <c r="J62" s="150"/>
      <c r="K62" s="150"/>
      <c r="L62" s="150"/>
      <c r="M62" s="150"/>
      <c r="N62" s="150"/>
      <c r="O62" s="150"/>
      <c r="P62" s="150"/>
      <c r="Q62" s="150"/>
      <c r="R62" s="150"/>
      <c r="S62" s="150"/>
      <c r="T62" s="150"/>
      <c r="U62" s="150"/>
      <c r="V62" s="150"/>
      <c r="W62" s="150"/>
      <c r="X62" s="150"/>
      <c r="Y62" s="150"/>
      <c r="Z62" s="150"/>
      <c r="AA62" s="150"/>
      <c r="AB62" s="150"/>
      <c r="AC62" s="150"/>
      <c r="AD62" s="150"/>
      <c r="AE62" s="150"/>
      <c r="AF62" s="150"/>
      <c r="AG62" s="150"/>
      <c r="AH62" s="150"/>
      <c r="AI62" s="150"/>
      <c r="AJ62" s="150"/>
      <c r="AK62" s="151"/>
      <c r="AL62" s="152">
        <f t="shared" si="28"/>
        <v>0</v>
      </c>
      <c r="AM62" s="120">
        <f t="shared" si="29"/>
        <v>0</v>
      </c>
      <c r="AN62" s="121">
        <f t="shared" si="30"/>
        <v>0</v>
      </c>
      <c r="AO62" s="120">
        <f t="shared" si="31"/>
        <v>0</v>
      </c>
      <c r="AP62" s="121">
        <f t="shared" si="32"/>
        <v>0</v>
      </c>
      <c r="AQ62" s="120">
        <f t="shared" si="33"/>
        <v>0</v>
      </c>
      <c r="AR62" s="121">
        <f t="shared" si="34"/>
        <v>0</v>
      </c>
      <c r="AS62" s="120">
        <f t="shared" si="35"/>
        <v>0</v>
      </c>
      <c r="AT62" s="121">
        <f t="shared" si="36"/>
        <v>0</v>
      </c>
      <c r="AU62" s="122">
        <f t="shared" si="37"/>
        <v>0</v>
      </c>
      <c r="AV62" s="123">
        <f t="shared" si="38"/>
        <v>0</v>
      </c>
    </row>
    <row r="63" spans="1:48" ht="39.950000000000003" customHeight="1" thickTop="1">
      <c r="A63" s="644"/>
      <c r="B63" s="623" t="s">
        <v>174</v>
      </c>
      <c r="C63" s="617" t="s">
        <v>176</v>
      </c>
      <c r="D63" s="618"/>
      <c r="E63" s="619"/>
      <c r="F63" s="112"/>
      <c r="G63" s="113"/>
      <c r="H63" s="113"/>
      <c r="I63" s="113"/>
      <c r="J63" s="113"/>
      <c r="K63" s="113"/>
      <c r="L63" s="113"/>
      <c r="M63" s="113"/>
      <c r="N63" s="113"/>
      <c r="O63" s="113"/>
      <c r="P63" s="113"/>
      <c r="Q63" s="113"/>
      <c r="R63" s="113"/>
      <c r="S63" s="113"/>
      <c r="T63" s="113"/>
      <c r="U63" s="113"/>
      <c r="V63" s="113"/>
      <c r="W63" s="113"/>
      <c r="X63" s="113"/>
      <c r="Y63" s="113"/>
      <c r="Z63" s="113"/>
      <c r="AA63" s="113"/>
      <c r="AB63" s="113"/>
      <c r="AC63" s="113"/>
      <c r="AD63" s="113"/>
      <c r="AE63" s="113"/>
      <c r="AF63" s="113"/>
      <c r="AG63" s="113"/>
      <c r="AH63" s="113"/>
      <c r="AI63" s="113"/>
      <c r="AJ63" s="113"/>
      <c r="AK63" s="114"/>
      <c r="AL63" s="115">
        <f t="shared" si="28"/>
        <v>0</v>
      </c>
      <c r="AM63" s="120">
        <f t="shared" si="29"/>
        <v>0</v>
      </c>
      <c r="AN63" s="121">
        <f t="shared" si="30"/>
        <v>0</v>
      </c>
      <c r="AO63" s="120">
        <f t="shared" si="31"/>
        <v>0</v>
      </c>
      <c r="AP63" s="121">
        <f t="shared" si="32"/>
        <v>0</v>
      </c>
      <c r="AQ63" s="120">
        <f t="shared" si="33"/>
        <v>0</v>
      </c>
      <c r="AR63" s="121">
        <f t="shared" si="34"/>
        <v>0</v>
      </c>
      <c r="AS63" s="120">
        <f t="shared" si="35"/>
        <v>0</v>
      </c>
      <c r="AT63" s="121">
        <f t="shared" si="36"/>
        <v>0</v>
      </c>
      <c r="AU63" s="122">
        <f t="shared" si="37"/>
        <v>0</v>
      </c>
      <c r="AV63" s="123">
        <f t="shared" si="38"/>
        <v>0</v>
      </c>
    </row>
    <row r="64" spans="1:48" ht="39.950000000000003" customHeight="1">
      <c r="A64" s="644"/>
      <c r="B64" s="624"/>
      <c r="C64" s="620" t="s">
        <v>177</v>
      </c>
      <c r="D64" s="621"/>
      <c r="E64" s="622"/>
      <c r="F64" s="131"/>
      <c r="G64" s="132"/>
      <c r="H64" s="132"/>
      <c r="I64" s="132"/>
      <c r="J64" s="132"/>
      <c r="K64" s="132"/>
      <c r="L64" s="132"/>
      <c r="M64" s="132"/>
      <c r="N64" s="132"/>
      <c r="O64" s="132"/>
      <c r="P64" s="132"/>
      <c r="Q64" s="132"/>
      <c r="R64" s="132"/>
      <c r="S64" s="132"/>
      <c r="T64" s="132"/>
      <c r="U64" s="132"/>
      <c r="V64" s="132"/>
      <c r="W64" s="132"/>
      <c r="X64" s="132"/>
      <c r="Y64" s="132"/>
      <c r="Z64" s="132"/>
      <c r="AA64" s="132"/>
      <c r="AB64" s="132"/>
      <c r="AC64" s="132"/>
      <c r="AD64" s="132"/>
      <c r="AE64" s="132"/>
      <c r="AF64" s="132"/>
      <c r="AG64" s="132"/>
      <c r="AH64" s="132"/>
      <c r="AI64" s="132"/>
      <c r="AJ64" s="132"/>
      <c r="AK64" s="133"/>
      <c r="AL64" s="134">
        <f t="shared" si="28"/>
        <v>0</v>
      </c>
      <c r="AM64" s="120">
        <f t="shared" si="29"/>
        <v>0</v>
      </c>
      <c r="AN64" s="121">
        <f t="shared" si="30"/>
        <v>0</v>
      </c>
      <c r="AO64" s="120">
        <f t="shared" si="31"/>
        <v>0</v>
      </c>
      <c r="AP64" s="121">
        <f t="shared" si="32"/>
        <v>0</v>
      </c>
      <c r="AQ64" s="120">
        <f t="shared" si="33"/>
        <v>0</v>
      </c>
      <c r="AR64" s="121">
        <f t="shared" si="34"/>
        <v>0</v>
      </c>
      <c r="AS64" s="120">
        <f t="shared" si="35"/>
        <v>0</v>
      </c>
      <c r="AT64" s="121">
        <f t="shared" si="36"/>
        <v>0</v>
      </c>
      <c r="AU64" s="122">
        <f t="shared" si="37"/>
        <v>0</v>
      </c>
      <c r="AV64" s="123">
        <f t="shared" si="38"/>
        <v>0</v>
      </c>
    </row>
    <row r="65" spans="1:48" ht="39.950000000000003" customHeight="1">
      <c r="A65" s="644"/>
      <c r="B65" s="624"/>
      <c r="C65" s="141" t="s">
        <v>178</v>
      </c>
      <c r="D65" s="142"/>
      <c r="E65" s="143" t="s">
        <v>181</v>
      </c>
      <c r="F65" s="131"/>
      <c r="G65" s="132"/>
      <c r="H65" s="132"/>
      <c r="I65" s="132"/>
      <c r="J65" s="132"/>
      <c r="K65" s="132"/>
      <c r="L65" s="132"/>
      <c r="M65" s="132"/>
      <c r="N65" s="132"/>
      <c r="O65" s="132"/>
      <c r="P65" s="132"/>
      <c r="Q65" s="132"/>
      <c r="R65" s="132"/>
      <c r="S65" s="132"/>
      <c r="T65" s="132"/>
      <c r="U65" s="132"/>
      <c r="V65" s="132"/>
      <c r="W65" s="132"/>
      <c r="X65" s="132"/>
      <c r="Y65" s="132"/>
      <c r="Z65" s="132"/>
      <c r="AA65" s="132"/>
      <c r="AB65" s="132"/>
      <c r="AC65" s="132"/>
      <c r="AD65" s="132"/>
      <c r="AE65" s="132"/>
      <c r="AF65" s="132"/>
      <c r="AG65" s="132"/>
      <c r="AH65" s="132"/>
      <c r="AI65" s="132"/>
      <c r="AJ65" s="132"/>
      <c r="AK65" s="133"/>
      <c r="AL65" s="134">
        <f t="shared" si="28"/>
        <v>0</v>
      </c>
      <c r="AM65" s="120">
        <f t="shared" si="29"/>
        <v>0</v>
      </c>
      <c r="AN65" s="121">
        <f t="shared" si="30"/>
        <v>0</v>
      </c>
      <c r="AO65" s="120">
        <f t="shared" si="31"/>
        <v>0</v>
      </c>
      <c r="AP65" s="121">
        <f t="shared" si="32"/>
        <v>0</v>
      </c>
      <c r="AQ65" s="120">
        <f t="shared" si="33"/>
        <v>0</v>
      </c>
      <c r="AR65" s="121">
        <f t="shared" si="34"/>
        <v>0</v>
      </c>
      <c r="AS65" s="120">
        <f t="shared" si="35"/>
        <v>0</v>
      </c>
      <c r="AT65" s="121">
        <f t="shared" si="36"/>
        <v>0</v>
      </c>
      <c r="AU65" s="122">
        <f t="shared" si="37"/>
        <v>0</v>
      </c>
      <c r="AV65" s="123">
        <f t="shared" si="38"/>
        <v>0</v>
      </c>
    </row>
    <row r="66" spans="1:48" ht="39.950000000000003" customHeight="1" thickBot="1">
      <c r="A66" s="644"/>
      <c r="B66" s="625"/>
      <c r="C66" s="146" t="s">
        <v>178</v>
      </c>
      <c r="D66" s="147" t="s">
        <v>181</v>
      </c>
      <c r="E66" s="148"/>
      <c r="F66" s="149"/>
      <c r="G66" s="150"/>
      <c r="H66" s="150"/>
      <c r="I66" s="150"/>
      <c r="J66" s="150"/>
      <c r="K66" s="150"/>
      <c r="L66" s="150"/>
      <c r="M66" s="150"/>
      <c r="N66" s="150"/>
      <c r="O66" s="150"/>
      <c r="P66" s="150"/>
      <c r="Q66" s="150"/>
      <c r="R66" s="150"/>
      <c r="S66" s="150"/>
      <c r="T66" s="150"/>
      <c r="U66" s="150"/>
      <c r="V66" s="150"/>
      <c r="W66" s="150"/>
      <c r="X66" s="150"/>
      <c r="Y66" s="150"/>
      <c r="Z66" s="150"/>
      <c r="AA66" s="150"/>
      <c r="AB66" s="150"/>
      <c r="AC66" s="150"/>
      <c r="AD66" s="150"/>
      <c r="AE66" s="150"/>
      <c r="AF66" s="150"/>
      <c r="AG66" s="150"/>
      <c r="AH66" s="150"/>
      <c r="AI66" s="150"/>
      <c r="AJ66" s="150"/>
      <c r="AK66" s="151"/>
      <c r="AL66" s="152">
        <f t="shared" si="28"/>
        <v>0</v>
      </c>
      <c r="AM66" s="120">
        <f t="shared" si="29"/>
        <v>0</v>
      </c>
      <c r="AN66" s="121">
        <f t="shared" si="30"/>
        <v>0</v>
      </c>
      <c r="AO66" s="120">
        <f t="shared" si="31"/>
        <v>0</v>
      </c>
      <c r="AP66" s="121">
        <f t="shared" si="32"/>
        <v>0</v>
      </c>
      <c r="AQ66" s="120">
        <f t="shared" si="33"/>
        <v>0</v>
      </c>
      <c r="AR66" s="121">
        <f t="shared" si="34"/>
        <v>0</v>
      </c>
      <c r="AS66" s="120">
        <f t="shared" si="35"/>
        <v>0</v>
      </c>
      <c r="AT66" s="121">
        <f t="shared" si="36"/>
        <v>0</v>
      </c>
      <c r="AU66" s="122">
        <f t="shared" si="37"/>
        <v>0</v>
      </c>
      <c r="AV66" s="123">
        <f t="shared" si="38"/>
        <v>0</v>
      </c>
    </row>
    <row r="67" spans="1:48" ht="39.950000000000003" customHeight="1" thickTop="1">
      <c r="A67" s="644"/>
      <c r="B67" s="623" t="s">
        <v>175</v>
      </c>
      <c r="C67" s="617" t="s">
        <v>176</v>
      </c>
      <c r="D67" s="618"/>
      <c r="E67" s="619"/>
      <c r="F67" s="112"/>
      <c r="G67" s="113"/>
      <c r="H67" s="113"/>
      <c r="I67" s="113"/>
      <c r="J67" s="113"/>
      <c r="K67" s="113"/>
      <c r="L67" s="113"/>
      <c r="M67" s="113"/>
      <c r="N67" s="113"/>
      <c r="O67" s="113"/>
      <c r="P67" s="113"/>
      <c r="Q67" s="113"/>
      <c r="R67" s="113"/>
      <c r="S67" s="113"/>
      <c r="T67" s="113"/>
      <c r="U67" s="113"/>
      <c r="V67" s="113"/>
      <c r="W67" s="113"/>
      <c r="X67" s="113"/>
      <c r="Y67" s="113"/>
      <c r="Z67" s="113"/>
      <c r="AA67" s="113"/>
      <c r="AB67" s="113"/>
      <c r="AC67" s="113"/>
      <c r="AD67" s="113"/>
      <c r="AE67" s="113"/>
      <c r="AF67" s="113"/>
      <c r="AG67" s="113"/>
      <c r="AH67" s="113"/>
      <c r="AI67" s="113"/>
      <c r="AJ67" s="113"/>
      <c r="AK67" s="114"/>
      <c r="AL67" s="115">
        <f t="shared" si="28"/>
        <v>0</v>
      </c>
      <c r="AM67" s="120">
        <f t="shared" si="29"/>
        <v>0</v>
      </c>
      <c r="AN67" s="121">
        <f t="shared" si="30"/>
        <v>0</v>
      </c>
      <c r="AO67" s="120">
        <f t="shared" si="31"/>
        <v>0</v>
      </c>
      <c r="AP67" s="121">
        <f t="shared" si="32"/>
        <v>0</v>
      </c>
      <c r="AQ67" s="120">
        <f t="shared" si="33"/>
        <v>0</v>
      </c>
      <c r="AR67" s="121">
        <f t="shared" si="34"/>
        <v>0</v>
      </c>
      <c r="AS67" s="120">
        <f t="shared" si="35"/>
        <v>0</v>
      </c>
      <c r="AT67" s="121">
        <f t="shared" si="36"/>
        <v>0</v>
      </c>
      <c r="AU67" s="122">
        <f t="shared" si="37"/>
        <v>0</v>
      </c>
      <c r="AV67" s="123">
        <f t="shared" si="38"/>
        <v>0</v>
      </c>
    </row>
    <row r="68" spans="1:48" ht="39.950000000000003" customHeight="1">
      <c r="A68" s="644"/>
      <c r="B68" s="624"/>
      <c r="C68" s="620" t="s">
        <v>177</v>
      </c>
      <c r="D68" s="621"/>
      <c r="E68" s="622"/>
      <c r="F68" s="131"/>
      <c r="G68" s="132"/>
      <c r="H68" s="132"/>
      <c r="I68" s="132"/>
      <c r="J68" s="132"/>
      <c r="K68" s="132"/>
      <c r="L68" s="132"/>
      <c r="M68" s="132"/>
      <c r="N68" s="132"/>
      <c r="O68" s="132"/>
      <c r="P68" s="132"/>
      <c r="Q68" s="132"/>
      <c r="R68" s="132"/>
      <c r="S68" s="132"/>
      <c r="T68" s="132"/>
      <c r="U68" s="132"/>
      <c r="V68" s="132"/>
      <c r="W68" s="132"/>
      <c r="X68" s="132"/>
      <c r="Y68" s="132"/>
      <c r="Z68" s="132"/>
      <c r="AA68" s="132"/>
      <c r="AB68" s="132"/>
      <c r="AC68" s="132"/>
      <c r="AD68" s="132"/>
      <c r="AE68" s="132"/>
      <c r="AF68" s="132"/>
      <c r="AG68" s="132"/>
      <c r="AH68" s="132"/>
      <c r="AI68" s="132"/>
      <c r="AJ68" s="132"/>
      <c r="AK68" s="133"/>
      <c r="AL68" s="134">
        <f t="shared" si="28"/>
        <v>0</v>
      </c>
      <c r="AM68" s="120">
        <f t="shared" si="29"/>
        <v>0</v>
      </c>
      <c r="AN68" s="121">
        <f t="shared" si="30"/>
        <v>0</v>
      </c>
      <c r="AO68" s="120">
        <f t="shared" si="31"/>
        <v>0</v>
      </c>
      <c r="AP68" s="121">
        <f t="shared" si="32"/>
        <v>0</v>
      </c>
      <c r="AQ68" s="120">
        <f t="shared" si="33"/>
        <v>0</v>
      </c>
      <c r="AR68" s="121">
        <f t="shared" si="34"/>
        <v>0</v>
      </c>
      <c r="AS68" s="120">
        <f t="shared" si="35"/>
        <v>0</v>
      </c>
      <c r="AT68" s="121">
        <f t="shared" si="36"/>
        <v>0</v>
      </c>
      <c r="AU68" s="122">
        <f t="shared" si="37"/>
        <v>0</v>
      </c>
      <c r="AV68" s="123">
        <f t="shared" si="38"/>
        <v>0</v>
      </c>
    </row>
    <row r="69" spans="1:48" ht="39.950000000000003" customHeight="1">
      <c r="A69" s="644"/>
      <c r="B69" s="624"/>
      <c r="C69" s="141" t="s">
        <v>178</v>
      </c>
      <c r="D69" s="142"/>
      <c r="E69" s="143" t="s">
        <v>181</v>
      </c>
      <c r="F69" s="131"/>
      <c r="G69" s="132"/>
      <c r="H69" s="132"/>
      <c r="I69" s="132"/>
      <c r="J69" s="132"/>
      <c r="K69" s="132"/>
      <c r="L69" s="132"/>
      <c r="M69" s="132"/>
      <c r="N69" s="132"/>
      <c r="O69" s="132"/>
      <c r="P69" s="132"/>
      <c r="Q69" s="132"/>
      <c r="R69" s="132"/>
      <c r="S69" s="132"/>
      <c r="T69" s="132"/>
      <c r="U69" s="132"/>
      <c r="V69" s="132"/>
      <c r="W69" s="132"/>
      <c r="X69" s="132"/>
      <c r="Y69" s="132"/>
      <c r="Z69" s="132"/>
      <c r="AA69" s="132"/>
      <c r="AB69" s="132"/>
      <c r="AC69" s="132"/>
      <c r="AD69" s="132"/>
      <c r="AE69" s="132"/>
      <c r="AF69" s="132"/>
      <c r="AG69" s="132"/>
      <c r="AH69" s="132"/>
      <c r="AI69" s="132"/>
      <c r="AJ69" s="132"/>
      <c r="AK69" s="133"/>
      <c r="AL69" s="134">
        <f t="shared" si="28"/>
        <v>0</v>
      </c>
      <c r="AM69" s="120">
        <f t="shared" si="29"/>
        <v>0</v>
      </c>
      <c r="AN69" s="121">
        <f t="shared" si="30"/>
        <v>0</v>
      </c>
      <c r="AO69" s="120">
        <f t="shared" si="31"/>
        <v>0</v>
      </c>
      <c r="AP69" s="121">
        <f t="shared" si="32"/>
        <v>0</v>
      </c>
      <c r="AQ69" s="120">
        <f t="shared" si="33"/>
        <v>0</v>
      </c>
      <c r="AR69" s="121">
        <f t="shared" si="34"/>
        <v>0</v>
      </c>
      <c r="AS69" s="120">
        <f t="shared" si="35"/>
        <v>0</v>
      </c>
      <c r="AT69" s="121">
        <f t="shared" si="36"/>
        <v>0</v>
      </c>
      <c r="AU69" s="122">
        <f t="shared" si="37"/>
        <v>0</v>
      </c>
      <c r="AV69" s="123">
        <f t="shared" si="38"/>
        <v>0</v>
      </c>
    </row>
    <row r="70" spans="1:48" ht="39.950000000000003" customHeight="1" thickBot="1">
      <c r="A70" s="644"/>
      <c r="B70" s="625"/>
      <c r="C70" s="146" t="s">
        <v>178</v>
      </c>
      <c r="D70" s="147" t="s">
        <v>181</v>
      </c>
      <c r="E70" s="148"/>
      <c r="F70" s="149"/>
      <c r="G70" s="150"/>
      <c r="H70" s="150"/>
      <c r="I70" s="150"/>
      <c r="J70" s="150"/>
      <c r="K70" s="150"/>
      <c r="L70" s="150"/>
      <c r="M70" s="150"/>
      <c r="N70" s="150"/>
      <c r="O70" s="150"/>
      <c r="P70" s="150"/>
      <c r="Q70" s="150"/>
      <c r="R70" s="150"/>
      <c r="S70" s="150"/>
      <c r="T70" s="150"/>
      <c r="U70" s="150"/>
      <c r="V70" s="150"/>
      <c r="W70" s="150"/>
      <c r="X70" s="150"/>
      <c r="Y70" s="150"/>
      <c r="Z70" s="150"/>
      <c r="AA70" s="150"/>
      <c r="AB70" s="150"/>
      <c r="AC70" s="150"/>
      <c r="AD70" s="150"/>
      <c r="AE70" s="150"/>
      <c r="AF70" s="150"/>
      <c r="AG70" s="150"/>
      <c r="AH70" s="150"/>
      <c r="AI70" s="150"/>
      <c r="AJ70" s="150"/>
      <c r="AK70" s="151"/>
      <c r="AL70" s="152">
        <f t="shared" si="28"/>
        <v>0</v>
      </c>
      <c r="AM70" s="153">
        <f t="shared" si="29"/>
        <v>0</v>
      </c>
      <c r="AN70" s="154">
        <f t="shared" si="30"/>
        <v>0</v>
      </c>
      <c r="AO70" s="120">
        <f t="shared" si="31"/>
        <v>0</v>
      </c>
      <c r="AP70" s="121">
        <f t="shared" si="32"/>
        <v>0</v>
      </c>
      <c r="AQ70" s="120">
        <f t="shared" si="33"/>
        <v>0</v>
      </c>
      <c r="AR70" s="121">
        <f t="shared" si="34"/>
        <v>0</v>
      </c>
      <c r="AS70" s="120">
        <f t="shared" si="35"/>
        <v>0</v>
      </c>
      <c r="AT70" s="121">
        <f t="shared" si="36"/>
        <v>0</v>
      </c>
      <c r="AU70" s="122">
        <f t="shared" si="37"/>
        <v>0</v>
      </c>
      <c r="AV70" s="123">
        <f t="shared" si="38"/>
        <v>0</v>
      </c>
    </row>
    <row r="71" spans="1:48" ht="19.5" customHeight="1" thickTop="1">
      <c r="A71" s="633" t="s">
        <v>185</v>
      </c>
      <c r="B71" s="32"/>
      <c r="C71" s="142" t="s">
        <v>178</v>
      </c>
      <c r="D71" s="142"/>
      <c r="E71" s="155"/>
      <c r="F71" s="156">
        <f>F57+F58+F61+F62+F65+F66+F69+F70</f>
        <v>0</v>
      </c>
      <c r="G71" s="156">
        <f t="shared" ref="G71" si="39">G57+G58+G61+G62+G65+G66+G69+G70</f>
        <v>0</v>
      </c>
      <c r="H71" s="156">
        <f t="shared" ref="H71" si="40">H57+H58+H61+H62+H65+H66+H69+H70</f>
        <v>0</v>
      </c>
      <c r="I71" s="156">
        <f t="shared" ref="I71" si="41">I57+I58+I61+I62+I65+I66+I69+I70</f>
        <v>0</v>
      </c>
      <c r="J71" s="156">
        <f t="shared" ref="J71" si="42">J57+J58+J61+J62+J65+J66+J69+J70</f>
        <v>0</v>
      </c>
      <c r="K71" s="156">
        <f t="shared" ref="K71" si="43">K57+K58+K61+K62+K65+K66+K69+K70</f>
        <v>0</v>
      </c>
      <c r="L71" s="156">
        <f t="shared" ref="L71" si="44">L57+L58+L61+L62+L65+L66+L69+L70</f>
        <v>0</v>
      </c>
      <c r="M71" s="156">
        <f t="shared" ref="M71" si="45">M57+M58+M61+M62+M65+M66+M69+M70</f>
        <v>0</v>
      </c>
      <c r="N71" s="156">
        <f t="shared" ref="N71" si="46">N57+N58+N61+N62+N65+N66+N69+N70</f>
        <v>0</v>
      </c>
      <c r="O71" s="156">
        <f t="shared" ref="O71" si="47">O57+O58+O61+O62+O65+O66+O69+O70</f>
        <v>0</v>
      </c>
      <c r="P71" s="156">
        <f t="shared" ref="P71" si="48">P57+P58+P61+P62+P65+P66+P69+P70</f>
        <v>0</v>
      </c>
      <c r="Q71" s="156">
        <f t="shared" ref="Q71" si="49">Q57+Q58+Q61+Q62+Q65+Q66+Q69+Q70</f>
        <v>0</v>
      </c>
      <c r="R71" s="156">
        <f t="shared" ref="R71" si="50">R57+R58+R61+R62+R65+R66+R69+R70</f>
        <v>0</v>
      </c>
      <c r="S71" s="156">
        <f t="shared" ref="S71" si="51">S57+S58+S61+S62+S65+S66+S69+S70</f>
        <v>0</v>
      </c>
      <c r="T71" s="156">
        <f t="shared" ref="T71" si="52">T57+T58+T61+T62+T65+T66+T69+T70</f>
        <v>0</v>
      </c>
      <c r="U71" s="156">
        <f t="shared" ref="U71" si="53">U57+U58+U61+U62+U65+U66+U69+U70</f>
        <v>0</v>
      </c>
      <c r="V71" s="156">
        <f t="shared" ref="V71" si="54">V57+V58+V61+V62+V65+V66+V69+V70</f>
        <v>0</v>
      </c>
      <c r="W71" s="156">
        <f t="shared" ref="W71" si="55">W57+W58+W61+W62+W65+W66+W69+W70</f>
        <v>0</v>
      </c>
      <c r="X71" s="156">
        <f t="shared" ref="X71" si="56">X57+X58+X61+X62+X65+X66+X69+X70</f>
        <v>0</v>
      </c>
      <c r="Y71" s="156">
        <f t="shared" ref="Y71" si="57">Y57+Y58+Y61+Y62+Y65+Y66+Y69+Y70</f>
        <v>0</v>
      </c>
      <c r="Z71" s="156">
        <f t="shared" ref="Z71" si="58">Z57+Z58+Z61+Z62+Z65+Z66+Z69+Z70</f>
        <v>0</v>
      </c>
      <c r="AA71" s="156">
        <f t="shared" ref="AA71" si="59">AA57+AA58+AA61+AA62+AA65+AA66+AA69+AA70</f>
        <v>0</v>
      </c>
      <c r="AB71" s="156">
        <f t="shared" ref="AB71" si="60">AB57+AB58+AB61+AB62+AB65+AB66+AB69+AB70</f>
        <v>0</v>
      </c>
      <c r="AC71" s="156">
        <f t="shared" ref="AC71" si="61">AC57+AC58+AC61+AC62+AC65+AC66+AC69+AC70</f>
        <v>0</v>
      </c>
      <c r="AD71" s="156">
        <f t="shared" ref="AD71" si="62">AD57+AD58+AD61+AD62+AD65+AD66+AD69+AD70</f>
        <v>0</v>
      </c>
      <c r="AE71" s="156">
        <f t="shared" ref="AE71" si="63">AE57+AE58+AE61+AE62+AE65+AE66+AE69+AE70</f>
        <v>0</v>
      </c>
      <c r="AF71" s="156">
        <f t="shared" ref="AF71" si="64">AF57+AF58+AF61+AF62+AF65+AF66+AF69+AF70</f>
        <v>0</v>
      </c>
      <c r="AG71" s="156">
        <f t="shared" ref="AG71" si="65">AG57+AG58+AG61+AG62+AG65+AG66+AG69+AG70</f>
        <v>0</v>
      </c>
      <c r="AH71" s="156">
        <f t="shared" ref="AH71" si="66">AH57+AH58+AH61+AH62+AH65+AH66+AH69+AH70</f>
        <v>0</v>
      </c>
      <c r="AI71" s="156">
        <f t="shared" ref="AI71" si="67">AI57+AI58+AI61+AI62+AI65+AI66+AI69+AI70</f>
        <v>0</v>
      </c>
      <c r="AJ71" s="156">
        <f t="shared" ref="AJ71" si="68">AJ57+AJ58+AJ61+AJ62+AJ65+AJ66+AJ69+AJ70</f>
        <v>0</v>
      </c>
      <c r="AK71" s="157">
        <f t="shared" ref="AK71" si="69">AK57+AK58+AK61+AK62+AK65+AK66+AK69+AK70</f>
        <v>0</v>
      </c>
      <c r="AL71" s="158">
        <f t="shared" si="28"/>
        <v>0</v>
      </c>
      <c r="AM71" s="116">
        <f>AM57+AM58+AM61+AM62+AM65+AM66+AM69+AM70</f>
        <v>0</v>
      </c>
      <c r="AN71" s="117">
        <f t="shared" ref="AN71" si="70">AN57+AN58+AN61+AN62+AN65+AN66+AN69+AN70</f>
        <v>0</v>
      </c>
      <c r="AO71" s="116">
        <f t="shared" ref="AO71" si="71">AO57+AO58+AO61+AO62+AO65+AO66+AO69+AO70</f>
        <v>0</v>
      </c>
      <c r="AP71" s="117">
        <f t="shared" ref="AP71" si="72">AP57+AP58+AP61+AP62+AP65+AP66+AP69+AP70</f>
        <v>0</v>
      </c>
      <c r="AQ71" s="116">
        <f t="shared" ref="AQ71" si="73">AQ57+AQ58+AQ61+AQ62+AQ65+AQ66+AQ69+AQ70</f>
        <v>0</v>
      </c>
      <c r="AR71" s="117">
        <f t="shared" ref="AR71" si="74">AR57+AR58+AR61+AR62+AR65+AR66+AR69+AR70</f>
        <v>0</v>
      </c>
      <c r="AS71" s="116">
        <f t="shared" ref="AS71" si="75">AS57+AS58+AS61+AS62+AS65+AS66+AS69+AS70</f>
        <v>0</v>
      </c>
      <c r="AT71" s="117">
        <f t="shared" ref="AT71" si="76">AT57+AT58+AT61+AT62+AT65+AT66+AT69+AT70</f>
        <v>0</v>
      </c>
      <c r="AU71" s="159">
        <f t="shared" ref="AU71" si="77">AU57+AU58+AU61+AU62+AU65+AU66+AU69+AU70</f>
        <v>0</v>
      </c>
      <c r="AV71" s="119">
        <f t="shared" ref="AV71" si="78">AV57+AV58+AV61+AV62+AV65+AV66+AV69+AV70</f>
        <v>0</v>
      </c>
    </row>
    <row r="72" spans="1:48" ht="19.5" customHeight="1">
      <c r="A72" s="634"/>
      <c r="B72" s="32"/>
      <c r="C72" s="626" t="s">
        <v>172</v>
      </c>
      <c r="D72" s="621"/>
      <c r="E72" s="622"/>
      <c r="F72" s="135">
        <f t="shared" ref="F72:AK72" si="79">+F56+F60+F64+F68</f>
        <v>0</v>
      </c>
      <c r="G72" s="135">
        <f t="shared" si="79"/>
        <v>0</v>
      </c>
      <c r="H72" s="135">
        <f t="shared" si="79"/>
        <v>0</v>
      </c>
      <c r="I72" s="135">
        <f t="shared" si="79"/>
        <v>0</v>
      </c>
      <c r="J72" s="135">
        <f t="shared" si="79"/>
        <v>0</v>
      </c>
      <c r="K72" s="135">
        <f t="shared" si="79"/>
        <v>0</v>
      </c>
      <c r="L72" s="135">
        <f t="shared" si="79"/>
        <v>0</v>
      </c>
      <c r="M72" s="135">
        <f t="shared" si="79"/>
        <v>0</v>
      </c>
      <c r="N72" s="135">
        <f t="shared" si="79"/>
        <v>0</v>
      </c>
      <c r="O72" s="135">
        <f t="shared" si="79"/>
        <v>0</v>
      </c>
      <c r="P72" s="135">
        <f t="shared" si="79"/>
        <v>0</v>
      </c>
      <c r="Q72" s="135">
        <f t="shared" si="79"/>
        <v>0</v>
      </c>
      <c r="R72" s="135">
        <f t="shared" si="79"/>
        <v>0</v>
      </c>
      <c r="S72" s="135">
        <f t="shared" si="79"/>
        <v>0</v>
      </c>
      <c r="T72" s="135">
        <f t="shared" si="79"/>
        <v>0</v>
      </c>
      <c r="U72" s="135">
        <f t="shared" si="79"/>
        <v>0</v>
      </c>
      <c r="V72" s="135">
        <f t="shared" si="79"/>
        <v>0</v>
      </c>
      <c r="W72" s="135">
        <f t="shared" si="79"/>
        <v>0</v>
      </c>
      <c r="X72" s="135">
        <f t="shared" si="79"/>
        <v>0</v>
      </c>
      <c r="Y72" s="135">
        <f t="shared" si="79"/>
        <v>0</v>
      </c>
      <c r="Z72" s="135">
        <f t="shared" si="79"/>
        <v>0</v>
      </c>
      <c r="AA72" s="135">
        <f t="shared" si="79"/>
        <v>0</v>
      </c>
      <c r="AB72" s="135">
        <f t="shared" si="79"/>
        <v>0</v>
      </c>
      <c r="AC72" s="135">
        <f t="shared" si="79"/>
        <v>0</v>
      </c>
      <c r="AD72" s="135">
        <f t="shared" si="79"/>
        <v>0</v>
      </c>
      <c r="AE72" s="135">
        <f t="shared" si="79"/>
        <v>0</v>
      </c>
      <c r="AF72" s="135">
        <f t="shared" si="79"/>
        <v>0</v>
      </c>
      <c r="AG72" s="135">
        <f t="shared" si="79"/>
        <v>0</v>
      </c>
      <c r="AH72" s="135">
        <f t="shared" si="79"/>
        <v>0</v>
      </c>
      <c r="AI72" s="135">
        <f t="shared" si="79"/>
        <v>0</v>
      </c>
      <c r="AJ72" s="135">
        <f t="shared" si="79"/>
        <v>0</v>
      </c>
      <c r="AK72" s="136">
        <f t="shared" si="79"/>
        <v>0</v>
      </c>
      <c r="AL72" s="137">
        <f t="shared" si="28"/>
        <v>0</v>
      </c>
      <c r="AM72" s="120">
        <f>AM56+AM60+AM64+AM68</f>
        <v>0</v>
      </c>
      <c r="AN72" s="121">
        <f t="shared" ref="AN72:AV72" si="80">AN56+AN60+AN64+AN68</f>
        <v>0</v>
      </c>
      <c r="AO72" s="120">
        <f t="shared" si="80"/>
        <v>0</v>
      </c>
      <c r="AP72" s="121">
        <f t="shared" si="80"/>
        <v>0</v>
      </c>
      <c r="AQ72" s="120">
        <f t="shared" si="80"/>
        <v>0</v>
      </c>
      <c r="AR72" s="121">
        <f t="shared" si="80"/>
        <v>0</v>
      </c>
      <c r="AS72" s="120">
        <f t="shared" si="80"/>
        <v>0</v>
      </c>
      <c r="AT72" s="121">
        <f t="shared" si="80"/>
        <v>0</v>
      </c>
      <c r="AU72" s="163">
        <f t="shared" si="80"/>
        <v>0</v>
      </c>
      <c r="AV72" s="123">
        <f t="shared" si="80"/>
        <v>0</v>
      </c>
    </row>
    <row r="73" spans="1:48" ht="19.5" customHeight="1" thickBot="1">
      <c r="A73" s="635"/>
      <c r="B73" s="32"/>
      <c r="C73" s="627" t="s">
        <v>176</v>
      </c>
      <c r="D73" s="628"/>
      <c r="E73" s="629"/>
      <c r="F73" s="124">
        <f t="shared" ref="F73:AK73" si="81">+F55+F59+F63+F67</f>
        <v>0</v>
      </c>
      <c r="G73" s="124">
        <f t="shared" si="81"/>
        <v>0</v>
      </c>
      <c r="H73" s="124">
        <f t="shared" si="81"/>
        <v>0</v>
      </c>
      <c r="I73" s="124">
        <f t="shared" si="81"/>
        <v>0</v>
      </c>
      <c r="J73" s="124">
        <f t="shared" si="81"/>
        <v>0</v>
      </c>
      <c r="K73" s="124">
        <f t="shared" si="81"/>
        <v>0</v>
      </c>
      <c r="L73" s="124">
        <f t="shared" si="81"/>
        <v>0</v>
      </c>
      <c r="M73" s="124">
        <f t="shared" si="81"/>
        <v>0</v>
      </c>
      <c r="N73" s="124">
        <f t="shared" si="81"/>
        <v>0</v>
      </c>
      <c r="O73" s="124">
        <f t="shared" si="81"/>
        <v>0</v>
      </c>
      <c r="P73" s="124">
        <f t="shared" si="81"/>
        <v>0</v>
      </c>
      <c r="Q73" s="124">
        <f t="shared" si="81"/>
        <v>0</v>
      </c>
      <c r="R73" s="124">
        <f t="shared" si="81"/>
        <v>0</v>
      </c>
      <c r="S73" s="124">
        <f t="shared" si="81"/>
        <v>0</v>
      </c>
      <c r="T73" s="124">
        <f t="shared" si="81"/>
        <v>0</v>
      </c>
      <c r="U73" s="124">
        <f t="shared" si="81"/>
        <v>0</v>
      </c>
      <c r="V73" s="124">
        <f t="shared" si="81"/>
        <v>0</v>
      </c>
      <c r="W73" s="124">
        <f t="shared" si="81"/>
        <v>0</v>
      </c>
      <c r="X73" s="124">
        <f t="shared" si="81"/>
        <v>0</v>
      </c>
      <c r="Y73" s="124">
        <f t="shared" si="81"/>
        <v>0</v>
      </c>
      <c r="Z73" s="124">
        <f t="shared" si="81"/>
        <v>0</v>
      </c>
      <c r="AA73" s="124">
        <f t="shared" si="81"/>
        <v>0</v>
      </c>
      <c r="AB73" s="124">
        <f t="shared" si="81"/>
        <v>0</v>
      </c>
      <c r="AC73" s="124">
        <f t="shared" si="81"/>
        <v>0</v>
      </c>
      <c r="AD73" s="124">
        <f t="shared" si="81"/>
        <v>0</v>
      </c>
      <c r="AE73" s="124">
        <f t="shared" si="81"/>
        <v>0</v>
      </c>
      <c r="AF73" s="124">
        <f t="shared" si="81"/>
        <v>0</v>
      </c>
      <c r="AG73" s="124">
        <f t="shared" si="81"/>
        <v>0</v>
      </c>
      <c r="AH73" s="124">
        <f t="shared" si="81"/>
        <v>0</v>
      </c>
      <c r="AI73" s="124">
        <f t="shared" si="81"/>
        <v>0</v>
      </c>
      <c r="AJ73" s="124">
        <f t="shared" si="81"/>
        <v>0</v>
      </c>
      <c r="AK73" s="125">
        <f t="shared" si="81"/>
        <v>0</v>
      </c>
      <c r="AL73" s="126">
        <f t="shared" si="28"/>
        <v>0</v>
      </c>
      <c r="AM73" s="127">
        <f>AM55+AM59+AM63+AM67</f>
        <v>0</v>
      </c>
      <c r="AN73" s="128">
        <f t="shared" ref="AN73:AV73" si="82">AN55+AN59+AN63+AN67</f>
        <v>0</v>
      </c>
      <c r="AO73" s="127">
        <f t="shared" si="82"/>
        <v>0</v>
      </c>
      <c r="AP73" s="128">
        <f t="shared" si="82"/>
        <v>0</v>
      </c>
      <c r="AQ73" s="127">
        <f t="shared" si="82"/>
        <v>0</v>
      </c>
      <c r="AR73" s="128">
        <f t="shared" si="82"/>
        <v>0</v>
      </c>
      <c r="AS73" s="127">
        <f t="shared" si="82"/>
        <v>0</v>
      </c>
      <c r="AT73" s="128">
        <f t="shared" si="82"/>
        <v>0</v>
      </c>
      <c r="AU73" s="129">
        <f t="shared" si="82"/>
        <v>0</v>
      </c>
      <c r="AV73" s="130">
        <f t="shared" si="82"/>
        <v>0</v>
      </c>
    </row>
    <row r="74" spans="1:48" ht="19.5" customHeight="1" thickBot="1">
      <c r="A74" s="35"/>
      <c r="B74" s="35"/>
      <c r="C74" s="36"/>
      <c r="D74" s="36"/>
      <c r="E74" s="37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8"/>
      <c r="AE74" s="38"/>
      <c r="AF74" s="38"/>
      <c r="AG74" s="38"/>
      <c r="AH74" s="38"/>
      <c r="AI74" s="38"/>
      <c r="AJ74" s="38"/>
      <c r="AK74" s="38"/>
      <c r="AL74" s="38"/>
      <c r="AM74" s="111"/>
      <c r="AN74" s="111"/>
      <c r="AO74" s="111"/>
      <c r="AP74" s="111"/>
      <c r="AQ74" s="111"/>
      <c r="AR74" s="111"/>
      <c r="AS74" s="111"/>
      <c r="AT74" s="111"/>
      <c r="AU74" s="111"/>
      <c r="AV74" s="111"/>
    </row>
    <row r="75" spans="1:48" s="25" customFormat="1" ht="21.75" customHeight="1" thickBot="1">
      <c r="A75" s="244" t="s">
        <v>163</v>
      </c>
      <c r="B75" s="636"/>
      <c r="C75" s="637"/>
      <c r="D75" s="637"/>
      <c r="E75" s="637"/>
      <c r="F75" s="637"/>
      <c r="G75" s="637"/>
      <c r="H75" s="637"/>
      <c r="I75" s="637"/>
      <c r="J75" s="637"/>
      <c r="K75" s="637"/>
      <c r="L75" s="637"/>
      <c r="M75" s="637"/>
      <c r="N75" s="637"/>
      <c r="O75" s="637"/>
      <c r="P75" s="637"/>
      <c r="Q75" s="637"/>
      <c r="R75" s="637"/>
      <c r="S75" s="637"/>
      <c r="T75" s="637"/>
      <c r="U75" s="637"/>
      <c r="V75" s="637"/>
      <c r="W75" s="637"/>
      <c r="X75" s="637"/>
      <c r="Y75" s="637"/>
      <c r="Z75" s="637"/>
      <c r="AA75" s="637"/>
      <c r="AB75" s="637"/>
      <c r="AC75" s="637"/>
      <c r="AD75" s="637"/>
      <c r="AE75" s="637"/>
      <c r="AF75" s="637"/>
      <c r="AG75" s="637"/>
      <c r="AH75" s="637"/>
      <c r="AI75" s="637"/>
      <c r="AJ75" s="637"/>
      <c r="AK75" s="638"/>
    </row>
    <row r="76" spans="1:48" ht="20.100000000000001" customHeight="1" thickBot="1">
      <c r="A76" s="97" t="s">
        <v>180</v>
      </c>
      <c r="B76" s="452"/>
      <c r="C76" s="453"/>
      <c r="D76" s="453"/>
      <c r="E76" s="453"/>
      <c r="F76" s="453"/>
      <c r="G76" s="453"/>
      <c r="H76" s="453"/>
      <c r="I76" s="453"/>
      <c r="J76" s="453"/>
      <c r="K76" s="453"/>
      <c r="L76" s="453"/>
      <c r="M76" s="453"/>
      <c r="N76" s="453"/>
      <c r="O76" s="453"/>
      <c r="P76" s="453"/>
      <c r="Q76" s="453"/>
      <c r="R76" s="453"/>
      <c r="S76" s="453"/>
      <c r="T76" s="453"/>
      <c r="U76" s="453"/>
      <c r="V76" s="453"/>
      <c r="W76" s="453"/>
      <c r="X76" s="453"/>
      <c r="Y76" s="453"/>
      <c r="Z76" s="453"/>
      <c r="AA76" s="453"/>
      <c r="AB76" s="453"/>
      <c r="AC76" s="453"/>
      <c r="AD76" s="453"/>
      <c r="AE76" s="453"/>
      <c r="AF76" s="453"/>
      <c r="AG76" s="453"/>
      <c r="AH76" s="453"/>
      <c r="AI76" s="453"/>
      <c r="AJ76" s="453"/>
      <c r="AK76" s="454"/>
    </row>
    <row r="77" spans="1:48" ht="20.100000000000001" customHeight="1" thickBot="1">
      <c r="A77" s="98" t="s">
        <v>225</v>
      </c>
      <c r="B77" s="453"/>
      <c r="C77" s="453"/>
      <c r="D77" s="453"/>
      <c r="E77" s="453"/>
      <c r="F77" s="453"/>
      <c r="G77" s="453"/>
      <c r="H77" s="453"/>
      <c r="I77" s="453"/>
      <c r="J77" s="453"/>
      <c r="K77" s="453"/>
      <c r="L77" s="453"/>
      <c r="M77" s="453"/>
      <c r="N77" s="453"/>
      <c r="O77" s="453"/>
      <c r="P77" s="453"/>
      <c r="Q77" s="453"/>
      <c r="R77" s="453"/>
      <c r="S77" s="453"/>
      <c r="T77" s="453"/>
      <c r="U77" s="453"/>
      <c r="V77" s="453"/>
      <c r="W77" s="453"/>
      <c r="X77" s="453"/>
      <c r="Y77" s="453"/>
      <c r="Z77" s="453"/>
      <c r="AA77" s="453"/>
      <c r="AB77" s="453"/>
      <c r="AC77" s="453"/>
      <c r="AD77" s="453"/>
      <c r="AE77" s="453"/>
      <c r="AF77" s="453"/>
      <c r="AG77" s="453"/>
      <c r="AH77" s="453"/>
      <c r="AI77" s="453"/>
      <c r="AJ77" s="453"/>
      <c r="AK77" s="454"/>
    </row>
    <row r="78" spans="1:48" ht="20.100000000000001" customHeight="1">
      <c r="A78" s="655" t="s">
        <v>10</v>
      </c>
      <c r="B78" s="657" t="s">
        <v>11</v>
      </c>
      <c r="C78" s="658" t="s">
        <v>0</v>
      </c>
      <c r="D78" s="659" t="s">
        <v>164</v>
      </c>
      <c r="E78" s="660"/>
      <c r="F78" s="663"/>
      <c r="G78" s="664"/>
      <c r="H78" s="664"/>
      <c r="I78" s="664"/>
      <c r="J78" s="664"/>
      <c r="K78" s="664"/>
      <c r="L78" s="664"/>
      <c r="M78" s="664"/>
      <c r="N78" s="664"/>
      <c r="O78" s="664"/>
      <c r="P78" s="664"/>
      <c r="Q78" s="664"/>
      <c r="R78" s="664"/>
      <c r="S78" s="664"/>
      <c r="T78" s="664"/>
      <c r="U78" s="664"/>
      <c r="V78" s="664"/>
      <c r="W78" s="664"/>
      <c r="X78" s="664"/>
      <c r="Y78" s="664"/>
      <c r="Z78" s="664"/>
      <c r="AA78" s="664"/>
      <c r="AB78" s="664"/>
      <c r="AC78" s="664"/>
      <c r="AD78" s="664"/>
      <c r="AE78" s="664"/>
      <c r="AF78" s="664"/>
      <c r="AG78" s="664"/>
      <c r="AH78" s="664"/>
      <c r="AI78" s="664"/>
      <c r="AJ78" s="664"/>
      <c r="AK78" s="665"/>
    </row>
    <row r="79" spans="1:48" ht="20.100000000000001" customHeight="1" thickBot="1">
      <c r="A79" s="656"/>
      <c r="B79" s="639"/>
      <c r="C79" s="641"/>
      <c r="D79" s="661"/>
      <c r="E79" s="662"/>
      <c r="F79" s="666" t="s">
        <v>15</v>
      </c>
      <c r="G79" s="653"/>
      <c r="H79" s="653"/>
      <c r="I79" s="653"/>
      <c r="J79" s="653"/>
      <c r="K79" s="653"/>
      <c r="L79" s="653"/>
      <c r="M79" s="667"/>
      <c r="N79" s="640" t="s">
        <v>16</v>
      </c>
      <c r="O79" s="653"/>
      <c r="P79" s="653"/>
      <c r="Q79" s="653"/>
      <c r="R79" s="653"/>
      <c r="S79" s="653"/>
      <c r="T79" s="653"/>
      <c r="U79" s="667"/>
      <c r="V79" s="640" t="s">
        <v>17</v>
      </c>
      <c r="W79" s="653"/>
      <c r="X79" s="653"/>
      <c r="Y79" s="653"/>
      <c r="Z79" s="653"/>
      <c r="AA79" s="653"/>
      <c r="AB79" s="653"/>
      <c r="AC79" s="667"/>
      <c r="AD79" s="640" t="s">
        <v>18</v>
      </c>
      <c r="AE79" s="653"/>
      <c r="AF79" s="653"/>
      <c r="AG79" s="653"/>
      <c r="AH79" s="653"/>
      <c r="AI79" s="653"/>
      <c r="AJ79" s="653"/>
      <c r="AK79" s="654"/>
      <c r="AM79" s="29"/>
    </row>
    <row r="80" spans="1:48" ht="20.100000000000001" customHeight="1" thickBot="1">
      <c r="A80" s="645"/>
      <c r="B80" s="639"/>
      <c r="C80" s="641"/>
      <c r="D80" s="642" t="s">
        <v>165</v>
      </c>
      <c r="E80" s="642" t="s">
        <v>166</v>
      </c>
      <c r="F80" s="639" t="s">
        <v>12</v>
      </c>
      <c r="G80" s="639"/>
      <c r="H80" s="639"/>
      <c r="I80" s="639"/>
      <c r="J80" s="639" t="s">
        <v>13</v>
      </c>
      <c r="K80" s="639"/>
      <c r="L80" s="639"/>
      <c r="M80" s="639"/>
      <c r="N80" s="639" t="s">
        <v>12</v>
      </c>
      <c r="O80" s="639"/>
      <c r="P80" s="639"/>
      <c r="Q80" s="639"/>
      <c r="R80" s="639" t="s">
        <v>13</v>
      </c>
      <c r="S80" s="639"/>
      <c r="T80" s="639"/>
      <c r="U80" s="639"/>
      <c r="V80" s="639" t="s">
        <v>12</v>
      </c>
      <c r="W80" s="639"/>
      <c r="X80" s="639"/>
      <c r="Y80" s="639"/>
      <c r="Z80" s="639" t="s">
        <v>13</v>
      </c>
      <c r="AA80" s="639"/>
      <c r="AB80" s="639"/>
      <c r="AC80" s="639"/>
      <c r="AD80" s="639" t="s">
        <v>12</v>
      </c>
      <c r="AE80" s="639"/>
      <c r="AF80" s="639"/>
      <c r="AG80" s="639"/>
      <c r="AH80" s="639" t="s">
        <v>13</v>
      </c>
      <c r="AI80" s="639"/>
      <c r="AJ80" s="639"/>
      <c r="AK80" s="640"/>
      <c r="AL80" s="677" t="s">
        <v>182</v>
      </c>
      <c r="AM80" s="675" t="s">
        <v>217</v>
      </c>
      <c r="AN80" s="676"/>
      <c r="AO80" s="675" t="s">
        <v>218</v>
      </c>
      <c r="AP80" s="676"/>
      <c r="AQ80" s="675" t="s">
        <v>219</v>
      </c>
      <c r="AR80" s="676"/>
      <c r="AS80" s="675" t="s">
        <v>220</v>
      </c>
      <c r="AT80" s="676"/>
      <c r="AU80" s="675" t="s">
        <v>221</v>
      </c>
      <c r="AV80" s="676"/>
    </row>
    <row r="81" spans="1:48" ht="20.100000000000001" customHeight="1" thickBot="1">
      <c r="A81" s="645"/>
      <c r="B81" s="639"/>
      <c r="C81" s="641"/>
      <c r="D81" s="642"/>
      <c r="E81" s="642"/>
      <c r="F81" s="66" t="s">
        <v>167</v>
      </c>
      <c r="G81" s="66" t="s">
        <v>168</v>
      </c>
      <c r="H81" s="66" t="s">
        <v>169</v>
      </c>
      <c r="I81" s="66" t="s">
        <v>170</v>
      </c>
      <c r="J81" s="66" t="s">
        <v>167</v>
      </c>
      <c r="K81" s="66" t="s">
        <v>168</v>
      </c>
      <c r="L81" s="66" t="s">
        <v>169</v>
      </c>
      <c r="M81" s="66" t="s">
        <v>170</v>
      </c>
      <c r="N81" s="66" t="s">
        <v>167</v>
      </c>
      <c r="O81" s="66" t="s">
        <v>168</v>
      </c>
      <c r="P81" s="66" t="s">
        <v>169</v>
      </c>
      <c r="Q81" s="66" t="s">
        <v>170</v>
      </c>
      <c r="R81" s="66" t="s">
        <v>167</v>
      </c>
      <c r="S81" s="66" t="s">
        <v>168</v>
      </c>
      <c r="T81" s="66" t="s">
        <v>169</v>
      </c>
      <c r="U81" s="66" t="s">
        <v>170</v>
      </c>
      <c r="V81" s="66" t="s">
        <v>167</v>
      </c>
      <c r="W81" s="66" t="s">
        <v>168</v>
      </c>
      <c r="X81" s="66" t="s">
        <v>169</v>
      </c>
      <c r="Y81" s="66" t="s">
        <v>170</v>
      </c>
      <c r="Z81" s="66" t="s">
        <v>167</v>
      </c>
      <c r="AA81" s="66" t="s">
        <v>168</v>
      </c>
      <c r="AB81" s="66" t="s">
        <v>169</v>
      </c>
      <c r="AC81" s="66" t="s">
        <v>170</v>
      </c>
      <c r="AD81" s="66" t="s">
        <v>167</v>
      </c>
      <c r="AE81" s="66" t="s">
        <v>168</v>
      </c>
      <c r="AF81" s="66" t="s">
        <v>169</v>
      </c>
      <c r="AG81" s="66" t="s">
        <v>170</v>
      </c>
      <c r="AH81" s="66" t="s">
        <v>167</v>
      </c>
      <c r="AI81" s="66" t="s">
        <v>168</v>
      </c>
      <c r="AJ81" s="66" t="s">
        <v>169</v>
      </c>
      <c r="AK81" s="65" t="s">
        <v>170</v>
      </c>
      <c r="AL81" s="678"/>
      <c r="AM81" s="96" t="s">
        <v>222</v>
      </c>
      <c r="AN81" s="96" t="s">
        <v>223</v>
      </c>
      <c r="AO81" s="96" t="s">
        <v>222</v>
      </c>
      <c r="AP81" s="96" t="s">
        <v>223</v>
      </c>
      <c r="AQ81" s="96" t="s">
        <v>222</v>
      </c>
      <c r="AR81" s="96" t="s">
        <v>223</v>
      </c>
      <c r="AS81" s="96" t="s">
        <v>222</v>
      </c>
      <c r="AT81" s="96" t="s">
        <v>223</v>
      </c>
      <c r="AU81" s="96" t="s">
        <v>222</v>
      </c>
      <c r="AV81" s="96" t="s">
        <v>223</v>
      </c>
    </row>
    <row r="82" spans="1:48" ht="39.950000000000003" customHeight="1" thickTop="1">
      <c r="A82" s="643"/>
      <c r="B82" s="623" t="s">
        <v>171</v>
      </c>
      <c r="C82" s="630" t="s">
        <v>176</v>
      </c>
      <c r="D82" s="631"/>
      <c r="E82" s="632"/>
      <c r="F82" s="112"/>
      <c r="G82" s="113"/>
      <c r="H82" s="113"/>
      <c r="I82" s="113"/>
      <c r="J82" s="113"/>
      <c r="K82" s="113"/>
      <c r="L82" s="113"/>
      <c r="M82" s="113"/>
      <c r="N82" s="113"/>
      <c r="O82" s="113"/>
      <c r="P82" s="113"/>
      <c r="Q82" s="113"/>
      <c r="R82" s="113"/>
      <c r="S82" s="113"/>
      <c r="T82" s="113"/>
      <c r="U82" s="113"/>
      <c r="V82" s="113"/>
      <c r="W82" s="113"/>
      <c r="X82" s="113"/>
      <c r="Y82" s="113"/>
      <c r="Z82" s="113"/>
      <c r="AA82" s="113"/>
      <c r="AB82" s="113"/>
      <c r="AC82" s="113"/>
      <c r="AD82" s="113"/>
      <c r="AE82" s="113"/>
      <c r="AF82" s="113"/>
      <c r="AG82" s="113"/>
      <c r="AH82" s="113"/>
      <c r="AI82" s="113"/>
      <c r="AJ82" s="113"/>
      <c r="AK82" s="114"/>
      <c r="AL82" s="115">
        <f>SUM(F82:AK82)</f>
        <v>0</v>
      </c>
      <c r="AM82" s="116">
        <f>SUM(F82:I82)+SUM(N82:Q82)+SUM(V82:Y82)+SUM(AD82:AG82)</f>
        <v>0</v>
      </c>
      <c r="AN82" s="117">
        <f>SUM(J82:M82)+SUM(R82:U82)+SUM(Z82:AC82)+SUM(AH82:AK82)</f>
        <v>0</v>
      </c>
      <c r="AO82" s="116">
        <f>SUM(F82:I82)</f>
        <v>0</v>
      </c>
      <c r="AP82" s="117">
        <f>SUM(J82:M82)</f>
        <v>0</v>
      </c>
      <c r="AQ82" s="116">
        <f>SUM(N82:Q82)</f>
        <v>0</v>
      </c>
      <c r="AR82" s="117">
        <f>SUM(R81:U81)</f>
        <v>0</v>
      </c>
      <c r="AS82" s="116">
        <f>SUM(V82:Y82)</f>
        <v>0</v>
      </c>
      <c r="AT82" s="117">
        <f>SUM(Z82:AC82)</f>
        <v>0</v>
      </c>
      <c r="AU82" s="118">
        <f>SUM(AD82:AG82)</f>
        <v>0</v>
      </c>
      <c r="AV82" s="119">
        <f>SUM(AH82:AK82)</f>
        <v>0</v>
      </c>
    </row>
    <row r="83" spans="1:48" ht="39.950000000000003" customHeight="1">
      <c r="A83" s="644"/>
      <c r="B83" s="624"/>
      <c r="C83" s="620" t="s">
        <v>177</v>
      </c>
      <c r="D83" s="621"/>
      <c r="E83" s="622"/>
      <c r="F83" s="131"/>
      <c r="G83" s="132"/>
      <c r="H83" s="132"/>
      <c r="I83" s="132"/>
      <c r="J83" s="132"/>
      <c r="K83" s="132"/>
      <c r="L83" s="132"/>
      <c r="M83" s="132"/>
      <c r="N83" s="132"/>
      <c r="O83" s="132"/>
      <c r="P83" s="132"/>
      <c r="Q83" s="132"/>
      <c r="R83" s="132"/>
      <c r="S83" s="132"/>
      <c r="T83" s="132"/>
      <c r="U83" s="132"/>
      <c r="V83" s="132"/>
      <c r="W83" s="132"/>
      <c r="X83" s="132"/>
      <c r="Y83" s="132"/>
      <c r="Z83" s="132"/>
      <c r="AA83" s="132"/>
      <c r="AB83" s="132"/>
      <c r="AC83" s="132"/>
      <c r="AD83" s="132"/>
      <c r="AE83" s="132"/>
      <c r="AF83" s="132"/>
      <c r="AG83" s="132"/>
      <c r="AH83" s="132"/>
      <c r="AI83" s="132"/>
      <c r="AJ83" s="132"/>
      <c r="AK83" s="133"/>
      <c r="AL83" s="134">
        <f t="shared" ref="AL83:AL100" si="83">SUM(F83:AK83)</f>
        <v>0</v>
      </c>
      <c r="AM83" s="120">
        <f t="shared" ref="AM83:AM97" si="84">SUM(F83:I83)+SUM(N83:Q83)+SUM(V83:Y83)+SUM(AD83:AG83)</f>
        <v>0</v>
      </c>
      <c r="AN83" s="121">
        <f t="shared" ref="AN83:AN97" si="85">SUM(J83:M83)+SUM(R83:U83)+SUM(Z83:AC83)+SUM(AH83:AK83)</f>
        <v>0</v>
      </c>
      <c r="AO83" s="120">
        <f t="shared" ref="AO83:AO97" si="86">SUM(F83:I83)</f>
        <v>0</v>
      </c>
      <c r="AP83" s="121">
        <f t="shared" ref="AP83:AP97" si="87">SUM(J83:M83)</f>
        <v>0</v>
      </c>
      <c r="AQ83" s="120">
        <f t="shared" ref="AQ83:AQ97" si="88">SUM(N83:Q83)</f>
        <v>0</v>
      </c>
      <c r="AR83" s="121">
        <f t="shared" ref="AR83:AR97" si="89">SUM(R82:U82)</f>
        <v>0</v>
      </c>
      <c r="AS83" s="120">
        <f t="shared" ref="AS83:AS97" si="90">SUM(V83:Y83)</f>
        <v>0</v>
      </c>
      <c r="AT83" s="121">
        <f t="shared" ref="AT83:AT97" si="91">SUM(Z83:AC83)</f>
        <v>0</v>
      </c>
      <c r="AU83" s="122">
        <f t="shared" ref="AU83:AU97" si="92">SUM(AD83:AG83)</f>
        <v>0</v>
      </c>
      <c r="AV83" s="123">
        <f t="shared" ref="AV83:AV97" si="93">SUM(AH83:AK83)</f>
        <v>0</v>
      </c>
    </row>
    <row r="84" spans="1:48" ht="39.950000000000003" customHeight="1">
      <c r="A84" s="644"/>
      <c r="B84" s="624"/>
      <c r="C84" s="141" t="s">
        <v>178</v>
      </c>
      <c r="D84" s="142"/>
      <c r="E84" s="143" t="s">
        <v>181</v>
      </c>
      <c r="F84" s="131"/>
      <c r="G84" s="132"/>
      <c r="H84" s="132"/>
      <c r="I84" s="132"/>
      <c r="J84" s="132"/>
      <c r="K84" s="132"/>
      <c r="L84" s="132"/>
      <c r="M84" s="132"/>
      <c r="N84" s="132"/>
      <c r="O84" s="132"/>
      <c r="P84" s="132"/>
      <c r="Q84" s="132"/>
      <c r="R84" s="132"/>
      <c r="S84" s="132"/>
      <c r="T84" s="132"/>
      <c r="U84" s="132"/>
      <c r="V84" s="132"/>
      <c r="W84" s="132"/>
      <c r="X84" s="132"/>
      <c r="Y84" s="132"/>
      <c r="Z84" s="132"/>
      <c r="AA84" s="132"/>
      <c r="AB84" s="132"/>
      <c r="AC84" s="132"/>
      <c r="AD84" s="132"/>
      <c r="AE84" s="132"/>
      <c r="AF84" s="132"/>
      <c r="AG84" s="132"/>
      <c r="AH84" s="132"/>
      <c r="AI84" s="132"/>
      <c r="AJ84" s="132"/>
      <c r="AK84" s="133"/>
      <c r="AL84" s="134">
        <f t="shared" si="83"/>
        <v>0</v>
      </c>
      <c r="AM84" s="120">
        <f t="shared" si="84"/>
        <v>0</v>
      </c>
      <c r="AN84" s="121">
        <f t="shared" si="85"/>
        <v>0</v>
      </c>
      <c r="AO84" s="120">
        <f t="shared" si="86"/>
        <v>0</v>
      </c>
      <c r="AP84" s="121">
        <f t="shared" si="87"/>
        <v>0</v>
      </c>
      <c r="AQ84" s="120">
        <f t="shared" si="88"/>
        <v>0</v>
      </c>
      <c r="AR84" s="121">
        <f t="shared" si="89"/>
        <v>0</v>
      </c>
      <c r="AS84" s="120">
        <f t="shared" si="90"/>
        <v>0</v>
      </c>
      <c r="AT84" s="121">
        <f t="shared" si="91"/>
        <v>0</v>
      </c>
      <c r="AU84" s="122">
        <f t="shared" si="92"/>
        <v>0</v>
      </c>
      <c r="AV84" s="123">
        <f t="shared" si="93"/>
        <v>0</v>
      </c>
    </row>
    <row r="85" spans="1:48" ht="39.950000000000003" customHeight="1" thickBot="1">
      <c r="A85" s="644"/>
      <c r="B85" s="625"/>
      <c r="C85" s="146" t="s">
        <v>178</v>
      </c>
      <c r="D85" s="147" t="s">
        <v>181</v>
      </c>
      <c r="E85" s="148"/>
      <c r="F85" s="149"/>
      <c r="G85" s="150"/>
      <c r="H85" s="150"/>
      <c r="I85" s="150"/>
      <c r="J85" s="150"/>
      <c r="K85" s="150"/>
      <c r="L85" s="150"/>
      <c r="M85" s="150"/>
      <c r="N85" s="150"/>
      <c r="O85" s="150"/>
      <c r="P85" s="150"/>
      <c r="Q85" s="150"/>
      <c r="R85" s="150"/>
      <c r="S85" s="150"/>
      <c r="T85" s="150"/>
      <c r="U85" s="150"/>
      <c r="V85" s="150"/>
      <c r="W85" s="150"/>
      <c r="X85" s="150"/>
      <c r="Y85" s="150"/>
      <c r="Z85" s="150"/>
      <c r="AA85" s="150"/>
      <c r="AB85" s="150"/>
      <c r="AC85" s="150"/>
      <c r="AD85" s="150"/>
      <c r="AE85" s="150"/>
      <c r="AF85" s="150"/>
      <c r="AG85" s="150"/>
      <c r="AH85" s="150"/>
      <c r="AI85" s="150"/>
      <c r="AJ85" s="150"/>
      <c r="AK85" s="151"/>
      <c r="AL85" s="152">
        <f t="shared" si="83"/>
        <v>0</v>
      </c>
      <c r="AM85" s="120">
        <f t="shared" si="84"/>
        <v>0</v>
      </c>
      <c r="AN85" s="121">
        <f t="shared" si="85"/>
        <v>0</v>
      </c>
      <c r="AO85" s="120">
        <f t="shared" si="86"/>
        <v>0</v>
      </c>
      <c r="AP85" s="121">
        <f t="shared" si="87"/>
        <v>0</v>
      </c>
      <c r="AQ85" s="120">
        <f t="shared" si="88"/>
        <v>0</v>
      </c>
      <c r="AR85" s="121">
        <f t="shared" si="89"/>
        <v>0</v>
      </c>
      <c r="AS85" s="120">
        <f t="shared" si="90"/>
        <v>0</v>
      </c>
      <c r="AT85" s="121">
        <f t="shared" si="91"/>
        <v>0</v>
      </c>
      <c r="AU85" s="122">
        <f t="shared" si="92"/>
        <v>0</v>
      </c>
      <c r="AV85" s="123">
        <f t="shared" si="93"/>
        <v>0</v>
      </c>
    </row>
    <row r="86" spans="1:48" ht="39.950000000000003" customHeight="1" thickTop="1">
      <c r="A86" s="644"/>
      <c r="B86" s="623" t="s">
        <v>173</v>
      </c>
      <c r="C86" s="617" t="s">
        <v>176</v>
      </c>
      <c r="D86" s="618"/>
      <c r="E86" s="619"/>
      <c r="F86" s="112"/>
      <c r="G86" s="113"/>
      <c r="H86" s="113"/>
      <c r="I86" s="113"/>
      <c r="J86" s="113"/>
      <c r="K86" s="113"/>
      <c r="L86" s="113"/>
      <c r="M86" s="113"/>
      <c r="N86" s="113"/>
      <c r="O86" s="113"/>
      <c r="P86" s="113"/>
      <c r="Q86" s="113"/>
      <c r="R86" s="113"/>
      <c r="S86" s="113"/>
      <c r="T86" s="113"/>
      <c r="U86" s="113"/>
      <c r="V86" s="113"/>
      <c r="W86" s="113"/>
      <c r="X86" s="113"/>
      <c r="Y86" s="113"/>
      <c r="Z86" s="113"/>
      <c r="AA86" s="113"/>
      <c r="AB86" s="113"/>
      <c r="AC86" s="113"/>
      <c r="AD86" s="113"/>
      <c r="AE86" s="113"/>
      <c r="AF86" s="113"/>
      <c r="AG86" s="113"/>
      <c r="AH86" s="113"/>
      <c r="AI86" s="113"/>
      <c r="AJ86" s="113"/>
      <c r="AK86" s="114"/>
      <c r="AL86" s="115">
        <f t="shared" si="83"/>
        <v>0</v>
      </c>
      <c r="AM86" s="120">
        <f t="shared" si="84"/>
        <v>0</v>
      </c>
      <c r="AN86" s="121">
        <f t="shared" si="85"/>
        <v>0</v>
      </c>
      <c r="AO86" s="120">
        <f t="shared" si="86"/>
        <v>0</v>
      </c>
      <c r="AP86" s="121">
        <f t="shared" si="87"/>
        <v>0</v>
      </c>
      <c r="AQ86" s="120">
        <f t="shared" si="88"/>
        <v>0</v>
      </c>
      <c r="AR86" s="121">
        <f t="shared" si="89"/>
        <v>0</v>
      </c>
      <c r="AS86" s="120">
        <f t="shared" si="90"/>
        <v>0</v>
      </c>
      <c r="AT86" s="121">
        <f t="shared" si="91"/>
        <v>0</v>
      </c>
      <c r="AU86" s="122">
        <f t="shared" si="92"/>
        <v>0</v>
      </c>
      <c r="AV86" s="123">
        <f t="shared" si="93"/>
        <v>0</v>
      </c>
    </row>
    <row r="87" spans="1:48" ht="39.950000000000003" customHeight="1">
      <c r="A87" s="644"/>
      <c r="B87" s="624"/>
      <c r="C87" s="620" t="s">
        <v>177</v>
      </c>
      <c r="D87" s="621"/>
      <c r="E87" s="622"/>
      <c r="F87" s="131"/>
      <c r="G87" s="132"/>
      <c r="H87" s="132"/>
      <c r="I87" s="132"/>
      <c r="J87" s="132"/>
      <c r="K87" s="132"/>
      <c r="L87" s="132"/>
      <c r="M87" s="132"/>
      <c r="N87" s="132"/>
      <c r="O87" s="132"/>
      <c r="P87" s="132"/>
      <c r="Q87" s="132"/>
      <c r="R87" s="132"/>
      <c r="S87" s="132"/>
      <c r="T87" s="132"/>
      <c r="U87" s="132"/>
      <c r="V87" s="132"/>
      <c r="W87" s="132"/>
      <c r="X87" s="132"/>
      <c r="Y87" s="132"/>
      <c r="Z87" s="132"/>
      <c r="AA87" s="132"/>
      <c r="AB87" s="132"/>
      <c r="AC87" s="132"/>
      <c r="AD87" s="132"/>
      <c r="AE87" s="132"/>
      <c r="AF87" s="132"/>
      <c r="AG87" s="132"/>
      <c r="AH87" s="132"/>
      <c r="AI87" s="132"/>
      <c r="AJ87" s="132"/>
      <c r="AK87" s="133"/>
      <c r="AL87" s="134">
        <f t="shared" si="83"/>
        <v>0</v>
      </c>
      <c r="AM87" s="120">
        <f t="shared" si="84"/>
        <v>0</v>
      </c>
      <c r="AN87" s="121">
        <f t="shared" si="85"/>
        <v>0</v>
      </c>
      <c r="AO87" s="120">
        <f t="shared" si="86"/>
        <v>0</v>
      </c>
      <c r="AP87" s="121">
        <f t="shared" si="87"/>
        <v>0</v>
      </c>
      <c r="AQ87" s="120">
        <f t="shared" si="88"/>
        <v>0</v>
      </c>
      <c r="AR87" s="121">
        <f t="shared" si="89"/>
        <v>0</v>
      </c>
      <c r="AS87" s="120">
        <f t="shared" si="90"/>
        <v>0</v>
      </c>
      <c r="AT87" s="121">
        <f t="shared" si="91"/>
        <v>0</v>
      </c>
      <c r="AU87" s="122">
        <f t="shared" si="92"/>
        <v>0</v>
      </c>
      <c r="AV87" s="123">
        <f t="shared" si="93"/>
        <v>0</v>
      </c>
    </row>
    <row r="88" spans="1:48" ht="39.950000000000003" customHeight="1">
      <c r="A88" s="644"/>
      <c r="B88" s="624"/>
      <c r="C88" s="141" t="s">
        <v>178</v>
      </c>
      <c r="D88" s="142"/>
      <c r="E88" s="143" t="s">
        <v>181</v>
      </c>
      <c r="F88" s="131"/>
      <c r="G88" s="132"/>
      <c r="H88" s="132"/>
      <c r="I88" s="132"/>
      <c r="J88" s="132"/>
      <c r="K88" s="132"/>
      <c r="L88" s="132"/>
      <c r="M88" s="132"/>
      <c r="N88" s="132"/>
      <c r="O88" s="132"/>
      <c r="P88" s="132"/>
      <c r="Q88" s="132"/>
      <c r="R88" s="132"/>
      <c r="S88" s="132"/>
      <c r="T88" s="132"/>
      <c r="U88" s="132"/>
      <c r="V88" s="132"/>
      <c r="W88" s="132"/>
      <c r="X88" s="132"/>
      <c r="Y88" s="132"/>
      <c r="Z88" s="132"/>
      <c r="AA88" s="132"/>
      <c r="AB88" s="132"/>
      <c r="AC88" s="132"/>
      <c r="AD88" s="132"/>
      <c r="AE88" s="132"/>
      <c r="AF88" s="132"/>
      <c r="AG88" s="132"/>
      <c r="AH88" s="132"/>
      <c r="AI88" s="132"/>
      <c r="AJ88" s="132"/>
      <c r="AK88" s="133"/>
      <c r="AL88" s="134">
        <f t="shared" si="83"/>
        <v>0</v>
      </c>
      <c r="AM88" s="120">
        <f t="shared" si="84"/>
        <v>0</v>
      </c>
      <c r="AN88" s="121">
        <f t="shared" si="85"/>
        <v>0</v>
      </c>
      <c r="AO88" s="120">
        <f t="shared" si="86"/>
        <v>0</v>
      </c>
      <c r="AP88" s="121">
        <f t="shared" si="87"/>
        <v>0</v>
      </c>
      <c r="AQ88" s="120">
        <f t="shared" si="88"/>
        <v>0</v>
      </c>
      <c r="AR88" s="121">
        <f t="shared" si="89"/>
        <v>0</v>
      </c>
      <c r="AS88" s="120">
        <f t="shared" si="90"/>
        <v>0</v>
      </c>
      <c r="AT88" s="121">
        <f t="shared" si="91"/>
        <v>0</v>
      </c>
      <c r="AU88" s="122">
        <f t="shared" si="92"/>
        <v>0</v>
      </c>
      <c r="AV88" s="123">
        <f t="shared" si="93"/>
        <v>0</v>
      </c>
    </row>
    <row r="89" spans="1:48" ht="39.950000000000003" customHeight="1" thickBot="1">
      <c r="A89" s="644"/>
      <c r="B89" s="625"/>
      <c r="C89" s="146" t="s">
        <v>178</v>
      </c>
      <c r="D89" s="147" t="s">
        <v>181</v>
      </c>
      <c r="E89" s="148"/>
      <c r="F89" s="149"/>
      <c r="G89" s="150"/>
      <c r="H89" s="150"/>
      <c r="I89" s="150"/>
      <c r="J89" s="150"/>
      <c r="K89" s="150"/>
      <c r="L89" s="150"/>
      <c r="M89" s="150"/>
      <c r="N89" s="150"/>
      <c r="O89" s="150"/>
      <c r="P89" s="150"/>
      <c r="Q89" s="150"/>
      <c r="R89" s="150"/>
      <c r="S89" s="150"/>
      <c r="T89" s="150"/>
      <c r="U89" s="150"/>
      <c r="V89" s="150"/>
      <c r="W89" s="150"/>
      <c r="X89" s="150"/>
      <c r="Y89" s="150"/>
      <c r="Z89" s="150"/>
      <c r="AA89" s="150"/>
      <c r="AB89" s="150"/>
      <c r="AC89" s="150"/>
      <c r="AD89" s="150"/>
      <c r="AE89" s="150"/>
      <c r="AF89" s="150"/>
      <c r="AG89" s="150"/>
      <c r="AH89" s="150"/>
      <c r="AI89" s="150"/>
      <c r="AJ89" s="150"/>
      <c r="AK89" s="151"/>
      <c r="AL89" s="152">
        <f t="shared" si="83"/>
        <v>0</v>
      </c>
      <c r="AM89" s="120">
        <f t="shared" si="84"/>
        <v>0</v>
      </c>
      <c r="AN89" s="121">
        <f t="shared" si="85"/>
        <v>0</v>
      </c>
      <c r="AO89" s="120">
        <f t="shared" si="86"/>
        <v>0</v>
      </c>
      <c r="AP89" s="121">
        <f t="shared" si="87"/>
        <v>0</v>
      </c>
      <c r="AQ89" s="120">
        <f t="shared" si="88"/>
        <v>0</v>
      </c>
      <c r="AR89" s="121">
        <f t="shared" si="89"/>
        <v>0</v>
      </c>
      <c r="AS89" s="120">
        <f t="shared" si="90"/>
        <v>0</v>
      </c>
      <c r="AT89" s="121">
        <f t="shared" si="91"/>
        <v>0</v>
      </c>
      <c r="AU89" s="122">
        <f t="shared" si="92"/>
        <v>0</v>
      </c>
      <c r="AV89" s="123">
        <f t="shared" si="93"/>
        <v>0</v>
      </c>
    </row>
    <row r="90" spans="1:48" ht="39.950000000000003" customHeight="1" thickTop="1">
      <c r="A90" s="644"/>
      <c r="B90" s="623" t="s">
        <v>174</v>
      </c>
      <c r="C90" s="617" t="s">
        <v>176</v>
      </c>
      <c r="D90" s="618"/>
      <c r="E90" s="619"/>
      <c r="F90" s="112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/>
      <c r="V90" s="113"/>
      <c r="W90" s="113"/>
      <c r="X90" s="113"/>
      <c r="Y90" s="113"/>
      <c r="Z90" s="113"/>
      <c r="AA90" s="113"/>
      <c r="AB90" s="113"/>
      <c r="AC90" s="113"/>
      <c r="AD90" s="113"/>
      <c r="AE90" s="113"/>
      <c r="AF90" s="113"/>
      <c r="AG90" s="113"/>
      <c r="AH90" s="113"/>
      <c r="AI90" s="113"/>
      <c r="AJ90" s="113"/>
      <c r="AK90" s="114"/>
      <c r="AL90" s="115">
        <f t="shared" si="83"/>
        <v>0</v>
      </c>
      <c r="AM90" s="120">
        <f t="shared" si="84"/>
        <v>0</v>
      </c>
      <c r="AN90" s="121">
        <f t="shared" si="85"/>
        <v>0</v>
      </c>
      <c r="AO90" s="120">
        <f t="shared" si="86"/>
        <v>0</v>
      </c>
      <c r="AP90" s="121">
        <f t="shared" si="87"/>
        <v>0</v>
      </c>
      <c r="AQ90" s="120">
        <f t="shared" si="88"/>
        <v>0</v>
      </c>
      <c r="AR90" s="121">
        <f t="shared" si="89"/>
        <v>0</v>
      </c>
      <c r="AS90" s="120">
        <f t="shared" si="90"/>
        <v>0</v>
      </c>
      <c r="AT90" s="121">
        <f t="shared" si="91"/>
        <v>0</v>
      </c>
      <c r="AU90" s="122">
        <f t="shared" si="92"/>
        <v>0</v>
      </c>
      <c r="AV90" s="123">
        <f t="shared" si="93"/>
        <v>0</v>
      </c>
    </row>
    <row r="91" spans="1:48" ht="39.950000000000003" customHeight="1">
      <c r="A91" s="644"/>
      <c r="B91" s="624"/>
      <c r="C91" s="620" t="s">
        <v>177</v>
      </c>
      <c r="D91" s="621"/>
      <c r="E91" s="622"/>
      <c r="F91" s="131"/>
      <c r="G91" s="132"/>
      <c r="H91" s="132"/>
      <c r="I91" s="132"/>
      <c r="J91" s="132"/>
      <c r="K91" s="132"/>
      <c r="L91" s="132"/>
      <c r="M91" s="132"/>
      <c r="N91" s="132"/>
      <c r="O91" s="132"/>
      <c r="P91" s="132"/>
      <c r="Q91" s="132"/>
      <c r="R91" s="132"/>
      <c r="S91" s="132"/>
      <c r="T91" s="132"/>
      <c r="U91" s="132"/>
      <c r="V91" s="132"/>
      <c r="W91" s="132"/>
      <c r="X91" s="132"/>
      <c r="Y91" s="132"/>
      <c r="Z91" s="132"/>
      <c r="AA91" s="132"/>
      <c r="AB91" s="132"/>
      <c r="AC91" s="132"/>
      <c r="AD91" s="132"/>
      <c r="AE91" s="132"/>
      <c r="AF91" s="132"/>
      <c r="AG91" s="132"/>
      <c r="AH91" s="132"/>
      <c r="AI91" s="132"/>
      <c r="AJ91" s="132"/>
      <c r="AK91" s="133"/>
      <c r="AL91" s="134">
        <f t="shared" si="83"/>
        <v>0</v>
      </c>
      <c r="AM91" s="120">
        <f t="shared" si="84"/>
        <v>0</v>
      </c>
      <c r="AN91" s="121">
        <f t="shared" si="85"/>
        <v>0</v>
      </c>
      <c r="AO91" s="120">
        <f t="shared" si="86"/>
        <v>0</v>
      </c>
      <c r="AP91" s="121">
        <f t="shared" si="87"/>
        <v>0</v>
      </c>
      <c r="AQ91" s="120">
        <f t="shared" si="88"/>
        <v>0</v>
      </c>
      <c r="AR91" s="121">
        <f t="shared" si="89"/>
        <v>0</v>
      </c>
      <c r="AS91" s="120">
        <f t="shared" si="90"/>
        <v>0</v>
      </c>
      <c r="AT91" s="121">
        <f t="shared" si="91"/>
        <v>0</v>
      </c>
      <c r="AU91" s="122">
        <f t="shared" si="92"/>
        <v>0</v>
      </c>
      <c r="AV91" s="123">
        <f t="shared" si="93"/>
        <v>0</v>
      </c>
    </row>
    <row r="92" spans="1:48" ht="39.950000000000003" customHeight="1">
      <c r="A92" s="644"/>
      <c r="B92" s="624"/>
      <c r="C92" s="141" t="s">
        <v>178</v>
      </c>
      <c r="D92" s="142"/>
      <c r="E92" s="143" t="s">
        <v>181</v>
      </c>
      <c r="F92" s="131"/>
      <c r="G92" s="132"/>
      <c r="H92" s="132"/>
      <c r="I92" s="132"/>
      <c r="J92" s="132"/>
      <c r="K92" s="132"/>
      <c r="L92" s="132"/>
      <c r="M92" s="132"/>
      <c r="N92" s="132"/>
      <c r="O92" s="132"/>
      <c r="P92" s="132"/>
      <c r="Q92" s="132"/>
      <c r="R92" s="132"/>
      <c r="S92" s="132"/>
      <c r="T92" s="132"/>
      <c r="U92" s="132"/>
      <c r="V92" s="132"/>
      <c r="W92" s="132"/>
      <c r="X92" s="132"/>
      <c r="Y92" s="132"/>
      <c r="Z92" s="132"/>
      <c r="AA92" s="132"/>
      <c r="AB92" s="132"/>
      <c r="AC92" s="132"/>
      <c r="AD92" s="132"/>
      <c r="AE92" s="132"/>
      <c r="AF92" s="132"/>
      <c r="AG92" s="132"/>
      <c r="AH92" s="132"/>
      <c r="AI92" s="132"/>
      <c r="AJ92" s="132"/>
      <c r="AK92" s="133"/>
      <c r="AL92" s="134">
        <f t="shared" si="83"/>
        <v>0</v>
      </c>
      <c r="AM92" s="120">
        <f t="shared" si="84"/>
        <v>0</v>
      </c>
      <c r="AN92" s="121">
        <f t="shared" si="85"/>
        <v>0</v>
      </c>
      <c r="AO92" s="120">
        <f t="shared" si="86"/>
        <v>0</v>
      </c>
      <c r="AP92" s="121">
        <f t="shared" si="87"/>
        <v>0</v>
      </c>
      <c r="AQ92" s="120">
        <f t="shared" si="88"/>
        <v>0</v>
      </c>
      <c r="AR92" s="121">
        <f t="shared" si="89"/>
        <v>0</v>
      </c>
      <c r="AS92" s="120">
        <f t="shared" si="90"/>
        <v>0</v>
      </c>
      <c r="AT92" s="121">
        <f t="shared" si="91"/>
        <v>0</v>
      </c>
      <c r="AU92" s="122">
        <f t="shared" si="92"/>
        <v>0</v>
      </c>
      <c r="AV92" s="123">
        <f t="shared" si="93"/>
        <v>0</v>
      </c>
    </row>
    <row r="93" spans="1:48" ht="39.950000000000003" customHeight="1" thickBot="1">
      <c r="A93" s="644"/>
      <c r="B93" s="625"/>
      <c r="C93" s="146" t="s">
        <v>178</v>
      </c>
      <c r="D93" s="147" t="s">
        <v>181</v>
      </c>
      <c r="E93" s="148"/>
      <c r="F93" s="149"/>
      <c r="G93" s="150"/>
      <c r="H93" s="150"/>
      <c r="I93" s="150"/>
      <c r="J93" s="150"/>
      <c r="K93" s="150"/>
      <c r="L93" s="150"/>
      <c r="M93" s="150"/>
      <c r="N93" s="150"/>
      <c r="O93" s="150"/>
      <c r="P93" s="150"/>
      <c r="Q93" s="150"/>
      <c r="R93" s="150"/>
      <c r="S93" s="150"/>
      <c r="T93" s="150"/>
      <c r="U93" s="150"/>
      <c r="V93" s="150"/>
      <c r="W93" s="150"/>
      <c r="X93" s="150"/>
      <c r="Y93" s="150"/>
      <c r="Z93" s="150"/>
      <c r="AA93" s="150"/>
      <c r="AB93" s="150"/>
      <c r="AC93" s="150"/>
      <c r="AD93" s="150"/>
      <c r="AE93" s="150"/>
      <c r="AF93" s="150"/>
      <c r="AG93" s="150"/>
      <c r="AH93" s="150"/>
      <c r="AI93" s="150"/>
      <c r="AJ93" s="150"/>
      <c r="AK93" s="151"/>
      <c r="AL93" s="152">
        <f t="shared" si="83"/>
        <v>0</v>
      </c>
      <c r="AM93" s="120">
        <f t="shared" si="84"/>
        <v>0</v>
      </c>
      <c r="AN93" s="121">
        <f t="shared" si="85"/>
        <v>0</v>
      </c>
      <c r="AO93" s="120">
        <f t="shared" si="86"/>
        <v>0</v>
      </c>
      <c r="AP93" s="121">
        <f t="shared" si="87"/>
        <v>0</v>
      </c>
      <c r="AQ93" s="120">
        <f t="shared" si="88"/>
        <v>0</v>
      </c>
      <c r="AR93" s="121">
        <f t="shared" si="89"/>
        <v>0</v>
      </c>
      <c r="AS93" s="120">
        <f t="shared" si="90"/>
        <v>0</v>
      </c>
      <c r="AT93" s="121">
        <f t="shared" si="91"/>
        <v>0</v>
      </c>
      <c r="AU93" s="122">
        <f t="shared" si="92"/>
        <v>0</v>
      </c>
      <c r="AV93" s="123">
        <f t="shared" si="93"/>
        <v>0</v>
      </c>
    </row>
    <row r="94" spans="1:48" ht="39.950000000000003" customHeight="1" thickTop="1">
      <c r="A94" s="644"/>
      <c r="B94" s="623" t="s">
        <v>175</v>
      </c>
      <c r="C94" s="617" t="s">
        <v>176</v>
      </c>
      <c r="D94" s="618"/>
      <c r="E94" s="619"/>
      <c r="F94" s="112"/>
      <c r="G94" s="113"/>
      <c r="H94" s="113"/>
      <c r="I94" s="113"/>
      <c r="J94" s="113"/>
      <c r="K94" s="113"/>
      <c r="L94" s="113"/>
      <c r="M94" s="113"/>
      <c r="N94" s="113"/>
      <c r="O94" s="113"/>
      <c r="P94" s="113"/>
      <c r="Q94" s="113"/>
      <c r="R94" s="113"/>
      <c r="S94" s="113"/>
      <c r="T94" s="113"/>
      <c r="U94" s="113"/>
      <c r="V94" s="113"/>
      <c r="W94" s="113"/>
      <c r="X94" s="113"/>
      <c r="Y94" s="113"/>
      <c r="Z94" s="113"/>
      <c r="AA94" s="113"/>
      <c r="AB94" s="113"/>
      <c r="AC94" s="113"/>
      <c r="AD94" s="113"/>
      <c r="AE94" s="113"/>
      <c r="AF94" s="113"/>
      <c r="AG94" s="113"/>
      <c r="AH94" s="113"/>
      <c r="AI94" s="113"/>
      <c r="AJ94" s="113"/>
      <c r="AK94" s="114"/>
      <c r="AL94" s="115">
        <f t="shared" si="83"/>
        <v>0</v>
      </c>
      <c r="AM94" s="120">
        <f t="shared" si="84"/>
        <v>0</v>
      </c>
      <c r="AN94" s="121">
        <f t="shared" si="85"/>
        <v>0</v>
      </c>
      <c r="AO94" s="120">
        <f t="shared" si="86"/>
        <v>0</v>
      </c>
      <c r="AP94" s="121">
        <f t="shared" si="87"/>
        <v>0</v>
      </c>
      <c r="AQ94" s="120">
        <f t="shared" si="88"/>
        <v>0</v>
      </c>
      <c r="AR94" s="121">
        <f t="shared" si="89"/>
        <v>0</v>
      </c>
      <c r="AS94" s="120">
        <f t="shared" si="90"/>
        <v>0</v>
      </c>
      <c r="AT94" s="121">
        <f t="shared" si="91"/>
        <v>0</v>
      </c>
      <c r="AU94" s="122">
        <f t="shared" si="92"/>
        <v>0</v>
      </c>
      <c r="AV94" s="123">
        <f t="shared" si="93"/>
        <v>0</v>
      </c>
    </row>
    <row r="95" spans="1:48" ht="39.950000000000003" customHeight="1">
      <c r="A95" s="644"/>
      <c r="B95" s="624"/>
      <c r="C95" s="620" t="s">
        <v>177</v>
      </c>
      <c r="D95" s="621"/>
      <c r="E95" s="622"/>
      <c r="F95" s="131"/>
      <c r="G95" s="132"/>
      <c r="H95" s="132"/>
      <c r="I95" s="132"/>
      <c r="J95" s="132"/>
      <c r="K95" s="132"/>
      <c r="L95" s="132"/>
      <c r="M95" s="132"/>
      <c r="N95" s="132"/>
      <c r="O95" s="132"/>
      <c r="P95" s="132"/>
      <c r="Q95" s="132"/>
      <c r="R95" s="132"/>
      <c r="S95" s="132"/>
      <c r="T95" s="132"/>
      <c r="U95" s="132"/>
      <c r="V95" s="132"/>
      <c r="W95" s="132"/>
      <c r="X95" s="132"/>
      <c r="Y95" s="132"/>
      <c r="Z95" s="132"/>
      <c r="AA95" s="132"/>
      <c r="AB95" s="132"/>
      <c r="AC95" s="132"/>
      <c r="AD95" s="132"/>
      <c r="AE95" s="132"/>
      <c r="AF95" s="132"/>
      <c r="AG95" s="132"/>
      <c r="AH95" s="132"/>
      <c r="AI95" s="132"/>
      <c r="AJ95" s="132"/>
      <c r="AK95" s="133"/>
      <c r="AL95" s="134">
        <f t="shared" si="83"/>
        <v>0</v>
      </c>
      <c r="AM95" s="120">
        <f t="shared" si="84"/>
        <v>0</v>
      </c>
      <c r="AN95" s="121">
        <f t="shared" si="85"/>
        <v>0</v>
      </c>
      <c r="AO95" s="120">
        <f t="shared" si="86"/>
        <v>0</v>
      </c>
      <c r="AP95" s="121">
        <f t="shared" si="87"/>
        <v>0</v>
      </c>
      <c r="AQ95" s="120">
        <f t="shared" si="88"/>
        <v>0</v>
      </c>
      <c r="AR95" s="121">
        <f t="shared" si="89"/>
        <v>0</v>
      </c>
      <c r="AS95" s="120">
        <f t="shared" si="90"/>
        <v>0</v>
      </c>
      <c r="AT95" s="121">
        <f t="shared" si="91"/>
        <v>0</v>
      </c>
      <c r="AU95" s="122">
        <f t="shared" si="92"/>
        <v>0</v>
      </c>
      <c r="AV95" s="123">
        <f t="shared" si="93"/>
        <v>0</v>
      </c>
    </row>
    <row r="96" spans="1:48" ht="39.950000000000003" customHeight="1">
      <c r="A96" s="644"/>
      <c r="B96" s="624"/>
      <c r="C96" s="141" t="s">
        <v>178</v>
      </c>
      <c r="D96" s="142"/>
      <c r="E96" s="143" t="s">
        <v>181</v>
      </c>
      <c r="F96" s="131"/>
      <c r="G96" s="132"/>
      <c r="H96" s="132"/>
      <c r="I96" s="132"/>
      <c r="J96" s="132"/>
      <c r="K96" s="132"/>
      <c r="L96" s="132"/>
      <c r="M96" s="132"/>
      <c r="N96" s="132"/>
      <c r="O96" s="132"/>
      <c r="P96" s="132"/>
      <c r="Q96" s="132"/>
      <c r="R96" s="132"/>
      <c r="S96" s="132"/>
      <c r="T96" s="132"/>
      <c r="U96" s="132"/>
      <c r="V96" s="132"/>
      <c r="W96" s="132"/>
      <c r="X96" s="132"/>
      <c r="Y96" s="132"/>
      <c r="Z96" s="132"/>
      <c r="AA96" s="132"/>
      <c r="AB96" s="132"/>
      <c r="AC96" s="132"/>
      <c r="AD96" s="132"/>
      <c r="AE96" s="132"/>
      <c r="AF96" s="132"/>
      <c r="AG96" s="132"/>
      <c r="AH96" s="132"/>
      <c r="AI96" s="132"/>
      <c r="AJ96" s="132"/>
      <c r="AK96" s="133"/>
      <c r="AL96" s="134">
        <f t="shared" si="83"/>
        <v>0</v>
      </c>
      <c r="AM96" s="120">
        <f t="shared" si="84"/>
        <v>0</v>
      </c>
      <c r="AN96" s="121">
        <f t="shared" si="85"/>
        <v>0</v>
      </c>
      <c r="AO96" s="120">
        <f t="shared" si="86"/>
        <v>0</v>
      </c>
      <c r="AP96" s="121">
        <f t="shared" si="87"/>
        <v>0</v>
      </c>
      <c r="AQ96" s="120">
        <f t="shared" si="88"/>
        <v>0</v>
      </c>
      <c r="AR96" s="121">
        <f t="shared" si="89"/>
        <v>0</v>
      </c>
      <c r="AS96" s="120">
        <f t="shared" si="90"/>
        <v>0</v>
      </c>
      <c r="AT96" s="121">
        <f t="shared" si="91"/>
        <v>0</v>
      </c>
      <c r="AU96" s="122">
        <f t="shared" si="92"/>
        <v>0</v>
      </c>
      <c r="AV96" s="123">
        <f t="shared" si="93"/>
        <v>0</v>
      </c>
    </row>
    <row r="97" spans="1:48" ht="39.950000000000003" customHeight="1" thickBot="1">
      <c r="A97" s="644"/>
      <c r="B97" s="625"/>
      <c r="C97" s="146" t="s">
        <v>178</v>
      </c>
      <c r="D97" s="147" t="s">
        <v>181</v>
      </c>
      <c r="E97" s="148"/>
      <c r="F97" s="149"/>
      <c r="G97" s="150"/>
      <c r="H97" s="150"/>
      <c r="I97" s="150"/>
      <c r="J97" s="150"/>
      <c r="K97" s="150"/>
      <c r="L97" s="150"/>
      <c r="M97" s="150"/>
      <c r="N97" s="150"/>
      <c r="O97" s="150"/>
      <c r="P97" s="150"/>
      <c r="Q97" s="150"/>
      <c r="R97" s="150"/>
      <c r="S97" s="150"/>
      <c r="T97" s="150"/>
      <c r="U97" s="150"/>
      <c r="V97" s="150"/>
      <c r="W97" s="150"/>
      <c r="X97" s="150"/>
      <c r="Y97" s="150"/>
      <c r="Z97" s="150"/>
      <c r="AA97" s="150"/>
      <c r="AB97" s="150"/>
      <c r="AC97" s="150"/>
      <c r="AD97" s="150"/>
      <c r="AE97" s="150"/>
      <c r="AF97" s="150"/>
      <c r="AG97" s="150"/>
      <c r="AH97" s="150"/>
      <c r="AI97" s="150"/>
      <c r="AJ97" s="150"/>
      <c r="AK97" s="151"/>
      <c r="AL97" s="152">
        <f t="shared" si="83"/>
        <v>0</v>
      </c>
      <c r="AM97" s="153">
        <f t="shared" si="84"/>
        <v>0</v>
      </c>
      <c r="AN97" s="154">
        <f t="shared" si="85"/>
        <v>0</v>
      </c>
      <c r="AO97" s="120">
        <f t="shared" si="86"/>
        <v>0</v>
      </c>
      <c r="AP97" s="121">
        <f t="shared" si="87"/>
        <v>0</v>
      </c>
      <c r="AQ97" s="120">
        <f t="shared" si="88"/>
        <v>0</v>
      </c>
      <c r="AR97" s="121">
        <f t="shared" si="89"/>
        <v>0</v>
      </c>
      <c r="AS97" s="120">
        <f t="shared" si="90"/>
        <v>0</v>
      </c>
      <c r="AT97" s="121">
        <f t="shared" si="91"/>
        <v>0</v>
      </c>
      <c r="AU97" s="122">
        <f t="shared" si="92"/>
        <v>0</v>
      </c>
      <c r="AV97" s="123">
        <f t="shared" si="93"/>
        <v>0</v>
      </c>
    </row>
    <row r="98" spans="1:48" ht="19.5" customHeight="1" thickTop="1">
      <c r="A98" s="633" t="s">
        <v>185</v>
      </c>
      <c r="B98" s="32"/>
      <c r="C98" s="142" t="s">
        <v>178</v>
      </c>
      <c r="D98" s="142"/>
      <c r="E98" s="155"/>
      <c r="F98" s="156">
        <f>F84+F85+F88+F89+F92+F93+F96+F97</f>
        <v>0</v>
      </c>
      <c r="G98" s="156">
        <f t="shared" ref="G98" si="94">G84+G85+G88+G89+G92+G93+G96+G97</f>
        <v>0</v>
      </c>
      <c r="H98" s="156">
        <f t="shared" ref="H98" si="95">H84+H85+H88+H89+H92+H93+H96+H97</f>
        <v>0</v>
      </c>
      <c r="I98" s="156">
        <f t="shared" ref="I98" si="96">I84+I85+I88+I89+I92+I93+I96+I97</f>
        <v>0</v>
      </c>
      <c r="J98" s="156">
        <f t="shared" ref="J98" si="97">J84+J85+J88+J89+J92+J93+J96+J97</f>
        <v>0</v>
      </c>
      <c r="K98" s="156">
        <f t="shared" ref="K98" si="98">K84+K85+K88+K89+K92+K93+K96+K97</f>
        <v>0</v>
      </c>
      <c r="L98" s="156">
        <f t="shared" ref="L98" si="99">L84+L85+L88+L89+L92+L93+L96+L97</f>
        <v>0</v>
      </c>
      <c r="M98" s="156">
        <f t="shared" ref="M98" si="100">M84+M85+M88+M89+M92+M93+M96+M97</f>
        <v>0</v>
      </c>
      <c r="N98" s="156">
        <f t="shared" ref="N98" si="101">N84+N85+N88+N89+N92+N93+N96+N97</f>
        <v>0</v>
      </c>
      <c r="O98" s="156">
        <f t="shared" ref="O98" si="102">O84+O85+O88+O89+O92+O93+O96+O97</f>
        <v>0</v>
      </c>
      <c r="P98" s="156">
        <f t="shared" ref="P98" si="103">P84+P85+P88+P89+P92+P93+P96+P97</f>
        <v>0</v>
      </c>
      <c r="Q98" s="156">
        <f t="shared" ref="Q98" si="104">Q84+Q85+Q88+Q89+Q92+Q93+Q96+Q97</f>
        <v>0</v>
      </c>
      <c r="R98" s="156">
        <f t="shared" ref="R98" si="105">R84+R85+R88+R89+R92+R93+R96+R97</f>
        <v>0</v>
      </c>
      <c r="S98" s="156">
        <f t="shared" ref="S98" si="106">S84+S85+S88+S89+S92+S93+S96+S97</f>
        <v>0</v>
      </c>
      <c r="T98" s="156">
        <f t="shared" ref="T98" si="107">T84+T85+T88+T89+T92+T93+T96+T97</f>
        <v>0</v>
      </c>
      <c r="U98" s="156">
        <f t="shared" ref="U98" si="108">U84+U85+U88+U89+U92+U93+U96+U97</f>
        <v>0</v>
      </c>
      <c r="V98" s="156">
        <f t="shared" ref="V98" si="109">V84+V85+V88+V89+V92+V93+V96+V97</f>
        <v>0</v>
      </c>
      <c r="W98" s="156">
        <f t="shared" ref="W98" si="110">W84+W85+W88+W89+W92+W93+W96+W97</f>
        <v>0</v>
      </c>
      <c r="X98" s="156">
        <f t="shared" ref="X98" si="111">X84+X85+X88+X89+X92+X93+X96+X97</f>
        <v>0</v>
      </c>
      <c r="Y98" s="156">
        <f t="shared" ref="Y98" si="112">Y84+Y85+Y88+Y89+Y92+Y93+Y96+Y97</f>
        <v>0</v>
      </c>
      <c r="Z98" s="156">
        <f t="shared" ref="Z98" si="113">Z84+Z85+Z88+Z89+Z92+Z93+Z96+Z97</f>
        <v>0</v>
      </c>
      <c r="AA98" s="156">
        <f t="shared" ref="AA98" si="114">AA84+AA85+AA88+AA89+AA92+AA93+AA96+AA97</f>
        <v>0</v>
      </c>
      <c r="AB98" s="156">
        <f t="shared" ref="AB98" si="115">AB84+AB85+AB88+AB89+AB92+AB93+AB96+AB97</f>
        <v>0</v>
      </c>
      <c r="AC98" s="156">
        <f t="shared" ref="AC98" si="116">AC84+AC85+AC88+AC89+AC92+AC93+AC96+AC97</f>
        <v>0</v>
      </c>
      <c r="AD98" s="156">
        <f t="shared" ref="AD98" si="117">AD84+AD85+AD88+AD89+AD92+AD93+AD96+AD97</f>
        <v>0</v>
      </c>
      <c r="AE98" s="156">
        <f t="shared" ref="AE98" si="118">AE84+AE85+AE88+AE89+AE92+AE93+AE96+AE97</f>
        <v>0</v>
      </c>
      <c r="AF98" s="156">
        <f t="shared" ref="AF98" si="119">AF84+AF85+AF88+AF89+AF92+AF93+AF96+AF97</f>
        <v>0</v>
      </c>
      <c r="AG98" s="156">
        <f t="shared" ref="AG98" si="120">AG84+AG85+AG88+AG89+AG92+AG93+AG96+AG97</f>
        <v>0</v>
      </c>
      <c r="AH98" s="156">
        <f t="shared" ref="AH98" si="121">AH84+AH85+AH88+AH89+AH92+AH93+AH96+AH97</f>
        <v>0</v>
      </c>
      <c r="AI98" s="156">
        <f t="shared" ref="AI98" si="122">AI84+AI85+AI88+AI89+AI92+AI93+AI96+AI97</f>
        <v>0</v>
      </c>
      <c r="AJ98" s="156">
        <f t="shared" ref="AJ98" si="123">AJ84+AJ85+AJ88+AJ89+AJ92+AJ93+AJ96+AJ97</f>
        <v>0</v>
      </c>
      <c r="AK98" s="157">
        <f t="shared" ref="AK98" si="124">AK84+AK85+AK88+AK89+AK92+AK93+AK96+AK97</f>
        <v>0</v>
      </c>
      <c r="AL98" s="158">
        <f t="shared" si="83"/>
        <v>0</v>
      </c>
      <c r="AM98" s="116">
        <f>AM84+AM85+AM88+AM89+AM92+AM93+AM96+AM97</f>
        <v>0</v>
      </c>
      <c r="AN98" s="117">
        <f t="shared" ref="AN98" si="125">AN84+AN85+AN88+AN89+AN92+AN93+AN96+AN97</f>
        <v>0</v>
      </c>
      <c r="AO98" s="116">
        <f t="shared" ref="AO98" si="126">AO84+AO85+AO88+AO89+AO92+AO93+AO96+AO97</f>
        <v>0</v>
      </c>
      <c r="AP98" s="117">
        <f t="shared" ref="AP98" si="127">AP84+AP85+AP88+AP89+AP92+AP93+AP96+AP97</f>
        <v>0</v>
      </c>
      <c r="AQ98" s="116">
        <f t="shared" ref="AQ98" si="128">AQ84+AQ85+AQ88+AQ89+AQ92+AQ93+AQ96+AQ97</f>
        <v>0</v>
      </c>
      <c r="AR98" s="117">
        <f t="shared" ref="AR98" si="129">AR84+AR85+AR88+AR89+AR92+AR93+AR96+AR97</f>
        <v>0</v>
      </c>
      <c r="AS98" s="116">
        <f t="shared" ref="AS98" si="130">AS84+AS85+AS88+AS89+AS92+AS93+AS96+AS97</f>
        <v>0</v>
      </c>
      <c r="AT98" s="117">
        <f t="shared" ref="AT98" si="131">AT84+AT85+AT88+AT89+AT92+AT93+AT96+AT97</f>
        <v>0</v>
      </c>
      <c r="AU98" s="159">
        <f t="shared" ref="AU98" si="132">AU84+AU85+AU88+AU89+AU92+AU93+AU96+AU97</f>
        <v>0</v>
      </c>
      <c r="AV98" s="119">
        <f t="shared" ref="AV98" si="133">AV84+AV85+AV88+AV89+AV92+AV93+AV96+AV97</f>
        <v>0</v>
      </c>
    </row>
    <row r="99" spans="1:48" ht="19.5" customHeight="1">
      <c r="A99" s="634"/>
      <c r="B99" s="32"/>
      <c r="C99" s="626" t="s">
        <v>172</v>
      </c>
      <c r="D99" s="621"/>
      <c r="E99" s="622"/>
      <c r="F99" s="135">
        <f t="shared" ref="F99:AK99" si="134">+F83+F87+F91+F95</f>
        <v>0</v>
      </c>
      <c r="G99" s="135">
        <f t="shared" si="134"/>
        <v>0</v>
      </c>
      <c r="H99" s="135">
        <f t="shared" si="134"/>
        <v>0</v>
      </c>
      <c r="I99" s="135">
        <f t="shared" si="134"/>
        <v>0</v>
      </c>
      <c r="J99" s="135">
        <f t="shared" si="134"/>
        <v>0</v>
      </c>
      <c r="K99" s="135">
        <f t="shared" si="134"/>
        <v>0</v>
      </c>
      <c r="L99" s="135">
        <f t="shared" si="134"/>
        <v>0</v>
      </c>
      <c r="M99" s="135">
        <f t="shared" si="134"/>
        <v>0</v>
      </c>
      <c r="N99" s="135">
        <f t="shared" si="134"/>
        <v>0</v>
      </c>
      <c r="O99" s="135">
        <f t="shared" si="134"/>
        <v>0</v>
      </c>
      <c r="P99" s="135">
        <f t="shared" si="134"/>
        <v>0</v>
      </c>
      <c r="Q99" s="135">
        <f t="shared" si="134"/>
        <v>0</v>
      </c>
      <c r="R99" s="135">
        <f t="shared" si="134"/>
        <v>0</v>
      </c>
      <c r="S99" s="135">
        <f t="shared" si="134"/>
        <v>0</v>
      </c>
      <c r="T99" s="135">
        <f t="shared" si="134"/>
        <v>0</v>
      </c>
      <c r="U99" s="135">
        <f t="shared" si="134"/>
        <v>0</v>
      </c>
      <c r="V99" s="135">
        <f t="shared" si="134"/>
        <v>0</v>
      </c>
      <c r="W99" s="135">
        <f t="shared" si="134"/>
        <v>0</v>
      </c>
      <c r="X99" s="135">
        <f t="shared" si="134"/>
        <v>0</v>
      </c>
      <c r="Y99" s="135">
        <f t="shared" si="134"/>
        <v>0</v>
      </c>
      <c r="Z99" s="135">
        <f t="shared" si="134"/>
        <v>0</v>
      </c>
      <c r="AA99" s="135">
        <f t="shared" si="134"/>
        <v>0</v>
      </c>
      <c r="AB99" s="135">
        <f t="shared" si="134"/>
        <v>0</v>
      </c>
      <c r="AC99" s="135">
        <f t="shared" si="134"/>
        <v>0</v>
      </c>
      <c r="AD99" s="135">
        <f t="shared" si="134"/>
        <v>0</v>
      </c>
      <c r="AE99" s="135">
        <f t="shared" si="134"/>
        <v>0</v>
      </c>
      <c r="AF99" s="135">
        <f t="shared" si="134"/>
        <v>0</v>
      </c>
      <c r="AG99" s="135">
        <f t="shared" si="134"/>
        <v>0</v>
      </c>
      <c r="AH99" s="135">
        <f t="shared" si="134"/>
        <v>0</v>
      </c>
      <c r="AI99" s="135">
        <f t="shared" si="134"/>
        <v>0</v>
      </c>
      <c r="AJ99" s="135">
        <f t="shared" si="134"/>
        <v>0</v>
      </c>
      <c r="AK99" s="136">
        <f t="shared" si="134"/>
        <v>0</v>
      </c>
      <c r="AL99" s="137">
        <f t="shared" si="83"/>
        <v>0</v>
      </c>
      <c r="AM99" s="120">
        <f>AM83+AM87+AM91+AM95</f>
        <v>0</v>
      </c>
      <c r="AN99" s="121">
        <f t="shared" ref="AN99:AV99" si="135">AN83+AN87+AN91+AN95</f>
        <v>0</v>
      </c>
      <c r="AO99" s="120">
        <f t="shared" si="135"/>
        <v>0</v>
      </c>
      <c r="AP99" s="121">
        <f t="shared" si="135"/>
        <v>0</v>
      </c>
      <c r="AQ99" s="120">
        <f t="shared" si="135"/>
        <v>0</v>
      </c>
      <c r="AR99" s="121">
        <f t="shared" si="135"/>
        <v>0</v>
      </c>
      <c r="AS99" s="120">
        <f t="shared" si="135"/>
        <v>0</v>
      </c>
      <c r="AT99" s="121">
        <f t="shared" si="135"/>
        <v>0</v>
      </c>
      <c r="AU99" s="163">
        <f t="shared" si="135"/>
        <v>0</v>
      </c>
      <c r="AV99" s="123">
        <f t="shared" si="135"/>
        <v>0</v>
      </c>
    </row>
    <row r="100" spans="1:48" ht="19.5" customHeight="1" thickBot="1">
      <c r="A100" s="635"/>
      <c r="B100" s="32"/>
      <c r="C100" s="627" t="s">
        <v>176</v>
      </c>
      <c r="D100" s="628"/>
      <c r="E100" s="629"/>
      <c r="F100" s="124">
        <f t="shared" ref="F100:AK100" si="136">+F82+F86+F90+F94</f>
        <v>0</v>
      </c>
      <c r="G100" s="124">
        <f t="shared" si="136"/>
        <v>0</v>
      </c>
      <c r="H100" s="124">
        <f t="shared" si="136"/>
        <v>0</v>
      </c>
      <c r="I100" s="124">
        <f t="shared" si="136"/>
        <v>0</v>
      </c>
      <c r="J100" s="124">
        <f t="shared" si="136"/>
        <v>0</v>
      </c>
      <c r="K100" s="124">
        <f t="shared" si="136"/>
        <v>0</v>
      </c>
      <c r="L100" s="124">
        <f t="shared" si="136"/>
        <v>0</v>
      </c>
      <c r="M100" s="124">
        <f t="shared" si="136"/>
        <v>0</v>
      </c>
      <c r="N100" s="124">
        <f t="shared" si="136"/>
        <v>0</v>
      </c>
      <c r="O100" s="124">
        <f t="shared" si="136"/>
        <v>0</v>
      </c>
      <c r="P100" s="124">
        <f t="shared" si="136"/>
        <v>0</v>
      </c>
      <c r="Q100" s="124">
        <f t="shared" si="136"/>
        <v>0</v>
      </c>
      <c r="R100" s="124">
        <f t="shared" si="136"/>
        <v>0</v>
      </c>
      <c r="S100" s="124">
        <f t="shared" si="136"/>
        <v>0</v>
      </c>
      <c r="T100" s="124">
        <f t="shared" si="136"/>
        <v>0</v>
      </c>
      <c r="U100" s="124">
        <f t="shared" si="136"/>
        <v>0</v>
      </c>
      <c r="V100" s="124">
        <f t="shared" si="136"/>
        <v>0</v>
      </c>
      <c r="W100" s="124">
        <f t="shared" si="136"/>
        <v>0</v>
      </c>
      <c r="X100" s="124">
        <f t="shared" si="136"/>
        <v>0</v>
      </c>
      <c r="Y100" s="124">
        <f t="shared" si="136"/>
        <v>0</v>
      </c>
      <c r="Z100" s="124">
        <f t="shared" si="136"/>
        <v>0</v>
      </c>
      <c r="AA100" s="124">
        <f t="shared" si="136"/>
        <v>0</v>
      </c>
      <c r="AB100" s="124">
        <f t="shared" si="136"/>
        <v>0</v>
      </c>
      <c r="AC100" s="124">
        <f t="shared" si="136"/>
        <v>0</v>
      </c>
      <c r="AD100" s="124">
        <f t="shared" si="136"/>
        <v>0</v>
      </c>
      <c r="AE100" s="124">
        <f t="shared" si="136"/>
        <v>0</v>
      </c>
      <c r="AF100" s="124">
        <f t="shared" si="136"/>
        <v>0</v>
      </c>
      <c r="AG100" s="124">
        <f t="shared" si="136"/>
        <v>0</v>
      </c>
      <c r="AH100" s="124">
        <f t="shared" si="136"/>
        <v>0</v>
      </c>
      <c r="AI100" s="124">
        <f t="shared" si="136"/>
        <v>0</v>
      </c>
      <c r="AJ100" s="124">
        <f t="shared" si="136"/>
        <v>0</v>
      </c>
      <c r="AK100" s="125">
        <f t="shared" si="136"/>
        <v>0</v>
      </c>
      <c r="AL100" s="126">
        <f t="shared" si="83"/>
        <v>0</v>
      </c>
      <c r="AM100" s="127">
        <f>AM82+AM86+AM90+AM94</f>
        <v>0</v>
      </c>
      <c r="AN100" s="128">
        <f t="shared" ref="AN100:AV100" si="137">AN82+AN86+AN90+AN94</f>
        <v>0</v>
      </c>
      <c r="AO100" s="127">
        <f t="shared" si="137"/>
        <v>0</v>
      </c>
      <c r="AP100" s="128">
        <f t="shared" si="137"/>
        <v>0</v>
      </c>
      <c r="AQ100" s="127">
        <f t="shared" si="137"/>
        <v>0</v>
      </c>
      <c r="AR100" s="128">
        <f t="shared" si="137"/>
        <v>0</v>
      </c>
      <c r="AS100" s="127">
        <f t="shared" si="137"/>
        <v>0</v>
      </c>
      <c r="AT100" s="128">
        <f t="shared" si="137"/>
        <v>0</v>
      </c>
      <c r="AU100" s="129">
        <f t="shared" si="137"/>
        <v>0</v>
      </c>
      <c r="AV100" s="130">
        <f t="shared" si="137"/>
        <v>0</v>
      </c>
    </row>
    <row r="101" spans="1:48" ht="19.5" customHeight="1" thickBot="1">
      <c r="A101" s="35"/>
      <c r="B101" s="35"/>
      <c r="C101" s="36"/>
      <c r="D101" s="36"/>
      <c r="E101" s="37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8"/>
      <c r="AE101" s="38"/>
      <c r="AF101" s="38"/>
      <c r="AG101" s="38"/>
      <c r="AH101" s="38"/>
      <c r="AI101" s="38"/>
      <c r="AJ101" s="38"/>
      <c r="AK101" s="38"/>
      <c r="AL101" s="38"/>
      <c r="AM101" s="111"/>
      <c r="AN101" s="111"/>
      <c r="AO101" s="111"/>
      <c r="AP101" s="111"/>
      <c r="AQ101" s="111"/>
      <c r="AR101" s="111"/>
      <c r="AS101" s="111"/>
      <c r="AT101" s="111"/>
      <c r="AU101" s="111"/>
      <c r="AV101" s="111"/>
    </row>
    <row r="102" spans="1:48" s="25" customFormat="1" ht="21.75" customHeight="1" thickBot="1">
      <c r="A102" s="244" t="s">
        <v>163</v>
      </c>
      <c r="B102" s="636"/>
      <c r="C102" s="637"/>
      <c r="D102" s="637"/>
      <c r="E102" s="637"/>
      <c r="F102" s="637"/>
      <c r="G102" s="637"/>
      <c r="H102" s="637"/>
      <c r="I102" s="637"/>
      <c r="J102" s="637"/>
      <c r="K102" s="637"/>
      <c r="L102" s="637"/>
      <c r="M102" s="637"/>
      <c r="N102" s="637"/>
      <c r="O102" s="637"/>
      <c r="P102" s="637"/>
      <c r="Q102" s="637"/>
      <c r="R102" s="637"/>
      <c r="S102" s="637"/>
      <c r="T102" s="637"/>
      <c r="U102" s="637"/>
      <c r="V102" s="637"/>
      <c r="W102" s="637"/>
      <c r="X102" s="637"/>
      <c r="Y102" s="637"/>
      <c r="Z102" s="637"/>
      <c r="AA102" s="637"/>
      <c r="AB102" s="637"/>
      <c r="AC102" s="637"/>
      <c r="AD102" s="637"/>
      <c r="AE102" s="637"/>
      <c r="AF102" s="637"/>
      <c r="AG102" s="637"/>
      <c r="AH102" s="637"/>
      <c r="AI102" s="637"/>
      <c r="AJ102" s="637"/>
      <c r="AK102" s="638"/>
    </row>
    <row r="103" spans="1:48" ht="20.100000000000001" customHeight="1" thickBot="1">
      <c r="A103" s="97" t="s">
        <v>180</v>
      </c>
      <c r="B103" s="452"/>
      <c r="C103" s="453"/>
      <c r="D103" s="453"/>
      <c r="E103" s="453"/>
      <c r="F103" s="453"/>
      <c r="G103" s="453"/>
      <c r="H103" s="453"/>
      <c r="I103" s="453"/>
      <c r="J103" s="453"/>
      <c r="K103" s="453"/>
      <c r="L103" s="453"/>
      <c r="M103" s="453"/>
      <c r="N103" s="453"/>
      <c r="O103" s="453"/>
      <c r="P103" s="453"/>
      <c r="Q103" s="453"/>
      <c r="R103" s="453"/>
      <c r="S103" s="453"/>
      <c r="T103" s="453"/>
      <c r="U103" s="453"/>
      <c r="V103" s="453"/>
      <c r="W103" s="453"/>
      <c r="X103" s="453"/>
      <c r="Y103" s="453"/>
      <c r="Z103" s="453"/>
      <c r="AA103" s="453"/>
      <c r="AB103" s="453"/>
      <c r="AC103" s="453"/>
      <c r="AD103" s="453"/>
      <c r="AE103" s="453"/>
      <c r="AF103" s="453"/>
      <c r="AG103" s="453"/>
      <c r="AH103" s="453"/>
      <c r="AI103" s="453"/>
      <c r="AJ103" s="453"/>
      <c r="AK103" s="454"/>
    </row>
    <row r="104" spans="1:48" ht="20.100000000000001" customHeight="1" thickBot="1">
      <c r="A104" s="98" t="s">
        <v>225</v>
      </c>
      <c r="B104" s="453"/>
      <c r="C104" s="453"/>
      <c r="D104" s="453"/>
      <c r="E104" s="453"/>
      <c r="F104" s="453"/>
      <c r="G104" s="453"/>
      <c r="H104" s="453"/>
      <c r="I104" s="453"/>
      <c r="J104" s="453"/>
      <c r="K104" s="453"/>
      <c r="L104" s="453"/>
      <c r="M104" s="453"/>
      <c r="N104" s="453"/>
      <c r="O104" s="453"/>
      <c r="P104" s="453"/>
      <c r="Q104" s="453"/>
      <c r="R104" s="453"/>
      <c r="S104" s="453"/>
      <c r="T104" s="453"/>
      <c r="U104" s="453"/>
      <c r="V104" s="453"/>
      <c r="W104" s="453"/>
      <c r="X104" s="453"/>
      <c r="Y104" s="453"/>
      <c r="Z104" s="453"/>
      <c r="AA104" s="453"/>
      <c r="AB104" s="453"/>
      <c r="AC104" s="453"/>
      <c r="AD104" s="453"/>
      <c r="AE104" s="453"/>
      <c r="AF104" s="453"/>
      <c r="AG104" s="453"/>
      <c r="AH104" s="453"/>
      <c r="AI104" s="453"/>
      <c r="AJ104" s="453"/>
      <c r="AK104" s="454"/>
    </row>
    <row r="105" spans="1:48" ht="20.100000000000001" customHeight="1">
      <c r="A105" s="655" t="s">
        <v>10</v>
      </c>
      <c r="B105" s="657" t="s">
        <v>11</v>
      </c>
      <c r="C105" s="658" t="s">
        <v>0</v>
      </c>
      <c r="D105" s="659" t="s">
        <v>164</v>
      </c>
      <c r="E105" s="660"/>
      <c r="F105" s="663"/>
      <c r="G105" s="664"/>
      <c r="H105" s="664"/>
      <c r="I105" s="664"/>
      <c r="J105" s="664"/>
      <c r="K105" s="664"/>
      <c r="L105" s="664"/>
      <c r="M105" s="664"/>
      <c r="N105" s="664"/>
      <c r="O105" s="664"/>
      <c r="P105" s="664"/>
      <c r="Q105" s="664"/>
      <c r="R105" s="664"/>
      <c r="S105" s="664"/>
      <c r="T105" s="664"/>
      <c r="U105" s="664"/>
      <c r="V105" s="664"/>
      <c r="W105" s="664"/>
      <c r="X105" s="664"/>
      <c r="Y105" s="664"/>
      <c r="Z105" s="664"/>
      <c r="AA105" s="664"/>
      <c r="AB105" s="664"/>
      <c r="AC105" s="664"/>
      <c r="AD105" s="664"/>
      <c r="AE105" s="664"/>
      <c r="AF105" s="664"/>
      <c r="AG105" s="664"/>
      <c r="AH105" s="664"/>
      <c r="AI105" s="664"/>
      <c r="AJ105" s="664"/>
      <c r="AK105" s="665"/>
    </row>
    <row r="106" spans="1:48" ht="20.100000000000001" customHeight="1" thickBot="1">
      <c r="A106" s="656"/>
      <c r="B106" s="639"/>
      <c r="C106" s="641"/>
      <c r="D106" s="661"/>
      <c r="E106" s="662"/>
      <c r="F106" s="666" t="s">
        <v>15</v>
      </c>
      <c r="G106" s="653"/>
      <c r="H106" s="653"/>
      <c r="I106" s="653"/>
      <c r="J106" s="653"/>
      <c r="K106" s="653"/>
      <c r="L106" s="653"/>
      <c r="M106" s="667"/>
      <c r="N106" s="640" t="s">
        <v>16</v>
      </c>
      <c r="O106" s="653"/>
      <c r="P106" s="653"/>
      <c r="Q106" s="653"/>
      <c r="R106" s="653"/>
      <c r="S106" s="653"/>
      <c r="T106" s="653"/>
      <c r="U106" s="667"/>
      <c r="V106" s="640" t="s">
        <v>17</v>
      </c>
      <c r="W106" s="653"/>
      <c r="X106" s="653"/>
      <c r="Y106" s="653"/>
      <c r="Z106" s="653"/>
      <c r="AA106" s="653"/>
      <c r="AB106" s="653"/>
      <c r="AC106" s="667"/>
      <c r="AD106" s="640" t="s">
        <v>18</v>
      </c>
      <c r="AE106" s="653"/>
      <c r="AF106" s="653"/>
      <c r="AG106" s="653"/>
      <c r="AH106" s="653"/>
      <c r="AI106" s="653"/>
      <c r="AJ106" s="653"/>
      <c r="AK106" s="654"/>
      <c r="AM106" s="29"/>
    </row>
    <row r="107" spans="1:48" ht="20.100000000000001" customHeight="1" thickBot="1">
      <c r="A107" s="645"/>
      <c r="B107" s="639"/>
      <c r="C107" s="641"/>
      <c r="D107" s="642" t="s">
        <v>165</v>
      </c>
      <c r="E107" s="642" t="s">
        <v>166</v>
      </c>
      <c r="F107" s="639" t="s">
        <v>12</v>
      </c>
      <c r="G107" s="639"/>
      <c r="H107" s="639"/>
      <c r="I107" s="639"/>
      <c r="J107" s="639" t="s">
        <v>13</v>
      </c>
      <c r="K107" s="639"/>
      <c r="L107" s="639"/>
      <c r="M107" s="639"/>
      <c r="N107" s="639" t="s">
        <v>12</v>
      </c>
      <c r="O107" s="639"/>
      <c r="P107" s="639"/>
      <c r="Q107" s="639"/>
      <c r="R107" s="639" t="s">
        <v>13</v>
      </c>
      <c r="S107" s="639"/>
      <c r="T107" s="639"/>
      <c r="U107" s="639"/>
      <c r="V107" s="639" t="s">
        <v>12</v>
      </c>
      <c r="W107" s="639"/>
      <c r="X107" s="639"/>
      <c r="Y107" s="639"/>
      <c r="Z107" s="639" t="s">
        <v>13</v>
      </c>
      <c r="AA107" s="639"/>
      <c r="AB107" s="639"/>
      <c r="AC107" s="639"/>
      <c r="AD107" s="639" t="s">
        <v>12</v>
      </c>
      <c r="AE107" s="639"/>
      <c r="AF107" s="639"/>
      <c r="AG107" s="639"/>
      <c r="AH107" s="639" t="s">
        <v>13</v>
      </c>
      <c r="AI107" s="639"/>
      <c r="AJ107" s="639"/>
      <c r="AK107" s="640"/>
      <c r="AL107" s="677" t="s">
        <v>182</v>
      </c>
      <c r="AM107" s="675" t="s">
        <v>217</v>
      </c>
      <c r="AN107" s="676"/>
      <c r="AO107" s="675" t="s">
        <v>218</v>
      </c>
      <c r="AP107" s="676"/>
      <c r="AQ107" s="675" t="s">
        <v>219</v>
      </c>
      <c r="AR107" s="676"/>
      <c r="AS107" s="675" t="s">
        <v>220</v>
      </c>
      <c r="AT107" s="676"/>
      <c r="AU107" s="675" t="s">
        <v>221</v>
      </c>
      <c r="AV107" s="676"/>
    </row>
    <row r="108" spans="1:48" ht="20.100000000000001" customHeight="1" thickBot="1">
      <c r="A108" s="645"/>
      <c r="B108" s="639"/>
      <c r="C108" s="641"/>
      <c r="D108" s="642"/>
      <c r="E108" s="642"/>
      <c r="F108" s="66" t="s">
        <v>167</v>
      </c>
      <c r="G108" s="66" t="s">
        <v>168</v>
      </c>
      <c r="H108" s="66" t="s">
        <v>169</v>
      </c>
      <c r="I108" s="66" t="s">
        <v>170</v>
      </c>
      <c r="J108" s="66" t="s">
        <v>167</v>
      </c>
      <c r="K108" s="66" t="s">
        <v>168</v>
      </c>
      <c r="L108" s="66" t="s">
        <v>169</v>
      </c>
      <c r="M108" s="66" t="s">
        <v>170</v>
      </c>
      <c r="N108" s="66" t="s">
        <v>167</v>
      </c>
      <c r="O108" s="66" t="s">
        <v>168</v>
      </c>
      <c r="P108" s="66" t="s">
        <v>169</v>
      </c>
      <c r="Q108" s="66" t="s">
        <v>170</v>
      </c>
      <c r="R108" s="66" t="s">
        <v>167</v>
      </c>
      <c r="S108" s="66" t="s">
        <v>168</v>
      </c>
      <c r="T108" s="66" t="s">
        <v>169</v>
      </c>
      <c r="U108" s="66" t="s">
        <v>170</v>
      </c>
      <c r="V108" s="66" t="s">
        <v>167</v>
      </c>
      <c r="W108" s="66" t="s">
        <v>168</v>
      </c>
      <c r="X108" s="66" t="s">
        <v>169</v>
      </c>
      <c r="Y108" s="66" t="s">
        <v>170</v>
      </c>
      <c r="Z108" s="66" t="s">
        <v>167</v>
      </c>
      <c r="AA108" s="66" t="s">
        <v>168</v>
      </c>
      <c r="AB108" s="66" t="s">
        <v>169</v>
      </c>
      <c r="AC108" s="66" t="s">
        <v>170</v>
      </c>
      <c r="AD108" s="66" t="s">
        <v>167</v>
      </c>
      <c r="AE108" s="66" t="s">
        <v>168</v>
      </c>
      <c r="AF108" s="66" t="s">
        <v>169</v>
      </c>
      <c r="AG108" s="66" t="s">
        <v>170</v>
      </c>
      <c r="AH108" s="66" t="s">
        <v>167</v>
      </c>
      <c r="AI108" s="66" t="s">
        <v>168</v>
      </c>
      <c r="AJ108" s="66" t="s">
        <v>169</v>
      </c>
      <c r="AK108" s="65" t="s">
        <v>170</v>
      </c>
      <c r="AL108" s="678"/>
      <c r="AM108" s="96" t="s">
        <v>222</v>
      </c>
      <c r="AN108" s="96" t="s">
        <v>223</v>
      </c>
      <c r="AO108" s="96" t="s">
        <v>222</v>
      </c>
      <c r="AP108" s="96" t="s">
        <v>223</v>
      </c>
      <c r="AQ108" s="96" t="s">
        <v>222</v>
      </c>
      <c r="AR108" s="96" t="s">
        <v>223</v>
      </c>
      <c r="AS108" s="96" t="s">
        <v>222</v>
      </c>
      <c r="AT108" s="96" t="s">
        <v>223</v>
      </c>
      <c r="AU108" s="96" t="s">
        <v>222</v>
      </c>
      <c r="AV108" s="96" t="s">
        <v>223</v>
      </c>
    </row>
    <row r="109" spans="1:48" ht="39.950000000000003" customHeight="1" thickTop="1">
      <c r="A109" s="643"/>
      <c r="B109" s="623" t="s">
        <v>171</v>
      </c>
      <c r="C109" s="630" t="s">
        <v>176</v>
      </c>
      <c r="D109" s="631"/>
      <c r="E109" s="632"/>
      <c r="F109" s="112"/>
      <c r="G109" s="113"/>
      <c r="H109" s="113"/>
      <c r="I109" s="113"/>
      <c r="J109" s="113"/>
      <c r="K109" s="113"/>
      <c r="L109" s="113"/>
      <c r="M109" s="113"/>
      <c r="N109" s="113"/>
      <c r="O109" s="113"/>
      <c r="P109" s="113"/>
      <c r="Q109" s="113"/>
      <c r="R109" s="113"/>
      <c r="S109" s="113"/>
      <c r="T109" s="113"/>
      <c r="U109" s="113"/>
      <c r="V109" s="113"/>
      <c r="W109" s="113"/>
      <c r="X109" s="113"/>
      <c r="Y109" s="113"/>
      <c r="Z109" s="113"/>
      <c r="AA109" s="113"/>
      <c r="AB109" s="113"/>
      <c r="AC109" s="113"/>
      <c r="AD109" s="113"/>
      <c r="AE109" s="113"/>
      <c r="AF109" s="113"/>
      <c r="AG109" s="113"/>
      <c r="AH109" s="113"/>
      <c r="AI109" s="113"/>
      <c r="AJ109" s="113"/>
      <c r="AK109" s="114"/>
      <c r="AL109" s="115">
        <f>SUM(F109:AK109)</f>
        <v>0</v>
      </c>
      <c r="AM109" s="116">
        <f>SUM(F109:I109)+SUM(N109:Q109)+SUM(V109:Y109)+SUM(AD109:AG109)</f>
        <v>0</v>
      </c>
      <c r="AN109" s="117">
        <f>SUM(J109:M109)+SUM(R109:U109)+SUM(Z109:AC109)+SUM(AH109:AK109)</f>
        <v>0</v>
      </c>
      <c r="AO109" s="116">
        <f>SUM(F109:I109)</f>
        <v>0</v>
      </c>
      <c r="AP109" s="117">
        <f>SUM(J109:M109)</f>
        <v>0</v>
      </c>
      <c r="AQ109" s="116">
        <f>SUM(N109:Q109)</f>
        <v>0</v>
      </c>
      <c r="AR109" s="117">
        <f>SUM(R108:U108)</f>
        <v>0</v>
      </c>
      <c r="AS109" s="116">
        <f>SUM(V109:Y109)</f>
        <v>0</v>
      </c>
      <c r="AT109" s="117">
        <f>SUM(Z109:AC109)</f>
        <v>0</v>
      </c>
      <c r="AU109" s="118">
        <f>SUM(AD109:AG109)</f>
        <v>0</v>
      </c>
      <c r="AV109" s="119">
        <f>SUM(AH109:AK109)</f>
        <v>0</v>
      </c>
    </row>
    <row r="110" spans="1:48" ht="39.950000000000003" customHeight="1">
      <c r="A110" s="644"/>
      <c r="B110" s="624"/>
      <c r="C110" s="620" t="s">
        <v>177</v>
      </c>
      <c r="D110" s="621"/>
      <c r="E110" s="622"/>
      <c r="F110" s="131"/>
      <c r="G110" s="132"/>
      <c r="H110" s="132"/>
      <c r="I110" s="132"/>
      <c r="J110" s="132"/>
      <c r="K110" s="132"/>
      <c r="L110" s="132"/>
      <c r="M110" s="132"/>
      <c r="N110" s="132"/>
      <c r="O110" s="132"/>
      <c r="P110" s="132"/>
      <c r="Q110" s="132"/>
      <c r="R110" s="132"/>
      <c r="S110" s="132"/>
      <c r="T110" s="132"/>
      <c r="U110" s="132"/>
      <c r="V110" s="132"/>
      <c r="W110" s="132"/>
      <c r="X110" s="132"/>
      <c r="Y110" s="132"/>
      <c r="Z110" s="132"/>
      <c r="AA110" s="132"/>
      <c r="AB110" s="132"/>
      <c r="AC110" s="132"/>
      <c r="AD110" s="132"/>
      <c r="AE110" s="132"/>
      <c r="AF110" s="132"/>
      <c r="AG110" s="132"/>
      <c r="AH110" s="132"/>
      <c r="AI110" s="132"/>
      <c r="AJ110" s="132"/>
      <c r="AK110" s="133"/>
      <c r="AL110" s="134">
        <f t="shared" ref="AL110:AL127" si="138">SUM(F110:AK110)</f>
        <v>0</v>
      </c>
      <c r="AM110" s="120">
        <f t="shared" ref="AM110:AM124" si="139">SUM(F110:I110)+SUM(N110:Q110)+SUM(V110:Y110)+SUM(AD110:AG110)</f>
        <v>0</v>
      </c>
      <c r="AN110" s="121">
        <f t="shared" ref="AN110:AN124" si="140">SUM(J110:M110)+SUM(R110:U110)+SUM(Z110:AC110)+SUM(AH110:AK110)</f>
        <v>0</v>
      </c>
      <c r="AO110" s="120">
        <f t="shared" ref="AO110:AO124" si="141">SUM(F110:I110)</f>
        <v>0</v>
      </c>
      <c r="AP110" s="121">
        <f t="shared" ref="AP110:AP124" si="142">SUM(J110:M110)</f>
        <v>0</v>
      </c>
      <c r="AQ110" s="120">
        <f t="shared" ref="AQ110:AQ124" si="143">SUM(N110:Q110)</f>
        <v>0</v>
      </c>
      <c r="AR110" s="121">
        <f t="shared" ref="AR110:AR124" si="144">SUM(R109:U109)</f>
        <v>0</v>
      </c>
      <c r="AS110" s="120">
        <f t="shared" ref="AS110:AS124" si="145">SUM(V110:Y110)</f>
        <v>0</v>
      </c>
      <c r="AT110" s="121">
        <f t="shared" ref="AT110:AT124" si="146">SUM(Z110:AC110)</f>
        <v>0</v>
      </c>
      <c r="AU110" s="122">
        <f t="shared" ref="AU110:AU124" si="147">SUM(AD110:AG110)</f>
        <v>0</v>
      </c>
      <c r="AV110" s="123">
        <f t="shared" ref="AV110:AV124" si="148">SUM(AH110:AK110)</f>
        <v>0</v>
      </c>
    </row>
    <row r="111" spans="1:48" ht="39.950000000000003" customHeight="1">
      <c r="A111" s="644"/>
      <c r="B111" s="624"/>
      <c r="C111" s="141" t="s">
        <v>178</v>
      </c>
      <c r="D111" s="142"/>
      <c r="E111" s="143" t="s">
        <v>181</v>
      </c>
      <c r="F111" s="131"/>
      <c r="G111" s="132"/>
      <c r="H111" s="132"/>
      <c r="I111" s="132"/>
      <c r="J111" s="132"/>
      <c r="K111" s="132"/>
      <c r="L111" s="132"/>
      <c r="M111" s="132"/>
      <c r="N111" s="132"/>
      <c r="O111" s="132"/>
      <c r="P111" s="132"/>
      <c r="Q111" s="132"/>
      <c r="R111" s="132"/>
      <c r="S111" s="132"/>
      <c r="T111" s="132"/>
      <c r="U111" s="132"/>
      <c r="V111" s="132"/>
      <c r="W111" s="132"/>
      <c r="X111" s="132"/>
      <c r="Y111" s="132"/>
      <c r="Z111" s="132"/>
      <c r="AA111" s="132"/>
      <c r="AB111" s="132"/>
      <c r="AC111" s="132"/>
      <c r="AD111" s="132"/>
      <c r="AE111" s="132"/>
      <c r="AF111" s="132"/>
      <c r="AG111" s="132"/>
      <c r="AH111" s="132"/>
      <c r="AI111" s="132"/>
      <c r="AJ111" s="132"/>
      <c r="AK111" s="133"/>
      <c r="AL111" s="134">
        <f t="shared" si="138"/>
        <v>0</v>
      </c>
      <c r="AM111" s="120">
        <f t="shared" si="139"/>
        <v>0</v>
      </c>
      <c r="AN111" s="121">
        <f t="shared" si="140"/>
        <v>0</v>
      </c>
      <c r="AO111" s="120">
        <f t="shared" si="141"/>
        <v>0</v>
      </c>
      <c r="AP111" s="121">
        <f t="shared" si="142"/>
        <v>0</v>
      </c>
      <c r="AQ111" s="120">
        <f t="shared" si="143"/>
        <v>0</v>
      </c>
      <c r="AR111" s="121">
        <f t="shared" si="144"/>
        <v>0</v>
      </c>
      <c r="AS111" s="120">
        <f t="shared" si="145"/>
        <v>0</v>
      </c>
      <c r="AT111" s="121">
        <f t="shared" si="146"/>
        <v>0</v>
      </c>
      <c r="AU111" s="122">
        <f t="shared" si="147"/>
        <v>0</v>
      </c>
      <c r="AV111" s="123">
        <f t="shared" si="148"/>
        <v>0</v>
      </c>
    </row>
    <row r="112" spans="1:48" ht="39.950000000000003" customHeight="1" thickBot="1">
      <c r="A112" s="644"/>
      <c r="B112" s="625"/>
      <c r="C112" s="146" t="s">
        <v>178</v>
      </c>
      <c r="D112" s="147" t="s">
        <v>181</v>
      </c>
      <c r="E112" s="148"/>
      <c r="F112" s="149"/>
      <c r="G112" s="150"/>
      <c r="H112" s="150"/>
      <c r="I112" s="150"/>
      <c r="J112" s="150"/>
      <c r="K112" s="150"/>
      <c r="L112" s="150"/>
      <c r="M112" s="150"/>
      <c r="N112" s="150"/>
      <c r="O112" s="150"/>
      <c r="P112" s="150"/>
      <c r="Q112" s="150"/>
      <c r="R112" s="150"/>
      <c r="S112" s="150"/>
      <c r="T112" s="150"/>
      <c r="U112" s="150"/>
      <c r="V112" s="150"/>
      <c r="W112" s="150"/>
      <c r="X112" s="150"/>
      <c r="Y112" s="150"/>
      <c r="Z112" s="150"/>
      <c r="AA112" s="150"/>
      <c r="AB112" s="150"/>
      <c r="AC112" s="150"/>
      <c r="AD112" s="150"/>
      <c r="AE112" s="150"/>
      <c r="AF112" s="150"/>
      <c r="AG112" s="150"/>
      <c r="AH112" s="150"/>
      <c r="AI112" s="150"/>
      <c r="AJ112" s="150"/>
      <c r="AK112" s="151"/>
      <c r="AL112" s="152">
        <f t="shared" si="138"/>
        <v>0</v>
      </c>
      <c r="AM112" s="120">
        <f t="shared" si="139"/>
        <v>0</v>
      </c>
      <c r="AN112" s="121">
        <f t="shared" si="140"/>
        <v>0</v>
      </c>
      <c r="AO112" s="120">
        <f t="shared" si="141"/>
        <v>0</v>
      </c>
      <c r="AP112" s="121">
        <f t="shared" si="142"/>
        <v>0</v>
      </c>
      <c r="AQ112" s="120">
        <f t="shared" si="143"/>
        <v>0</v>
      </c>
      <c r="AR112" s="121">
        <f t="shared" si="144"/>
        <v>0</v>
      </c>
      <c r="AS112" s="120">
        <f t="shared" si="145"/>
        <v>0</v>
      </c>
      <c r="AT112" s="121">
        <f t="shared" si="146"/>
        <v>0</v>
      </c>
      <c r="AU112" s="122">
        <f t="shared" si="147"/>
        <v>0</v>
      </c>
      <c r="AV112" s="123">
        <f t="shared" si="148"/>
        <v>0</v>
      </c>
    </row>
    <row r="113" spans="1:48" ht="39.950000000000003" customHeight="1" thickTop="1">
      <c r="A113" s="644"/>
      <c r="B113" s="623" t="s">
        <v>173</v>
      </c>
      <c r="C113" s="617" t="s">
        <v>176</v>
      </c>
      <c r="D113" s="618"/>
      <c r="E113" s="619"/>
      <c r="F113" s="112"/>
      <c r="G113" s="113"/>
      <c r="H113" s="113"/>
      <c r="I113" s="113"/>
      <c r="J113" s="113"/>
      <c r="K113" s="113"/>
      <c r="L113" s="113"/>
      <c r="M113" s="113"/>
      <c r="N113" s="113"/>
      <c r="O113" s="113"/>
      <c r="P113" s="113"/>
      <c r="Q113" s="113"/>
      <c r="R113" s="113"/>
      <c r="S113" s="113"/>
      <c r="T113" s="113"/>
      <c r="U113" s="113"/>
      <c r="V113" s="113"/>
      <c r="W113" s="113"/>
      <c r="X113" s="113"/>
      <c r="Y113" s="113"/>
      <c r="Z113" s="113"/>
      <c r="AA113" s="113"/>
      <c r="AB113" s="113"/>
      <c r="AC113" s="113"/>
      <c r="AD113" s="113"/>
      <c r="AE113" s="113"/>
      <c r="AF113" s="113"/>
      <c r="AG113" s="113"/>
      <c r="AH113" s="113"/>
      <c r="AI113" s="113"/>
      <c r="AJ113" s="113"/>
      <c r="AK113" s="114"/>
      <c r="AL113" s="115">
        <f t="shared" si="138"/>
        <v>0</v>
      </c>
      <c r="AM113" s="120">
        <f t="shared" si="139"/>
        <v>0</v>
      </c>
      <c r="AN113" s="121">
        <f t="shared" si="140"/>
        <v>0</v>
      </c>
      <c r="AO113" s="120">
        <f t="shared" si="141"/>
        <v>0</v>
      </c>
      <c r="AP113" s="121">
        <f t="shared" si="142"/>
        <v>0</v>
      </c>
      <c r="AQ113" s="120">
        <f t="shared" si="143"/>
        <v>0</v>
      </c>
      <c r="AR113" s="121">
        <f t="shared" si="144"/>
        <v>0</v>
      </c>
      <c r="AS113" s="120">
        <f t="shared" si="145"/>
        <v>0</v>
      </c>
      <c r="AT113" s="121">
        <f t="shared" si="146"/>
        <v>0</v>
      </c>
      <c r="AU113" s="122">
        <f t="shared" si="147"/>
        <v>0</v>
      </c>
      <c r="AV113" s="123">
        <f t="shared" si="148"/>
        <v>0</v>
      </c>
    </row>
    <row r="114" spans="1:48" ht="39.950000000000003" customHeight="1">
      <c r="A114" s="644"/>
      <c r="B114" s="624"/>
      <c r="C114" s="620" t="s">
        <v>177</v>
      </c>
      <c r="D114" s="621"/>
      <c r="E114" s="622"/>
      <c r="F114" s="131"/>
      <c r="G114" s="132"/>
      <c r="H114" s="132"/>
      <c r="I114" s="132"/>
      <c r="J114" s="132"/>
      <c r="K114" s="132"/>
      <c r="L114" s="132"/>
      <c r="M114" s="132"/>
      <c r="N114" s="132"/>
      <c r="O114" s="132"/>
      <c r="P114" s="132"/>
      <c r="Q114" s="132"/>
      <c r="R114" s="132"/>
      <c r="S114" s="132"/>
      <c r="T114" s="132"/>
      <c r="U114" s="132"/>
      <c r="V114" s="132"/>
      <c r="W114" s="132"/>
      <c r="X114" s="132"/>
      <c r="Y114" s="132"/>
      <c r="Z114" s="132"/>
      <c r="AA114" s="132"/>
      <c r="AB114" s="132"/>
      <c r="AC114" s="132"/>
      <c r="AD114" s="132"/>
      <c r="AE114" s="132"/>
      <c r="AF114" s="132"/>
      <c r="AG114" s="132"/>
      <c r="AH114" s="132"/>
      <c r="AI114" s="132"/>
      <c r="AJ114" s="132"/>
      <c r="AK114" s="133"/>
      <c r="AL114" s="134">
        <f t="shared" si="138"/>
        <v>0</v>
      </c>
      <c r="AM114" s="120">
        <f t="shared" si="139"/>
        <v>0</v>
      </c>
      <c r="AN114" s="121">
        <f t="shared" si="140"/>
        <v>0</v>
      </c>
      <c r="AO114" s="120">
        <f t="shared" si="141"/>
        <v>0</v>
      </c>
      <c r="AP114" s="121">
        <f t="shared" si="142"/>
        <v>0</v>
      </c>
      <c r="AQ114" s="120">
        <f t="shared" si="143"/>
        <v>0</v>
      </c>
      <c r="AR114" s="121">
        <f t="shared" si="144"/>
        <v>0</v>
      </c>
      <c r="AS114" s="120">
        <f t="shared" si="145"/>
        <v>0</v>
      </c>
      <c r="AT114" s="121">
        <f t="shared" si="146"/>
        <v>0</v>
      </c>
      <c r="AU114" s="122">
        <f t="shared" si="147"/>
        <v>0</v>
      </c>
      <c r="AV114" s="123">
        <f t="shared" si="148"/>
        <v>0</v>
      </c>
    </row>
    <row r="115" spans="1:48" ht="39.950000000000003" customHeight="1">
      <c r="A115" s="644"/>
      <c r="B115" s="624"/>
      <c r="C115" s="141" t="s">
        <v>178</v>
      </c>
      <c r="D115" s="142"/>
      <c r="E115" s="143" t="s">
        <v>181</v>
      </c>
      <c r="F115" s="131"/>
      <c r="G115" s="132"/>
      <c r="H115" s="132"/>
      <c r="I115" s="132"/>
      <c r="J115" s="132"/>
      <c r="K115" s="132"/>
      <c r="L115" s="132"/>
      <c r="M115" s="132"/>
      <c r="N115" s="132"/>
      <c r="O115" s="132"/>
      <c r="P115" s="132"/>
      <c r="Q115" s="132"/>
      <c r="R115" s="132"/>
      <c r="S115" s="132"/>
      <c r="T115" s="132"/>
      <c r="U115" s="132"/>
      <c r="V115" s="132"/>
      <c r="W115" s="132"/>
      <c r="X115" s="132"/>
      <c r="Y115" s="132"/>
      <c r="Z115" s="132"/>
      <c r="AA115" s="132"/>
      <c r="AB115" s="132"/>
      <c r="AC115" s="132"/>
      <c r="AD115" s="132"/>
      <c r="AE115" s="132"/>
      <c r="AF115" s="132"/>
      <c r="AG115" s="132"/>
      <c r="AH115" s="132"/>
      <c r="AI115" s="132"/>
      <c r="AJ115" s="132"/>
      <c r="AK115" s="133"/>
      <c r="AL115" s="134">
        <f t="shared" si="138"/>
        <v>0</v>
      </c>
      <c r="AM115" s="120">
        <f t="shared" si="139"/>
        <v>0</v>
      </c>
      <c r="AN115" s="121">
        <f t="shared" si="140"/>
        <v>0</v>
      </c>
      <c r="AO115" s="120">
        <f t="shared" si="141"/>
        <v>0</v>
      </c>
      <c r="AP115" s="121">
        <f t="shared" si="142"/>
        <v>0</v>
      </c>
      <c r="AQ115" s="120">
        <f t="shared" si="143"/>
        <v>0</v>
      </c>
      <c r="AR115" s="121">
        <f t="shared" si="144"/>
        <v>0</v>
      </c>
      <c r="AS115" s="120">
        <f t="shared" si="145"/>
        <v>0</v>
      </c>
      <c r="AT115" s="121">
        <f t="shared" si="146"/>
        <v>0</v>
      </c>
      <c r="AU115" s="122">
        <f t="shared" si="147"/>
        <v>0</v>
      </c>
      <c r="AV115" s="123">
        <f t="shared" si="148"/>
        <v>0</v>
      </c>
    </row>
    <row r="116" spans="1:48" ht="39.950000000000003" customHeight="1" thickBot="1">
      <c r="A116" s="644"/>
      <c r="B116" s="625"/>
      <c r="C116" s="146" t="s">
        <v>178</v>
      </c>
      <c r="D116" s="147" t="s">
        <v>181</v>
      </c>
      <c r="E116" s="148"/>
      <c r="F116" s="149"/>
      <c r="G116" s="150"/>
      <c r="H116" s="150"/>
      <c r="I116" s="150"/>
      <c r="J116" s="150"/>
      <c r="K116" s="150"/>
      <c r="L116" s="150"/>
      <c r="M116" s="150"/>
      <c r="N116" s="150"/>
      <c r="O116" s="150"/>
      <c r="P116" s="150"/>
      <c r="Q116" s="150"/>
      <c r="R116" s="150"/>
      <c r="S116" s="150"/>
      <c r="T116" s="150"/>
      <c r="U116" s="150"/>
      <c r="V116" s="150"/>
      <c r="W116" s="150"/>
      <c r="X116" s="150"/>
      <c r="Y116" s="150"/>
      <c r="Z116" s="150"/>
      <c r="AA116" s="150"/>
      <c r="AB116" s="150"/>
      <c r="AC116" s="150"/>
      <c r="AD116" s="150"/>
      <c r="AE116" s="150"/>
      <c r="AF116" s="150"/>
      <c r="AG116" s="150"/>
      <c r="AH116" s="150"/>
      <c r="AI116" s="150"/>
      <c r="AJ116" s="150"/>
      <c r="AK116" s="151"/>
      <c r="AL116" s="152">
        <f t="shared" si="138"/>
        <v>0</v>
      </c>
      <c r="AM116" s="120">
        <f t="shared" si="139"/>
        <v>0</v>
      </c>
      <c r="AN116" s="121">
        <f t="shared" si="140"/>
        <v>0</v>
      </c>
      <c r="AO116" s="120">
        <f t="shared" si="141"/>
        <v>0</v>
      </c>
      <c r="AP116" s="121">
        <f t="shared" si="142"/>
        <v>0</v>
      </c>
      <c r="AQ116" s="120">
        <f t="shared" si="143"/>
        <v>0</v>
      </c>
      <c r="AR116" s="121">
        <f t="shared" si="144"/>
        <v>0</v>
      </c>
      <c r="AS116" s="120">
        <f t="shared" si="145"/>
        <v>0</v>
      </c>
      <c r="AT116" s="121">
        <f t="shared" si="146"/>
        <v>0</v>
      </c>
      <c r="AU116" s="122">
        <f t="shared" si="147"/>
        <v>0</v>
      </c>
      <c r="AV116" s="123">
        <f t="shared" si="148"/>
        <v>0</v>
      </c>
    </row>
    <row r="117" spans="1:48" ht="39.950000000000003" customHeight="1" thickTop="1">
      <c r="A117" s="644"/>
      <c r="B117" s="623" t="s">
        <v>174</v>
      </c>
      <c r="C117" s="617" t="s">
        <v>176</v>
      </c>
      <c r="D117" s="618"/>
      <c r="E117" s="619"/>
      <c r="F117" s="112"/>
      <c r="G117" s="113"/>
      <c r="H117" s="113"/>
      <c r="I117" s="113"/>
      <c r="J117" s="113"/>
      <c r="K117" s="113"/>
      <c r="L117" s="113"/>
      <c r="M117" s="113"/>
      <c r="N117" s="113"/>
      <c r="O117" s="113"/>
      <c r="P117" s="113"/>
      <c r="Q117" s="113"/>
      <c r="R117" s="113"/>
      <c r="S117" s="113"/>
      <c r="T117" s="113"/>
      <c r="U117" s="113"/>
      <c r="V117" s="113"/>
      <c r="W117" s="113"/>
      <c r="X117" s="113"/>
      <c r="Y117" s="113"/>
      <c r="Z117" s="113"/>
      <c r="AA117" s="113"/>
      <c r="AB117" s="113"/>
      <c r="AC117" s="113"/>
      <c r="AD117" s="113"/>
      <c r="AE117" s="113"/>
      <c r="AF117" s="113"/>
      <c r="AG117" s="113"/>
      <c r="AH117" s="113"/>
      <c r="AI117" s="113"/>
      <c r="AJ117" s="113"/>
      <c r="AK117" s="114"/>
      <c r="AL117" s="115">
        <f t="shared" si="138"/>
        <v>0</v>
      </c>
      <c r="AM117" s="120">
        <f t="shared" si="139"/>
        <v>0</v>
      </c>
      <c r="AN117" s="121">
        <f t="shared" si="140"/>
        <v>0</v>
      </c>
      <c r="AO117" s="120">
        <f t="shared" si="141"/>
        <v>0</v>
      </c>
      <c r="AP117" s="121">
        <f t="shared" si="142"/>
        <v>0</v>
      </c>
      <c r="AQ117" s="120">
        <f t="shared" si="143"/>
        <v>0</v>
      </c>
      <c r="AR117" s="121">
        <f t="shared" si="144"/>
        <v>0</v>
      </c>
      <c r="AS117" s="120">
        <f t="shared" si="145"/>
        <v>0</v>
      </c>
      <c r="AT117" s="121">
        <f t="shared" si="146"/>
        <v>0</v>
      </c>
      <c r="AU117" s="122">
        <f t="shared" si="147"/>
        <v>0</v>
      </c>
      <c r="AV117" s="123">
        <f t="shared" si="148"/>
        <v>0</v>
      </c>
    </row>
    <row r="118" spans="1:48" ht="39.950000000000003" customHeight="1">
      <c r="A118" s="644"/>
      <c r="B118" s="624"/>
      <c r="C118" s="620" t="s">
        <v>177</v>
      </c>
      <c r="D118" s="621"/>
      <c r="E118" s="622"/>
      <c r="F118" s="131"/>
      <c r="G118" s="132"/>
      <c r="H118" s="132"/>
      <c r="I118" s="132"/>
      <c r="J118" s="132"/>
      <c r="K118" s="132"/>
      <c r="L118" s="132"/>
      <c r="M118" s="132"/>
      <c r="N118" s="132"/>
      <c r="O118" s="132"/>
      <c r="P118" s="132"/>
      <c r="Q118" s="132"/>
      <c r="R118" s="132"/>
      <c r="S118" s="132"/>
      <c r="T118" s="132"/>
      <c r="U118" s="132"/>
      <c r="V118" s="132"/>
      <c r="W118" s="132"/>
      <c r="X118" s="132"/>
      <c r="Y118" s="132"/>
      <c r="Z118" s="132"/>
      <c r="AA118" s="132"/>
      <c r="AB118" s="132"/>
      <c r="AC118" s="132"/>
      <c r="AD118" s="132"/>
      <c r="AE118" s="132"/>
      <c r="AF118" s="132"/>
      <c r="AG118" s="132"/>
      <c r="AH118" s="132"/>
      <c r="AI118" s="132"/>
      <c r="AJ118" s="132"/>
      <c r="AK118" s="133"/>
      <c r="AL118" s="134">
        <f t="shared" si="138"/>
        <v>0</v>
      </c>
      <c r="AM118" s="120">
        <f t="shared" si="139"/>
        <v>0</v>
      </c>
      <c r="AN118" s="121">
        <f t="shared" si="140"/>
        <v>0</v>
      </c>
      <c r="AO118" s="120">
        <f t="shared" si="141"/>
        <v>0</v>
      </c>
      <c r="AP118" s="121">
        <f t="shared" si="142"/>
        <v>0</v>
      </c>
      <c r="AQ118" s="120">
        <f t="shared" si="143"/>
        <v>0</v>
      </c>
      <c r="AR118" s="121">
        <f t="shared" si="144"/>
        <v>0</v>
      </c>
      <c r="AS118" s="120">
        <f t="shared" si="145"/>
        <v>0</v>
      </c>
      <c r="AT118" s="121">
        <f t="shared" si="146"/>
        <v>0</v>
      </c>
      <c r="AU118" s="122">
        <f t="shared" si="147"/>
        <v>0</v>
      </c>
      <c r="AV118" s="123">
        <f t="shared" si="148"/>
        <v>0</v>
      </c>
    </row>
    <row r="119" spans="1:48" ht="39.950000000000003" customHeight="1">
      <c r="A119" s="644"/>
      <c r="B119" s="624"/>
      <c r="C119" s="141" t="s">
        <v>178</v>
      </c>
      <c r="D119" s="142"/>
      <c r="E119" s="143" t="s">
        <v>181</v>
      </c>
      <c r="F119" s="131"/>
      <c r="G119" s="132"/>
      <c r="H119" s="132"/>
      <c r="I119" s="132"/>
      <c r="J119" s="132"/>
      <c r="K119" s="132"/>
      <c r="L119" s="132"/>
      <c r="M119" s="132"/>
      <c r="N119" s="132"/>
      <c r="O119" s="132"/>
      <c r="P119" s="132"/>
      <c r="Q119" s="132"/>
      <c r="R119" s="132"/>
      <c r="S119" s="132"/>
      <c r="T119" s="132"/>
      <c r="U119" s="132"/>
      <c r="V119" s="132"/>
      <c r="W119" s="132"/>
      <c r="X119" s="132"/>
      <c r="Y119" s="132"/>
      <c r="Z119" s="132"/>
      <c r="AA119" s="132"/>
      <c r="AB119" s="132"/>
      <c r="AC119" s="132"/>
      <c r="AD119" s="132"/>
      <c r="AE119" s="132"/>
      <c r="AF119" s="132"/>
      <c r="AG119" s="132"/>
      <c r="AH119" s="132"/>
      <c r="AI119" s="132"/>
      <c r="AJ119" s="132"/>
      <c r="AK119" s="133"/>
      <c r="AL119" s="134">
        <f t="shared" si="138"/>
        <v>0</v>
      </c>
      <c r="AM119" s="120">
        <f t="shared" si="139"/>
        <v>0</v>
      </c>
      <c r="AN119" s="121">
        <f t="shared" si="140"/>
        <v>0</v>
      </c>
      <c r="AO119" s="120">
        <f t="shared" si="141"/>
        <v>0</v>
      </c>
      <c r="AP119" s="121">
        <f t="shared" si="142"/>
        <v>0</v>
      </c>
      <c r="AQ119" s="120">
        <f t="shared" si="143"/>
        <v>0</v>
      </c>
      <c r="AR119" s="121">
        <f t="shared" si="144"/>
        <v>0</v>
      </c>
      <c r="AS119" s="120">
        <f t="shared" si="145"/>
        <v>0</v>
      </c>
      <c r="AT119" s="121">
        <f t="shared" si="146"/>
        <v>0</v>
      </c>
      <c r="AU119" s="122">
        <f t="shared" si="147"/>
        <v>0</v>
      </c>
      <c r="AV119" s="123">
        <f t="shared" si="148"/>
        <v>0</v>
      </c>
    </row>
    <row r="120" spans="1:48" ht="39.950000000000003" customHeight="1" thickBot="1">
      <c r="A120" s="644"/>
      <c r="B120" s="625"/>
      <c r="C120" s="146" t="s">
        <v>178</v>
      </c>
      <c r="D120" s="147" t="s">
        <v>181</v>
      </c>
      <c r="E120" s="148"/>
      <c r="F120" s="149"/>
      <c r="G120" s="150"/>
      <c r="H120" s="150"/>
      <c r="I120" s="150"/>
      <c r="J120" s="150"/>
      <c r="K120" s="150"/>
      <c r="L120" s="150"/>
      <c r="M120" s="150"/>
      <c r="N120" s="150"/>
      <c r="O120" s="150"/>
      <c r="P120" s="150"/>
      <c r="Q120" s="150"/>
      <c r="R120" s="150"/>
      <c r="S120" s="150"/>
      <c r="T120" s="150"/>
      <c r="U120" s="150"/>
      <c r="V120" s="150"/>
      <c r="W120" s="150"/>
      <c r="X120" s="150"/>
      <c r="Y120" s="150"/>
      <c r="Z120" s="150"/>
      <c r="AA120" s="150"/>
      <c r="AB120" s="150"/>
      <c r="AC120" s="150"/>
      <c r="AD120" s="150"/>
      <c r="AE120" s="150"/>
      <c r="AF120" s="150"/>
      <c r="AG120" s="150"/>
      <c r="AH120" s="150"/>
      <c r="AI120" s="150"/>
      <c r="AJ120" s="150"/>
      <c r="AK120" s="151"/>
      <c r="AL120" s="152">
        <f t="shared" si="138"/>
        <v>0</v>
      </c>
      <c r="AM120" s="120">
        <f t="shared" si="139"/>
        <v>0</v>
      </c>
      <c r="AN120" s="121">
        <f t="shared" si="140"/>
        <v>0</v>
      </c>
      <c r="AO120" s="120">
        <f t="shared" si="141"/>
        <v>0</v>
      </c>
      <c r="AP120" s="121">
        <f t="shared" si="142"/>
        <v>0</v>
      </c>
      <c r="AQ120" s="120">
        <f t="shared" si="143"/>
        <v>0</v>
      </c>
      <c r="AR120" s="121">
        <f t="shared" si="144"/>
        <v>0</v>
      </c>
      <c r="AS120" s="120">
        <f t="shared" si="145"/>
        <v>0</v>
      </c>
      <c r="AT120" s="121">
        <f t="shared" si="146"/>
        <v>0</v>
      </c>
      <c r="AU120" s="122">
        <f t="shared" si="147"/>
        <v>0</v>
      </c>
      <c r="AV120" s="123">
        <f t="shared" si="148"/>
        <v>0</v>
      </c>
    </row>
    <row r="121" spans="1:48" ht="39.950000000000003" customHeight="1" thickTop="1">
      <c r="A121" s="644"/>
      <c r="B121" s="623" t="s">
        <v>175</v>
      </c>
      <c r="C121" s="617" t="s">
        <v>176</v>
      </c>
      <c r="D121" s="618"/>
      <c r="E121" s="619"/>
      <c r="F121" s="112"/>
      <c r="G121" s="113"/>
      <c r="H121" s="113"/>
      <c r="I121" s="113"/>
      <c r="J121" s="113"/>
      <c r="K121" s="113"/>
      <c r="L121" s="113"/>
      <c r="M121" s="113"/>
      <c r="N121" s="113"/>
      <c r="O121" s="113"/>
      <c r="P121" s="113"/>
      <c r="Q121" s="113"/>
      <c r="R121" s="113"/>
      <c r="S121" s="113"/>
      <c r="T121" s="113"/>
      <c r="U121" s="113"/>
      <c r="V121" s="113"/>
      <c r="W121" s="113"/>
      <c r="X121" s="113"/>
      <c r="Y121" s="113"/>
      <c r="Z121" s="113"/>
      <c r="AA121" s="113"/>
      <c r="AB121" s="113"/>
      <c r="AC121" s="113"/>
      <c r="AD121" s="113"/>
      <c r="AE121" s="113"/>
      <c r="AF121" s="113"/>
      <c r="AG121" s="113"/>
      <c r="AH121" s="113"/>
      <c r="AI121" s="113"/>
      <c r="AJ121" s="113"/>
      <c r="AK121" s="114"/>
      <c r="AL121" s="115">
        <f t="shared" si="138"/>
        <v>0</v>
      </c>
      <c r="AM121" s="120">
        <f t="shared" si="139"/>
        <v>0</v>
      </c>
      <c r="AN121" s="121">
        <f t="shared" si="140"/>
        <v>0</v>
      </c>
      <c r="AO121" s="120">
        <f t="shared" si="141"/>
        <v>0</v>
      </c>
      <c r="AP121" s="121">
        <f t="shared" si="142"/>
        <v>0</v>
      </c>
      <c r="AQ121" s="120">
        <f t="shared" si="143"/>
        <v>0</v>
      </c>
      <c r="AR121" s="121">
        <f t="shared" si="144"/>
        <v>0</v>
      </c>
      <c r="AS121" s="120">
        <f t="shared" si="145"/>
        <v>0</v>
      </c>
      <c r="AT121" s="121">
        <f t="shared" si="146"/>
        <v>0</v>
      </c>
      <c r="AU121" s="122">
        <f t="shared" si="147"/>
        <v>0</v>
      </c>
      <c r="AV121" s="123">
        <f t="shared" si="148"/>
        <v>0</v>
      </c>
    </row>
    <row r="122" spans="1:48" ht="39.950000000000003" customHeight="1">
      <c r="A122" s="644"/>
      <c r="B122" s="624"/>
      <c r="C122" s="620" t="s">
        <v>177</v>
      </c>
      <c r="D122" s="621"/>
      <c r="E122" s="622"/>
      <c r="F122" s="131"/>
      <c r="G122" s="132"/>
      <c r="H122" s="132"/>
      <c r="I122" s="132"/>
      <c r="J122" s="132"/>
      <c r="K122" s="132"/>
      <c r="L122" s="132"/>
      <c r="M122" s="132"/>
      <c r="N122" s="132"/>
      <c r="O122" s="132"/>
      <c r="P122" s="132"/>
      <c r="Q122" s="132"/>
      <c r="R122" s="132"/>
      <c r="S122" s="132"/>
      <c r="T122" s="132"/>
      <c r="U122" s="132"/>
      <c r="V122" s="132"/>
      <c r="W122" s="132"/>
      <c r="X122" s="132"/>
      <c r="Y122" s="132"/>
      <c r="Z122" s="132"/>
      <c r="AA122" s="132"/>
      <c r="AB122" s="132"/>
      <c r="AC122" s="132"/>
      <c r="AD122" s="132"/>
      <c r="AE122" s="132"/>
      <c r="AF122" s="132"/>
      <c r="AG122" s="132"/>
      <c r="AH122" s="132"/>
      <c r="AI122" s="132"/>
      <c r="AJ122" s="132"/>
      <c r="AK122" s="133"/>
      <c r="AL122" s="134">
        <f t="shared" si="138"/>
        <v>0</v>
      </c>
      <c r="AM122" s="120">
        <f t="shared" si="139"/>
        <v>0</v>
      </c>
      <c r="AN122" s="121">
        <f t="shared" si="140"/>
        <v>0</v>
      </c>
      <c r="AO122" s="120">
        <f t="shared" si="141"/>
        <v>0</v>
      </c>
      <c r="AP122" s="121">
        <f t="shared" si="142"/>
        <v>0</v>
      </c>
      <c r="AQ122" s="120">
        <f t="shared" si="143"/>
        <v>0</v>
      </c>
      <c r="AR122" s="121">
        <f t="shared" si="144"/>
        <v>0</v>
      </c>
      <c r="AS122" s="120">
        <f t="shared" si="145"/>
        <v>0</v>
      </c>
      <c r="AT122" s="121">
        <f t="shared" si="146"/>
        <v>0</v>
      </c>
      <c r="AU122" s="122">
        <f t="shared" si="147"/>
        <v>0</v>
      </c>
      <c r="AV122" s="123">
        <f t="shared" si="148"/>
        <v>0</v>
      </c>
    </row>
    <row r="123" spans="1:48" ht="39.950000000000003" customHeight="1">
      <c r="A123" s="644"/>
      <c r="B123" s="624"/>
      <c r="C123" s="141" t="s">
        <v>178</v>
      </c>
      <c r="D123" s="142"/>
      <c r="E123" s="143" t="s">
        <v>181</v>
      </c>
      <c r="F123" s="131"/>
      <c r="G123" s="132"/>
      <c r="H123" s="132"/>
      <c r="I123" s="132"/>
      <c r="J123" s="132"/>
      <c r="K123" s="132"/>
      <c r="L123" s="132"/>
      <c r="M123" s="132"/>
      <c r="N123" s="132"/>
      <c r="O123" s="132"/>
      <c r="P123" s="132"/>
      <c r="Q123" s="132"/>
      <c r="R123" s="132"/>
      <c r="S123" s="132"/>
      <c r="T123" s="132"/>
      <c r="U123" s="132"/>
      <c r="V123" s="132"/>
      <c r="W123" s="132"/>
      <c r="X123" s="132"/>
      <c r="Y123" s="132"/>
      <c r="Z123" s="132"/>
      <c r="AA123" s="132"/>
      <c r="AB123" s="132"/>
      <c r="AC123" s="132"/>
      <c r="AD123" s="132"/>
      <c r="AE123" s="132"/>
      <c r="AF123" s="132"/>
      <c r="AG123" s="132"/>
      <c r="AH123" s="132"/>
      <c r="AI123" s="132"/>
      <c r="AJ123" s="132"/>
      <c r="AK123" s="133"/>
      <c r="AL123" s="134">
        <f t="shared" si="138"/>
        <v>0</v>
      </c>
      <c r="AM123" s="120">
        <f t="shared" si="139"/>
        <v>0</v>
      </c>
      <c r="AN123" s="121">
        <f t="shared" si="140"/>
        <v>0</v>
      </c>
      <c r="AO123" s="120">
        <f t="shared" si="141"/>
        <v>0</v>
      </c>
      <c r="AP123" s="121">
        <f t="shared" si="142"/>
        <v>0</v>
      </c>
      <c r="AQ123" s="120">
        <f t="shared" si="143"/>
        <v>0</v>
      </c>
      <c r="AR123" s="121">
        <f t="shared" si="144"/>
        <v>0</v>
      </c>
      <c r="AS123" s="120">
        <f t="shared" si="145"/>
        <v>0</v>
      </c>
      <c r="AT123" s="121">
        <f t="shared" si="146"/>
        <v>0</v>
      </c>
      <c r="AU123" s="122">
        <f t="shared" si="147"/>
        <v>0</v>
      </c>
      <c r="AV123" s="123">
        <f t="shared" si="148"/>
        <v>0</v>
      </c>
    </row>
    <row r="124" spans="1:48" ht="39.950000000000003" customHeight="1" thickBot="1">
      <c r="A124" s="644"/>
      <c r="B124" s="625"/>
      <c r="C124" s="146" t="s">
        <v>178</v>
      </c>
      <c r="D124" s="147" t="s">
        <v>181</v>
      </c>
      <c r="E124" s="148"/>
      <c r="F124" s="149"/>
      <c r="G124" s="150"/>
      <c r="H124" s="150"/>
      <c r="I124" s="150"/>
      <c r="J124" s="150"/>
      <c r="K124" s="150"/>
      <c r="L124" s="150"/>
      <c r="M124" s="150"/>
      <c r="N124" s="150"/>
      <c r="O124" s="150"/>
      <c r="P124" s="150"/>
      <c r="Q124" s="150"/>
      <c r="R124" s="150"/>
      <c r="S124" s="150"/>
      <c r="T124" s="150"/>
      <c r="U124" s="150"/>
      <c r="V124" s="150"/>
      <c r="W124" s="150"/>
      <c r="X124" s="150"/>
      <c r="Y124" s="150"/>
      <c r="Z124" s="150"/>
      <c r="AA124" s="150"/>
      <c r="AB124" s="150"/>
      <c r="AC124" s="150"/>
      <c r="AD124" s="150"/>
      <c r="AE124" s="150"/>
      <c r="AF124" s="150"/>
      <c r="AG124" s="150"/>
      <c r="AH124" s="150"/>
      <c r="AI124" s="150"/>
      <c r="AJ124" s="150"/>
      <c r="AK124" s="151"/>
      <c r="AL124" s="152">
        <f t="shared" si="138"/>
        <v>0</v>
      </c>
      <c r="AM124" s="153">
        <f t="shared" si="139"/>
        <v>0</v>
      </c>
      <c r="AN124" s="154">
        <f t="shared" si="140"/>
        <v>0</v>
      </c>
      <c r="AO124" s="120">
        <f t="shared" si="141"/>
        <v>0</v>
      </c>
      <c r="AP124" s="121">
        <f t="shared" si="142"/>
        <v>0</v>
      </c>
      <c r="AQ124" s="120">
        <f t="shared" si="143"/>
        <v>0</v>
      </c>
      <c r="AR124" s="121">
        <f t="shared" si="144"/>
        <v>0</v>
      </c>
      <c r="AS124" s="120">
        <f t="shared" si="145"/>
        <v>0</v>
      </c>
      <c r="AT124" s="121">
        <f t="shared" si="146"/>
        <v>0</v>
      </c>
      <c r="AU124" s="122">
        <f t="shared" si="147"/>
        <v>0</v>
      </c>
      <c r="AV124" s="123">
        <f t="shared" si="148"/>
        <v>0</v>
      </c>
    </row>
    <row r="125" spans="1:48" ht="19.5" customHeight="1" thickTop="1">
      <c r="A125" s="633" t="s">
        <v>185</v>
      </c>
      <c r="B125" s="32"/>
      <c r="C125" s="142" t="s">
        <v>178</v>
      </c>
      <c r="D125" s="142"/>
      <c r="E125" s="155"/>
      <c r="F125" s="156">
        <f>F111+F112+F115+F116+F119+F120+F123+F124</f>
        <v>0</v>
      </c>
      <c r="G125" s="156">
        <f t="shared" ref="G125" si="149">G111+G112+G115+G116+G119+G120+G123+G124</f>
        <v>0</v>
      </c>
      <c r="H125" s="156">
        <f t="shared" ref="H125" si="150">H111+H112+H115+H116+H119+H120+H123+H124</f>
        <v>0</v>
      </c>
      <c r="I125" s="156">
        <f t="shared" ref="I125" si="151">I111+I112+I115+I116+I119+I120+I123+I124</f>
        <v>0</v>
      </c>
      <c r="J125" s="156">
        <f t="shared" ref="J125" si="152">J111+J112+J115+J116+J119+J120+J123+J124</f>
        <v>0</v>
      </c>
      <c r="K125" s="156">
        <f t="shared" ref="K125" si="153">K111+K112+K115+K116+K119+K120+K123+K124</f>
        <v>0</v>
      </c>
      <c r="L125" s="156">
        <f t="shared" ref="L125" si="154">L111+L112+L115+L116+L119+L120+L123+L124</f>
        <v>0</v>
      </c>
      <c r="M125" s="156">
        <f t="shared" ref="M125" si="155">M111+M112+M115+M116+M119+M120+M123+M124</f>
        <v>0</v>
      </c>
      <c r="N125" s="156">
        <f t="shared" ref="N125" si="156">N111+N112+N115+N116+N119+N120+N123+N124</f>
        <v>0</v>
      </c>
      <c r="O125" s="156">
        <f t="shared" ref="O125" si="157">O111+O112+O115+O116+O119+O120+O123+O124</f>
        <v>0</v>
      </c>
      <c r="P125" s="156">
        <f t="shared" ref="P125" si="158">P111+P112+P115+P116+P119+P120+P123+P124</f>
        <v>0</v>
      </c>
      <c r="Q125" s="156">
        <f t="shared" ref="Q125" si="159">Q111+Q112+Q115+Q116+Q119+Q120+Q123+Q124</f>
        <v>0</v>
      </c>
      <c r="R125" s="156">
        <f t="shared" ref="R125" si="160">R111+R112+R115+R116+R119+R120+R123+R124</f>
        <v>0</v>
      </c>
      <c r="S125" s="156">
        <f t="shared" ref="S125" si="161">S111+S112+S115+S116+S119+S120+S123+S124</f>
        <v>0</v>
      </c>
      <c r="T125" s="156">
        <f t="shared" ref="T125" si="162">T111+T112+T115+T116+T119+T120+T123+T124</f>
        <v>0</v>
      </c>
      <c r="U125" s="156">
        <f t="shared" ref="U125" si="163">U111+U112+U115+U116+U119+U120+U123+U124</f>
        <v>0</v>
      </c>
      <c r="V125" s="156">
        <f t="shared" ref="V125" si="164">V111+V112+V115+V116+V119+V120+V123+V124</f>
        <v>0</v>
      </c>
      <c r="W125" s="156">
        <f t="shared" ref="W125" si="165">W111+W112+W115+W116+W119+W120+W123+W124</f>
        <v>0</v>
      </c>
      <c r="X125" s="156">
        <f t="shared" ref="X125" si="166">X111+X112+X115+X116+X119+X120+X123+X124</f>
        <v>0</v>
      </c>
      <c r="Y125" s="156">
        <f t="shared" ref="Y125" si="167">Y111+Y112+Y115+Y116+Y119+Y120+Y123+Y124</f>
        <v>0</v>
      </c>
      <c r="Z125" s="156">
        <f t="shared" ref="Z125" si="168">Z111+Z112+Z115+Z116+Z119+Z120+Z123+Z124</f>
        <v>0</v>
      </c>
      <c r="AA125" s="156">
        <f t="shared" ref="AA125" si="169">AA111+AA112+AA115+AA116+AA119+AA120+AA123+AA124</f>
        <v>0</v>
      </c>
      <c r="AB125" s="156">
        <f t="shared" ref="AB125" si="170">AB111+AB112+AB115+AB116+AB119+AB120+AB123+AB124</f>
        <v>0</v>
      </c>
      <c r="AC125" s="156">
        <f t="shared" ref="AC125" si="171">AC111+AC112+AC115+AC116+AC119+AC120+AC123+AC124</f>
        <v>0</v>
      </c>
      <c r="AD125" s="156">
        <f t="shared" ref="AD125" si="172">AD111+AD112+AD115+AD116+AD119+AD120+AD123+AD124</f>
        <v>0</v>
      </c>
      <c r="AE125" s="156">
        <f t="shared" ref="AE125" si="173">AE111+AE112+AE115+AE116+AE119+AE120+AE123+AE124</f>
        <v>0</v>
      </c>
      <c r="AF125" s="156">
        <f t="shared" ref="AF125" si="174">AF111+AF112+AF115+AF116+AF119+AF120+AF123+AF124</f>
        <v>0</v>
      </c>
      <c r="AG125" s="156">
        <f t="shared" ref="AG125" si="175">AG111+AG112+AG115+AG116+AG119+AG120+AG123+AG124</f>
        <v>0</v>
      </c>
      <c r="AH125" s="156">
        <f t="shared" ref="AH125" si="176">AH111+AH112+AH115+AH116+AH119+AH120+AH123+AH124</f>
        <v>0</v>
      </c>
      <c r="AI125" s="156">
        <f t="shared" ref="AI125" si="177">AI111+AI112+AI115+AI116+AI119+AI120+AI123+AI124</f>
        <v>0</v>
      </c>
      <c r="AJ125" s="156">
        <f t="shared" ref="AJ125" si="178">AJ111+AJ112+AJ115+AJ116+AJ119+AJ120+AJ123+AJ124</f>
        <v>0</v>
      </c>
      <c r="AK125" s="157">
        <f t="shared" ref="AK125" si="179">AK111+AK112+AK115+AK116+AK119+AK120+AK123+AK124</f>
        <v>0</v>
      </c>
      <c r="AL125" s="158">
        <f t="shared" si="138"/>
        <v>0</v>
      </c>
      <c r="AM125" s="116">
        <f>AM111+AM112+AM115+AM116+AM119+AM120+AM123+AM124</f>
        <v>0</v>
      </c>
      <c r="AN125" s="117">
        <f t="shared" ref="AN125" si="180">AN111+AN112+AN115+AN116+AN119+AN120+AN123+AN124</f>
        <v>0</v>
      </c>
      <c r="AO125" s="116">
        <f t="shared" ref="AO125" si="181">AO111+AO112+AO115+AO116+AO119+AO120+AO123+AO124</f>
        <v>0</v>
      </c>
      <c r="AP125" s="117">
        <f t="shared" ref="AP125" si="182">AP111+AP112+AP115+AP116+AP119+AP120+AP123+AP124</f>
        <v>0</v>
      </c>
      <c r="AQ125" s="116">
        <f t="shared" ref="AQ125" si="183">AQ111+AQ112+AQ115+AQ116+AQ119+AQ120+AQ123+AQ124</f>
        <v>0</v>
      </c>
      <c r="AR125" s="117">
        <f t="shared" ref="AR125" si="184">AR111+AR112+AR115+AR116+AR119+AR120+AR123+AR124</f>
        <v>0</v>
      </c>
      <c r="AS125" s="116">
        <f t="shared" ref="AS125" si="185">AS111+AS112+AS115+AS116+AS119+AS120+AS123+AS124</f>
        <v>0</v>
      </c>
      <c r="AT125" s="117">
        <f t="shared" ref="AT125" si="186">AT111+AT112+AT115+AT116+AT119+AT120+AT123+AT124</f>
        <v>0</v>
      </c>
      <c r="AU125" s="159">
        <f t="shared" ref="AU125" si="187">AU111+AU112+AU115+AU116+AU119+AU120+AU123+AU124</f>
        <v>0</v>
      </c>
      <c r="AV125" s="119">
        <f t="shared" ref="AV125" si="188">AV111+AV112+AV115+AV116+AV119+AV120+AV123+AV124</f>
        <v>0</v>
      </c>
    </row>
    <row r="126" spans="1:48" ht="19.5" customHeight="1">
      <c r="A126" s="634"/>
      <c r="B126" s="32"/>
      <c r="C126" s="626" t="s">
        <v>172</v>
      </c>
      <c r="D126" s="621"/>
      <c r="E126" s="622"/>
      <c r="F126" s="135">
        <f t="shared" ref="F126:AK126" si="189">+F110+F114+F118+F122</f>
        <v>0</v>
      </c>
      <c r="G126" s="135">
        <f t="shared" si="189"/>
        <v>0</v>
      </c>
      <c r="H126" s="135">
        <f t="shared" si="189"/>
        <v>0</v>
      </c>
      <c r="I126" s="135">
        <f t="shared" si="189"/>
        <v>0</v>
      </c>
      <c r="J126" s="135">
        <f t="shared" si="189"/>
        <v>0</v>
      </c>
      <c r="K126" s="135">
        <f t="shared" si="189"/>
        <v>0</v>
      </c>
      <c r="L126" s="135">
        <f t="shared" si="189"/>
        <v>0</v>
      </c>
      <c r="M126" s="135">
        <f t="shared" si="189"/>
        <v>0</v>
      </c>
      <c r="N126" s="135">
        <f t="shared" si="189"/>
        <v>0</v>
      </c>
      <c r="O126" s="135">
        <f t="shared" si="189"/>
        <v>0</v>
      </c>
      <c r="P126" s="135">
        <f t="shared" si="189"/>
        <v>0</v>
      </c>
      <c r="Q126" s="135">
        <f t="shared" si="189"/>
        <v>0</v>
      </c>
      <c r="R126" s="135">
        <f t="shared" si="189"/>
        <v>0</v>
      </c>
      <c r="S126" s="135">
        <f t="shared" si="189"/>
        <v>0</v>
      </c>
      <c r="T126" s="135">
        <f t="shared" si="189"/>
        <v>0</v>
      </c>
      <c r="U126" s="135">
        <f t="shared" si="189"/>
        <v>0</v>
      </c>
      <c r="V126" s="135">
        <f t="shared" si="189"/>
        <v>0</v>
      </c>
      <c r="W126" s="135">
        <f t="shared" si="189"/>
        <v>0</v>
      </c>
      <c r="X126" s="135">
        <f t="shared" si="189"/>
        <v>0</v>
      </c>
      <c r="Y126" s="135">
        <f t="shared" si="189"/>
        <v>0</v>
      </c>
      <c r="Z126" s="135">
        <f t="shared" si="189"/>
        <v>0</v>
      </c>
      <c r="AA126" s="135">
        <f t="shared" si="189"/>
        <v>0</v>
      </c>
      <c r="AB126" s="135">
        <f t="shared" si="189"/>
        <v>0</v>
      </c>
      <c r="AC126" s="135">
        <f t="shared" si="189"/>
        <v>0</v>
      </c>
      <c r="AD126" s="135">
        <f t="shared" si="189"/>
        <v>0</v>
      </c>
      <c r="AE126" s="135">
        <f t="shared" si="189"/>
        <v>0</v>
      </c>
      <c r="AF126" s="135">
        <f t="shared" si="189"/>
        <v>0</v>
      </c>
      <c r="AG126" s="135">
        <f t="shared" si="189"/>
        <v>0</v>
      </c>
      <c r="AH126" s="135">
        <f t="shared" si="189"/>
        <v>0</v>
      </c>
      <c r="AI126" s="135">
        <f t="shared" si="189"/>
        <v>0</v>
      </c>
      <c r="AJ126" s="135">
        <f t="shared" si="189"/>
        <v>0</v>
      </c>
      <c r="AK126" s="136">
        <f t="shared" si="189"/>
        <v>0</v>
      </c>
      <c r="AL126" s="137">
        <f t="shared" si="138"/>
        <v>0</v>
      </c>
      <c r="AM126" s="120">
        <f>AM110+AM114+AM118+AM122</f>
        <v>0</v>
      </c>
      <c r="AN126" s="121">
        <f t="shared" ref="AN126:AV126" si="190">AN110+AN114+AN118+AN122</f>
        <v>0</v>
      </c>
      <c r="AO126" s="120">
        <f t="shared" si="190"/>
        <v>0</v>
      </c>
      <c r="AP126" s="121">
        <f t="shared" si="190"/>
        <v>0</v>
      </c>
      <c r="AQ126" s="120">
        <f t="shared" si="190"/>
        <v>0</v>
      </c>
      <c r="AR126" s="121">
        <f t="shared" si="190"/>
        <v>0</v>
      </c>
      <c r="AS126" s="120">
        <f t="shared" si="190"/>
        <v>0</v>
      </c>
      <c r="AT126" s="121">
        <f t="shared" si="190"/>
        <v>0</v>
      </c>
      <c r="AU126" s="163">
        <f t="shared" si="190"/>
        <v>0</v>
      </c>
      <c r="AV126" s="123">
        <f t="shared" si="190"/>
        <v>0</v>
      </c>
    </row>
    <row r="127" spans="1:48" ht="19.5" customHeight="1" thickBot="1">
      <c r="A127" s="635"/>
      <c r="B127" s="32"/>
      <c r="C127" s="627" t="s">
        <v>176</v>
      </c>
      <c r="D127" s="628"/>
      <c r="E127" s="629"/>
      <c r="F127" s="124">
        <f t="shared" ref="F127:AK127" si="191">+F109+F113+F117+F121</f>
        <v>0</v>
      </c>
      <c r="G127" s="124">
        <f t="shared" si="191"/>
        <v>0</v>
      </c>
      <c r="H127" s="124">
        <f t="shared" si="191"/>
        <v>0</v>
      </c>
      <c r="I127" s="124">
        <f t="shared" si="191"/>
        <v>0</v>
      </c>
      <c r="J127" s="124">
        <f t="shared" si="191"/>
        <v>0</v>
      </c>
      <c r="K127" s="124">
        <f t="shared" si="191"/>
        <v>0</v>
      </c>
      <c r="L127" s="124">
        <f t="shared" si="191"/>
        <v>0</v>
      </c>
      <c r="M127" s="124">
        <f t="shared" si="191"/>
        <v>0</v>
      </c>
      <c r="N127" s="124">
        <f t="shared" si="191"/>
        <v>0</v>
      </c>
      <c r="O127" s="124">
        <f t="shared" si="191"/>
        <v>0</v>
      </c>
      <c r="P127" s="124">
        <f t="shared" si="191"/>
        <v>0</v>
      </c>
      <c r="Q127" s="124">
        <f t="shared" si="191"/>
        <v>0</v>
      </c>
      <c r="R127" s="124">
        <f t="shared" si="191"/>
        <v>0</v>
      </c>
      <c r="S127" s="124">
        <f t="shared" si="191"/>
        <v>0</v>
      </c>
      <c r="T127" s="124">
        <f t="shared" si="191"/>
        <v>0</v>
      </c>
      <c r="U127" s="124">
        <f t="shared" si="191"/>
        <v>0</v>
      </c>
      <c r="V127" s="124">
        <f t="shared" si="191"/>
        <v>0</v>
      </c>
      <c r="W127" s="124">
        <f t="shared" si="191"/>
        <v>0</v>
      </c>
      <c r="X127" s="124">
        <f t="shared" si="191"/>
        <v>0</v>
      </c>
      <c r="Y127" s="124">
        <f t="shared" si="191"/>
        <v>0</v>
      </c>
      <c r="Z127" s="124">
        <f t="shared" si="191"/>
        <v>0</v>
      </c>
      <c r="AA127" s="124">
        <f t="shared" si="191"/>
        <v>0</v>
      </c>
      <c r="AB127" s="124">
        <f t="shared" si="191"/>
        <v>0</v>
      </c>
      <c r="AC127" s="124">
        <f t="shared" si="191"/>
        <v>0</v>
      </c>
      <c r="AD127" s="124">
        <f t="shared" si="191"/>
        <v>0</v>
      </c>
      <c r="AE127" s="124">
        <f t="shared" si="191"/>
        <v>0</v>
      </c>
      <c r="AF127" s="124">
        <f t="shared" si="191"/>
        <v>0</v>
      </c>
      <c r="AG127" s="124">
        <f t="shared" si="191"/>
        <v>0</v>
      </c>
      <c r="AH127" s="124">
        <f t="shared" si="191"/>
        <v>0</v>
      </c>
      <c r="AI127" s="124">
        <f t="shared" si="191"/>
        <v>0</v>
      </c>
      <c r="AJ127" s="124">
        <f t="shared" si="191"/>
        <v>0</v>
      </c>
      <c r="AK127" s="125">
        <f t="shared" si="191"/>
        <v>0</v>
      </c>
      <c r="AL127" s="126">
        <f t="shared" si="138"/>
        <v>0</v>
      </c>
      <c r="AM127" s="127">
        <f>AM109+AM113+AM117+AM121</f>
        <v>0</v>
      </c>
      <c r="AN127" s="128">
        <f t="shared" ref="AN127:AV127" si="192">AN109+AN113+AN117+AN121</f>
        <v>0</v>
      </c>
      <c r="AO127" s="127">
        <f t="shared" si="192"/>
        <v>0</v>
      </c>
      <c r="AP127" s="128">
        <f t="shared" si="192"/>
        <v>0</v>
      </c>
      <c r="AQ127" s="127">
        <f t="shared" si="192"/>
        <v>0</v>
      </c>
      <c r="AR127" s="128">
        <f t="shared" si="192"/>
        <v>0</v>
      </c>
      <c r="AS127" s="127">
        <f t="shared" si="192"/>
        <v>0</v>
      </c>
      <c r="AT127" s="128">
        <f t="shared" si="192"/>
        <v>0</v>
      </c>
      <c r="AU127" s="129">
        <f t="shared" si="192"/>
        <v>0</v>
      </c>
      <c r="AV127" s="130">
        <f t="shared" si="192"/>
        <v>0</v>
      </c>
    </row>
    <row r="128" spans="1:48" ht="19.5" customHeight="1" thickBot="1">
      <c r="A128" s="35"/>
      <c r="B128" s="35"/>
      <c r="C128" s="36"/>
      <c r="D128" s="36"/>
      <c r="E128" s="37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  <c r="AA128" s="38"/>
      <c r="AB128" s="38"/>
      <c r="AC128" s="38"/>
      <c r="AD128" s="38"/>
      <c r="AE128" s="38"/>
      <c r="AF128" s="38"/>
      <c r="AG128" s="38"/>
      <c r="AH128" s="38"/>
      <c r="AI128" s="38"/>
      <c r="AJ128" s="38"/>
      <c r="AK128" s="38"/>
      <c r="AL128" s="38"/>
      <c r="AM128" s="111"/>
      <c r="AN128" s="111"/>
      <c r="AO128" s="111"/>
      <c r="AP128" s="111"/>
      <c r="AQ128" s="111"/>
      <c r="AR128" s="111"/>
      <c r="AS128" s="111"/>
      <c r="AT128" s="111"/>
      <c r="AU128" s="111"/>
      <c r="AV128" s="111"/>
    </row>
    <row r="129" spans="1:48" s="25" customFormat="1" ht="21.75" customHeight="1" thickBot="1">
      <c r="A129" s="244" t="s">
        <v>163</v>
      </c>
      <c r="B129" s="636"/>
      <c r="C129" s="637"/>
      <c r="D129" s="637"/>
      <c r="E129" s="637"/>
      <c r="F129" s="637"/>
      <c r="G129" s="637"/>
      <c r="H129" s="637"/>
      <c r="I129" s="637"/>
      <c r="J129" s="637"/>
      <c r="K129" s="637"/>
      <c r="L129" s="637"/>
      <c r="M129" s="637"/>
      <c r="N129" s="637"/>
      <c r="O129" s="637"/>
      <c r="P129" s="637"/>
      <c r="Q129" s="637"/>
      <c r="R129" s="637"/>
      <c r="S129" s="637"/>
      <c r="T129" s="637"/>
      <c r="U129" s="637"/>
      <c r="V129" s="637"/>
      <c r="W129" s="637"/>
      <c r="X129" s="637"/>
      <c r="Y129" s="637"/>
      <c r="Z129" s="637"/>
      <c r="AA129" s="637"/>
      <c r="AB129" s="637"/>
      <c r="AC129" s="637"/>
      <c r="AD129" s="637"/>
      <c r="AE129" s="637"/>
      <c r="AF129" s="637"/>
      <c r="AG129" s="637"/>
      <c r="AH129" s="637"/>
      <c r="AI129" s="637"/>
      <c r="AJ129" s="637"/>
      <c r="AK129" s="638"/>
    </row>
    <row r="130" spans="1:48" ht="20.100000000000001" customHeight="1" thickBot="1">
      <c r="A130" s="97" t="s">
        <v>180</v>
      </c>
      <c r="B130" s="452"/>
      <c r="C130" s="453"/>
      <c r="D130" s="453"/>
      <c r="E130" s="453"/>
      <c r="F130" s="453"/>
      <c r="G130" s="453"/>
      <c r="H130" s="453"/>
      <c r="I130" s="453"/>
      <c r="J130" s="453"/>
      <c r="K130" s="453"/>
      <c r="L130" s="453"/>
      <c r="M130" s="453"/>
      <c r="N130" s="453"/>
      <c r="O130" s="453"/>
      <c r="P130" s="453"/>
      <c r="Q130" s="453"/>
      <c r="R130" s="453"/>
      <c r="S130" s="453"/>
      <c r="T130" s="453"/>
      <c r="U130" s="453"/>
      <c r="V130" s="453"/>
      <c r="W130" s="453"/>
      <c r="X130" s="453"/>
      <c r="Y130" s="453"/>
      <c r="Z130" s="453"/>
      <c r="AA130" s="453"/>
      <c r="AB130" s="453"/>
      <c r="AC130" s="453"/>
      <c r="AD130" s="453"/>
      <c r="AE130" s="453"/>
      <c r="AF130" s="453"/>
      <c r="AG130" s="453"/>
      <c r="AH130" s="453"/>
      <c r="AI130" s="453"/>
      <c r="AJ130" s="453"/>
      <c r="AK130" s="454"/>
    </row>
    <row r="131" spans="1:48" ht="20.100000000000001" customHeight="1" thickBot="1">
      <c r="A131" s="98" t="s">
        <v>225</v>
      </c>
      <c r="B131" s="453"/>
      <c r="C131" s="453"/>
      <c r="D131" s="453"/>
      <c r="E131" s="453"/>
      <c r="F131" s="453"/>
      <c r="G131" s="453"/>
      <c r="H131" s="453"/>
      <c r="I131" s="453"/>
      <c r="J131" s="453"/>
      <c r="K131" s="453"/>
      <c r="L131" s="453"/>
      <c r="M131" s="453"/>
      <c r="N131" s="453"/>
      <c r="O131" s="453"/>
      <c r="P131" s="453"/>
      <c r="Q131" s="453"/>
      <c r="R131" s="453"/>
      <c r="S131" s="453"/>
      <c r="T131" s="453"/>
      <c r="U131" s="453"/>
      <c r="V131" s="453"/>
      <c r="W131" s="453"/>
      <c r="X131" s="453"/>
      <c r="Y131" s="453"/>
      <c r="Z131" s="453"/>
      <c r="AA131" s="453"/>
      <c r="AB131" s="453"/>
      <c r="AC131" s="453"/>
      <c r="AD131" s="453"/>
      <c r="AE131" s="453"/>
      <c r="AF131" s="453"/>
      <c r="AG131" s="453"/>
      <c r="AH131" s="453"/>
      <c r="AI131" s="453"/>
      <c r="AJ131" s="453"/>
      <c r="AK131" s="454"/>
    </row>
    <row r="132" spans="1:48" ht="20.100000000000001" customHeight="1">
      <c r="A132" s="655" t="s">
        <v>10</v>
      </c>
      <c r="B132" s="657" t="s">
        <v>11</v>
      </c>
      <c r="C132" s="658" t="s">
        <v>0</v>
      </c>
      <c r="D132" s="659" t="s">
        <v>164</v>
      </c>
      <c r="E132" s="660"/>
      <c r="F132" s="663"/>
      <c r="G132" s="664"/>
      <c r="H132" s="664"/>
      <c r="I132" s="664"/>
      <c r="J132" s="664"/>
      <c r="K132" s="664"/>
      <c r="L132" s="664"/>
      <c r="M132" s="664"/>
      <c r="N132" s="664"/>
      <c r="O132" s="664"/>
      <c r="P132" s="664"/>
      <c r="Q132" s="664"/>
      <c r="R132" s="664"/>
      <c r="S132" s="664"/>
      <c r="T132" s="664"/>
      <c r="U132" s="664"/>
      <c r="V132" s="664"/>
      <c r="W132" s="664"/>
      <c r="X132" s="664"/>
      <c r="Y132" s="664"/>
      <c r="Z132" s="664"/>
      <c r="AA132" s="664"/>
      <c r="AB132" s="664"/>
      <c r="AC132" s="664"/>
      <c r="AD132" s="664"/>
      <c r="AE132" s="664"/>
      <c r="AF132" s="664"/>
      <c r="AG132" s="664"/>
      <c r="AH132" s="664"/>
      <c r="AI132" s="664"/>
      <c r="AJ132" s="664"/>
      <c r="AK132" s="665"/>
    </row>
    <row r="133" spans="1:48" ht="20.100000000000001" customHeight="1" thickBot="1">
      <c r="A133" s="656"/>
      <c r="B133" s="639"/>
      <c r="C133" s="641"/>
      <c r="D133" s="661"/>
      <c r="E133" s="662"/>
      <c r="F133" s="666" t="s">
        <v>15</v>
      </c>
      <c r="G133" s="653"/>
      <c r="H133" s="653"/>
      <c r="I133" s="653"/>
      <c r="J133" s="653"/>
      <c r="K133" s="653"/>
      <c r="L133" s="653"/>
      <c r="M133" s="667"/>
      <c r="N133" s="640" t="s">
        <v>16</v>
      </c>
      <c r="O133" s="653"/>
      <c r="P133" s="653"/>
      <c r="Q133" s="653"/>
      <c r="R133" s="653"/>
      <c r="S133" s="653"/>
      <c r="T133" s="653"/>
      <c r="U133" s="667"/>
      <c r="V133" s="640" t="s">
        <v>17</v>
      </c>
      <c r="W133" s="653"/>
      <c r="X133" s="653"/>
      <c r="Y133" s="653"/>
      <c r="Z133" s="653"/>
      <c r="AA133" s="653"/>
      <c r="AB133" s="653"/>
      <c r="AC133" s="667"/>
      <c r="AD133" s="640" t="s">
        <v>18</v>
      </c>
      <c r="AE133" s="653"/>
      <c r="AF133" s="653"/>
      <c r="AG133" s="653"/>
      <c r="AH133" s="653"/>
      <c r="AI133" s="653"/>
      <c r="AJ133" s="653"/>
      <c r="AK133" s="654"/>
      <c r="AM133" s="29"/>
    </row>
    <row r="134" spans="1:48" ht="20.100000000000001" customHeight="1" thickBot="1">
      <c r="A134" s="645"/>
      <c r="B134" s="639"/>
      <c r="C134" s="641"/>
      <c r="D134" s="642" t="s">
        <v>165</v>
      </c>
      <c r="E134" s="642" t="s">
        <v>166</v>
      </c>
      <c r="F134" s="639" t="s">
        <v>12</v>
      </c>
      <c r="G134" s="639"/>
      <c r="H134" s="639"/>
      <c r="I134" s="639"/>
      <c r="J134" s="639" t="s">
        <v>13</v>
      </c>
      <c r="K134" s="639"/>
      <c r="L134" s="639"/>
      <c r="M134" s="639"/>
      <c r="N134" s="639" t="s">
        <v>12</v>
      </c>
      <c r="O134" s="639"/>
      <c r="P134" s="639"/>
      <c r="Q134" s="639"/>
      <c r="R134" s="639" t="s">
        <v>13</v>
      </c>
      <c r="S134" s="639"/>
      <c r="T134" s="639"/>
      <c r="U134" s="639"/>
      <c r="V134" s="639" t="s">
        <v>12</v>
      </c>
      <c r="W134" s="639"/>
      <c r="X134" s="639"/>
      <c r="Y134" s="639"/>
      <c r="Z134" s="639" t="s">
        <v>13</v>
      </c>
      <c r="AA134" s="639"/>
      <c r="AB134" s="639"/>
      <c r="AC134" s="639"/>
      <c r="AD134" s="639" t="s">
        <v>12</v>
      </c>
      <c r="AE134" s="639"/>
      <c r="AF134" s="639"/>
      <c r="AG134" s="639"/>
      <c r="AH134" s="639" t="s">
        <v>13</v>
      </c>
      <c r="AI134" s="639"/>
      <c r="AJ134" s="639"/>
      <c r="AK134" s="640"/>
      <c r="AL134" s="677" t="s">
        <v>182</v>
      </c>
      <c r="AM134" s="675" t="s">
        <v>217</v>
      </c>
      <c r="AN134" s="676"/>
      <c r="AO134" s="675" t="s">
        <v>218</v>
      </c>
      <c r="AP134" s="676"/>
      <c r="AQ134" s="675" t="s">
        <v>219</v>
      </c>
      <c r="AR134" s="676"/>
      <c r="AS134" s="675" t="s">
        <v>220</v>
      </c>
      <c r="AT134" s="676"/>
      <c r="AU134" s="675" t="s">
        <v>221</v>
      </c>
      <c r="AV134" s="676"/>
    </row>
    <row r="135" spans="1:48" ht="20.100000000000001" customHeight="1" thickBot="1">
      <c r="A135" s="645"/>
      <c r="B135" s="639"/>
      <c r="C135" s="641"/>
      <c r="D135" s="642"/>
      <c r="E135" s="642"/>
      <c r="F135" s="66" t="s">
        <v>167</v>
      </c>
      <c r="G135" s="66" t="s">
        <v>168</v>
      </c>
      <c r="H135" s="66" t="s">
        <v>169</v>
      </c>
      <c r="I135" s="66" t="s">
        <v>170</v>
      </c>
      <c r="J135" s="66" t="s">
        <v>167</v>
      </c>
      <c r="K135" s="66" t="s">
        <v>168</v>
      </c>
      <c r="L135" s="66" t="s">
        <v>169</v>
      </c>
      <c r="M135" s="66" t="s">
        <v>170</v>
      </c>
      <c r="N135" s="66" t="s">
        <v>167</v>
      </c>
      <c r="O135" s="66" t="s">
        <v>168</v>
      </c>
      <c r="P135" s="66" t="s">
        <v>169</v>
      </c>
      <c r="Q135" s="66" t="s">
        <v>170</v>
      </c>
      <c r="R135" s="66" t="s">
        <v>167</v>
      </c>
      <c r="S135" s="66" t="s">
        <v>168</v>
      </c>
      <c r="T135" s="66" t="s">
        <v>169</v>
      </c>
      <c r="U135" s="66" t="s">
        <v>170</v>
      </c>
      <c r="V135" s="66" t="s">
        <v>167</v>
      </c>
      <c r="W135" s="66" t="s">
        <v>168</v>
      </c>
      <c r="X135" s="66" t="s">
        <v>169</v>
      </c>
      <c r="Y135" s="66" t="s">
        <v>170</v>
      </c>
      <c r="Z135" s="66" t="s">
        <v>167</v>
      </c>
      <c r="AA135" s="66" t="s">
        <v>168</v>
      </c>
      <c r="AB135" s="66" t="s">
        <v>169</v>
      </c>
      <c r="AC135" s="66" t="s">
        <v>170</v>
      </c>
      <c r="AD135" s="66" t="s">
        <v>167</v>
      </c>
      <c r="AE135" s="66" t="s">
        <v>168</v>
      </c>
      <c r="AF135" s="66" t="s">
        <v>169</v>
      </c>
      <c r="AG135" s="66" t="s">
        <v>170</v>
      </c>
      <c r="AH135" s="66" t="s">
        <v>167</v>
      </c>
      <c r="AI135" s="66" t="s">
        <v>168</v>
      </c>
      <c r="AJ135" s="66" t="s">
        <v>169</v>
      </c>
      <c r="AK135" s="65" t="s">
        <v>170</v>
      </c>
      <c r="AL135" s="678"/>
      <c r="AM135" s="96" t="s">
        <v>222</v>
      </c>
      <c r="AN135" s="96" t="s">
        <v>223</v>
      </c>
      <c r="AO135" s="96" t="s">
        <v>222</v>
      </c>
      <c r="AP135" s="96" t="s">
        <v>223</v>
      </c>
      <c r="AQ135" s="96" t="s">
        <v>222</v>
      </c>
      <c r="AR135" s="96" t="s">
        <v>223</v>
      </c>
      <c r="AS135" s="96" t="s">
        <v>222</v>
      </c>
      <c r="AT135" s="96" t="s">
        <v>223</v>
      </c>
      <c r="AU135" s="96" t="s">
        <v>222</v>
      </c>
      <c r="AV135" s="96" t="s">
        <v>223</v>
      </c>
    </row>
    <row r="136" spans="1:48" ht="39.950000000000003" customHeight="1" thickTop="1">
      <c r="A136" s="643"/>
      <c r="B136" s="623" t="s">
        <v>171</v>
      </c>
      <c r="C136" s="630" t="s">
        <v>176</v>
      </c>
      <c r="D136" s="631"/>
      <c r="E136" s="632"/>
      <c r="F136" s="112"/>
      <c r="G136" s="113"/>
      <c r="H136" s="113"/>
      <c r="I136" s="113"/>
      <c r="J136" s="113"/>
      <c r="K136" s="113"/>
      <c r="L136" s="113"/>
      <c r="M136" s="113"/>
      <c r="N136" s="113"/>
      <c r="O136" s="113"/>
      <c r="P136" s="113"/>
      <c r="Q136" s="113"/>
      <c r="R136" s="113"/>
      <c r="S136" s="113"/>
      <c r="T136" s="113"/>
      <c r="U136" s="113"/>
      <c r="V136" s="113"/>
      <c r="W136" s="113"/>
      <c r="X136" s="113"/>
      <c r="Y136" s="113"/>
      <c r="Z136" s="113"/>
      <c r="AA136" s="113"/>
      <c r="AB136" s="113"/>
      <c r="AC136" s="113"/>
      <c r="AD136" s="113"/>
      <c r="AE136" s="113"/>
      <c r="AF136" s="113"/>
      <c r="AG136" s="113"/>
      <c r="AH136" s="113"/>
      <c r="AI136" s="113"/>
      <c r="AJ136" s="113"/>
      <c r="AK136" s="114"/>
      <c r="AL136" s="115">
        <f>SUM(F136:AK136)</f>
        <v>0</v>
      </c>
      <c r="AM136" s="116">
        <f>SUM(F136:I136)+SUM(N136:Q136)+SUM(V136:Y136)+SUM(AD136:AG136)</f>
        <v>0</v>
      </c>
      <c r="AN136" s="117">
        <f>SUM(J136:M136)+SUM(R136:U136)+SUM(Z136:AC136)+SUM(AH136:AK136)</f>
        <v>0</v>
      </c>
      <c r="AO136" s="116">
        <f>SUM(F136:I136)</f>
        <v>0</v>
      </c>
      <c r="AP136" s="117">
        <f>SUM(J136:M136)</f>
        <v>0</v>
      </c>
      <c r="AQ136" s="116">
        <f>SUM(N136:Q136)</f>
        <v>0</v>
      </c>
      <c r="AR136" s="117">
        <f>SUM(R135:U135)</f>
        <v>0</v>
      </c>
      <c r="AS136" s="116">
        <f>SUM(V136:Y136)</f>
        <v>0</v>
      </c>
      <c r="AT136" s="117">
        <f>SUM(Z136:AC136)</f>
        <v>0</v>
      </c>
      <c r="AU136" s="118">
        <f>SUM(AD136:AG136)</f>
        <v>0</v>
      </c>
      <c r="AV136" s="119">
        <f>SUM(AH136:AK136)</f>
        <v>0</v>
      </c>
    </row>
    <row r="137" spans="1:48" ht="39.950000000000003" customHeight="1">
      <c r="A137" s="644"/>
      <c r="B137" s="624"/>
      <c r="C137" s="620" t="s">
        <v>177</v>
      </c>
      <c r="D137" s="621"/>
      <c r="E137" s="622"/>
      <c r="F137" s="131"/>
      <c r="G137" s="132"/>
      <c r="H137" s="132"/>
      <c r="I137" s="132"/>
      <c r="J137" s="132"/>
      <c r="K137" s="132"/>
      <c r="L137" s="132"/>
      <c r="M137" s="132"/>
      <c r="N137" s="132"/>
      <c r="O137" s="132"/>
      <c r="P137" s="132"/>
      <c r="Q137" s="132"/>
      <c r="R137" s="132"/>
      <c r="S137" s="132"/>
      <c r="T137" s="132"/>
      <c r="U137" s="132"/>
      <c r="V137" s="132"/>
      <c r="W137" s="132"/>
      <c r="X137" s="132"/>
      <c r="Y137" s="132"/>
      <c r="Z137" s="132"/>
      <c r="AA137" s="132"/>
      <c r="AB137" s="132"/>
      <c r="AC137" s="132"/>
      <c r="AD137" s="132"/>
      <c r="AE137" s="132"/>
      <c r="AF137" s="132"/>
      <c r="AG137" s="132"/>
      <c r="AH137" s="132"/>
      <c r="AI137" s="132"/>
      <c r="AJ137" s="132"/>
      <c r="AK137" s="133"/>
      <c r="AL137" s="134">
        <f t="shared" ref="AL137:AL154" si="193">SUM(F137:AK137)</f>
        <v>0</v>
      </c>
      <c r="AM137" s="120">
        <f t="shared" ref="AM137:AM151" si="194">SUM(F137:I137)+SUM(N137:Q137)+SUM(V137:Y137)+SUM(AD137:AG137)</f>
        <v>0</v>
      </c>
      <c r="AN137" s="121">
        <f t="shared" ref="AN137:AN151" si="195">SUM(J137:M137)+SUM(R137:U137)+SUM(Z137:AC137)+SUM(AH137:AK137)</f>
        <v>0</v>
      </c>
      <c r="AO137" s="120">
        <f t="shared" ref="AO137:AO151" si="196">SUM(F137:I137)</f>
        <v>0</v>
      </c>
      <c r="AP137" s="121">
        <f t="shared" ref="AP137:AP151" si="197">SUM(J137:M137)</f>
        <v>0</v>
      </c>
      <c r="AQ137" s="120">
        <f t="shared" ref="AQ137:AQ151" si="198">SUM(N137:Q137)</f>
        <v>0</v>
      </c>
      <c r="AR137" s="121">
        <f t="shared" ref="AR137:AR151" si="199">SUM(R136:U136)</f>
        <v>0</v>
      </c>
      <c r="AS137" s="120">
        <f t="shared" ref="AS137:AS151" si="200">SUM(V137:Y137)</f>
        <v>0</v>
      </c>
      <c r="AT137" s="121">
        <f t="shared" ref="AT137:AT151" si="201">SUM(Z137:AC137)</f>
        <v>0</v>
      </c>
      <c r="AU137" s="122">
        <f t="shared" ref="AU137:AU151" si="202">SUM(AD137:AG137)</f>
        <v>0</v>
      </c>
      <c r="AV137" s="123">
        <f t="shared" ref="AV137:AV151" si="203">SUM(AH137:AK137)</f>
        <v>0</v>
      </c>
    </row>
    <row r="138" spans="1:48" ht="39.950000000000003" customHeight="1">
      <c r="A138" s="644"/>
      <c r="B138" s="624"/>
      <c r="C138" s="141" t="s">
        <v>178</v>
      </c>
      <c r="D138" s="142"/>
      <c r="E138" s="143" t="s">
        <v>181</v>
      </c>
      <c r="F138" s="131"/>
      <c r="G138" s="132"/>
      <c r="H138" s="132"/>
      <c r="I138" s="132"/>
      <c r="J138" s="132"/>
      <c r="K138" s="132"/>
      <c r="L138" s="132"/>
      <c r="M138" s="132"/>
      <c r="N138" s="132"/>
      <c r="O138" s="132"/>
      <c r="P138" s="132"/>
      <c r="Q138" s="132"/>
      <c r="R138" s="132"/>
      <c r="S138" s="132"/>
      <c r="T138" s="132"/>
      <c r="U138" s="132"/>
      <c r="V138" s="132"/>
      <c r="W138" s="132"/>
      <c r="X138" s="132"/>
      <c r="Y138" s="132"/>
      <c r="Z138" s="132"/>
      <c r="AA138" s="132"/>
      <c r="AB138" s="132"/>
      <c r="AC138" s="132"/>
      <c r="AD138" s="132"/>
      <c r="AE138" s="132"/>
      <c r="AF138" s="132"/>
      <c r="AG138" s="132"/>
      <c r="AH138" s="132"/>
      <c r="AI138" s="132"/>
      <c r="AJ138" s="132"/>
      <c r="AK138" s="133"/>
      <c r="AL138" s="134">
        <f t="shared" si="193"/>
        <v>0</v>
      </c>
      <c r="AM138" s="120">
        <f t="shared" si="194"/>
        <v>0</v>
      </c>
      <c r="AN138" s="121">
        <f t="shared" si="195"/>
        <v>0</v>
      </c>
      <c r="AO138" s="120">
        <f t="shared" si="196"/>
        <v>0</v>
      </c>
      <c r="AP138" s="121">
        <f t="shared" si="197"/>
        <v>0</v>
      </c>
      <c r="AQ138" s="120">
        <f t="shared" si="198"/>
        <v>0</v>
      </c>
      <c r="AR138" s="121">
        <f t="shared" si="199"/>
        <v>0</v>
      </c>
      <c r="AS138" s="120">
        <f t="shared" si="200"/>
        <v>0</v>
      </c>
      <c r="AT138" s="121">
        <f t="shared" si="201"/>
        <v>0</v>
      </c>
      <c r="AU138" s="122">
        <f t="shared" si="202"/>
        <v>0</v>
      </c>
      <c r="AV138" s="123">
        <f t="shared" si="203"/>
        <v>0</v>
      </c>
    </row>
    <row r="139" spans="1:48" ht="39.950000000000003" customHeight="1" thickBot="1">
      <c r="A139" s="644"/>
      <c r="B139" s="625"/>
      <c r="C139" s="146" t="s">
        <v>178</v>
      </c>
      <c r="D139" s="147" t="s">
        <v>181</v>
      </c>
      <c r="E139" s="148"/>
      <c r="F139" s="149"/>
      <c r="G139" s="150"/>
      <c r="H139" s="150"/>
      <c r="I139" s="150"/>
      <c r="J139" s="150"/>
      <c r="K139" s="150"/>
      <c r="L139" s="150"/>
      <c r="M139" s="150"/>
      <c r="N139" s="150"/>
      <c r="O139" s="150"/>
      <c r="P139" s="150"/>
      <c r="Q139" s="150"/>
      <c r="R139" s="150"/>
      <c r="S139" s="150"/>
      <c r="T139" s="150"/>
      <c r="U139" s="150"/>
      <c r="V139" s="150"/>
      <c r="W139" s="150"/>
      <c r="X139" s="150"/>
      <c r="Y139" s="150"/>
      <c r="Z139" s="150"/>
      <c r="AA139" s="150"/>
      <c r="AB139" s="150"/>
      <c r="AC139" s="150"/>
      <c r="AD139" s="150"/>
      <c r="AE139" s="150"/>
      <c r="AF139" s="150"/>
      <c r="AG139" s="150"/>
      <c r="AH139" s="150"/>
      <c r="AI139" s="150"/>
      <c r="AJ139" s="150"/>
      <c r="AK139" s="151"/>
      <c r="AL139" s="152">
        <f t="shared" si="193"/>
        <v>0</v>
      </c>
      <c r="AM139" s="120">
        <f t="shared" si="194"/>
        <v>0</v>
      </c>
      <c r="AN139" s="121">
        <f t="shared" si="195"/>
        <v>0</v>
      </c>
      <c r="AO139" s="120">
        <f t="shared" si="196"/>
        <v>0</v>
      </c>
      <c r="AP139" s="121">
        <f t="shared" si="197"/>
        <v>0</v>
      </c>
      <c r="AQ139" s="120">
        <f t="shared" si="198"/>
        <v>0</v>
      </c>
      <c r="AR139" s="121">
        <f t="shared" si="199"/>
        <v>0</v>
      </c>
      <c r="AS139" s="120">
        <f t="shared" si="200"/>
        <v>0</v>
      </c>
      <c r="AT139" s="121">
        <f t="shared" si="201"/>
        <v>0</v>
      </c>
      <c r="AU139" s="122">
        <f t="shared" si="202"/>
        <v>0</v>
      </c>
      <c r="AV139" s="123">
        <f t="shared" si="203"/>
        <v>0</v>
      </c>
    </row>
    <row r="140" spans="1:48" ht="39.950000000000003" customHeight="1" thickTop="1">
      <c r="A140" s="644"/>
      <c r="B140" s="623" t="s">
        <v>173</v>
      </c>
      <c r="C140" s="617" t="s">
        <v>176</v>
      </c>
      <c r="D140" s="618"/>
      <c r="E140" s="619"/>
      <c r="F140" s="112"/>
      <c r="G140" s="113"/>
      <c r="H140" s="113"/>
      <c r="I140" s="113"/>
      <c r="J140" s="113"/>
      <c r="K140" s="113"/>
      <c r="L140" s="113"/>
      <c r="M140" s="113"/>
      <c r="N140" s="113"/>
      <c r="O140" s="113"/>
      <c r="P140" s="113"/>
      <c r="Q140" s="113"/>
      <c r="R140" s="113"/>
      <c r="S140" s="113"/>
      <c r="T140" s="113"/>
      <c r="U140" s="113"/>
      <c r="V140" s="113"/>
      <c r="W140" s="113"/>
      <c r="X140" s="113"/>
      <c r="Y140" s="113"/>
      <c r="Z140" s="113"/>
      <c r="AA140" s="113"/>
      <c r="AB140" s="113"/>
      <c r="AC140" s="113"/>
      <c r="AD140" s="113"/>
      <c r="AE140" s="113"/>
      <c r="AF140" s="113"/>
      <c r="AG140" s="113"/>
      <c r="AH140" s="113"/>
      <c r="AI140" s="113"/>
      <c r="AJ140" s="113"/>
      <c r="AK140" s="114"/>
      <c r="AL140" s="115">
        <f t="shared" si="193"/>
        <v>0</v>
      </c>
      <c r="AM140" s="120">
        <f t="shared" si="194"/>
        <v>0</v>
      </c>
      <c r="AN140" s="121">
        <f t="shared" si="195"/>
        <v>0</v>
      </c>
      <c r="AO140" s="120">
        <f t="shared" si="196"/>
        <v>0</v>
      </c>
      <c r="AP140" s="121">
        <f t="shared" si="197"/>
        <v>0</v>
      </c>
      <c r="AQ140" s="120">
        <f t="shared" si="198"/>
        <v>0</v>
      </c>
      <c r="AR140" s="121">
        <f t="shared" si="199"/>
        <v>0</v>
      </c>
      <c r="AS140" s="120">
        <f t="shared" si="200"/>
        <v>0</v>
      </c>
      <c r="AT140" s="121">
        <f t="shared" si="201"/>
        <v>0</v>
      </c>
      <c r="AU140" s="122">
        <f t="shared" si="202"/>
        <v>0</v>
      </c>
      <c r="AV140" s="123">
        <f t="shared" si="203"/>
        <v>0</v>
      </c>
    </row>
    <row r="141" spans="1:48" ht="39.950000000000003" customHeight="1">
      <c r="A141" s="644"/>
      <c r="B141" s="624"/>
      <c r="C141" s="620" t="s">
        <v>177</v>
      </c>
      <c r="D141" s="621"/>
      <c r="E141" s="622"/>
      <c r="F141" s="131"/>
      <c r="G141" s="132"/>
      <c r="H141" s="132"/>
      <c r="I141" s="132"/>
      <c r="J141" s="132"/>
      <c r="K141" s="132"/>
      <c r="L141" s="132"/>
      <c r="M141" s="132"/>
      <c r="N141" s="132"/>
      <c r="O141" s="132"/>
      <c r="P141" s="132"/>
      <c r="Q141" s="132"/>
      <c r="R141" s="132"/>
      <c r="S141" s="132"/>
      <c r="T141" s="132"/>
      <c r="U141" s="132"/>
      <c r="V141" s="132"/>
      <c r="W141" s="132"/>
      <c r="X141" s="132"/>
      <c r="Y141" s="132"/>
      <c r="Z141" s="132"/>
      <c r="AA141" s="132"/>
      <c r="AB141" s="132"/>
      <c r="AC141" s="132"/>
      <c r="AD141" s="132"/>
      <c r="AE141" s="132"/>
      <c r="AF141" s="132"/>
      <c r="AG141" s="132"/>
      <c r="AH141" s="132"/>
      <c r="AI141" s="132"/>
      <c r="AJ141" s="132"/>
      <c r="AK141" s="133"/>
      <c r="AL141" s="134">
        <f t="shared" si="193"/>
        <v>0</v>
      </c>
      <c r="AM141" s="120">
        <f t="shared" si="194"/>
        <v>0</v>
      </c>
      <c r="AN141" s="121">
        <f t="shared" si="195"/>
        <v>0</v>
      </c>
      <c r="AO141" s="120">
        <f t="shared" si="196"/>
        <v>0</v>
      </c>
      <c r="AP141" s="121">
        <f t="shared" si="197"/>
        <v>0</v>
      </c>
      <c r="AQ141" s="120">
        <f t="shared" si="198"/>
        <v>0</v>
      </c>
      <c r="AR141" s="121">
        <f t="shared" si="199"/>
        <v>0</v>
      </c>
      <c r="AS141" s="120">
        <f t="shared" si="200"/>
        <v>0</v>
      </c>
      <c r="AT141" s="121">
        <f t="shared" si="201"/>
        <v>0</v>
      </c>
      <c r="AU141" s="122">
        <f t="shared" si="202"/>
        <v>0</v>
      </c>
      <c r="AV141" s="123">
        <f t="shared" si="203"/>
        <v>0</v>
      </c>
    </row>
    <row r="142" spans="1:48" ht="39.950000000000003" customHeight="1">
      <c r="A142" s="644"/>
      <c r="B142" s="624"/>
      <c r="C142" s="141" t="s">
        <v>178</v>
      </c>
      <c r="D142" s="142"/>
      <c r="E142" s="143" t="s">
        <v>181</v>
      </c>
      <c r="F142" s="131"/>
      <c r="G142" s="132"/>
      <c r="H142" s="132"/>
      <c r="I142" s="132"/>
      <c r="J142" s="132"/>
      <c r="K142" s="132"/>
      <c r="L142" s="132"/>
      <c r="M142" s="132"/>
      <c r="N142" s="132"/>
      <c r="O142" s="132"/>
      <c r="P142" s="132"/>
      <c r="Q142" s="132"/>
      <c r="R142" s="132"/>
      <c r="S142" s="132"/>
      <c r="T142" s="132"/>
      <c r="U142" s="132"/>
      <c r="V142" s="132"/>
      <c r="W142" s="132"/>
      <c r="X142" s="132"/>
      <c r="Y142" s="132"/>
      <c r="Z142" s="132"/>
      <c r="AA142" s="132"/>
      <c r="AB142" s="132"/>
      <c r="AC142" s="132"/>
      <c r="AD142" s="132"/>
      <c r="AE142" s="132"/>
      <c r="AF142" s="132"/>
      <c r="AG142" s="132"/>
      <c r="AH142" s="132"/>
      <c r="AI142" s="132"/>
      <c r="AJ142" s="132"/>
      <c r="AK142" s="133"/>
      <c r="AL142" s="134">
        <f t="shared" si="193"/>
        <v>0</v>
      </c>
      <c r="AM142" s="120">
        <f t="shared" si="194"/>
        <v>0</v>
      </c>
      <c r="AN142" s="121">
        <f t="shared" si="195"/>
        <v>0</v>
      </c>
      <c r="AO142" s="120">
        <f t="shared" si="196"/>
        <v>0</v>
      </c>
      <c r="AP142" s="121">
        <f t="shared" si="197"/>
        <v>0</v>
      </c>
      <c r="AQ142" s="120">
        <f t="shared" si="198"/>
        <v>0</v>
      </c>
      <c r="AR142" s="121">
        <f t="shared" si="199"/>
        <v>0</v>
      </c>
      <c r="AS142" s="120">
        <f t="shared" si="200"/>
        <v>0</v>
      </c>
      <c r="AT142" s="121">
        <f t="shared" si="201"/>
        <v>0</v>
      </c>
      <c r="AU142" s="122">
        <f t="shared" si="202"/>
        <v>0</v>
      </c>
      <c r="AV142" s="123">
        <f t="shared" si="203"/>
        <v>0</v>
      </c>
    </row>
    <row r="143" spans="1:48" ht="39.950000000000003" customHeight="1" thickBot="1">
      <c r="A143" s="644"/>
      <c r="B143" s="625"/>
      <c r="C143" s="146" t="s">
        <v>178</v>
      </c>
      <c r="D143" s="147" t="s">
        <v>181</v>
      </c>
      <c r="E143" s="148"/>
      <c r="F143" s="149"/>
      <c r="G143" s="150"/>
      <c r="H143" s="150"/>
      <c r="I143" s="150"/>
      <c r="J143" s="150"/>
      <c r="K143" s="150"/>
      <c r="L143" s="150"/>
      <c r="M143" s="150"/>
      <c r="N143" s="150"/>
      <c r="O143" s="150"/>
      <c r="P143" s="150"/>
      <c r="Q143" s="150"/>
      <c r="R143" s="150"/>
      <c r="S143" s="150"/>
      <c r="T143" s="150"/>
      <c r="U143" s="150"/>
      <c r="V143" s="150"/>
      <c r="W143" s="150"/>
      <c r="X143" s="150"/>
      <c r="Y143" s="150"/>
      <c r="Z143" s="150"/>
      <c r="AA143" s="150"/>
      <c r="AB143" s="150"/>
      <c r="AC143" s="150"/>
      <c r="AD143" s="150"/>
      <c r="AE143" s="150"/>
      <c r="AF143" s="150"/>
      <c r="AG143" s="150"/>
      <c r="AH143" s="150"/>
      <c r="AI143" s="150"/>
      <c r="AJ143" s="150"/>
      <c r="AK143" s="151"/>
      <c r="AL143" s="152">
        <f t="shared" si="193"/>
        <v>0</v>
      </c>
      <c r="AM143" s="120">
        <f t="shared" si="194"/>
        <v>0</v>
      </c>
      <c r="AN143" s="121">
        <f t="shared" si="195"/>
        <v>0</v>
      </c>
      <c r="AO143" s="120">
        <f t="shared" si="196"/>
        <v>0</v>
      </c>
      <c r="AP143" s="121">
        <f t="shared" si="197"/>
        <v>0</v>
      </c>
      <c r="AQ143" s="120">
        <f t="shared" si="198"/>
        <v>0</v>
      </c>
      <c r="AR143" s="121">
        <f t="shared" si="199"/>
        <v>0</v>
      </c>
      <c r="AS143" s="120">
        <f t="shared" si="200"/>
        <v>0</v>
      </c>
      <c r="AT143" s="121">
        <f t="shared" si="201"/>
        <v>0</v>
      </c>
      <c r="AU143" s="122">
        <f t="shared" si="202"/>
        <v>0</v>
      </c>
      <c r="AV143" s="123">
        <f t="shared" si="203"/>
        <v>0</v>
      </c>
    </row>
    <row r="144" spans="1:48" ht="39.950000000000003" customHeight="1" thickTop="1">
      <c r="A144" s="644"/>
      <c r="B144" s="623" t="s">
        <v>174</v>
      </c>
      <c r="C144" s="617" t="s">
        <v>176</v>
      </c>
      <c r="D144" s="618"/>
      <c r="E144" s="619"/>
      <c r="F144" s="112"/>
      <c r="G144" s="113"/>
      <c r="H144" s="113"/>
      <c r="I144" s="113"/>
      <c r="J144" s="113"/>
      <c r="K144" s="113"/>
      <c r="L144" s="113"/>
      <c r="M144" s="113"/>
      <c r="N144" s="113"/>
      <c r="O144" s="113"/>
      <c r="P144" s="113"/>
      <c r="Q144" s="113"/>
      <c r="R144" s="113"/>
      <c r="S144" s="113"/>
      <c r="T144" s="113"/>
      <c r="U144" s="113"/>
      <c r="V144" s="113"/>
      <c r="W144" s="113"/>
      <c r="X144" s="113"/>
      <c r="Y144" s="113"/>
      <c r="Z144" s="113"/>
      <c r="AA144" s="113"/>
      <c r="AB144" s="113"/>
      <c r="AC144" s="113"/>
      <c r="AD144" s="113"/>
      <c r="AE144" s="113"/>
      <c r="AF144" s="113"/>
      <c r="AG144" s="113"/>
      <c r="AH144" s="113"/>
      <c r="AI144" s="113"/>
      <c r="AJ144" s="113"/>
      <c r="AK144" s="114"/>
      <c r="AL144" s="115">
        <f t="shared" si="193"/>
        <v>0</v>
      </c>
      <c r="AM144" s="120">
        <f t="shared" si="194"/>
        <v>0</v>
      </c>
      <c r="AN144" s="121">
        <f t="shared" si="195"/>
        <v>0</v>
      </c>
      <c r="AO144" s="120">
        <f t="shared" si="196"/>
        <v>0</v>
      </c>
      <c r="AP144" s="121">
        <f t="shared" si="197"/>
        <v>0</v>
      </c>
      <c r="AQ144" s="120">
        <f t="shared" si="198"/>
        <v>0</v>
      </c>
      <c r="AR144" s="121">
        <f t="shared" si="199"/>
        <v>0</v>
      </c>
      <c r="AS144" s="120">
        <f t="shared" si="200"/>
        <v>0</v>
      </c>
      <c r="AT144" s="121">
        <f t="shared" si="201"/>
        <v>0</v>
      </c>
      <c r="AU144" s="122">
        <f t="shared" si="202"/>
        <v>0</v>
      </c>
      <c r="AV144" s="123">
        <f t="shared" si="203"/>
        <v>0</v>
      </c>
    </row>
    <row r="145" spans="1:48" ht="39.950000000000003" customHeight="1">
      <c r="A145" s="644"/>
      <c r="B145" s="624"/>
      <c r="C145" s="620" t="s">
        <v>177</v>
      </c>
      <c r="D145" s="621"/>
      <c r="E145" s="622"/>
      <c r="F145" s="131"/>
      <c r="G145" s="132"/>
      <c r="H145" s="132"/>
      <c r="I145" s="132"/>
      <c r="J145" s="132"/>
      <c r="K145" s="132"/>
      <c r="L145" s="132"/>
      <c r="M145" s="132"/>
      <c r="N145" s="132"/>
      <c r="O145" s="132"/>
      <c r="P145" s="132"/>
      <c r="Q145" s="132"/>
      <c r="R145" s="132"/>
      <c r="S145" s="132"/>
      <c r="T145" s="132"/>
      <c r="U145" s="132"/>
      <c r="V145" s="132"/>
      <c r="W145" s="132"/>
      <c r="X145" s="132"/>
      <c r="Y145" s="132"/>
      <c r="Z145" s="132"/>
      <c r="AA145" s="132"/>
      <c r="AB145" s="132"/>
      <c r="AC145" s="132"/>
      <c r="AD145" s="132"/>
      <c r="AE145" s="132"/>
      <c r="AF145" s="132"/>
      <c r="AG145" s="132"/>
      <c r="AH145" s="132"/>
      <c r="AI145" s="132"/>
      <c r="AJ145" s="132"/>
      <c r="AK145" s="133"/>
      <c r="AL145" s="134">
        <f t="shared" si="193"/>
        <v>0</v>
      </c>
      <c r="AM145" s="120">
        <f t="shared" si="194"/>
        <v>0</v>
      </c>
      <c r="AN145" s="121">
        <f t="shared" si="195"/>
        <v>0</v>
      </c>
      <c r="AO145" s="120">
        <f t="shared" si="196"/>
        <v>0</v>
      </c>
      <c r="AP145" s="121">
        <f t="shared" si="197"/>
        <v>0</v>
      </c>
      <c r="AQ145" s="120">
        <f t="shared" si="198"/>
        <v>0</v>
      </c>
      <c r="AR145" s="121">
        <f t="shared" si="199"/>
        <v>0</v>
      </c>
      <c r="AS145" s="120">
        <f t="shared" si="200"/>
        <v>0</v>
      </c>
      <c r="AT145" s="121">
        <f t="shared" si="201"/>
        <v>0</v>
      </c>
      <c r="AU145" s="122">
        <f t="shared" si="202"/>
        <v>0</v>
      </c>
      <c r="AV145" s="123">
        <f t="shared" si="203"/>
        <v>0</v>
      </c>
    </row>
    <row r="146" spans="1:48" ht="39.950000000000003" customHeight="1">
      <c r="A146" s="644"/>
      <c r="B146" s="624"/>
      <c r="C146" s="141" t="s">
        <v>178</v>
      </c>
      <c r="D146" s="142"/>
      <c r="E146" s="143" t="s">
        <v>181</v>
      </c>
      <c r="F146" s="131"/>
      <c r="G146" s="132"/>
      <c r="H146" s="132"/>
      <c r="I146" s="132"/>
      <c r="J146" s="132"/>
      <c r="K146" s="132"/>
      <c r="L146" s="132"/>
      <c r="M146" s="132"/>
      <c r="N146" s="132"/>
      <c r="O146" s="132"/>
      <c r="P146" s="132"/>
      <c r="Q146" s="132"/>
      <c r="R146" s="132"/>
      <c r="S146" s="132"/>
      <c r="T146" s="132"/>
      <c r="U146" s="132"/>
      <c r="V146" s="132"/>
      <c r="W146" s="132"/>
      <c r="X146" s="132"/>
      <c r="Y146" s="132"/>
      <c r="Z146" s="132"/>
      <c r="AA146" s="132"/>
      <c r="AB146" s="132"/>
      <c r="AC146" s="132"/>
      <c r="AD146" s="132"/>
      <c r="AE146" s="132"/>
      <c r="AF146" s="132"/>
      <c r="AG146" s="132"/>
      <c r="AH146" s="132"/>
      <c r="AI146" s="132"/>
      <c r="AJ146" s="132"/>
      <c r="AK146" s="133"/>
      <c r="AL146" s="134">
        <f t="shared" si="193"/>
        <v>0</v>
      </c>
      <c r="AM146" s="120">
        <f t="shared" si="194"/>
        <v>0</v>
      </c>
      <c r="AN146" s="121">
        <f t="shared" si="195"/>
        <v>0</v>
      </c>
      <c r="AO146" s="120">
        <f t="shared" si="196"/>
        <v>0</v>
      </c>
      <c r="AP146" s="121">
        <f t="shared" si="197"/>
        <v>0</v>
      </c>
      <c r="AQ146" s="120">
        <f t="shared" si="198"/>
        <v>0</v>
      </c>
      <c r="AR146" s="121">
        <f t="shared" si="199"/>
        <v>0</v>
      </c>
      <c r="AS146" s="120">
        <f t="shared" si="200"/>
        <v>0</v>
      </c>
      <c r="AT146" s="121">
        <f t="shared" si="201"/>
        <v>0</v>
      </c>
      <c r="AU146" s="122">
        <f t="shared" si="202"/>
        <v>0</v>
      </c>
      <c r="AV146" s="123">
        <f t="shared" si="203"/>
        <v>0</v>
      </c>
    </row>
    <row r="147" spans="1:48" ht="39.950000000000003" customHeight="1" thickBot="1">
      <c r="A147" s="644"/>
      <c r="B147" s="625"/>
      <c r="C147" s="146" t="s">
        <v>178</v>
      </c>
      <c r="D147" s="147" t="s">
        <v>181</v>
      </c>
      <c r="E147" s="148"/>
      <c r="F147" s="149"/>
      <c r="G147" s="150"/>
      <c r="H147" s="150"/>
      <c r="I147" s="150"/>
      <c r="J147" s="150"/>
      <c r="K147" s="150"/>
      <c r="L147" s="150"/>
      <c r="M147" s="150"/>
      <c r="N147" s="150"/>
      <c r="O147" s="150"/>
      <c r="P147" s="150"/>
      <c r="Q147" s="150"/>
      <c r="R147" s="150"/>
      <c r="S147" s="150"/>
      <c r="T147" s="150"/>
      <c r="U147" s="150"/>
      <c r="V147" s="150"/>
      <c r="W147" s="150"/>
      <c r="X147" s="150"/>
      <c r="Y147" s="150"/>
      <c r="Z147" s="150"/>
      <c r="AA147" s="150"/>
      <c r="AB147" s="150"/>
      <c r="AC147" s="150"/>
      <c r="AD147" s="150"/>
      <c r="AE147" s="150"/>
      <c r="AF147" s="150"/>
      <c r="AG147" s="150"/>
      <c r="AH147" s="150"/>
      <c r="AI147" s="150"/>
      <c r="AJ147" s="150"/>
      <c r="AK147" s="151"/>
      <c r="AL147" s="152">
        <f t="shared" si="193"/>
        <v>0</v>
      </c>
      <c r="AM147" s="120">
        <f t="shared" si="194"/>
        <v>0</v>
      </c>
      <c r="AN147" s="121">
        <f t="shared" si="195"/>
        <v>0</v>
      </c>
      <c r="AO147" s="120">
        <f t="shared" si="196"/>
        <v>0</v>
      </c>
      <c r="AP147" s="121">
        <f t="shared" si="197"/>
        <v>0</v>
      </c>
      <c r="AQ147" s="120">
        <f t="shared" si="198"/>
        <v>0</v>
      </c>
      <c r="AR147" s="121">
        <f t="shared" si="199"/>
        <v>0</v>
      </c>
      <c r="AS147" s="120">
        <f t="shared" si="200"/>
        <v>0</v>
      </c>
      <c r="AT147" s="121">
        <f t="shared" si="201"/>
        <v>0</v>
      </c>
      <c r="AU147" s="122">
        <f t="shared" si="202"/>
        <v>0</v>
      </c>
      <c r="AV147" s="123">
        <f t="shared" si="203"/>
        <v>0</v>
      </c>
    </row>
    <row r="148" spans="1:48" ht="39.950000000000003" customHeight="1" thickTop="1">
      <c r="A148" s="644"/>
      <c r="B148" s="623" t="s">
        <v>175</v>
      </c>
      <c r="C148" s="617" t="s">
        <v>176</v>
      </c>
      <c r="D148" s="618"/>
      <c r="E148" s="619"/>
      <c r="F148" s="112"/>
      <c r="G148" s="113"/>
      <c r="H148" s="113"/>
      <c r="I148" s="113"/>
      <c r="J148" s="113"/>
      <c r="K148" s="113"/>
      <c r="L148" s="113"/>
      <c r="M148" s="113"/>
      <c r="N148" s="113"/>
      <c r="O148" s="113"/>
      <c r="P148" s="113"/>
      <c r="Q148" s="113"/>
      <c r="R148" s="113"/>
      <c r="S148" s="113"/>
      <c r="T148" s="113"/>
      <c r="U148" s="113"/>
      <c r="V148" s="113"/>
      <c r="W148" s="113"/>
      <c r="X148" s="113"/>
      <c r="Y148" s="113"/>
      <c r="Z148" s="113"/>
      <c r="AA148" s="113"/>
      <c r="AB148" s="113"/>
      <c r="AC148" s="113"/>
      <c r="AD148" s="113"/>
      <c r="AE148" s="113"/>
      <c r="AF148" s="113"/>
      <c r="AG148" s="113"/>
      <c r="AH148" s="113"/>
      <c r="AI148" s="113"/>
      <c r="AJ148" s="113"/>
      <c r="AK148" s="114"/>
      <c r="AL148" s="115">
        <f t="shared" si="193"/>
        <v>0</v>
      </c>
      <c r="AM148" s="120">
        <f t="shared" si="194"/>
        <v>0</v>
      </c>
      <c r="AN148" s="121">
        <f t="shared" si="195"/>
        <v>0</v>
      </c>
      <c r="AO148" s="120">
        <f t="shared" si="196"/>
        <v>0</v>
      </c>
      <c r="AP148" s="121">
        <f t="shared" si="197"/>
        <v>0</v>
      </c>
      <c r="AQ148" s="120">
        <f t="shared" si="198"/>
        <v>0</v>
      </c>
      <c r="AR148" s="121">
        <f t="shared" si="199"/>
        <v>0</v>
      </c>
      <c r="AS148" s="120">
        <f t="shared" si="200"/>
        <v>0</v>
      </c>
      <c r="AT148" s="121">
        <f t="shared" si="201"/>
        <v>0</v>
      </c>
      <c r="AU148" s="122">
        <f t="shared" si="202"/>
        <v>0</v>
      </c>
      <c r="AV148" s="123">
        <f t="shared" si="203"/>
        <v>0</v>
      </c>
    </row>
    <row r="149" spans="1:48" ht="39.950000000000003" customHeight="1">
      <c r="A149" s="644"/>
      <c r="B149" s="624"/>
      <c r="C149" s="620" t="s">
        <v>177</v>
      </c>
      <c r="D149" s="621"/>
      <c r="E149" s="622"/>
      <c r="F149" s="131"/>
      <c r="G149" s="132"/>
      <c r="H149" s="132"/>
      <c r="I149" s="132"/>
      <c r="J149" s="132"/>
      <c r="K149" s="132"/>
      <c r="L149" s="132"/>
      <c r="M149" s="132"/>
      <c r="N149" s="132"/>
      <c r="O149" s="132"/>
      <c r="P149" s="132"/>
      <c r="Q149" s="132"/>
      <c r="R149" s="132"/>
      <c r="S149" s="132"/>
      <c r="T149" s="132"/>
      <c r="U149" s="132"/>
      <c r="V149" s="132"/>
      <c r="W149" s="132"/>
      <c r="X149" s="132"/>
      <c r="Y149" s="132"/>
      <c r="Z149" s="132"/>
      <c r="AA149" s="132"/>
      <c r="AB149" s="132"/>
      <c r="AC149" s="132"/>
      <c r="AD149" s="132"/>
      <c r="AE149" s="132"/>
      <c r="AF149" s="132"/>
      <c r="AG149" s="132"/>
      <c r="AH149" s="132"/>
      <c r="AI149" s="132"/>
      <c r="AJ149" s="132"/>
      <c r="AK149" s="133"/>
      <c r="AL149" s="134">
        <f t="shared" si="193"/>
        <v>0</v>
      </c>
      <c r="AM149" s="120">
        <f t="shared" si="194"/>
        <v>0</v>
      </c>
      <c r="AN149" s="121">
        <f t="shared" si="195"/>
        <v>0</v>
      </c>
      <c r="AO149" s="120">
        <f t="shared" si="196"/>
        <v>0</v>
      </c>
      <c r="AP149" s="121">
        <f t="shared" si="197"/>
        <v>0</v>
      </c>
      <c r="AQ149" s="120">
        <f t="shared" si="198"/>
        <v>0</v>
      </c>
      <c r="AR149" s="121">
        <f t="shared" si="199"/>
        <v>0</v>
      </c>
      <c r="AS149" s="120">
        <f t="shared" si="200"/>
        <v>0</v>
      </c>
      <c r="AT149" s="121">
        <f t="shared" si="201"/>
        <v>0</v>
      </c>
      <c r="AU149" s="122">
        <f t="shared" si="202"/>
        <v>0</v>
      </c>
      <c r="AV149" s="123">
        <f t="shared" si="203"/>
        <v>0</v>
      </c>
    </row>
    <row r="150" spans="1:48" ht="39.950000000000003" customHeight="1">
      <c r="A150" s="644"/>
      <c r="B150" s="624"/>
      <c r="C150" s="141" t="s">
        <v>178</v>
      </c>
      <c r="D150" s="142"/>
      <c r="E150" s="143" t="s">
        <v>181</v>
      </c>
      <c r="F150" s="131"/>
      <c r="G150" s="132"/>
      <c r="H150" s="132"/>
      <c r="I150" s="132"/>
      <c r="J150" s="132"/>
      <c r="K150" s="132"/>
      <c r="L150" s="132"/>
      <c r="M150" s="132"/>
      <c r="N150" s="132"/>
      <c r="O150" s="132"/>
      <c r="P150" s="132"/>
      <c r="Q150" s="132"/>
      <c r="R150" s="132"/>
      <c r="S150" s="132"/>
      <c r="T150" s="132"/>
      <c r="U150" s="132"/>
      <c r="V150" s="132"/>
      <c r="W150" s="132"/>
      <c r="X150" s="132"/>
      <c r="Y150" s="132"/>
      <c r="Z150" s="132"/>
      <c r="AA150" s="132"/>
      <c r="AB150" s="132"/>
      <c r="AC150" s="132"/>
      <c r="AD150" s="132"/>
      <c r="AE150" s="132"/>
      <c r="AF150" s="132"/>
      <c r="AG150" s="132"/>
      <c r="AH150" s="132"/>
      <c r="AI150" s="132"/>
      <c r="AJ150" s="132"/>
      <c r="AK150" s="133"/>
      <c r="AL150" s="134">
        <f t="shared" si="193"/>
        <v>0</v>
      </c>
      <c r="AM150" s="120">
        <f t="shared" si="194"/>
        <v>0</v>
      </c>
      <c r="AN150" s="121">
        <f t="shared" si="195"/>
        <v>0</v>
      </c>
      <c r="AO150" s="120">
        <f t="shared" si="196"/>
        <v>0</v>
      </c>
      <c r="AP150" s="121">
        <f t="shared" si="197"/>
        <v>0</v>
      </c>
      <c r="AQ150" s="120">
        <f t="shared" si="198"/>
        <v>0</v>
      </c>
      <c r="AR150" s="121">
        <f t="shared" si="199"/>
        <v>0</v>
      </c>
      <c r="AS150" s="120">
        <f t="shared" si="200"/>
        <v>0</v>
      </c>
      <c r="AT150" s="121">
        <f t="shared" si="201"/>
        <v>0</v>
      </c>
      <c r="AU150" s="122">
        <f t="shared" si="202"/>
        <v>0</v>
      </c>
      <c r="AV150" s="123">
        <f t="shared" si="203"/>
        <v>0</v>
      </c>
    </row>
    <row r="151" spans="1:48" ht="39.950000000000003" customHeight="1" thickBot="1">
      <c r="A151" s="644"/>
      <c r="B151" s="625"/>
      <c r="C151" s="146" t="s">
        <v>178</v>
      </c>
      <c r="D151" s="147" t="s">
        <v>181</v>
      </c>
      <c r="E151" s="148"/>
      <c r="F151" s="149"/>
      <c r="G151" s="150"/>
      <c r="H151" s="150"/>
      <c r="I151" s="150"/>
      <c r="J151" s="150"/>
      <c r="K151" s="150"/>
      <c r="L151" s="150"/>
      <c r="M151" s="150"/>
      <c r="N151" s="150"/>
      <c r="O151" s="150"/>
      <c r="P151" s="150"/>
      <c r="Q151" s="150"/>
      <c r="R151" s="150"/>
      <c r="S151" s="150"/>
      <c r="T151" s="150"/>
      <c r="U151" s="150"/>
      <c r="V151" s="150"/>
      <c r="W151" s="150"/>
      <c r="X151" s="150"/>
      <c r="Y151" s="150"/>
      <c r="Z151" s="150"/>
      <c r="AA151" s="150"/>
      <c r="AB151" s="150"/>
      <c r="AC151" s="150"/>
      <c r="AD151" s="150"/>
      <c r="AE151" s="150"/>
      <c r="AF151" s="150"/>
      <c r="AG151" s="150"/>
      <c r="AH151" s="150"/>
      <c r="AI151" s="150"/>
      <c r="AJ151" s="150"/>
      <c r="AK151" s="151"/>
      <c r="AL151" s="152">
        <f t="shared" si="193"/>
        <v>0</v>
      </c>
      <c r="AM151" s="153">
        <f t="shared" si="194"/>
        <v>0</v>
      </c>
      <c r="AN151" s="154">
        <f t="shared" si="195"/>
        <v>0</v>
      </c>
      <c r="AO151" s="120">
        <f t="shared" si="196"/>
        <v>0</v>
      </c>
      <c r="AP151" s="121">
        <f t="shared" si="197"/>
        <v>0</v>
      </c>
      <c r="AQ151" s="120">
        <f t="shared" si="198"/>
        <v>0</v>
      </c>
      <c r="AR151" s="121">
        <f t="shared" si="199"/>
        <v>0</v>
      </c>
      <c r="AS151" s="120">
        <f t="shared" si="200"/>
        <v>0</v>
      </c>
      <c r="AT151" s="121">
        <f t="shared" si="201"/>
        <v>0</v>
      </c>
      <c r="AU151" s="122">
        <f t="shared" si="202"/>
        <v>0</v>
      </c>
      <c r="AV151" s="123">
        <f t="shared" si="203"/>
        <v>0</v>
      </c>
    </row>
    <row r="152" spans="1:48" ht="19.5" customHeight="1" thickTop="1">
      <c r="A152" s="633" t="s">
        <v>185</v>
      </c>
      <c r="B152" s="32"/>
      <c r="C152" s="142" t="s">
        <v>178</v>
      </c>
      <c r="D152" s="142"/>
      <c r="E152" s="155"/>
      <c r="F152" s="156">
        <f>F138+F139+F142+F143+F146+F147+F150+F151</f>
        <v>0</v>
      </c>
      <c r="G152" s="156">
        <f t="shared" ref="G152" si="204">G138+G139+G142+G143+G146+G147+G150+G151</f>
        <v>0</v>
      </c>
      <c r="H152" s="156">
        <f t="shared" ref="H152" si="205">H138+H139+H142+H143+H146+H147+H150+H151</f>
        <v>0</v>
      </c>
      <c r="I152" s="156">
        <f t="shared" ref="I152" si="206">I138+I139+I142+I143+I146+I147+I150+I151</f>
        <v>0</v>
      </c>
      <c r="J152" s="156">
        <f t="shared" ref="J152" si="207">J138+J139+J142+J143+J146+J147+J150+J151</f>
        <v>0</v>
      </c>
      <c r="K152" s="156">
        <f t="shared" ref="K152" si="208">K138+K139+K142+K143+K146+K147+K150+K151</f>
        <v>0</v>
      </c>
      <c r="L152" s="156">
        <f t="shared" ref="L152" si="209">L138+L139+L142+L143+L146+L147+L150+L151</f>
        <v>0</v>
      </c>
      <c r="M152" s="156">
        <f t="shared" ref="M152" si="210">M138+M139+M142+M143+M146+M147+M150+M151</f>
        <v>0</v>
      </c>
      <c r="N152" s="156">
        <f t="shared" ref="N152" si="211">N138+N139+N142+N143+N146+N147+N150+N151</f>
        <v>0</v>
      </c>
      <c r="O152" s="156">
        <f t="shared" ref="O152" si="212">O138+O139+O142+O143+O146+O147+O150+O151</f>
        <v>0</v>
      </c>
      <c r="P152" s="156">
        <f t="shared" ref="P152" si="213">P138+P139+P142+P143+P146+P147+P150+P151</f>
        <v>0</v>
      </c>
      <c r="Q152" s="156">
        <f t="shared" ref="Q152" si="214">Q138+Q139+Q142+Q143+Q146+Q147+Q150+Q151</f>
        <v>0</v>
      </c>
      <c r="R152" s="156">
        <f t="shared" ref="R152" si="215">R138+R139+R142+R143+R146+R147+R150+R151</f>
        <v>0</v>
      </c>
      <c r="S152" s="156">
        <f t="shared" ref="S152" si="216">S138+S139+S142+S143+S146+S147+S150+S151</f>
        <v>0</v>
      </c>
      <c r="T152" s="156">
        <f t="shared" ref="T152" si="217">T138+T139+T142+T143+T146+T147+T150+T151</f>
        <v>0</v>
      </c>
      <c r="U152" s="156">
        <f t="shared" ref="U152" si="218">U138+U139+U142+U143+U146+U147+U150+U151</f>
        <v>0</v>
      </c>
      <c r="V152" s="156">
        <f t="shared" ref="V152" si="219">V138+V139+V142+V143+V146+V147+V150+V151</f>
        <v>0</v>
      </c>
      <c r="W152" s="156">
        <f t="shared" ref="W152" si="220">W138+W139+W142+W143+W146+W147+W150+W151</f>
        <v>0</v>
      </c>
      <c r="X152" s="156">
        <f t="shared" ref="X152" si="221">X138+X139+X142+X143+X146+X147+X150+X151</f>
        <v>0</v>
      </c>
      <c r="Y152" s="156">
        <f t="shared" ref="Y152" si="222">Y138+Y139+Y142+Y143+Y146+Y147+Y150+Y151</f>
        <v>0</v>
      </c>
      <c r="Z152" s="156">
        <f t="shared" ref="Z152" si="223">Z138+Z139+Z142+Z143+Z146+Z147+Z150+Z151</f>
        <v>0</v>
      </c>
      <c r="AA152" s="156">
        <f t="shared" ref="AA152" si="224">AA138+AA139+AA142+AA143+AA146+AA147+AA150+AA151</f>
        <v>0</v>
      </c>
      <c r="AB152" s="156">
        <f t="shared" ref="AB152" si="225">AB138+AB139+AB142+AB143+AB146+AB147+AB150+AB151</f>
        <v>0</v>
      </c>
      <c r="AC152" s="156">
        <f t="shared" ref="AC152" si="226">AC138+AC139+AC142+AC143+AC146+AC147+AC150+AC151</f>
        <v>0</v>
      </c>
      <c r="AD152" s="156">
        <f t="shared" ref="AD152" si="227">AD138+AD139+AD142+AD143+AD146+AD147+AD150+AD151</f>
        <v>0</v>
      </c>
      <c r="AE152" s="156">
        <f t="shared" ref="AE152" si="228">AE138+AE139+AE142+AE143+AE146+AE147+AE150+AE151</f>
        <v>0</v>
      </c>
      <c r="AF152" s="156">
        <f t="shared" ref="AF152" si="229">AF138+AF139+AF142+AF143+AF146+AF147+AF150+AF151</f>
        <v>0</v>
      </c>
      <c r="AG152" s="156">
        <f t="shared" ref="AG152" si="230">AG138+AG139+AG142+AG143+AG146+AG147+AG150+AG151</f>
        <v>0</v>
      </c>
      <c r="AH152" s="156">
        <f t="shared" ref="AH152" si="231">AH138+AH139+AH142+AH143+AH146+AH147+AH150+AH151</f>
        <v>0</v>
      </c>
      <c r="AI152" s="156">
        <f t="shared" ref="AI152" si="232">AI138+AI139+AI142+AI143+AI146+AI147+AI150+AI151</f>
        <v>0</v>
      </c>
      <c r="AJ152" s="156">
        <f t="shared" ref="AJ152" si="233">AJ138+AJ139+AJ142+AJ143+AJ146+AJ147+AJ150+AJ151</f>
        <v>0</v>
      </c>
      <c r="AK152" s="157">
        <f t="shared" ref="AK152" si="234">AK138+AK139+AK142+AK143+AK146+AK147+AK150+AK151</f>
        <v>0</v>
      </c>
      <c r="AL152" s="158">
        <f t="shared" si="193"/>
        <v>0</v>
      </c>
      <c r="AM152" s="116">
        <f>AM138+AM139+AM142+AM143+AM146+AM147+AM150+AM151</f>
        <v>0</v>
      </c>
      <c r="AN152" s="117">
        <f t="shared" ref="AN152" si="235">AN138+AN139+AN142+AN143+AN146+AN147+AN150+AN151</f>
        <v>0</v>
      </c>
      <c r="AO152" s="116">
        <f t="shared" ref="AO152" si="236">AO138+AO139+AO142+AO143+AO146+AO147+AO150+AO151</f>
        <v>0</v>
      </c>
      <c r="AP152" s="117">
        <f t="shared" ref="AP152" si="237">AP138+AP139+AP142+AP143+AP146+AP147+AP150+AP151</f>
        <v>0</v>
      </c>
      <c r="AQ152" s="116">
        <f t="shared" ref="AQ152" si="238">AQ138+AQ139+AQ142+AQ143+AQ146+AQ147+AQ150+AQ151</f>
        <v>0</v>
      </c>
      <c r="AR152" s="117">
        <f t="shared" ref="AR152" si="239">AR138+AR139+AR142+AR143+AR146+AR147+AR150+AR151</f>
        <v>0</v>
      </c>
      <c r="AS152" s="116">
        <f t="shared" ref="AS152" si="240">AS138+AS139+AS142+AS143+AS146+AS147+AS150+AS151</f>
        <v>0</v>
      </c>
      <c r="AT152" s="117">
        <f t="shared" ref="AT152" si="241">AT138+AT139+AT142+AT143+AT146+AT147+AT150+AT151</f>
        <v>0</v>
      </c>
      <c r="AU152" s="159">
        <f t="shared" ref="AU152" si="242">AU138+AU139+AU142+AU143+AU146+AU147+AU150+AU151</f>
        <v>0</v>
      </c>
      <c r="AV152" s="119">
        <f t="shared" ref="AV152" si="243">AV138+AV139+AV142+AV143+AV146+AV147+AV150+AV151</f>
        <v>0</v>
      </c>
    </row>
    <row r="153" spans="1:48" ht="19.5" customHeight="1">
      <c r="A153" s="634"/>
      <c r="B153" s="32"/>
      <c r="C153" s="626" t="s">
        <v>172</v>
      </c>
      <c r="D153" s="621"/>
      <c r="E153" s="622"/>
      <c r="F153" s="135">
        <f t="shared" ref="F153:AK153" si="244">+F137+F141+F145+F149</f>
        <v>0</v>
      </c>
      <c r="G153" s="135">
        <f t="shared" si="244"/>
        <v>0</v>
      </c>
      <c r="H153" s="135">
        <f t="shared" si="244"/>
        <v>0</v>
      </c>
      <c r="I153" s="135">
        <f t="shared" si="244"/>
        <v>0</v>
      </c>
      <c r="J153" s="135">
        <f t="shared" si="244"/>
        <v>0</v>
      </c>
      <c r="K153" s="135">
        <f t="shared" si="244"/>
        <v>0</v>
      </c>
      <c r="L153" s="135">
        <f t="shared" si="244"/>
        <v>0</v>
      </c>
      <c r="M153" s="135">
        <f t="shared" si="244"/>
        <v>0</v>
      </c>
      <c r="N153" s="135">
        <f t="shared" si="244"/>
        <v>0</v>
      </c>
      <c r="O153" s="135">
        <f t="shared" si="244"/>
        <v>0</v>
      </c>
      <c r="P153" s="135">
        <f t="shared" si="244"/>
        <v>0</v>
      </c>
      <c r="Q153" s="135">
        <f t="shared" si="244"/>
        <v>0</v>
      </c>
      <c r="R153" s="135">
        <f t="shared" si="244"/>
        <v>0</v>
      </c>
      <c r="S153" s="135">
        <f t="shared" si="244"/>
        <v>0</v>
      </c>
      <c r="T153" s="135">
        <f t="shared" si="244"/>
        <v>0</v>
      </c>
      <c r="U153" s="135">
        <f t="shared" si="244"/>
        <v>0</v>
      </c>
      <c r="V153" s="135">
        <f t="shared" si="244"/>
        <v>0</v>
      </c>
      <c r="W153" s="135">
        <f t="shared" si="244"/>
        <v>0</v>
      </c>
      <c r="X153" s="135">
        <f t="shared" si="244"/>
        <v>0</v>
      </c>
      <c r="Y153" s="135">
        <f t="shared" si="244"/>
        <v>0</v>
      </c>
      <c r="Z153" s="135">
        <f t="shared" si="244"/>
        <v>0</v>
      </c>
      <c r="AA153" s="135">
        <f t="shared" si="244"/>
        <v>0</v>
      </c>
      <c r="AB153" s="135">
        <f t="shared" si="244"/>
        <v>0</v>
      </c>
      <c r="AC153" s="135">
        <f t="shared" si="244"/>
        <v>0</v>
      </c>
      <c r="AD153" s="135">
        <f t="shared" si="244"/>
        <v>0</v>
      </c>
      <c r="AE153" s="135">
        <f t="shared" si="244"/>
        <v>0</v>
      </c>
      <c r="AF153" s="135">
        <f t="shared" si="244"/>
        <v>0</v>
      </c>
      <c r="AG153" s="135">
        <f t="shared" si="244"/>
        <v>0</v>
      </c>
      <c r="AH153" s="135">
        <f t="shared" si="244"/>
        <v>0</v>
      </c>
      <c r="AI153" s="135">
        <f t="shared" si="244"/>
        <v>0</v>
      </c>
      <c r="AJ153" s="135">
        <f t="shared" si="244"/>
        <v>0</v>
      </c>
      <c r="AK153" s="136">
        <f t="shared" si="244"/>
        <v>0</v>
      </c>
      <c r="AL153" s="137">
        <f t="shared" si="193"/>
        <v>0</v>
      </c>
      <c r="AM153" s="120">
        <f>AM137+AM141+AM145+AM149</f>
        <v>0</v>
      </c>
      <c r="AN153" s="121">
        <f t="shared" ref="AN153:AV153" si="245">AN137+AN141+AN145+AN149</f>
        <v>0</v>
      </c>
      <c r="AO153" s="120">
        <f t="shared" si="245"/>
        <v>0</v>
      </c>
      <c r="AP153" s="121">
        <f t="shared" si="245"/>
        <v>0</v>
      </c>
      <c r="AQ153" s="120">
        <f t="shared" si="245"/>
        <v>0</v>
      </c>
      <c r="AR153" s="121">
        <f t="shared" si="245"/>
        <v>0</v>
      </c>
      <c r="AS153" s="120">
        <f t="shared" si="245"/>
        <v>0</v>
      </c>
      <c r="AT153" s="121">
        <f t="shared" si="245"/>
        <v>0</v>
      </c>
      <c r="AU153" s="163">
        <f t="shared" si="245"/>
        <v>0</v>
      </c>
      <c r="AV153" s="123">
        <f t="shared" si="245"/>
        <v>0</v>
      </c>
    </row>
    <row r="154" spans="1:48" ht="19.5" customHeight="1" thickBot="1">
      <c r="A154" s="635"/>
      <c r="B154" s="32"/>
      <c r="C154" s="627" t="s">
        <v>176</v>
      </c>
      <c r="D154" s="628"/>
      <c r="E154" s="629"/>
      <c r="F154" s="124">
        <f t="shared" ref="F154:AK154" si="246">+F136+F140+F144+F148</f>
        <v>0</v>
      </c>
      <c r="G154" s="124">
        <f t="shared" si="246"/>
        <v>0</v>
      </c>
      <c r="H154" s="124">
        <f t="shared" si="246"/>
        <v>0</v>
      </c>
      <c r="I154" s="124">
        <f t="shared" si="246"/>
        <v>0</v>
      </c>
      <c r="J154" s="124">
        <f t="shared" si="246"/>
        <v>0</v>
      </c>
      <c r="K154" s="124">
        <f t="shared" si="246"/>
        <v>0</v>
      </c>
      <c r="L154" s="124">
        <f t="shared" si="246"/>
        <v>0</v>
      </c>
      <c r="M154" s="124">
        <f t="shared" si="246"/>
        <v>0</v>
      </c>
      <c r="N154" s="124">
        <f t="shared" si="246"/>
        <v>0</v>
      </c>
      <c r="O154" s="124">
        <f t="shared" si="246"/>
        <v>0</v>
      </c>
      <c r="P154" s="124">
        <f t="shared" si="246"/>
        <v>0</v>
      </c>
      <c r="Q154" s="124">
        <f t="shared" si="246"/>
        <v>0</v>
      </c>
      <c r="R154" s="124">
        <f t="shared" si="246"/>
        <v>0</v>
      </c>
      <c r="S154" s="124">
        <f t="shared" si="246"/>
        <v>0</v>
      </c>
      <c r="T154" s="124">
        <f t="shared" si="246"/>
        <v>0</v>
      </c>
      <c r="U154" s="124">
        <f t="shared" si="246"/>
        <v>0</v>
      </c>
      <c r="V154" s="124">
        <f t="shared" si="246"/>
        <v>0</v>
      </c>
      <c r="W154" s="124">
        <f t="shared" si="246"/>
        <v>0</v>
      </c>
      <c r="X154" s="124">
        <f t="shared" si="246"/>
        <v>0</v>
      </c>
      <c r="Y154" s="124">
        <f t="shared" si="246"/>
        <v>0</v>
      </c>
      <c r="Z154" s="124">
        <f t="shared" si="246"/>
        <v>0</v>
      </c>
      <c r="AA154" s="124">
        <f t="shared" si="246"/>
        <v>0</v>
      </c>
      <c r="AB154" s="124">
        <f t="shared" si="246"/>
        <v>0</v>
      </c>
      <c r="AC154" s="124">
        <f t="shared" si="246"/>
        <v>0</v>
      </c>
      <c r="AD154" s="124">
        <f t="shared" si="246"/>
        <v>0</v>
      </c>
      <c r="AE154" s="124">
        <f t="shared" si="246"/>
        <v>0</v>
      </c>
      <c r="AF154" s="124">
        <f t="shared" si="246"/>
        <v>0</v>
      </c>
      <c r="AG154" s="124">
        <f t="shared" si="246"/>
        <v>0</v>
      </c>
      <c r="AH154" s="124">
        <f t="shared" si="246"/>
        <v>0</v>
      </c>
      <c r="AI154" s="124">
        <f t="shared" si="246"/>
        <v>0</v>
      </c>
      <c r="AJ154" s="124">
        <f t="shared" si="246"/>
        <v>0</v>
      </c>
      <c r="AK154" s="125">
        <f t="shared" si="246"/>
        <v>0</v>
      </c>
      <c r="AL154" s="126">
        <f t="shared" si="193"/>
        <v>0</v>
      </c>
      <c r="AM154" s="127">
        <f>AM136+AM140+AM144+AM148</f>
        <v>0</v>
      </c>
      <c r="AN154" s="128">
        <f t="shared" ref="AN154:AV154" si="247">AN136+AN140+AN144+AN148</f>
        <v>0</v>
      </c>
      <c r="AO154" s="127">
        <f t="shared" si="247"/>
        <v>0</v>
      </c>
      <c r="AP154" s="128">
        <f t="shared" si="247"/>
        <v>0</v>
      </c>
      <c r="AQ154" s="127">
        <f t="shared" si="247"/>
        <v>0</v>
      </c>
      <c r="AR154" s="128">
        <f t="shared" si="247"/>
        <v>0</v>
      </c>
      <c r="AS154" s="127">
        <f t="shared" si="247"/>
        <v>0</v>
      </c>
      <c r="AT154" s="128">
        <f t="shared" si="247"/>
        <v>0</v>
      </c>
      <c r="AU154" s="129">
        <f t="shared" si="247"/>
        <v>0</v>
      </c>
      <c r="AV154" s="130">
        <f t="shared" si="247"/>
        <v>0</v>
      </c>
    </row>
    <row r="155" spans="1:48" ht="19.5" customHeight="1" thickBot="1">
      <c r="A155" s="35"/>
      <c r="B155" s="35"/>
      <c r="C155" s="36"/>
      <c r="D155" s="36"/>
      <c r="E155" s="37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38"/>
      <c r="U155" s="38"/>
      <c r="V155" s="38"/>
      <c r="W155" s="38"/>
      <c r="X155" s="38"/>
      <c r="Y155" s="38"/>
      <c r="Z155" s="38"/>
      <c r="AA155" s="38"/>
      <c r="AB155" s="38"/>
      <c r="AC155" s="38"/>
      <c r="AD155" s="38"/>
      <c r="AE155" s="38"/>
      <c r="AF155" s="38"/>
      <c r="AG155" s="38"/>
      <c r="AH155" s="38"/>
      <c r="AI155" s="38"/>
      <c r="AJ155" s="38"/>
      <c r="AK155" s="38"/>
      <c r="AL155" s="38"/>
      <c r="AM155" s="111"/>
      <c r="AN155" s="111"/>
      <c r="AO155" s="111"/>
      <c r="AP155" s="111"/>
      <c r="AQ155" s="111"/>
      <c r="AR155" s="111"/>
      <c r="AS155" s="111"/>
      <c r="AT155" s="111"/>
      <c r="AU155" s="111"/>
      <c r="AV155" s="111"/>
    </row>
    <row r="156" spans="1:48" s="25" customFormat="1" ht="21.75" customHeight="1" thickBot="1">
      <c r="A156" s="244" t="s">
        <v>163</v>
      </c>
      <c r="B156" s="636"/>
      <c r="C156" s="637"/>
      <c r="D156" s="637"/>
      <c r="E156" s="637"/>
      <c r="F156" s="637"/>
      <c r="G156" s="637"/>
      <c r="H156" s="637"/>
      <c r="I156" s="637"/>
      <c r="J156" s="637"/>
      <c r="K156" s="637"/>
      <c r="L156" s="637"/>
      <c r="M156" s="637"/>
      <c r="N156" s="637"/>
      <c r="O156" s="637"/>
      <c r="P156" s="637"/>
      <c r="Q156" s="637"/>
      <c r="R156" s="637"/>
      <c r="S156" s="637"/>
      <c r="T156" s="637"/>
      <c r="U156" s="637"/>
      <c r="V156" s="637"/>
      <c r="W156" s="637"/>
      <c r="X156" s="637"/>
      <c r="Y156" s="637"/>
      <c r="Z156" s="637"/>
      <c r="AA156" s="637"/>
      <c r="AB156" s="637"/>
      <c r="AC156" s="637"/>
      <c r="AD156" s="637"/>
      <c r="AE156" s="637"/>
      <c r="AF156" s="637"/>
      <c r="AG156" s="637"/>
      <c r="AH156" s="637"/>
      <c r="AI156" s="637"/>
      <c r="AJ156" s="637"/>
      <c r="AK156" s="638"/>
    </row>
    <row r="157" spans="1:48" ht="20.100000000000001" customHeight="1" thickBot="1">
      <c r="A157" s="97" t="s">
        <v>180</v>
      </c>
      <c r="B157" s="452"/>
      <c r="C157" s="453"/>
      <c r="D157" s="453"/>
      <c r="E157" s="453"/>
      <c r="F157" s="453"/>
      <c r="G157" s="453"/>
      <c r="H157" s="453"/>
      <c r="I157" s="453"/>
      <c r="J157" s="453"/>
      <c r="K157" s="453"/>
      <c r="L157" s="453"/>
      <c r="M157" s="453"/>
      <c r="N157" s="453"/>
      <c r="O157" s="453"/>
      <c r="P157" s="453"/>
      <c r="Q157" s="453"/>
      <c r="R157" s="453"/>
      <c r="S157" s="453"/>
      <c r="T157" s="453"/>
      <c r="U157" s="453"/>
      <c r="V157" s="453"/>
      <c r="W157" s="453"/>
      <c r="X157" s="453"/>
      <c r="Y157" s="453"/>
      <c r="Z157" s="453"/>
      <c r="AA157" s="453"/>
      <c r="AB157" s="453"/>
      <c r="AC157" s="453"/>
      <c r="AD157" s="453"/>
      <c r="AE157" s="453"/>
      <c r="AF157" s="453"/>
      <c r="AG157" s="453"/>
      <c r="AH157" s="453"/>
      <c r="AI157" s="453"/>
      <c r="AJ157" s="453"/>
      <c r="AK157" s="454"/>
    </row>
    <row r="158" spans="1:48" ht="20.100000000000001" customHeight="1" thickBot="1">
      <c r="A158" s="98" t="s">
        <v>225</v>
      </c>
      <c r="B158" s="453"/>
      <c r="C158" s="453"/>
      <c r="D158" s="453"/>
      <c r="E158" s="453"/>
      <c r="F158" s="453"/>
      <c r="G158" s="453"/>
      <c r="H158" s="453"/>
      <c r="I158" s="453"/>
      <c r="J158" s="453"/>
      <c r="K158" s="453"/>
      <c r="L158" s="453"/>
      <c r="M158" s="453"/>
      <c r="N158" s="453"/>
      <c r="O158" s="453"/>
      <c r="P158" s="453"/>
      <c r="Q158" s="453"/>
      <c r="R158" s="453"/>
      <c r="S158" s="453"/>
      <c r="T158" s="453"/>
      <c r="U158" s="453"/>
      <c r="V158" s="453"/>
      <c r="W158" s="453"/>
      <c r="X158" s="453"/>
      <c r="Y158" s="453"/>
      <c r="Z158" s="453"/>
      <c r="AA158" s="453"/>
      <c r="AB158" s="453"/>
      <c r="AC158" s="453"/>
      <c r="AD158" s="453"/>
      <c r="AE158" s="453"/>
      <c r="AF158" s="453"/>
      <c r="AG158" s="453"/>
      <c r="AH158" s="453"/>
      <c r="AI158" s="453"/>
      <c r="AJ158" s="453"/>
      <c r="AK158" s="454"/>
    </row>
    <row r="159" spans="1:48" ht="20.100000000000001" customHeight="1">
      <c r="A159" s="655" t="s">
        <v>10</v>
      </c>
      <c r="B159" s="657" t="s">
        <v>11</v>
      </c>
      <c r="C159" s="658" t="s">
        <v>0</v>
      </c>
      <c r="D159" s="659" t="s">
        <v>164</v>
      </c>
      <c r="E159" s="660"/>
      <c r="F159" s="663"/>
      <c r="G159" s="664"/>
      <c r="H159" s="664"/>
      <c r="I159" s="664"/>
      <c r="J159" s="664"/>
      <c r="K159" s="664"/>
      <c r="L159" s="664"/>
      <c r="M159" s="664"/>
      <c r="N159" s="664"/>
      <c r="O159" s="664"/>
      <c r="P159" s="664"/>
      <c r="Q159" s="664"/>
      <c r="R159" s="664"/>
      <c r="S159" s="664"/>
      <c r="T159" s="664"/>
      <c r="U159" s="664"/>
      <c r="V159" s="664"/>
      <c r="W159" s="664"/>
      <c r="X159" s="664"/>
      <c r="Y159" s="664"/>
      <c r="Z159" s="664"/>
      <c r="AA159" s="664"/>
      <c r="AB159" s="664"/>
      <c r="AC159" s="664"/>
      <c r="AD159" s="664"/>
      <c r="AE159" s="664"/>
      <c r="AF159" s="664"/>
      <c r="AG159" s="664"/>
      <c r="AH159" s="664"/>
      <c r="AI159" s="664"/>
      <c r="AJ159" s="664"/>
      <c r="AK159" s="665"/>
    </row>
    <row r="160" spans="1:48" ht="20.100000000000001" customHeight="1" thickBot="1">
      <c r="A160" s="656"/>
      <c r="B160" s="639"/>
      <c r="C160" s="641"/>
      <c r="D160" s="661"/>
      <c r="E160" s="662"/>
      <c r="F160" s="666" t="s">
        <v>15</v>
      </c>
      <c r="G160" s="653"/>
      <c r="H160" s="653"/>
      <c r="I160" s="653"/>
      <c r="J160" s="653"/>
      <c r="K160" s="653"/>
      <c r="L160" s="653"/>
      <c r="M160" s="667"/>
      <c r="N160" s="640" t="s">
        <v>16</v>
      </c>
      <c r="O160" s="653"/>
      <c r="P160" s="653"/>
      <c r="Q160" s="653"/>
      <c r="R160" s="653"/>
      <c r="S160" s="653"/>
      <c r="T160" s="653"/>
      <c r="U160" s="667"/>
      <c r="V160" s="640" t="s">
        <v>17</v>
      </c>
      <c r="W160" s="653"/>
      <c r="X160" s="653"/>
      <c r="Y160" s="653"/>
      <c r="Z160" s="653"/>
      <c r="AA160" s="653"/>
      <c r="AB160" s="653"/>
      <c r="AC160" s="667"/>
      <c r="AD160" s="640" t="s">
        <v>18</v>
      </c>
      <c r="AE160" s="653"/>
      <c r="AF160" s="653"/>
      <c r="AG160" s="653"/>
      <c r="AH160" s="653"/>
      <c r="AI160" s="653"/>
      <c r="AJ160" s="653"/>
      <c r="AK160" s="654"/>
      <c r="AM160" s="29"/>
    </row>
    <row r="161" spans="1:48" ht="20.100000000000001" customHeight="1" thickBot="1">
      <c r="A161" s="645"/>
      <c r="B161" s="639"/>
      <c r="C161" s="641"/>
      <c r="D161" s="642" t="s">
        <v>165</v>
      </c>
      <c r="E161" s="642" t="s">
        <v>166</v>
      </c>
      <c r="F161" s="639" t="s">
        <v>12</v>
      </c>
      <c r="G161" s="639"/>
      <c r="H161" s="639"/>
      <c r="I161" s="639"/>
      <c r="J161" s="639" t="s">
        <v>13</v>
      </c>
      <c r="K161" s="639"/>
      <c r="L161" s="639"/>
      <c r="M161" s="639"/>
      <c r="N161" s="639" t="s">
        <v>12</v>
      </c>
      <c r="O161" s="639"/>
      <c r="P161" s="639"/>
      <c r="Q161" s="639"/>
      <c r="R161" s="639" t="s">
        <v>13</v>
      </c>
      <c r="S161" s="639"/>
      <c r="T161" s="639"/>
      <c r="U161" s="639"/>
      <c r="V161" s="639" t="s">
        <v>12</v>
      </c>
      <c r="W161" s="639"/>
      <c r="X161" s="639"/>
      <c r="Y161" s="639"/>
      <c r="Z161" s="639" t="s">
        <v>13</v>
      </c>
      <c r="AA161" s="639"/>
      <c r="AB161" s="639"/>
      <c r="AC161" s="639"/>
      <c r="AD161" s="639" t="s">
        <v>12</v>
      </c>
      <c r="AE161" s="639"/>
      <c r="AF161" s="639"/>
      <c r="AG161" s="639"/>
      <c r="AH161" s="639" t="s">
        <v>13</v>
      </c>
      <c r="AI161" s="639"/>
      <c r="AJ161" s="639"/>
      <c r="AK161" s="640"/>
      <c r="AL161" s="677" t="s">
        <v>182</v>
      </c>
      <c r="AM161" s="675" t="s">
        <v>217</v>
      </c>
      <c r="AN161" s="676"/>
      <c r="AO161" s="675" t="s">
        <v>218</v>
      </c>
      <c r="AP161" s="676"/>
      <c r="AQ161" s="675" t="s">
        <v>219</v>
      </c>
      <c r="AR161" s="676"/>
      <c r="AS161" s="675" t="s">
        <v>220</v>
      </c>
      <c r="AT161" s="676"/>
      <c r="AU161" s="675" t="s">
        <v>221</v>
      </c>
      <c r="AV161" s="676"/>
    </row>
    <row r="162" spans="1:48" ht="20.100000000000001" customHeight="1" thickBot="1">
      <c r="A162" s="645"/>
      <c r="B162" s="639"/>
      <c r="C162" s="641"/>
      <c r="D162" s="642"/>
      <c r="E162" s="642"/>
      <c r="F162" s="66" t="s">
        <v>167</v>
      </c>
      <c r="G162" s="66" t="s">
        <v>168</v>
      </c>
      <c r="H162" s="66" t="s">
        <v>169</v>
      </c>
      <c r="I162" s="66" t="s">
        <v>170</v>
      </c>
      <c r="J162" s="66" t="s">
        <v>167</v>
      </c>
      <c r="K162" s="66" t="s">
        <v>168</v>
      </c>
      <c r="L162" s="66" t="s">
        <v>169</v>
      </c>
      <c r="M162" s="66" t="s">
        <v>170</v>
      </c>
      <c r="N162" s="66" t="s">
        <v>167</v>
      </c>
      <c r="O162" s="66" t="s">
        <v>168</v>
      </c>
      <c r="P162" s="66" t="s">
        <v>169</v>
      </c>
      <c r="Q162" s="66" t="s">
        <v>170</v>
      </c>
      <c r="R162" s="66" t="s">
        <v>167</v>
      </c>
      <c r="S162" s="66" t="s">
        <v>168</v>
      </c>
      <c r="T162" s="66" t="s">
        <v>169</v>
      </c>
      <c r="U162" s="66" t="s">
        <v>170</v>
      </c>
      <c r="V162" s="66" t="s">
        <v>167</v>
      </c>
      <c r="W162" s="66" t="s">
        <v>168</v>
      </c>
      <c r="X162" s="66" t="s">
        <v>169</v>
      </c>
      <c r="Y162" s="66" t="s">
        <v>170</v>
      </c>
      <c r="Z162" s="66" t="s">
        <v>167</v>
      </c>
      <c r="AA162" s="66" t="s">
        <v>168</v>
      </c>
      <c r="AB162" s="66" t="s">
        <v>169</v>
      </c>
      <c r="AC162" s="66" t="s">
        <v>170</v>
      </c>
      <c r="AD162" s="66" t="s">
        <v>167</v>
      </c>
      <c r="AE162" s="66" t="s">
        <v>168</v>
      </c>
      <c r="AF162" s="66" t="s">
        <v>169</v>
      </c>
      <c r="AG162" s="66" t="s">
        <v>170</v>
      </c>
      <c r="AH162" s="66" t="s">
        <v>167</v>
      </c>
      <c r="AI162" s="66" t="s">
        <v>168</v>
      </c>
      <c r="AJ162" s="66" t="s">
        <v>169</v>
      </c>
      <c r="AK162" s="65" t="s">
        <v>170</v>
      </c>
      <c r="AL162" s="678"/>
      <c r="AM162" s="96" t="s">
        <v>222</v>
      </c>
      <c r="AN162" s="96" t="s">
        <v>223</v>
      </c>
      <c r="AO162" s="96" t="s">
        <v>222</v>
      </c>
      <c r="AP162" s="96" t="s">
        <v>223</v>
      </c>
      <c r="AQ162" s="96" t="s">
        <v>222</v>
      </c>
      <c r="AR162" s="96" t="s">
        <v>223</v>
      </c>
      <c r="AS162" s="96" t="s">
        <v>222</v>
      </c>
      <c r="AT162" s="96" t="s">
        <v>223</v>
      </c>
      <c r="AU162" s="96" t="s">
        <v>222</v>
      </c>
      <c r="AV162" s="96" t="s">
        <v>223</v>
      </c>
    </row>
    <row r="163" spans="1:48" ht="39.950000000000003" customHeight="1" thickTop="1">
      <c r="A163" s="643"/>
      <c r="B163" s="623" t="s">
        <v>171</v>
      </c>
      <c r="C163" s="630" t="s">
        <v>176</v>
      </c>
      <c r="D163" s="631"/>
      <c r="E163" s="632"/>
      <c r="F163" s="112"/>
      <c r="G163" s="113"/>
      <c r="H163" s="113"/>
      <c r="I163" s="113"/>
      <c r="J163" s="113"/>
      <c r="K163" s="113"/>
      <c r="L163" s="113"/>
      <c r="M163" s="113"/>
      <c r="N163" s="113"/>
      <c r="O163" s="113"/>
      <c r="P163" s="113"/>
      <c r="Q163" s="113"/>
      <c r="R163" s="113"/>
      <c r="S163" s="113"/>
      <c r="T163" s="113"/>
      <c r="U163" s="113"/>
      <c r="V163" s="113"/>
      <c r="W163" s="113"/>
      <c r="X163" s="113"/>
      <c r="Y163" s="113"/>
      <c r="Z163" s="113"/>
      <c r="AA163" s="113"/>
      <c r="AB163" s="113"/>
      <c r="AC163" s="113"/>
      <c r="AD163" s="113"/>
      <c r="AE163" s="113"/>
      <c r="AF163" s="113"/>
      <c r="AG163" s="113"/>
      <c r="AH163" s="113"/>
      <c r="AI163" s="113"/>
      <c r="AJ163" s="113"/>
      <c r="AK163" s="114"/>
      <c r="AL163" s="115">
        <f>SUM(F163:AK163)</f>
        <v>0</v>
      </c>
      <c r="AM163" s="116">
        <f>SUM(F163:I163)+SUM(N163:Q163)+SUM(V163:Y163)+SUM(AD163:AG163)</f>
        <v>0</v>
      </c>
      <c r="AN163" s="117">
        <f>SUM(J163:M163)+SUM(R163:U163)+SUM(Z163:AC163)+SUM(AH163:AK163)</f>
        <v>0</v>
      </c>
      <c r="AO163" s="116">
        <f>SUM(F163:I163)</f>
        <v>0</v>
      </c>
      <c r="AP163" s="117">
        <f>SUM(J163:M163)</f>
        <v>0</v>
      </c>
      <c r="AQ163" s="116">
        <f>SUM(N163:Q163)</f>
        <v>0</v>
      </c>
      <c r="AR163" s="117">
        <f>SUM(R162:U162)</f>
        <v>0</v>
      </c>
      <c r="AS163" s="116">
        <f>SUM(V163:Y163)</f>
        <v>0</v>
      </c>
      <c r="AT163" s="117">
        <f>SUM(Z163:AC163)</f>
        <v>0</v>
      </c>
      <c r="AU163" s="118">
        <f>SUM(AD163:AG163)</f>
        <v>0</v>
      </c>
      <c r="AV163" s="119">
        <f>SUM(AH163:AK163)</f>
        <v>0</v>
      </c>
    </row>
    <row r="164" spans="1:48" ht="39.950000000000003" customHeight="1">
      <c r="A164" s="644"/>
      <c r="B164" s="624"/>
      <c r="C164" s="620" t="s">
        <v>177</v>
      </c>
      <c r="D164" s="621"/>
      <c r="E164" s="622"/>
      <c r="F164" s="131"/>
      <c r="G164" s="132"/>
      <c r="H164" s="132"/>
      <c r="I164" s="132"/>
      <c r="J164" s="132"/>
      <c r="K164" s="132"/>
      <c r="L164" s="132"/>
      <c r="M164" s="132"/>
      <c r="N164" s="132"/>
      <c r="O164" s="132"/>
      <c r="P164" s="132"/>
      <c r="Q164" s="132"/>
      <c r="R164" s="132"/>
      <c r="S164" s="132"/>
      <c r="T164" s="132"/>
      <c r="U164" s="132"/>
      <c r="V164" s="132"/>
      <c r="W164" s="132"/>
      <c r="X164" s="132"/>
      <c r="Y164" s="132"/>
      <c r="Z164" s="132"/>
      <c r="AA164" s="132"/>
      <c r="AB164" s="132"/>
      <c r="AC164" s="132"/>
      <c r="AD164" s="132"/>
      <c r="AE164" s="132"/>
      <c r="AF164" s="132"/>
      <c r="AG164" s="132"/>
      <c r="AH164" s="132"/>
      <c r="AI164" s="132"/>
      <c r="AJ164" s="132"/>
      <c r="AK164" s="133"/>
      <c r="AL164" s="134">
        <f t="shared" ref="AL164:AL181" si="248">SUM(F164:AK164)</f>
        <v>0</v>
      </c>
      <c r="AM164" s="120">
        <f t="shared" ref="AM164:AM178" si="249">SUM(F164:I164)+SUM(N164:Q164)+SUM(V164:Y164)+SUM(AD164:AG164)</f>
        <v>0</v>
      </c>
      <c r="AN164" s="121">
        <f t="shared" ref="AN164:AN178" si="250">SUM(J164:M164)+SUM(R164:U164)+SUM(Z164:AC164)+SUM(AH164:AK164)</f>
        <v>0</v>
      </c>
      <c r="AO164" s="120">
        <f t="shared" ref="AO164:AO178" si="251">SUM(F164:I164)</f>
        <v>0</v>
      </c>
      <c r="AP164" s="121">
        <f t="shared" ref="AP164:AP178" si="252">SUM(J164:M164)</f>
        <v>0</v>
      </c>
      <c r="AQ164" s="120">
        <f t="shared" ref="AQ164:AQ178" si="253">SUM(N164:Q164)</f>
        <v>0</v>
      </c>
      <c r="AR164" s="121">
        <f t="shared" ref="AR164:AR178" si="254">SUM(R163:U163)</f>
        <v>0</v>
      </c>
      <c r="AS164" s="120">
        <f t="shared" ref="AS164:AS178" si="255">SUM(V164:Y164)</f>
        <v>0</v>
      </c>
      <c r="AT164" s="121">
        <f t="shared" ref="AT164:AT178" si="256">SUM(Z164:AC164)</f>
        <v>0</v>
      </c>
      <c r="AU164" s="122">
        <f t="shared" ref="AU164:AU178" si="257">SUM(AD164:AG164)</f>
        <v>0</v>
      </c>
      <c r="AV164" s="123">
        <f t="shared" ref="AV164:AV178" si="258">SUM(AH164:AK164)</f>
        <v>0</v>
      </c>
    </row>
    <row r="165" spans="1:48" ht="39.950000000000003" customHeight="1">
      <c r="A165" s="644"/>
      <c r="B165" s="624"/>
      <c r="C165" s="141" t="s">
        <v>178</v>
      </c>
      <c r="D165" s="142"/>
      <c r="E165" s="143" t="s">
        <v>181</v>
      </c>
      <c r="F165" s="131"/>
      <c r="G165" s="132"/>
      <c r="H165" s="132"/>
      <c r="I165" s="132"/>
      <c r="J165" s="132"/>
      <c r="K165" s="132"/>
      <c r="L165" s="132"/>
      <c r="M165" s="132"/>
      <c r="N165" s="132"/>
      <c r="O165" s="132"/>
      <c r="P165" s="132"/>
      <c r="Q165" s="132"/>
      <c r="R165" s="132"/>
      <c r="S165" s="132"/>
      <c r="T165" s="132"/>
      <c r="U165" s="132"/>
      <c r="V165" s="132"/>
      <c r="W165" s="132"/>
      <c r="X165" s="132"/>
      <c r="Y165" s="132"/>
      <c r="Z165" s="132"/>
      <c r="AA165" s="132"/>
      <c r="AB165" s="132"/>
      <c r="AC165" s="132"/>
      <c r="AD165" s="132"/>
      <c r="AE165" s="132"/>
      <c r="AF165" s="132"/>
      <c r="AG165" s="132"/>
      <c r="AH165" s="132"/>
      <c r="AI165" s="132"/>
      <c r="AJ165" s="132"/>
      <c r="AK165" s="133"/>
      <c r="AL165" s="134">
        <f t="shared" si="248"/>
        <v>0</v>
      </c>
      <c r="AM165" s="120">
        <f t="shared" si="249"/>
        <v>0</v>
      </c>
      <c r="AN165" s="121">
        <f t="shared" si="250"/>
        <v>0</v>
      </c>
      <c r="AO165" s="120">
        <f t="shared" si="251"/>
        <v>0</v>
      </c>
      <c r="AP165" s="121">
        <f t="shared" si="252"/>
        <v>0</v>
      </c>
      <c r="AQ165" s="120">
        <f t="shared" si="253"/>
        <v>0</v>
      </c>
      <c r="AR165" s="121">
        <f t="shared" si="254"/>
        <v>0</v>
      </c>
      <c r="AS165" s="120">
        <f t="shared" si="255"/>
        <v>0</v>
      </c>
      <c r="AT165" s="121">
        <f t="shared" si="256"/>
        <v>0</v>
      </c>
      <c r="AU165" s="122">
        <f t="shared" si="257"/>
        <v>0</v>
      </c>
      <c r="AV165" s="123">
        <f t="shared" si="258"/>
        <v>0</v>
      </c>
    </row>
    <row r="166" spans="1:48" ht="39.950000000000003" customHeight="1" thickBot="1">
      <c r="A166" s="644"/>
      <c r="B166" s="625"/>
      <c r="C166" s="146" t="s">
        <v>178</v>
      </c>
      <c r="D166" s="147" t="s">
        <v>181</v>
      </c>
      <c r="E166" s="148"/>
      <c r="F166" s="149"/>
      <c r="G166" s="150"/>
      <c r="H166" s="150"/>
      <c r="I166" s="150"/>
      <c r="J166" s="150"/>
      <c r="K166" s="150"/>
      <c r="L166" s="150"/>
      <c r="M166" s="150"/>
      <c r="N166" s="150"/>
      <c r="O166" s="150"/>
      <c r="P166" s="150"/>
      <c r="Q166" s="150"/>
      <c r="R166" s="150"/>
      <c r="S166" s="150"/>
      <c r="T166" s="150"/>
      <c r="U166" s="150"/>
      <c r="V166" s="150"/>
      <c r="W166" s="150"/>
      <c r="X166" s="150"/>
      <c r="Y166" s="150"/>
      <c r="Z166" s="150"/>
      <c r="AA166" s="150"/>
      <c r="AB166" s="150"/>
      <c r="AC166" s="150"/>
      <c r="AD166" s="150"/>
      <c r="AE166" s="150"/>
      <c r="AF166" s="150"/>
      <c r="AG166" s="150"/>
      <c r="AH166" s="150"/>
      <c r="AI166" s="150"/>
      <c r="AJ166" s="150"/>
      <c r="AK166" s="151"/>
      <c r="AL166" s="152">
        <f t="shared" si="248"/>
        <v>0</v>
      </c>
      <c r="AM166" s="120">
        <f t="shared" si="249"/>
        <v>0</v>
      </c>
      <c r="AN166" s="121">
        <f t="shared" si="250"/>
        <v>0</v>
      </c>
      <c r="AO166" s="120">
        <f t="shared" si="251"/>
        <v>0</v>
      </c>
      <c r="AP166" s="121">
        <f t="shared" si="252"/>
        <v>0</v>
      </c>
      <c r="AQ166" s="120">
        <f t="shared" si="253"/>
        <v>0</v>
      </c>
      <c r="AR166" s="121">
        <f t="shared" si="254"/>
        <v>0</v>
      </c>
      <c r="AS166" s="120">
        <f t="shared" si="255"/>
        <v>0</v>
      </c>
      <c r="AT166" s="121">
        <f t="shared" si="256"/>
        <v>0</v>
      </c>
      <c r="AU166" s="122">
        <f t="shared" si="257"/>
        <v>0</v>
      </c>
      <c r="AV166" s="123">
        <f t="shared" si="258"/>
        <v>0</v>
      </c>
    </row>
    <row r="167" spans="1:48" ht="39.950000000000003" customHeight="1" thickTop="1">
      <c r="A167" s="644"/>
      <c r="B167" s="623" t="s">
        <v>173</v>
      </c>
      <c r="C167" s="617" t="s">
        <v>176</v>
      </c>
      <c r="D167" s="618"/>
      <c r="E167" s="619"/>
      <c r="F167" s="112"/>
      <c r="G167" s="113"/>
      <c r="H167" s="113"/>
      <c r="I167" s="113"/>
      <c r="J167" s="113"/>
      <c r="K167" s="113"/>
      <c r="L167" s="113"/>
      <c r="M167" s="113"/>
      <c r="N167" s="113"/>
      <c r="O167" s="113"/>
      <c r="P167" s="113"/>
      <c r="Q167" s="113"/>
      <c r="R167" s="113"/>
      <c r="S167" s="113"/>
      <c r="T167" s="113"/>
      <c r="U167" s="113"/>
      <c r="V167" s="113"/>
      <c r="W167" s="113"/>
      <c r="X167" s="113"/>
      <c r="Y167" s="113"/>
      <c r="Z167" s="113"/>
      <c r="AA167" s="113"/>
      <c r="AB167" s="113"/>
      <c r="AC167" s="113"/>
      <c r="AD167" s="113"/>
      <c r="AE167" s="113"/>
      <c r="AF167" s="113"/>
      <c r="AG167" s="113"/>
      <c r="AH167" s="113"/>
      <c r="AI167" s="113"/>
      <c r="AJ167" s="113"/>
      <c r="AK167" s="114"/>
      <c r="AL167" s="115">
        <f t="shared" si="248"/>
        <v>0</v>
      </c>
      <c r="AM167" s="120">
        <f t="shared" si="249"/>
        <v>0</v>
      </c>
      <c r="AN167" s="121">
        <f t="shared" si="250"/>
        <v>0</v>
      </c>
      <c r="AO167" s="120">
        <f t="shared" si="251"/>
        <v>0</v>
      </c>
      <c r="AP167" s="121">
        <f t="shared" si="252"/>
        <v>0</v>
      </c>
      <c r="AQ167" s="120">
        <f t="shared" si="253"/>
        <v>0</v>
      </c>
      <c r="AR167" s="121">
        <f t="shared" si="254"/>
        <v>0</v>
      </c>
      <c r="AS167" s="120">
        <f t="shared" si="255"/>
        <v>0</v>
      </c>
      <c r="AT167" s="121">
        <f t="shared" si="256"/>
        <v>0</v>
      </c>
      <c r="AU167" s="122">
        <f t="shared" si="257"/>
        <v>0</v>
      </c>
      <c r="AV167" s="123">
        <f t="shared" si="258"/>
        <v>0</v>
      </c>
    </row>
    <row r="168" spans="1:48" ht="39.950000000000003" customHeight="1">
      <c r="A168" s="644"/>
      <c r="B168" s="624"/>
      <c r="C168" s="620" t="s">
        <v>177</v>
      </c>
      <c r="D168" s="621"/>
      <c r="E168" s="622"/>
      <c r="F168" s="131"/>
      <c r="G168" s="132"/>
      <c r="H168" s="132"/>
      <c r="I168" s="132"/>
      <c r="J168" s="132"/>
      <c r="K168" s="132"/>
      <c r="L168" s="132"/>
      <c r="M168" s="132"/>
      <c r="N168" s="132"/>
      <c r="O168" s="132"/>
      <c r="P168" s="132"/>
      <c r="Q168" s="132"/>
      <c r="R168" s="132"/>
      <c r="S168" s="132"/>
      <c r="T168" s="132"/>
      <c r="U168" s="132"/>
      <c r="V168" s="132"/>
      <c r="W168" s="132"/>
      <c r="X168" s="132"/>
      <c r="Y168" s="132"/>
      <c r="Z168" s="132"/>
      <c r="AA168" s="132"/>
      <c r="AB168" s="132"/>
      <c r="AC168" s="132"/>
      <c r="AD168" s="132"/>
      <c r="AE168" s="132"/>
      <c r="AF168" s="132"/>
      <c r="AG168" s="132"/>
      <c r="AH168" s="132"/>
      <c r="AI168" s="132"/>
      <c r="AJ168" s="132"/>
      <c r="AK168" s="133"/>
      <c r="AL168" s="134">
        <f t="shared" si="248"/>
        <v>0</v>
      </c>
      <c r="AM168" s="120">
        <f t="shared" si="249"/>
        <v>0</v>
      </c>
      <c r="AN168" s="121">
        <f t="shared" si="250"/>
        <v>0</v>
      </c>
      <c r="AO168" s="120">
        <f t="shared" si="251"/>
        <v>0</v>
      </c>
      <c r="AP168" s="121">
        <f t="shared" si="252"/>
        <v>0</v>
      </c>
      <c r="AQ168" s="120">
        <f t="shared" si="253"/>
        <v>0</v>
      </c>
      <c r="AR168" s="121">
        <f t="shared" si="254"/>
        <v>0</v>
      </c>
      <c r="AS168" s="120">
        <f t="shared" si="255"/>
        <v>0</v>
      </c>
      <c r="AT168" s="121">
        <f t="shared" si="256"/>
        <v>0</v>
      </c>
      <c r="AU168" s="122">
        <f t="shared" si="257"/>
        <v>0</v>
      </c>
      <c r="AV168" s="123">
        <f t="shared" si="258"/>
        <v>0</v>
      </c>
    </row>
    <row r="169" spans="1:48" ht="39.950000000000003" customHeight="1">
      <c r="A169" s="644"/>
      <c r="B169" s="624"/>
      <c r="C169" s="141" t="s">
        <v>178</v>
      </c>
      <c r="D169" s="142"/>
      <c r="E169" s="143" t="s">
        <v>181</v>
      </c>
      <c r="F169" s="131"/>
      <c r="G169" s="132"/>
      <c r="H169" s="132"/>
      <c r="I169" s="132"/>
      <c r="J169" s="132"/>
      <c r="K169" s="132"/>
      <c r="L169" s="132"/>
      <c r="M169" s="132"/>
      <c r="N169" s="132"/>
      <c r="O169" s="132"/>
      <c r="P169" s="132"/>
      <c r="Q169" s="132"/>
      <c r="R169" s="132"/>
      <c r="S169" s="132"/>
      <c r="T169" s="132"/>
      <c r="U169" s="132"/>
      <c r="V169" s="132"/>
      <c r="W169" s="132"/>
      <c r="X169" s="132"/>
      <c r="Y169" s="132"/>
      <c r="Z169" s="132"/>
      <c r="AA169" s="132"/>
      <c r="AB169" s="132"/>
      <c r="AC169" s="132"/>
      <c r="AD169" s="132"/>
      <c r="AE169" s="132"/>
      <c r="AF169" s="132"/>
      <c r="AG169" s="132"/>
      <c r="AH169" s="132"/>
      <c r="AI169" s="132"/>
      <c r="AJ169" s="132"/>
      <c r="AK169" s="133"/>
      <c r="AL169" s="134">
        <f t="shared" si="248"/>
        <v>0</v>
      </c>
      <c r="AM169" s="120">
        <f t="shared" si="249"/>
        <v>0</v>
      </c>
      <c r="AN169" s="121">
        <f t="shared" si="250"/>
        <v>0</v>
      </c>
      <c r="AO169" s="120">
        <f t="shared" si="251"/>
        <v>0</v>
      </c>
      <c r="AP169" s="121">
        <f t="shared" si="252"/>
        <v>0</v>
      </c>
      <c r="AQ169" s="120">
        <f t="shared" si="253"/>
        <v>0</v>
      </c>
      <c r="AR169" s="121">
        <f t="shared" si="254"/>
        <v>0</v>
      </c>
      <c r="AS169" s="120">
        <f t="shared" si="255"/>
        <v>0</v>
      </c>
      <c r="AT169" s="121">
        <f t="shared" si="256"/>
        <v>0</v>
      </c>
      <c r="AU169" s="122">
        <f t="shared" si="257"/>
        <v>0</v>
      </c>
      <c r="AV169" s="123">
        <f t="shared" si="258"/>
        <v>0</v>
      </c>
    </row>
    <row r="170" spans="1:48" ht="39.950000000000003" customHeight="1" thickBot="1">
      <c r="A170" s="644"/>
      <c r="B170" s="625"/>
      <c r="C170" s="146" t="s">
        <v>178</v>
      </c>
      <c r="D170" s="147" t="s">
        <v>181</v>
      </c>
      <c r="E170" s="148"/>
      <c r="F170" s="149"/>
      <c r="G170" s="150"/>
      <c r="H170" s="150"/>
      <c r="I170" s="150"/>
      <c r="J170" s="150"/>
      <c r="K170" s="150"/>
      <c r="L170" s="150"/>
      <c r="M170" s="150"/>
      <c r="N170" s="150"/>
      <c r="O170" s="150"/>
      <c r="P170" s="150"/>
      <c r="Q170" s="150"/>
      <c r="R170" s="150"/>
      <c r="S170" s="150"/>
      <c r="T170" s="150"/>
      <c r="U170" s="150"/>
      <c r="V170" s="150"/>
      <c r="W170" s="150"/>
      <c r="X170" s="150"/>
      <c r="Y170" s="150"/>
      <c r="Z170" s="150"/>
      <c r="AA170" s="150"/>
      <c r="AB170" s="150"/>
      <c r="AC170" s="150"/>
      <c r="AD170" s="150"/>
      <c r="AE170" s="150"/>
      <c r="AF170" s="150"/>
      <c r="AG170" s="150"/>
      <c r="AH170" s="150"/>
      <c r="AI170" s="150"/>
      <c r="AJ170" s="150"/>
      <c r="AK170" s="151"/>
      <c r="AL170" s="152">
        <f t="shared" si="248"/>
        <v>0</v>
      </c>
      <c r="AM170" s="120">
        <f t="shared" si="249"/>
        <v>0</v>
      </c>
      <c r="AN170" s="121">
        <f t="shared" si="250"/>
        <v>0</v>
      </c>
      <c r="AO170" s="120">
        <f t="shared" si="251"/>
        <v>0</v>
      </c>
      <c r="AP170" s="121">
        <f t="shared" si="252"/>
        <v>0</v>
      </c>
      <c r="AQ170" s="120">
        <f t="shared" si="253"/>
        <v>0</v>
      </c>
      <c r="AR170" s="121">
        <f t="shared" si="254"/>
        <v>0</v>
      </c>
      <c r="AS170" s="120">
        <f t="shared" si="255"/>
        <v>0</v>
      </c>
      <c r="AT170" s="121">
        <f t="shared" si="256"/>
        <v>0</v>
      </c>
      <c r="AU170" s="122">
        <f t="shared" si="257"/>
        <v>0</v>
      </c>
      <c r="AV170" s="123">
        <f t="shared" si="258"/>
        <v>0</v>
      </c>
    </row>
    <row r="171" spans="1:48" ht="39.950000000000003" customHeight="1" thickTop="1">
      <c r="A171" s="644"/>
      <c r="B171" s="623" t="s">
        <v>174</v>
      </c>
      <c r="C171" s="617" t="s">
        <v>176</v>
      </c>
      <c r="D171" s="618"/>
      <c r="E171" s="619"/>
      <c r="F171" s="112"/>
      <c r="G171" s="113"/>
      <c r="H171" s="113"/>
      <c r="I171" s="113"/>
      <c r="J171" s="113"/>
      <c r="K171" s="113"/>
      <c r="L171" s="113"/>
      <c r="M171" s="113"/>
      <c r="N171" s="113"/>
      <c r="O171" s="113"/>
      <c r="P171" s="113"/>
      <c r="Q171" s="113"/>
      <c r="R171" s="113"/>
      <c r="S171" s="113"/>
      <c r="T171" s="113"/>
      <c r="U171" s="113"/>
      <c r="V171" s="113"/>
      <c r="W171" s="113"/>
      <c r="X171" s="113"/>
      <c r="Y171" s="113"/>
      <c r="Z171" s="113"/>
      <c r="AA171" s="113"/>
      <c r="AB171" s="113"/>
      <c r="AC171" s="113"/>
      <c r="AD171" s="113"/>
      <c r="AE171" s="113"/>
      <c r="AF171" s="113"/>
      <c r="AG171" s="113"/>
      <c r="AH171" s="113"/>
      <c r="AI171" s="113"/>
      <c r="AJ171" s="113"/>
      <c r="AK171" s="114"/>
      <c r="AL171" s="115">
        <f t="shared" si="248"/>
        <v>0</v>
      </c>
      <c r="AM171" s="120">
        <f t="shared" si="249"/>
        <v>0</v>
      </c>
      <c r="AN171" s="121">
        <f t="shared" si="250"/>
        <v>0</v>
      </c>
      <c r="AO171" s="120">
        <f t="shared" si="251"/>
        <v>0</v>
      </c>
      <c r="AP171" s="121">
        <f t="shared" si="252"/>
        <v>0</v>
      </c>
      <c r="AQ171" s="120">
        <f t="shared" si="253"/>
        <v>0</v>
      </c>
      <c r="AR171" s="121">
        <f t="shared" si="254"/>
        <v>0</v>
      </c>
      <c r="AS171" s="120">
        <f t="shared" si="255"/>
        <v>0</v>
      </c>
      <c r="AT171" s="121">
        <f t="shared" si="256"/>
        <v>0</v>
      </c>
      <c r="AU171" s="122">
        <f t="shared" si="257"/>
        <v>0</v>
      </c>
      <c r="AV171" s="123">
        <f t="shared" si="258"/>
        <v>0</v>
      </c>
    </row>
    <row r="172" spans="1:48" ht="39.950000000000003" customHeight="1">
      <c r="A172" s="644"/>
      <c r="B172" s="624"/>
      <c r="C172" s="620" t="s">
        <v>177</v>
      </c>
      <c r="D172" s="621"/>
      <c r="E172" s="622"/>
      <c r="F172" s="131"/>
      <c r="G172" s="132"/>
      <c r="H172" s="132"/>
      <c r="I172" s="132"/>
      <c r="J172" s="132"/>
      <c r="K172" s="132"/>
      <c r="L172" s="132"/>
      <c r="M172" s="132"/>
      <c r="N172" s="132"/>
      <c r="O172" s="132"/>
      <c r="P172" s="132"/>
      <c r="Q172" s="132"/>
      <c r="R172" s="132"/>
      <c r="S172" s="132"/>
      <c r="T172" s="132"/>
      <c r="U172" s="132"/>
      <c r="V172" s="132"/>
      <c r="W172" s="132"/>
      <c r="X172" s="132"/>
      <c r="Y172" s="132"/>
      <c r="Z172" s="132"/>
      <c r="AA172" s="132"/>
      <c r="AB172" s="132"/>
      <c r="AC172" s="132"/>
      <c r="AD172" s="132"/>
      <c r="AE172" s="132"/>
      <c r="AF172" s="132"/>
      <c r="AG172" s="132"/>
      <c r="AH172" s="132"/>
      <c r="AI172" s="132"/>
      <c r="AJ172" s="132"/>
      <c r="AK172" s="133"/>
      <c r="AL172" s="134">
        <f t="shared" si="248"/>
        <v>0</v>
      </c>
      <c r="AM172" s="120">
        <f t="shared" si="249"/>
        <v>0</v>
      </c>
      <c r="AN172" s="121">
        <f t="shared" si="250"/>
        <v>0</v>
      </c>
      <c r="AO172" s="120">
        <f t="shared" si="251"/>
        <v>0</v>
      </c>
      <c r="AP172" s="121">
        <f t="shared" si="252"/>
        <v>0</v>
      </c>
      <c r="AQ172" s="120">
        <f t="shared" si="253"/>
        <v>0</v>
      </c>
      <c r="AR172" s="121">
        <f t="shared" si="254"/>
        <v>0</v>
      </c>
      <c r="AS172" s="120">
        <f t="shared" si="255"/>
        <v>0</v>
      </c>
      <c r="AT172" s="121">
        <f t="shared" si="256"/>
        <v>0</v>
      </c>
      <c r="AU172" s="122">
        <f t="shared" si="257"/>
        <v>0</v>
      </c>
      <c r="AV172" s="123">
        <f t="shared" si="258"/>
        <v>0</v>
      </c>
    </row>
    <row r="173" spans="1:48" ht="39.950000000000003" customHeight="1">
      <c r="A173" s="644"/>
      <c r="B173" s="624"/>
      <c r="C173" s="141" t="s">
        <v>178</v>
      </c>
      <c r="D173" s="142"/>
      <c r="E173" s="143" t="s">
        <v>181</v>
      </c>
      <c r="F173" s="131"/>
      <c r="G173" s="132"/>
      <c r="H173" s="132"/>
      <c r="I173" s="132"/>
      <c r="J173" s="132"/>
      <c r="K173" s="132"/>
      <c r="L173" s="132"/>
      <c r="M173" s="132"/>
      <c r="N173" s="132"/>
      <c r="O173" s="132"/>
      <c r="P173" s="132"/>
      <c r="Q173" s="132"/>
      <c r="R173" s="132"/>
      <c r="S173" s="132"/>
      <c r="T173" s="132"/>
      <c r="U173" s="132"/>
      <c r="V173" s="132"/>
      <c r="W173" s="132"/>
      <c r="X173" s="132"/>
      <c r="Y173" s="132"/>
      <c r="Z173" s="132"/>
      <c r="AA173" s="132"/>
      <c r="AB173" s="132"/>
      <c r="AC173" s="132"/>
      <c r="AD173" s="132"/>
      <c r="AE173" s="132"/>
      <c r="AF173" s="132"/>
      <c r="AG173" s="132"/>
      <c r="AH173" s="132"/>
      <c r="AI173" s="132"/>
      <c r="AJ173" s="132"/>
      <c r="AK173" s="133"/>
      <c r="AL173" s="134">
        <f t="shared" si="248"/>
        <v>0</v>
      </c>
      <c r="AM173" s="120">
        <f t="shared" si="249"/>
        <v>0</v>
      </c>
      <c r="AN173" s="121">
        <f t="shared" si="250"/>
        <v>0</v>
      </c>
      <c r="AO173" s="120">
        <f t="shared" si="251"/>
        <v>0</v>
      </c>
      <c r="AP173" s="121">
        <f t="shared" si="252"/>
        <v>0</v>
      </c>
      <c r="AQ173" s="120">
        <f t="shared" si="253"/>
        <v>0</v>
      </c>
      <c r="AR173" s="121">
        <f t="shared" si="254"/>
        <v>0</v>
      </c>
      <c r="AS173" s="120">
        <f t="shared" si="255"/>
        <v>0</v>
      </c>
      <c r="AT173" s="121">
        <f t="shared" si="256"/>
        <v>0</v>
      </c>
      <c r="AU173" s="122">
        <f t="shared" si="257"/>
        <v>0</v>
      </c>
      <c r="AV173" s="123">
        <f t="shared" si="258"/>
        <v>0</v>
      </c>
    </row>
    <row r="174" spans="1:48" ht="39.950000000000003" customHeight="1" thickBot="1">
      <c r="A174" s="644"/>
      <c r="B174" s="625"/>
      <c r="C174" s="146" t="s">
        <v>178</v>
      </c>
      <c r="D174" s="147" t="s">
        <v>181</v>
      </c>
      <c r="E174" s="148"/>
      <c r="F174" s="149"/>
      <c r="G174" s="150"/>
      <c r="H174" s="150"/>
      <c r="I174" s="150"/>
      <c r="J174" s="150"/>
      <c r="K174" s="150"/>
      <c r="L174" s="150"/>
      <c r="M174" s="150"/>
      <c r="N174" s="150"/>
      <c r="O174" s="150"/>
      <c r="P174" s="150"/>
      <c r="Q174" s="150"/>
      <c r="R174" s="150"/>
      <c r="S174" s="150"/>
      <c r="T174" s="150"/>
      <c r="U174" s="150"/>
      <c r="V174" s="150"/>
      <c r="W174" s="150"/>
      <c r="X174" s="150"/>
      <c r="Y174" s="150"/>
      <c r="Z174" s="150"/>
      <c r="AA174" s="150"/>
      <c r="AB174" s="150"/>
      <c r="AC174" s="150"/>
      <c r="AD174" s="150"/>
      <c r="AE174" s="150"/>
      <c r="AF174" s="150"/>
      <c r="AG174" s="150"/>
      <c r="AH174" s="150"/>
      <c r="AI174" s="150"/>
      <c r="AJ174" s="150"/>
      <c r="AK174" s="151"/>
      <c r="AL174" s="152">
        <f t="shared" si="248"/>
        <v>0</v>
      </c>
      <c r="AM174" s="120">
        <f t="shared" si="249"/>
        <v>0</v>
      </c>
      <c r="AN174" s="121">
        <f t="shared" si="250"/>
        <v>0</v>
      </c>
      <c r="AO174" s="120">
        <f t="shared" si="251"/>
        <v>0</v>
      </c>
      <c r="AP174" s="121">
        <f t="shared" si="252"/>
        <v>0</v>
      </c>
      <c r="AQ174" s="120">
        <f t="shared" si="253"/>
        <v>0</v>
      </c>
      <c r="AR174" s="121">
        <f t="shared" si="254"/>
        <v>0</v>
      </c>
      <c r="AS174" s="120">
        <f t="shared" si="255"/>
        <v>0</v>
      </c>
      <c r="AT174" s="121">
        <f t="shared" si="256"/>
        <v>0</v>
      </c>
      <c r="AU174" s="122">
        <f t="shared" si="257"/>
        <v>0</v>
      </c>
      <c r="AV174" s="123">
        <f t="shared" si="258"/>
        <v>0</v>
      </c>
    </row>
    <row r="175" spans="1:48" ht="39.950000000000003" customHeight="1" thickTop="1">
      <c r="A175" s="644"/>
      <c r="B175" s="623" t="s">
        <v>175</v>
      </c>
      <c r="C175" s="617" t="s">
        <v>176</v>
      </c>
      <c r="D175" s="618"/>
      <c r="E175" s="619"/>
      <c r="F175" s="112"/>
      <c r="G175" s="113"/>
      <c r="H175" s="113"/>
      <c r="I175" s="113"/>
      <c r="J175" s="113"/>
      <c r="K175" s="113"/>
      <c r="L175" s="113"/>
      <c r="M175" s="113"/>
      <c r="N175" s="113"/>
      <c r="O175" s="113"/>
      <c r="P175" s="113"/>
      <c r="Q175" s="113"/>
      <c r="R175" s="113"/>
      <c r="S175" s="113"/>
      <c r="T175" s="113"/>
      <c r="U175" s="113"/>
      <c r="V175" s="113"/>
      <c r="W175" s="113"/>
      <c r="X175" s="113"/>
      <c r="Y175" s="113"/>
      <c r="Z175" s="113"/>
      <c r="AA175" s="113"/>
      <c r="AB175" s="113"/>
      <c r="AC175" s="113"/>
      <c r="AD175" s="113"/>
      <c r="AE175" s="113"/>
      <c r="AF175" s="113"/>
      <c r="AG175" s="113"/>
      <c r="AH175" s="113"/>
      <c r="AI175" s="113"/>
      <c r="AJ175" s="113"/>
      <c r="AK175" s="114"/>
      <c r="AL175" s="115">
        <f t="shared" si="248"/>
        <v>0</v>
      </c>
      <c r="AM175" s="120">
        <f t="shared" si="249"/>
        <v>0</v>
      </c>
      <c r="AN175" s="121">
        <f t="shared" si="250"/>
        <v>0</v>
      </c>
      <c r="AO175" s="120">
        <f t="shared" si="251"/>
        <v>0</v>
      </c>
      <c r="AP175" s="121">
        <f t="shared" si="252"/>
        <v>0</v>
      </c>
      <c r="AQ175" s="120">
        <f t="shared" si="253"/>
        <v>0</v>
      </c>
      <c r="AR175" s="121">
        <f t="shared" si="254"/>
        <v>0</v>
      </c>
      <c r="AS175" s="120">
        <f t="shared" si="255"/>
        <v>0</v>
      </c>
      <c r="AT175" s="121">
        <f t="shared" si="256"/>
        <v>0</v>
      </c>
      <c r="AU175" s="122">
        <f t="shared" si="257"/>
        <v>0</v>
      </c>
      <c r="AV175" s="123">
        <f t="shared" si="258"/>
        <v>0</v>
      </c>
    </row>
    <row r="176" spans="1:48" ht="39.950000000000003" customHeight="1">
      <c r="A176" s="644"/>
      <c r="B176" s="624"/>
      <c r="C176" s="620" t="s">
        <v>177</v>
      </c>
      <c r="D176" s="621"/>
      <c r="E176" s="622"/>
      <c r="F176" s="131"/>
      <c r="G176" s="132"/>
      <c r="H176" s="132"/>
      <c r="I176" s="132"/>
      <c r="J176" s="132"/>
      <c r="K176" s="132"/>
      <c r="L176" s="132"/>
      <c r="M176" s="132"/>
      <c r="N176" s="132"/>
      <c r="O176" s="132"/>
      <c r="P176" s="132"/>
      <c r="Q176" s="132"/>
      <c r="R176" s="132"/>
      <c r="S176" s="132"/>
      <c r="T176" s="132"/>
      <c r="U176" s="132"/>
      <c r="V176" s="132"/>
      <c r="W176" s="132"/>
      <c r="X176" s="132"/>
      <c r="Y176" s="132"/>
      <c r="Z176" s="132"/>
      <c r="AA176" s="132"/>
      <c r="AB176" s="132"/>
      <c r="AC176" s="132"/>
      <c r="AD176" s="132"/>
      <c r="AE176" s="132"/>
      <c r="AF176" s="132"/>
      <c r="AG176" s="132"/>
      <c r="AH176" s="132"/>
      <c r="AI176" s="132"/>
      <c r="AJ176" s="132"/>
      <c r="AK176" s="133"/>
      <c r="AL176" s="134">
        <f t="shared" si="248"/>
        <v>0</v>
      </c>
      <c r="AM176" s="120">
        <f t="shared" si="249"/>
        <v>0</v>
      </c>
      <c r="AN176" s="121">
        <f t="shared" si="250"/>
        <v>0</v>
      </c>
      <c r="AO176" s="120">
        <f t="shared" si="251"/>
        <v>0</v>
      </c>
      <c r="AP176" s="121">
        <f t="shared" si="252"/>
        <v>0</v>
      </c>
      <c r="AQ176" s="120">
        <f t="shared" si="253"/>
        <v>0</v>
      </c>
      <c r="AR176" s="121">
        <f t="shared" si="254"/>
        <v>0</v>
      </c>
      <c r="AS176" s="120">
        <f t="shared" si="255"/>
        <v>0</v>
      </c>
      <c r="AT176" s="121">
        <f t="shared" si="256"/>
        <v>0</v>
      </c>
      <c r="AU176" s="122">
        <f t="shared" si="257"/>
        <v>0</v>
      </c>
      <c r="AV176" s="123">
        <f t="shared" si="258"/>
        <v>0</v>
      </c>
    </row>
    <row r="177" spans="1:48" ht="39.950000000000003" customHeight="1">
      <c r="A177" s="644"/>
      <c r="B177" s="624"/>
      <c r="C177" s="141" t="s">
        <v>178</v>
      </c>
      <c r="D177" s="142"/>
      <c r="E177" s="143" t="s">
        <v>181</v>
      </c>
      <c r="F177" s="131"/>
      <c r="G177" s="132"/>
      <c r="H177" s="132"/>
      <c r="I177" s="132"/>
      <c r="J177" s="132"/>
      <c r="K177" s="132"/>
      <c r="L177" s="132"/>
      <c r="M177" s="132"/>
      <c r="N177" s="132"/>
      <c r="O177" s="132"/>
      <c r="P177" s="132"/>
      <c r="Q177" s="132"/>
      <c r="R177" s="132"/>
      <c r="S177" s="132"/>
      <c r="T177" s="132"/>
      <c r="U177" s="132"/>
      <c r="V177" s="132"/>
      <c r="W177" s="132"/>
      <c r="X177" s="132"/>
      <c r="Y177" s="132"/>
      <c r="Z177" s="132"/>
      <c r="AA177" s="132"/>
      <c r="AB177" s="132"/>
      <c r="AC177" s="132"/>
      <c r="AD177" s="132"/>
      <c r="AE177" s="132"/>
      <c r="AF177" s="132"/>
      <c r="AG177" s="132"/>
      <c r="AH177" s="132"/>
      <c r="AI177" s="132"/>
      <c r="AJ177" s="132"/>
      <c r="AK177" s="133"/>
      <c r="AL177" s="134">
        <f t="shared" si="248"/>
        <v>0</v>
      </c>
      <c r="AM177" s="120">
        <f t="shared" si="249"/>
        <v>0</v>
      </c>
      <c r="AN177" s="121">
        <f t="shared" si="250"/>
        <v>0</v>
      </c>
      <c r="AO177" s="120">
        <f t="shared" si="251"/>
        <v>0</v>
      </c>
      <c r="AP177" s="121">
        <f t="shared" si="252"/>
        <v>0</v>
      </c>
      <c r="AQ177" s="120">
        <f t="shared" si="253"/>
        <v>0</v>
      </c>
      <c r="AR177" s="121">
        <f t="shared" si="254"/>
        <v>0</v>
      </c>
      <c r="AS177" s="120">
        <f t="shared" si="255"/>
        <v>0</v>
      </c>
      <c r="AT177" s="121">
        <f t="shared" si="256"/>
        <v>0</v>
      </c>
      <c r="AU177" s="122">
        <f t="shared" si="257"/>
        <v>0</v>
      </c>
      <c r="AV177" s="123">
        <f t="shared" si="258"/>
        <v>0</v>
      </c>
    </row>
    <row r="178" spans="1:48" ht="39.950000000000003" customHeight="1" thickBot="1">
      <c r="A178" s="644"/>
      <c r="B178" s="625"/>
      <c r="C178" s="146" t="s">
        <v>178</v>
      </c>
      <c r="D178" s="147" t="s">
        <v>181</v>
      </c>
      <c r="E178" s="148"/>
      <c r="F178" s="149"/>
      <c r="G178" s="150"/>
      <c r="H178" s="150"/>
      <c r="I178" s="150"/>
      <c r="J178" s="150"/>
      <c r="K178" s="150"/>
      <c r="L178" s="150"/>
      <c r="M178" s="150"/>
      <c r="N178" s="150"/>
      <c r="O178" s="150"/>
      <c r="P178" s="150"/>
      <c r="Q178" s="150"/>
      <c r="R178" s="150"/>
      <c r="S178" s="150"/>
      <c r="T178" s="150"/>
      <c r="U178" s="150"/>
      <c r="V178" s="150"/>
      <c r="W178" s="150"/>
      <c r="X178" s="150"/>
      <c r="Y178" s="150"/>
      <c r="Z178" s="150"/>
      <c r="AA178" s="150"/>
      <c r="AB178" s="150"/>
      <c r="AC178" s="150"/>
      <c r="AD178" s="150"/>
      <c r="AE178" s="150"/>
      <c r="AF178" s="150"/>
      <c r="AG178" s="150"/>
      <c r="AH178" s="150"/>
      <c r="AI178" s="150"/>
      <c r="AJ178" s="150"/>
      <c r="AK178" s="151"/>
      <c r="AL178" s="152">
        <f t="shared" si="248"/>
        <v>0</v>
      </c>
      <c r="AM178" s="153">
        <f t="shared" si="249"/>
        <v>0</v>
      </c>
      <c r="AN178" s="154">
        <f t="shared" si="250"/>
        <v>0</v>
      </c>
      <c r="AO178" s="120">
        <f t="shared" si="251"/>
        <v>0</v>
      </c>
      <c r="AP178" s="121">
        <f t="shared" si="252"/>
        <v>0</v>
      </c>
      <c r="AQ178" s="120">
        <f t="shared" si="253"/>
        <v>0</v>
      </c>
      <c r="AR178" s="121">
        <f t="shared" si="254"/>
        <v>0</v>
      </c>
      <c r="AS178" s="120">
        <f t="shared" si="255"/>
        <v>0</v>
      </c>
      <c r="AT178" s="121">
        <f t="shared" si="256"/>
        <v>0</v>
      </c>
      <c r="AU178" s="122">
        <f t="shared" si="257"/>
        <v>0</v>
      </c>
      <c r="AV178" s="123">
        <f t="shared" si="258"/>
        <v>0</v>
      </c>
    </row>
    <row r="179" spans="1:48" ht="19.5" customHeight="1" thickTop="1">
      <c r="A179" s="633" t="s">
        <v>185</v>
      </c>
      <c r="B179" s="32"/>
      <c r="C179" s="142" t="s">
        <v>178</v>
      </c>
      <c r="D179" s="142"/>
      <c r="E179" s="155"/>
      <c r="F179" s="156">
        <f>F165+F166+F169+F170+F173+F174+F177+F178</f>
        <v>0</v>
      </c>
      <c r="G179" s="156">
        <f t="shared" ref="G179" si="259">G165+G166+G169+G170+G173+G174+G177+G178</f>
        <v>0</v>
      </c>
      <c r="H179" s="156">
        <f t="shared" ref="H179" si="260">H165+H166+H169+H170+H173+H174+H177+H178</f>
        <v>0</v>
      </c>
      <c r="I179" s="156">
        <f t="shared" ref="I179" si="261">I165+I166+I169+I170+I173+I174+I177+I178</f>
        <v>0</v>
      </c>
      <c r="J179" s="156">
        <f t="shared" ref="J179" si="262">J165+J166+J169+J170+J173+J174+J177+J178</f>
        <v>0</v>
      </c>
      <c r="K179" s="156">
        <f t="shared" ref="K179" si="263">K165+K166+K169+K170+K173+K174+K177+K178</f>
        <v>0</v>
      </c>
      <c r="L179" s="156">
        <f t="shared" ref="L179" si="264">L165+L166+L169+L170+L173+L174+L177+L178</f>
        <v>0</v>
      </c>
      <c r="M179" s="156">
        <f t="shared" ref="M179" si="265">M165+M166+M169+M170+M173+M174+M177+M178</f>
        <v>0</v>
      </c>
      <c r="N179" s="156">
        <f t="shared" ref="N179" si="266">N165+N166+N169+N170+N173+N174+N177+N178</f>
        <v>0</v>
      </c>
      <c r="O179" s="156">
        <f t="shared" ref="O179" si="267">O165+O166+O169+O170+O173+O174+O177+O178</f>
        <v>0</v>
      </c>
      <c r="P179" s="156">
        <f t="shared" ref="P179" si="268">P165+P166+P169+P170+P173+P174+P177+P178</f>
        <v>0</v>
      </c>
      <c r="Q179" s="156">
        <f t="shared" ref="Q179" si="269">Q165+Q166+Q169+Q170+Q173+Q174+Q177+Q178</f>
        <v>0</v>
      </c>
      <c r="R179" s="156">
        <f t="shared" ref="R179" si="270">R165+R166+R169+R170+R173+R174+R177+R178</f>
        <v>0</v>
      </c>
      <c r="S179" s="156">
        <f t="shared" ref="S179" si="271">S165+S166+S169+S170+S173+S174+S177+S178</f>
        <v>0</v>
      </c>
      <c r="T179" s="156">
        <f t="shared" ref="T179" si="272">T165+T166+T169+T170+T173+T174+T177+T178</f>
        <v>0</v>
      </c>
      <c r="U179" s="156">
        <f t="shared" ref="U179" si="273">U165+U166+U169+U170+U173+U174+U177+U178</f>
        <v>0</v>
      </c>
      <c r="V179" s="156">
        <f t="shared" ref="V179" si="274">V165+V166+V169+V170+V173+V174+V177+V178</f>
        <v>0</v>
      </c>
      <c r="W179" s="156">
        <f t="shared" ref="W179" si="275">W165+W166+W169+W170+W173+W174+W177+W178</f>
        <v>0</v>
      </c>
      <c r="X179" s="156">
        <f t="shared" ref="X179" si="276">X165+X166+X169+X170+X173+X174+X177+X178</f>
        <v>0</v>
      </c>
      <c r="Y179" s="156">
        <f t="shared" ref="Y179" si="277">Y165+Y166+Y169+Y170+Y173+Y174+Y177+Y178</f>
        <v>0</v>
      </c>
      <c r="Z179" s="156">
        <f t="shared" ref="Z179" si="278">Z165+Z166+Z169+Z170+Z173+Z174+Z177+Z178</f>
        <v>0</v>
      </c>
      <c r="AA179" s="156">
        <f t="shared" ref="AA179" si="279">AA165+AA166+AA169+AA170+AA173+AA174+AA177+AA178</f>
        <v>0</v>
      </c>
      <c r="AB179" s="156">
        <f t="shared" ref="AB179" si="280">AB165+AB166+AB169+AB170+AB173+AB174+AB177+AB178</f>
        <v>0</v>
      </c>
      <c r="AC179" s="156">
        <f t="shared" ref="AC179" si="281">AC165+AC166+AC169+AC170+AC173+AC174+AC177+AC178</f>
        <v>0</v>
      </c>
      <c r="AD179" s="156">
        <f t="shared" ref="AD179" si="282">AD165+AD166+AD169+AD170+AD173+AD174+AD177+AD178</f>
        <v>0</v>
      </c>
      <c r="AE179" s="156">
        <f t="shared" ref="AE179" si="283">AE165+AE166+AE169+AE170+AE173+AE174+AE177+AE178</f>
        <v>0</v>
      </c>
      <c r="AF179" s="156">
        <f t="shared" ref="AF179" si="284">AF165+AF166+AF169+AF170+AF173+AF174+AF177+AF178</f>
        <v>0</v>
      </c>
      <c r="AG179" s="156">
        <f t="shared" ref="AG179" si="285">AG165+AG166+AG169+AG170+AG173+AG174+AG177+AG178</f>
        <v>0</v>
      </c>
      <c r="AH179" s="156">
        <f t="shared" ref="AH179" si="286">AH165+AH166+AH169+AH170+AH173+AH174+AH177+AH178</f>
        <v>0</v>
      </c>
      <c r="AI179" s="156">
        <f t="shared" ref="AI179" si="287">AI165+AI166+AI169+AI170+AI173+AI174+AI177+AI178</f>
        <v>0</v>
      </c>
      <c r="AJ179" s="156">
        <f t="shared" ref="AJ179" si="288">AJ165+AJ166+AJ169+AJ170+AJ173+AJ174+AJ177+AJ178</f>
        <v>0</v>
      </c>
      <c r="AK179" s="157">
        <f t="shared" ref="AK179" si="289">AK165+AK166+AK169+AK170+AK173+AK174+AK177+AK178</f>
        <v>0</v>
      </c>
      <c r="AL179" s="158">
        <f t="shared" si="248"/>
        <v>0</v>
      </c>
      <c r="AM179" s="116">
        <f>AM165+AM166+AM169+AM170+AM173+AM174+AM177+AM178</f>
        <v>0</v>
      </c>
      <c r="AN179" s="117">
        <f t="shared" ref="AN179" si="290">AN165+AN166+AN169+AN170+AN173+AN174+AN177+AN178</f>
        <v>0</v>
      </c>
      <c r="AO179" s="116">
        <f t="shared" ref="AO179" si="291">AO165+AO166+AO169+AO170+AO173+AO174+AO177+AO178</f>
        <v>0</v>
      </c>
      <c r="AP179" s="117">
        <f t="shared" ref="AP179" si="292">AP165+AP166+AP169+AP170+AP173+AP174+AP177+AP178</f>
        <v>0</v>
      </c>
      <c r="AQ179" s="116">
        <f t="shared" ref="AQ179" si="293">AQ165+AQ166+AQ169+AQ170+AQ173+AQ174+AQ177+AQ178</f>
        <v>0</v>
      </c>
      <c r="AR179" s="117">
        <f t="shared" ref="AR179" si="294">AR165+AR166+AR169+AR170+AR173+AR174+AR177+AR178</f>
        <v>0</v>
      </c>
      <c r="AS179" s="116">
        <f t="shared" ref="AS179" si="295">AS165+AS166+AS169+AS170+AS173+AS174+AS177+AS178</f>
        <v>0</v>
      </c>
      <c r="AT179" s="117">
        <f t="shared" ref="AT179" si="296">AT165+AT166+AT169+AT170+AT173+AT174+AT177+AT178</f>
        <v>0</v>
      </c>
      <c r="AU179" s="159">
        <f t="shared" ref="AU179" si="297">AU165+AU166+AU169+AU170+AU173+AU174+AU177+AU178</f>
        <v>0</v>
      </c>
      <c r="AV179" s="119">
        <f t="shared" ref="AV179" si="298">AV165+AV166+AV169+AV170+AV173+AV174+AV177+AV178</f>
        <v>0</v>
      </c>
    </row>
    <row r="180" spans="1:48" ht="19.5" customHeight="1">
      <c r="A180" s="634"/>
      <c r="B180" s="32"/>
      <c r="C180" s="626" t="s">
        <v>172</v>
      </c>
      <c r="D180" s="621"/>
      <c r="E180" s="622"/>
      <c r="F180" s="135">
        <f t="shared" ref="F180:AK180" si="299">+F164+F168+F172+F176</f>
        <v>0</v>
      </c>
      <c r="G180" s="135">
        <f t="shared" si="299"/>
        <v>0</v>
      </c>
      <c r="H180" s="135">
        <f t="shared" si="299"/>
        <v>0</v>
      </c>
      <c r="I180" s="135">
        <f t="shared" si="299"/>
        <v>0</v>
      </c>
      <c r="J180" s="135">
        <f t="shared" si="299"/>
        <v>0</v>
      </c>
      <c r="K180" s="135">
        <f t="shared" si="299"/>
        <v>0</v>
      </c>
      <c r="L180" s="135">
        <f t="shared" si="299"/>
        <v>0</v>
      </c>
      <c r="M180" s="135">
        <f t="shared" si="299"/>
        <v>0</v>
      </c>
      <c r="N180" s="135">
        <f t="shared" si="299"/>
        <v>0</v>
      </c>
      <c r="O180" s="135">
        <f t="shared" si="299"/>
        <v>0</v>
      </c>
      <c r="P180" s="135">
        <f t="shared" si="299"/>
        <v>0</v>
      </c>
      <c r="Q180" s="135">
        <f t="shared" si="299"/>
        <v>0</v>
      </c>
      <c r="R180" s="135">
        <f t="shared" si="299"/>
        <v>0</v>
      </c>
      <c r="S180" s="135">
        <f t="shared" si="299"/>
        <v>0</v>
      </c>
      <c r="T180" s="135">
        <f t="shared" si="299"/>
        <v>0</v>
      </c>
      <c r="U180" s="135">
        <f t="shared" si="299"/>
        <v>0</v>
      </c>
      <c r="V180" s="135">
        <f t="shared" si="299"/>
        <v>0</v>
      </c>
      <c r="W180" s="135">
        <f t="shared" si="299"/>
        <v>0</v>
      </c>
      <c r="X180" s="135">
        <f t="shared" si="299"/>
        <v>0</v>
      </c>
      <c r="Y180" s="135">
        <f t="shared" si="299"/>
        <v>0</v>
      </c>
      <c r="Z180" s="135">
        <f t="shared" si="299"/>
        <v>0</v>
      </c>
      <c r="AA180" s="135">
        <f t="shared" si="299"/>
        <v>0</v>
      </c>
      <c r="AB180" s="135">
        <f t="shared" si="299"/>
        <v>0</v>
      </c>
      <c r="AC180" s="135">
        <f t="shared" si="299"/>
        <v>0</v>
      </c>
      <c r="AD180" s="135">
        <f t="shared" si="299"/>
        <v>0</v>
      </c>
      <c r="AE180" s="135">
        <f t="shared" si="299"/>
        <v>0</v>
      </c>
      <c r="AF180" s="135">
        <f t="shared" si="299"/>
        <v>0</v>
      </c>
      <c r="AG180" s="135">
        <f t="shared" si="299"/>
        <v>0</v>
      </c>
      <c r="AH180" s="135">
        <f t="shared" si="299"/>
        <v>0</v>
      </c>
      <c r="AI180" s="135">
        <f t="shared" si="299"/>
        <v>0</v>
      </c>
      <c r="AJ180" s="135">
        <f t="shared" si="299"/>
        <v>0</v>
      </c>
      <c r="AK180" s="136">
        <f t="shared" si="299"/>
        <v>0</v>
      </c>
      <c r="AL180" s="137">
        <f t="shared" si="248"/>
        <v>0</v>
      </c>
      <c r="AM180" s="120">
        <f>AM164+AM168+AM172+AM176</f>
        <v>0</v>
      </c>
      <c r="AN180" s="121">
        <f t="shared" ref="AN180:AV180" si="300">AN164+AN168+AN172+AN176</f>
        <v>0</v>
      </c>
      <c r="AO180" s="120">
        <f t="shared" si="300"/>
        <v>0</v>
      </c>
      <c r="AP180" s="121">
        <f t="shared" si="300"/>
        <v>0</v>
      </c>
      <c r="AQ180" s="120">
        <f t="shared" si="300"/>
        <v>0</v>
      </c>
      <c r="AR180" s="121">
        <f t="shared" si="300"/>
        <v>0</v>
      </c>
      <c r="AS180" s="120">
        <f t="shared" si="300"/>
        <v>0</v>
      </c>
      <c r="AT180" s="121">
        <f t="shared" si="300"/>
        <v>0</v>
      </c>
      <c r="AU180" s="163">
        <f t="shared" si="300"/>
        <v>0</v>
      </c>
      <c r="AV180" s="123">
        <f t="shared" si="300"/>
        <v>0</v>
      </c>
    </row>
    <row r="181" spans="1:48" ht="19.5" customHeight="1" thickBot="1">
      <c r="A181" s="635"/>
      <c r="B181" s="32"/>
      <c r="C181" s="627" t="s">
        <v>176</v>
      </c>
      <c r="D181" s="628"/>
      <c r="E181" s="629"/>
      <c r="F181" s="124">
        <f t="shared" ref="F181:AK181" si="301">+F163+F167+F171+F175</f>
        <v>0</v>
      </c>
      <c r="G181" s="124">
        <f t="shared" si="301"/>
        <v>0</v>
      </c>
      <c r="H181" s="124">
        <f t="shared" si="301"/>
        <v>0</v>
      </c>
      <c r="I181" s="124">
        <f t="shared" si="301"/>
        <v>0</v>
      </c>
      <c r="J181" s="124">
        <f t="shared" si="301"/>
        <v>0</v>
      </c>
      <c r="K181" s="124">
        <f t="shared" si="301"/>
        <v>0</v>
      </c>
      <c r="L181" s="124">
        <f t="shared" si="301"/>
        <v>0</v>
      </c>
      <c r="M181" s="124">
        <f t="shared" si="301"/>
        <v>0</v>
      </c>
      <c r="N181" s="124">
        <f t="shared" si="301"/>
        <v>0</v>
      </c>
      <c r="O181" s="124">
        <f t="shared" si="301"/>
        <v>0</v>
      </c>
      <c r="P181" s="124">
        <f t="shared" si="301"/>
        <v>0</v>
      </c>
      <c r="Q181" s="124">
        <f t="shared" si="301"/>
        <v>0</v>
      </c>
      <c r="R181" s="124">
        <f t="shared" si="301"/>
        <v>0</v>
      </c>
      <c r="S181" s="124">
        <f t="shared" si="301"/>
        <v>0</v>
      </c>
      <c r="T181" s="124">
        <f t="shared" si="301"/>
        <v>0</v>
      </c>
      <c r="U181" s="124">
        <f t="shared" si="301"/>
        <v>0</v>
      </c>
      <c r="V181" s="124">
        <f t="shared" si="301"/>
        <v>0</v>
      </c>
      <c r="W181" s="124">
        <f t="shared" si="301"/>
        <v>0</v>
      </c>
      <c r="X181" s="124">
        <f t="shared" si="301"/>
        <v>0</v>
      </c>
      <c r="Y181" s="124">
        <f t="shared" si="301"/>
        <v>0</v>
      </c>
      <c r="Z181" s="124">
        <f t="shared" si="301"/>
        <v>0</v>
      </c>
      <c r="AA181" s="124">
        <f t="shared" si="301"/>
        <v>0</v>
      </c>
      <c r="AB181" s="124">
        <f t="shared" si="301"/>
        <v>0</v>
      </c>
      <c r="AC181" s="124">
        <f t="shared" si="301"/>
        <v>0</v>
      </c>
      <c r="AD181" s="124">
        <f t="shared" si="301"/>
        <v>0</v>
      </c>
      <c r="AE181" s="124">
        <f t="shared" si="301"/>
        <v>0</v>
      </c>
      <c r="AF181" s="124">
        <f t="shared" si="301"/>
        <v>0</v>
      </c>
      <c r="AG181" s="124">
        <f t="shared" si="301"/>
        <v>0</v>
      </c>
      <c r="AH181" s="124">
        <f t="shared" si="301"/>
        <v>0</v>
      </c>
      <c r="AI181" s="124">
        <f t="shared" si="301"/>
        <v>0</v>
      </c>
      <c r="AJ181" s="124">
        <f t="shared" si="301"/>
        <v>0</v>
      </c>
      <c r="AK181" s="125">
        <f t="shared" si="301"/>
        <v>0</v>
      </c>
      <c r="AL181" s="126">
        <f t="shared" si="248"/>
        <v>0</v>
      </c>
      <c r="AM181" s="127">
        <f>AM163+AM167+AM171+AM175</f>
        <v>0</v>
      </c>
      <c r="AN181" s="128">
        <f t="shared" ref="AN181:AV181" si="302">AN163+AN167+AN171+AN175</f>
        <v>0</v>
      </c>
      <c r="AO181" s="127">
        <f t="shared" si="302"/>
        <v>0</v>
      </c>
      <c r="AP181" s="128">
        <f t="shared" si="302"/>
        <v>0</v>
      </c>
      <c r="AQ181" s="127">
        <f t="shared" si="302"/>
        <v>0</v>
      </c>
      <c r="AR181" s="128">
        <f t="shared" si="302"/>
        <v>0</v>
      </c>
      <c r="AS181" s="127">
        <f t="shared" si="302"/>
        <v>0</v>
      </c>
      <c r="AT181" s="128">
        <f t="shared" si="302"/>
        <v>0</v>
      </c>
      <c r="AU181" s="129">
        <f t="shared" si="302"/>
        <v>0</v>
      </c>
      <c r="AV181" s="130">
        <f t="shared" si="302"/>
        <v>0</v>
      </c>
    </row>
    <row r="182" spans="1:48" ht="19.5" customHeight="1" thickBot="1">
      <c r="A182" s="35"/>
      <c r="B182" s="35"/>
      <c r="C182" s="36"/>
      <c r="D182" s="36"/>
      <c r="E182" s="37"/>
      <c r="F182" s="38"/>
      <c r="G182" s="38"/>
      <c r="H182" s="38"/>
      <c r="I182" s="38"/>
      <c r="J182" s="38"/>
      <c r="K182" s="38"/>
      <c r="L182" s="38"/>
      <c r="M182" s="38"/>
      <c r="N182" s="38"/>
      <c r="O182" s="38"/>
      <c r="P182" s="38"/>
      <c r="Q182" s="38"/>
      <c r="R182" s="38"/>
      <c r="S182" s="38"/>
      <c r="T182" s="38"/>
      <c r="U182" s="38"/>
      <c r="V182" s="38"/>
      <c r="W182" s="38"/>
      <c r="X182" s="38"/>
      <c r="Y182" s="38"/>
      <c r="Z182" s="38"/>
      <c r="AA182" s="38"/>
      <c r="AB182" s="38"/>
      <c r="AC182" s="38"/>
      <c r="AD182" s="38"/>
      <c r="AE182" s="38"/>
      <c r="AF182" s="38"/>
      <c r="AG182" s="38"/>
      <c r="AH182" s="38"/>
      <c r="AI182" s="38"/>
      <c r="AJ182" s="38"/>
      <c r="AK182" s="38"/>
      <c r="AL182" s="38"/>
      <c r="AM182" s="111"/>
      <c r="AN182" s="111"/>
      <c r="AO182" s="111"/>
      <c r="AP182" s="111"/>
      <c r="AQ182" s="111"/>
      <c r="AR182" s="111"/>
      <c r="AS182" s="111"/>
      <c r="AT182" s="111"/>
      <c r="AU182" s="111"/>
      <c r="AV182" s="111"/>
    </row>
    <row r="183" spans="1:48" s="25" customFormat="1" ht="21.75" customHeight="1" thickBot="1">
      <c r="A183" s="244" t="s">
        <v>163</v>
      </c>
      <c r="B183" s="636"/>
      <c r="C183" s="637"/>
      <c r="D183" s="637"/>
      <c r="E183" s="637"/>
      <c r="F183" s="637"/>
      <c r="G183" s="637"/>
      <c r="H183" s="637"/>
      <c r="I183" s="637"/>
      <c r="J183" s="637"/>
      <c r="K183" s="637"/>
      <c r="L183" s="637"/>
      <c r="M183" s="637"/>
      <c r="N183" s="637"/>
      <c r="O183" s="637"/>
      <c r="P183" s="637"/>
      <c r="Q183" s="637"/>
      <c r="R183" s="637"/>
      <c r="S183" s="637"/>
      <c r="T183" s="637"/>
      <c r="U183" s="637"/>
      <c r="V183" s="637"/>
      <c r="W183" s="637"/>
      <c r="X183" s="637"/>
      <c r="Y183" s="637"/>
      <c r="Z183" s="637"/>
      <c r="AA183" s="637"/>
      <c r="AB183" s="637"/>
      <c r="AC183" s="637"/>
      <c r="AD183" s="637"/>
      <c r="AE183" s="637"/>
      <c r="AF183" s="637"/>
      <c r="AG183" s="637"/>
      <c r="AH183" s="637"/>
      <c r="AI183" s="637"/>
      <c r="AJ183" s="637"/>
      <c r="AK183" s="638"/>
    </row>
    <row r="184" spans="1:48" ht="20.100000000000001" customHeight="1" thickBot="1">
      <c r="A184" s="97" t="s">
        <v>180</v>
      </c>
      <c r="B184" s="452"/>
      <c r="C184" s="453"/>
      <c r="D184" s="453"/>
      <c r="E184" s="453"/>
      <c r="F184" s="453"/>
      <c r="G184" s="453"/>
      <c r="H184" s="453"/>
      <c r="I184" s="453"/>
      <c r="J184" s="453"/>
      <c r="K184" s="453"/>
      <c r="L184" s="453"/>
      <c r="M184" s="453"/>
      <c r="N184" s="453"/>
      <c r="O184" s="453"/>
      <c r="P184" s="453"/>
      <c r="Q184" s="453"/>
      <c r="R184" s="453"/>
      <c r="S184" s="453"/>
      <c r="T184" s="453"/>
      <c r="U184" s="453"/>
      <c r="V184" s="453"/>
      <c r="W184" s="453"/>
      <c r="X184" s="453"/>
      <c r="Y184" s="453"/>
      <c r="Z184" s="453"/>
      <c r="AA184" s="453"/>
      <c r="AB184" s="453"/>
      <c r="AC184" s="453"/>
      <c r="AD184" s="453"/>
      <c r="AE184" s="453"/>
      <c r="AF184" s="453"/>
      <c r="AG184" s="453"/>
      <c r="AH184" s="453"/>
      <c r="AI184" s="453"/>
      <c r="AJ184" s="453"/>
      <c r="AK184" s="454"/>
    </row>
    <row r="185" spans="1:48" ht="20.100000000000001" customHeight="1" thickBot="1">
      <c r="A185" s="98" t="s">
        <v>225</v>
      </c>
      <c r="B185" s="453"/>
      <c r="C185" s="453"/>
      <c r="D185" s="453"/>
      <c r="E185" s="453"/>
      <c r="F185" s="453"/>
      <c r="G185" s="453"/>
      <c r="H185" s="453"/>
      <c r="I185" s="453"/>
      <c r="J185" s="453"/>
      <c r="K185" s="453"/>
      <c r="L185" s="453"/>
      <c r="M185" s="453"/>
      <c r="N185" s="453"/>
      <c r="O185" s="453"/>
      <c r="P185" s="453"/>
      <c r="Q185" s="453"/>
      <c r="R185" s="453"/>
      <c r="S185" s="453"/>
      <c r="T185" s="453"/>
      <c r="U185" s="453"/>
      <c r="V185" s="453"/>
      <c r="W185" s="453"/>
      <c r="X185" s="453"/>
      <c r="Y185" s="453"/>
      <c r="Z185" s="453"/>
      <c r="AA185" s="453"/>
      <c r="AB185" s="453"/>
      <c r="AC185" s="453"/>
      <c r="AD185" s="453"/>
      <c r="AE185" s="453"/>
      <c r="AF185" s="453"/>
      <c r="AG185" s="453"/>
      <c r="AH185" s="453"/>
      <c r="AI185" s="453"/>
      <c r="AJ185" s="453"/>
      <c r="AK185" s="454"/>
    </row>
    <row r="186" spans="1:48" ht="20.100000000000001" customHeight="1">
      <c r="A186" s="655" t="s">
        <v>10</v>
      </c>
      <c r="B186" s="657" t="s">
        <v>11</v>
      </c>
      <c r="C186" s="658" t="s">
        <v>0</v>
      </c>
      <c r="D186" s="659" t="s">
        <v>164</v>
      </c>
      <c r="E186" s="660"/>
      <c r="F186" s="663"/>
      <c r="G186" s="664"/>
      <c r="H186" s="664"/>
      <c r="I186" s="664"/>
      <c r="J186" s="664"/>
      <c r="K186" s="664"/>
      <c r="L186" s="664"/>
      <c r="M186" s="664"/>
      <c r="N186" s="664"/>
      <c r="O186" s="664"/>
      <c r="P186" s="664"/>
      <c r="Q186" s="664"/>
      <c r="R186" s="664"/>
      <c r="S186" s="664"/>
      <c r="T186" s="664"/>
      <c r="U186" s="664"/>
      <c r="V186" s="664"/>
      <c r="W186" s="664"/>
      <c r="X186" s="664"/>
      <c r="Y186" s="664"/>
      <c r="Z186" s="664"/>
      <c r="AA186" s="664"/>
      <c r="AB186" s="664"/>
      <c r="AC186" s="664"/>
      <c r="AD186" s="664"/>
      <c r="AE186" s="664"/>
      <c r="AF186" s="664"/>
      <c r="AG186" s="664"/>
      <c r="AH186" s="664"/>
      <c r="AI186" s="664"/>
      <c r="AJ186" s="664"/>
      <c r="AK186" s="665"/>
    </row>
    <row r="187" spans="1:48" ht="20.100000000000001" customHeight="1" thickBot="1">
      <c r="A187" s="656"/>
      <c r="B187" s="639"/>
      <c r="C187" s="641"/>
      <c r="D187" s="661"/>
      <c r="E187" s="662"/>
      <c r="F187" s="666" t="s">
        <v>15</v>
      </c>
      <c r="G187" s="653"/>
      <c r="H187" s="653"/>
      <c r="I187" s="653"/>
      <c r="J187" s="653"/>
      <c r="K187" s="653"/>
      <c r="L187" s="653"/>
      <c r="M187" s="667"/>
      <c r="N187" s="640" t="s">
        <v>16</v>
      </c>
      <c r="O187" s="653"/>
      <c r="P187" s="653"/>
      <c r="Q187" s="653"/>
      <c r="R187" s="653"/>
      <c r="S187" s="653"/>
      <c r="T187" s="653"/>
      <c r="U187" s="667"/>
      <c r="V187" s="640" t="s">
        <v>17</v>
      </c>
      <c r="W187" s="653"/>
      <c r="X187" s="653"/>
      <c r="Y187" s="653"/>
      <c r="Z187" s="653"/>
      <c r="AA187" s="653"/>
      <c r="AB187" s="653"/>
      <c r="AC187" s="667"/>
      <c r="AD187" s="640" t="s">
        <v>18</v>
      </c>
      <c r="AE187" s="653"/>
      <c r="AF187" s="653"/>
      <c r="AG187" s="653"/>
      <c r="AH187" s="653"/>
      <c r="AI187" s="653"/>
      <c r="AJ187" s="653"/>
      <c r="AK187" s="654"/>
      <c r="AM187" s="29"/>
    </row>
    <row r="188" spans="1:48" ht="20.100000000000001" customHeight="1" thickBot="1">
      <c r="A188" s="645"/>
      <c r="B188" s="639"/>
      <c r="C188" s="641"/>
      <c r="D188" s="642" t="s">
        <v>165</v>
      </c>
      <c r="E188" s="642" t="s">
        <v>166</v>
      </c>
      <c r="F188" s="639" t="s">
        <v>12</v>
      </c>
      <c r="G188" s="639"/>
      <c r="H188" s="639"/>
      <c r="I188" s="639"/>
      <c r="J188" s="639" t="s">
        <v>13</v>
      </c>
      <c r="K188" s="639"/>
      <c r="L188" s="639"/>
      <c r="M188" s="639"/>
      <c r="N188" s="639" t="s">
        <v>12</v>
      </c>
      <c r="O188" s="639"/>
      <c r="P188" s="639"/>
      <c r="Q188" s="639"/>
      <c r="R188" s="639" t="s">
        <v>13</v>
      </c>
      <c r="S188" s="639"/>
      <c r="T188" s="639"/>
      <c r="U188" s="639"/>
      <c r="V188" s="639" t="s">
        <v>12</v>
      </c>
      <c r="W188" s="639"/>
      <c r="X188" s="639"/>
      <c r="Y188" s="639"/>
      <c r="Z188" s="639" t="s">
        <v>13</v>
      </c>
      <c r="AA188" s="639"/>
      <c r="AB188" s="639"/>
      <c r="AC188" s="639"/>
      <c r="AD188" s="639" t="s">
        <v>12</v>
      </c>
      <c r="AE188" s="639"/>
      <c r="AF188" s="639"/>
      <c r="AG188" s="639"/>
      <c r="AH188" s="639" t="s">
        <v>13</v>
      </c>
      <c r="AI188" s="639"/>
      <c r="AJ188" s="639"/>
      <c r="AK188" s="640"/>
      <c r="AL188" s="677" t="s">
        <v>182</v>
      </c>
      <c r="AM188" s="675" t="s">
        <v>217</v>
      </c>
      <c r="AN188" s="676"/>
      <c r="AO188" s="675" t="s">
        <v>218</v>
      </c>
      <c r="AP188" s="676"/>
      <c r="AQ188" s="675" t="s">
        <v>219</v>
      </c>
      <c r="AR188" s="676"/>
      <c r="AS188" s="675" t="s">
        <v>220</v>
      </c>
      <c r="AT188" s="676"/>
      <c r="AU188" s="675" t="s">
        <v>221</v>
      </c>
      <c r="AV188" s="676"/>
    </row>
    <row r="189" spans="1:48" ht="20.100000000000001" customHeight="1" thickBot="1">
      <c r="A189" s="645"/>
      <c r="B189" s="639"/>
      <c r="C189" s="641"/>
      <c r="D189" s="642"/>
      <c r="E189" s="642"/>
      <c r="F189" s="66" t="s">
        <v>167</v>
      </c>
      <c r="G189" s="66" t="s">
        <v>168</v>
      </c>
      <c r="H189" s="66" t="s">
        <v>169</v>
      </c>
      <c r="I189" s="66" t="s">
        <v>170</v>
      </c>
      <c r="J189" s="66" t="s">
        <v>167</v>
      </c>
      <c r="K189" s="66" t="s">
        <v>168</v>
      </c>
      <c r="L189" s="66" t="s">
        <v>169</v>
      </c>
      <c r="M189" s="66" t="s">
        <v>170</v>
      </c>
      <c r="N189" s="66" t="s">
        <v>167</v>
      </c>
      <c r="O189" s="66" t="s">
        <v>168</v>
      </c>
      <c r="P189" s="66" t="s">
        <v>169</v>
      </c>
      <c r="Q189" s="66" t="s">
        <v>170</v>
      </c>
      <c r="R189" s="66" t="s">
        <v>167</v>
      </c>
      <c r="S189" s="66" t="s">
        <v>168</v>
      </c>
      <c r="T189" s="66" t="s">
        <v>169</v>
      </c>
      <c r="U189" s="66" t="s">
        <v>170</v>
      </c>
      <c r="V189" s="66" t="s">
        <v>167</v>
      </c>
      <c r="W189" s="66" t="s">
        <v>168</v>
      </c>
      <c r="X189" s="66" t="s">
        <v>169</v>
      </c>
      <c r="Y189" s="66" t="s">
        <v>170</v>
      </c>
      <c r="Z189" s="66" t="s">
        <v>167</v>
      </c>
      <c r="AA189" s="66" t="s">
        <v>168</v>
      </c>
      <c r="AB189" s="66" t="s">
        <v>169</v>
      </c>
      <c r="AC189" s="66" t="s">
        <v>170</v>
      </c>
      <c r="AD189" s="66" t="s">
        <v>167</v>
      </c>
      <c r="AE189" s="66" t="s">
        <v>168</v>
      </c>
      <c r="AF189" s="66" t="s">
        <v>169</v>
      </c>
      <c r="AG189" s="66" t="s">
        <v>170</v>
      </c>
      <c r="AH189" s="66" t="s">
        <v>167</v>
      </c>
      <c r="AI189" s="66" t="s">
        <v>168</v>
      </c>
      <c r="AJ189" s="66" t="s">
        <v>169</v>
      </c>
      <c r="AK189" s="65" t="s">
        <v>170</v>
      </c>
      <c r="AL189" s="678"/>
      <c r="AM189" s="96" t="s">
        <v>222</v>
      </c>
      <c r="AN189" s="96" t="s">
        <v>223</v>
      </c>
      <c r="AO189" s="96" t="s">
        <v>222</v>
      </c>
      <c r="AP189" s="96" t="s">
        <v>223</v>
      </c>
      <c r="AQ189" s="96" t="s">
        <v>222</v>
      </c>
      <c r="AR189" s="96" t="s">
        <v>223</v>
      </c>
      <c r="AS189" s="96" t="s">
        <v>222</v>
      </c>
      <c r="AT189" s="96" t="s">
        <v>223</v>
      </c>
      <c r="AU189" s="96" t="s">
        <v>222</v>
      </c>
      <c r="AV189" s="96" t="s">
        <v>223</v>
      </c>
    </row>
    <row r="190" spans="1:48" ht="39.950000000000003" customHeight="1" thickTop="1">
      <c r="A190" s="643"/>
      <c r="B190" s="623" t="s">
        <v>171</v>
      </c>
      <c r="C190" s="630" t="s">
        <v>176</v>
      </c>
      <c r="D190" s="631"/>
      <c r="E190" s="632"/>
      <c r="F190" s="112"/>
      <c r="G190" s="113"/>
      <c r="H190" s="113"/>
      <c r="I190" s="113"/>
      <c r="J190" s="113"/>
      <c r="K190" s="113"/>
      <c r="L190" s="113"/>
      <c r="M190" s="113"/>
      <c r="N190" s="113"/>
      <c r="O190" s="113"/>
      <c r="P190" s="113"/>
      <c r="Q190" s="113"/>
      <c r="R190" s="113"/>
      <c r="S190" s="113"/>
      <c r="T190" s="113"/>
      <c r="U190" s="113"/>
      <c r="V190" s="113"/>
      <c r="W190" s="113"/>
      <c r="X190" s="113"/>
      <c r="Y190" s="113"/>
      <c r="Z190" s="113"/>
      <c r="AA190" s="113"/>
      <c r="AB190" s="113"/>
      <c r="AC190" s="113"/>
      <c r="AD190" s="113"/>
      <c r="AE190" s="113"/>
      <c r="AF190" s="113"/>
      <c r="AG190" s="113"/>
      <c r="AH190" s="113"/>
      <c r="AI190" s="113"/>
      <c r="AJ190" s="113"/>
      <c r="AK190" s="114"/>
      <c r="AL190" s="115">
        <f>SUM(F190:AK190)</f>
        <v>0</v>
      </c>
      <c r="AM190" s="116">
        <f>SUM(F190:I190)+SUM(N190:Q190)+SUM(V190:Y190)+SUM(AD190:AG190)</f>
        <v>0</v>
      </c>
      <c r="AN190" s="117">
        <f>SUM(J190:M190)+SUM(R190:U190)+SUM(Z190:AC190)+SUM(AH190:AK190)</f>
        <v>0</v>
      </c>
      <c r="AO190" s="116">
        <f>SUM(F190:I190)</f>
        <v>0</v>
      </c>
      <c r="AP190" s="117">
        <f>SUM(J190:M190)</f>
        <v>0</v>
      </c>
      <c r="AQ190" s="116">
        <f>SUM(N190:Q190)</f>
        <v>0</v>
      </c>
      <c r="AR190" s="117">
        <f>SUM(R189:U189)</f>
        <v>0</v>
      </c>
      <c r="AS190" s="116">
        <f>SUM(V190:Y190)</f>
        <v>0</v>
      </c>
      <c r="AT190" s="117">
        <f>SUM(Z190:AC190)</f>
        <v>0</v>
      </c>
      <c r="AU190" s="118">
        <f>SUM(AD190:AG190)</f>
        <v>0</v>
      </c>
      <c r="AV190" s="119">
        <f>SUM(AH190:AK190)</f>
        <v>0</v>
      </c>
    </row>
    <row r="191" spans="1:48" ht="39.950000000000003" customHeight="1">
      <c r="A191" s="644"/>
      <c r="B191" s="624"/>
      <c r="C191" s="620" t="s">
        <v>177</v>
      </c>
      <c r="D191" s="621"/>
      <c r="E191" s="622"/>
      <c r="F191" s="131"/>
      <c r="G191" s="132"/>
      <c r="H191" s="132"/>
      <c r="I191" s="132"/>
      <c r="J191" s="132"/>
      <c r="K191" s="132"/>
      <c r="L191" s="132"/>
      <c r="M191" s="132"/>
      <c r="N191" s="132"/>
      <c r="O191" s="132"/>
      <c r="P191" s="132"/>
      <c r="Q191" s="132"/>
      <c r="R191" s="132"/>
      <c r="S191" s="132"/>
      <c r="T191" s="132"/>
      <c r="U191" s="132"/>
      <c r="V191" s="132"/>
      <c r="W191" s="132"/>
      <c r="X191" s="132"/>
      <c r="Y191" s="132"/>
      <c r="Z191" s="132"/>
      <c r="AA191" s="132"/>
      <c r="AB191" s="132"/>
      <c r="AC191" s="132"/>
      <c r="AD191" s="132"/>
      <c r="AE191" s="132"/>
      <c r="AF191" s="132"/>
      <c r="AG191" s="132"/>
      <c r="AH191" s="132"/>
      <c r="AI191" s="132"/>
      <c r="AJ191" s="132"/>
      <c r="AK191" s="133"/>
      <c r="AL191" s="134">
        <f t="shared" ref="AL191:AL208" si="303">SUM(F191:AK191)</f>
        <v>0</v>
      </c>
      <c r="AM191" s="120">
        <f t="shared" ref="AM191:AM205" si="304">SUM(F191:I191)+SUM(N191:Q191)+SUM(V191:Y191)+SUM(AD191:AG191)</f>
        <v>0</v>
      </c>
      <c r="AN191" s="121">
        <f t="shared" ref="AN191:AN205" si="305">SUM(J191:M191)+SUM(R191:U191)+SUM(Z191:AC191)+SUM(AH191:AK191)</f>
        <v>0</v>
      </c>
      <c r="AO191" s="120">
        <f t="shared" ref="AO191:AO205" si="306">SUM(F191:I191)</f>
        <v>0</v>
      </c>
      <c r="AP191" s="121">
        <f t="shared" ref="AP191:AP205" si="307">SUM(J191:M191)</f>
        <v>0</v>
      </c>
      <c r="AQ191" s="120">
        <f t="shared" ref="AQ191:AQ205" si="308">SUM(N191:Q191)</f>
        <v>0</v>
      </c>
      <c r="AR191" s="121">
        <f t="shared" ref="AR191:AR205" si="309">SUM(R190:U190)</f>
        <v>0</v>
      </c>
      <c r="AS191" s="120">
        <f t="shared" ref="AS191:AS205" si="310">SUM(V191:Y191)</f>
        <v>0</v>
      </c>
      <c r="AT191" s="121">
        <f t="shared" ref="AT191:AT205" si="311">SUM(Z191:AC191)</f>
        <v>0</v>
      </c>
      <c r="AU191" s="122">
        <f t="shared" ref="AU191:AU205" si="312">SUM(AD191:AG191)</f>
        <v>0</v>
      </c>
      <c r="AV191" s="123">
        <f t="shared" ref="AV191:AV205" si="313">SUM(AH191:AK191)</f>
        <v>0</v>
      </c>
    </row>
    <row r="192" spans="1:48" ht="39.950000000000003" customHeight="1">
      <c r="A192" s="644"/>
      <c r="B192" s="624"/>
      <c r="C192" s="141" t="s">
        <v>178</v>
      </c>
      <c r="D192" s="142"/>
      <c r="E192" s="143" t="s">
        <v>181</v>
      </c>
      <c r="F192" s="131"/>
      <c r="G192" s="132"/>
      <c r="H192" s="132"/>
      <c r="I192" s="132"/>
      <c r="J192" s="132"/>
      <c r="K192" s="132"/>
      <c r="L192" s="132"/>
      <c r="M192" s="132"/>
      <c r="N192" s="132"/>
      <c r="O192" s="132"/>
      <c r="P192" s="132"/>
      <c r="Q192" s="132"/>
      <c r="R192" s="132"/>
      <c r="S192" s="132"/>
      <c r="T192" s="132"/>
      <c r="U192" s="132"/>
      <c r="V192" s="132"/>
      <c r="W192" s="132"/>
      <c r="X192" s="132"/>
      <c r="Y192" s="132"/>
      <c r="Z192" s="132"/>
      <c r="AA192" s="132"/>
      <c r="AB192" s="132"/>
      <c r="AC192" s="132"/>
      <c r="AD192" s="132"/>
      <c r="AE192" s="132"/>
      <c r="AF192" s="132"/>
      <c r="AG192" s="132"/>
      <c r="AH192" s="132"/>
      <c r="AI192" s="132"/>
      <c r="AJ192" s="132"/>
      <c r="AK192" s="133"/>
      <c r="AL192" s="134">
        <f t="shared" si="303"/>
        <v>0</v>
      </c>
      <c r="AM192" s="120">
        <f t="shared" si="304"/>
        <v>0</v>
      </c>
      <c r="AN192" s="121">
        <f t="shared" si="305"/>
        <v>0</v>
      </c>
      <c r="AO192" s="120">
        <f t="shared" si="306"/>
        <v>0</v>
      </c>
      <c r="AP192" s="121">
        <f t="shared" si="307"/>
        <v>0</v>
      </c>
      <c r="AQ192" s="120">
        <f t="shared" si="308"/>
        <v>0</v>
      </c>
      <c r="AR192" s="121">
        <f t="shared" si="309"/>
        <v>0</v>
      </c>
      <c r="AS192" s="120">
        <f t="shared" si="310"/>
        <v>0</v>
      </c>
      <c r="AT192" s="121">
        <f t="shared" si="311"/>
        <v>0</v>
      </c>
      <c r="AU192" s="122">
        <f t="shared" si="312"/>
        <v>0</v>
      </c>
      <c r="AV192" s="123">
        <f t="shared" si="313"/>
        <v>0</v>
      </c>
    </row>
    <row r="193" spans="1:48" ht="39.950000000000003" customHeight="1" thickBot="1">
      <c r="A193" s="644"/>
      <c r="B193" s="625"/>
      <c r="C193" s="146" t="s">
        <v>178</v>
      </c>
      <c r="D193" s="147" t="s">
        <v>181</v>
      </c>
      <c r="E193" s="148"/>
      <c r="F193" s="149"/>
      <c r="G193" s="150"/>
      <c r="H193" s="150"/>
      <c r="I193" s="150"/>
      <c r="J193" s="150"/>
      <c r="K193" s="150"/>
      <c r="L193" s="150"/>
      <c r="M193" s="150"/>
      <c r="N193" s="150"/>
      <c r="O193" s="150"/>
      <c r="P193" s="150"/>
      <c r="Q193" s="150"/>
      <c r="R193" s="150"/>
      <c r="S193" s="150"/>
      <c r="T193" s="150"/>
      <c r="U193" s="150"/>
      <c r="V193" s="150"/>
      <c r="W193" s="150"/>
      <c r="X193" s="150"/>
      <c r="Y193" s="150"/>
      <c r="Z193" s="150"/>
      <c r="AA193" s="150"/>
      <c r="AB193" s="150"/>
      <c r="AC193" s="150"/>
      <c r="AD193" s="150"/>
      <c r="AE193" s="150"/>
      <c r="AF193" s="150"/>
      <c r="AG193" s="150"/>
      <c r="AH193" s="150"/>
      <c r="AI193" s="150"/>
      <c r="AJ193" s="150"/>
      <c r="AK193" s="151"/>
      <c r="AL193" s="152">
        <f t="shared" si="303"/>
        <v>0</v>
      </c>
      <c r="AM193" s="120">
        <f t="shared" si="304"/>
        <v>0</v>
      </c>
      <c r="AN193" s="121">
        <f t="shared" si="305"/>
        <v>0</v>
      </c>
      <c r="AO193" s="120">
        <f t="shared" si="306"/>
        <v>0</v>
      </c>
      <c r="AP193" s="121">
        <f t="shared" si="307"/>
        <v>0</v>
      </c>
      <c r="AQ193" s="120">
        <f t="shared" si="308"/>
        <v>0</v>
      </c>
      <c r="AR193" s="121">
        <f t="shared" si="309"/>
        <v>0</v>
      </c>
      <c r="AS193" s="120">
        <f t="shared" si="310"/>
        <v>0</v>
      </c>
      <c r="AT193" s="121">
        <f t="shared" si="311"/>
        <v>0</v>
      </c>
      <c r="AU193" s="122">
        <f t="shared" si="312"/>
        <v>0</v>
      </c>
      <c r="AV193" s="123">
        <f t="shared" si="313"/>
        <v>0</v>
      </c>
    </row>
    <row r="194" spans="1:48" ht="39.950000000000003" customHeight="1" thickTop="1">
      <c r="A194" s="644"/>
      <c r="B194" s="623" t="s">
        <v>173</v>
      </c>
      <c r="C194" s="617" t="s">
        <v>176</v>
      </c>
      <c r="D194" s="618"/>
      <c r="E194" s="619"/>
      <c r="F194" s="112"/>
      <c r="G194" s="113"/>
      <c r="H194" s="113"/>
      <c r="I194" s="113"/>
      <c r="J194" s="113"/>
      <c r="K194" s="113"/>
      <c r="L194" s="113"/>
      <c r="M194" s="113"/>
      <c r="N194" s="113"/>
      <c r="O194" s="113"/>
      <c r="P194" s="113"/>
      <c r="Q194" s="113"/>
      <c r="R194" s="113"/>
      <c r="S194" s="113"/>
      <c r="T194" s="113"/>
      <c r="U194" s="113"/>
      <c r="V194" s="113"/>
      <c r="W194" s="113"/>
      <c r="X194" s="113"/>
      <c r="Y194" s="113"/>
      <c r="Z194" s="113"/>
      <c r="AA194" s="113"/>
      <c r="AB194" s="113"/>
      <c r="AC194" s="113"/>
      <c r="AD194" s="113"/>
      <c r="AE194" s="113"/>
      <c r="AF194" s="113"/>
      <c r="AG194" s="113"/>
      <c r="AH194" s="113"/>
      <c r="AI194" s="113"/>
      <c r="AJ194" s="113"/>
      <c r="AK194" s="114"/>
      <c r="AL194" s="115">
        <f t="shared" si="303"/>
        <v>0</v>
      </c>
      <c r="AM194" s="120">
        <f t="shared" si="304"/>
        <v>0</v>
      </c>
      <c r="AN194" s="121">
        <f t="shared" si="305"/>
        <v>0</v>
      </c>
      <c r="AO194" s="120">
        <f t="shared" si="306"/>
        <v>0</v>
      </c>
      <c r="AP194" s="121">
        <f t="shared" si="307"/>
        <v>0</v>
      </c>
      <c r="AQ194" s="120">
        <f t="shared" si="308"/>
        <v>0</v>
      </c>
      <c r="AR194" s="121">
        <f t="shared" si="309"/>
        <v>0</v>
      </c>
      <c r="AS194" s="120">
        <f t="shared" si="310"/>
        <v>0</v>
      </c>
      <c r="AT194" s="121">
        <f t="shared" si="311"/>
        <v>0</v>
      </c>
      <c r="AU194" s="122">
        <f t="shared" si="312"/>
        <v>0</v>
      </c>
      <c r="AV194" s="123">
        <f t="shared" si="313"/>
        <v>0</v>
      </c>
    </row>
    <row r="195" spans="1:48" ht="39.950000000000003" customHeight="1">
      <c r="A195" s="644"/>
      <c r="B195" s="624"/>
      <c r="C195" s="620" t="s">
        <v>177</v>
      </c>
      <c r="D195" s="621"/>
      <c r="E195" s="622"/>
      <c r="F195" s="131"/>
      <c r="G195" s="132"/>
      <c r="H195" s="132"/>
      <c r="I195" s="132"/>
      <c r="J195" s="132"/>
      <c r="K195" s="132"/>
      <c r="L195" s="132"/>
      <c r="M195" s="132"/>
      <c r="N195" s="132"/>
      <c r="O195" s="132"/>
      <c r="P195" s="132"/>
      <c r="Q195" s="132"/>
      <c r="R195" s="132"/>
      <c r="S195" s="132"/>
      <c r="T195" s="132"/>
      <c r="U195" s="132"/>
      <c r="V195" s="132"/>
      <c r="W195" s="132"/>
      <c r="X195" s="132"/>
      <c r="Y195" s="132"/>
      <c r="Z195" s="132"/>
      <c r="AA195" s="132"/>
      <c r="AB195" s="132"/>
      <c r="AC195" s="132"/>
      <c r="AD195" s="132"/>
      <c r="AE195" s="132"/>
      <c r="AF195" s="132"/>
      <c r="AG195" s="132"/>
      <c r="AH195" s="132"/>
      <c r="AI195" s="132"/>
      <c r="AJ195" s="132"/>
      <c r="AK195" s="133"/>
      <c r="AL195" s="134">
        <f t="shared" si="303"/>
        <v>0</v>
      </c>
      <c r="AM195" s="120">
        <f t="shared" si="304"/>
        <v>0</v>
      </c>
      <c r="AN195" s="121">
        <f t="shared" si="305"/>
        <v>0</v>
      </c>
      <c r="AO195" s="120">
        <f t="shared" si="306"/>
        <v>0</v>
      </c>
      <c r="AP195" s="121">
        <f t="shared" si="307"/>
        <v>0</v>
      </c>
      <c r="AQ195" s="120">
        <f t="shared" si="308"/>
        <v>0</v>
      </c>
      <c r="AR195" s="121">
        <f t="shared" si="309"/>
        <v>0</v>
      </c>
      <c r="AS195" s="120">
        <f t="shared" si="310"/>
        <v>0</v>
      </c>
      <c r="AT195" s="121">
        <f t="shared" si="311"/>
        <v>0</v>
      </c>
      <c r="AU195" s="122">
        <f t="shared" si="312"/>
        <v>0</v>
      </c>
      <c r="AV195" s="123">
        <f t="shared" si="313"/>
        <v>0</v>
      </c>
    </row>
    <row r="196" spans="1:48" ht="39.950000000000003" customHeight="1">
      <c r="A196" s="644"/>
      <c r="B196" s="624"/>
      <c r="C196" s="141" t="s">
        <v>178</v>
      </c>
      <c r="D196" s="142"/>
      <c r="E196" s="143" t="s">
        <v>181</v>
      </c>
      <c r="F196" s="131"/>
      <c r="G196" s="132"/>
      <c r="H196" s="132"/>
      <c r="I196" s="132"/>
      <c r="J196" s="132"/>
      <c r="K196" s="132"/>
      <c r="L196" s="132"/>
      <c r="M196" s="132"/>
      <c r="N196" s="132"/>
      <c r="O196" s="132"/>
      <c r="P196" s="132"/>
      <c r="Q196" s="132"/>
      <c r="R196" s="132"/>
      <c r="S196" s="132"/>
      <c r="T196" s="132"/>
      <c r="U196" s="132"/>
      <c r="V196" s="132"/>
      <c r="W196" s="132"/>
      <c r="X196" s="132"/>
      <c r="Y196" s="132"/>
      <c r="Z196" s="132"/>
      <c r="AA196" s="132"/>
      <c r="AB196" s="132"/>
      <c r="AC196" s="132"/>
      <c r="AD196" s="132"/>
      <c r="AE196" s="132"/>
      <c r="AF196" s="132"/>
      <c r="AG196" s="132"/>
      <c r="AH196" s="132"/>
      <c r="AI196" s="132"/>
      <c r="AJ196" s="132"/>
      <c r="AK196" s="133"/>
      <c r="AL196" s="134">
        <f t="shared" si="303"/>
        <v>0</v>
      </c>
      <c r="AM196" s="120">
        <f t="shared" si="304"/>
        <v>0</v>
      </c>
      <c r="AN196" s="121">
        <f t="shared" si="305"/>
        <v>0</v>
      </c>
      <c r="AO196" s="120">
        <f t="shared" si="306"/>
        <v>0</v>
      </c>
      <c r="AP196" s="121">
        <f t="shared" si="307"/>
        <v>0</v>
      </c>
      <c r="AQ196" s="120">
        <f t="shared" si="308"/>
        <v>0</v>
      </c>
      <c r="AR196" s="121">
        <f t="shared" si="309"/>
        <v>0</v>
      </c>
      <c r="AS196" s="120">
        <f t="shared" si="310"/>
        <v>0</v>
      </c>
      <c r="AT196" s="121">
        <f t="shared" si="311"/>
        <v>0</v>
      </c>
      <c r="AU196" s="122">
        <f t="shared" si="312"/>
        <v>0</v>
      </c>
      <c r="AV196" s="123">
        <f t="shared" si="313"/>
        <v>0</v>
      </c>
    </row>
    <row r="197" spans="1:48" ht="39.950000000000003" customHeight="1" thickBot="1">
      <c r="A197" s="644"/>
      <c r="B197" s="625"/>
      <c r="C197" s="146" t="s">
        <v>178</v>
      </c>
      <c r="D197" s="147" t="s">
        <v>181</v>
      </c>
      <c r="E197" s="148"/>
      <c r="F197" s="149"/>
      <c r="G197" s="150"/>
      <c r="H197" s="150"/>
      <c r="I197" s="150"/>
      <c r="J197" s="150"/>
      <c r="K197" s="150"/>
      <c r="L197" s="150"/>
      <c r="M197" s="150"/>
      <c r="N197" s="150"/>
      <c r="O197" s="150"/>
      <c r="P197" s="150"/>
      <c r="Q197" s="150"/>
      <c r="R197" s="150"/>
      <c r="S197" s="150"/>
      <c r="T197" s="150"/>
      <c r="U197" s="150"/>
      <c r="V197" s="150"/>
      <c r="W197" s="150"/>
      <c r="X197" s="150"/>
      <c r="Y197" s="150"/>
      <c r="Z197" s="150"/>
      <c r="AA197" s="150"/>
      <c r="AB197" s="150"/>
      <c r="AC197" s="150"/>
      <c r="AD197" s="150"/>
      <c r="AE197" s="150"/>
      <c r="AF197" s="150"/>
      <c r="AG197" s="150"/>
      <c r="AH197" s="150"/>
      <c r="AI197" s="150"/>
      <c r="AJ197" s="150"/>
      <c r="AK197" s="151"/>
      <c r="AL197" s="152">
        <f t="shared" si="303"/>
        <v>0</v>
      </c>
      <c r="AM197" s="120">
        <f t="shared" si="304"/>
        <v>0</v>
      </c>
      <c r="AN197" s="121">
        <f t="shared" si="305"/>
        <v>0</v>
      </c>
      <c r="AO197" s="120">
        <f t="shared" si="306"/>
        <v>0</v>
      </c>
      <c r="AP197" s="121">
        <f t="shared" si="307"/>
        <v>0</v>
      </c>
      <c r="AQ197" s="120">
        <f t="shared" si="308"/>
        <v>0</v>
      </c>
      <c r="AR197" s="121">
        <f t="shared" si="309"/>
        <v>0</v>
      </c>
      <c r="AS197" s="120">
        <f t="shared" si="310"/>
        <v>0</v>
      </c>
      <c r="AT197" s="121">
        <f t="shared" si="311"/>
        <v>0</v>
      </c>
      <c r="AU197" s="122">
        <f t="shared" si="312"/>
        <v>0</v>
      </c>
      <c r="AV197" s="123">
        <f t="shared" si="313"/>
        <v>0</v>
      </c>
    </row>
    <row r="198" spans="1:48" ht="39.950000000000003" customHeight="1" thickTop="1">
      <c r="A198" s="644"/>
      <c r="B198" s="623" t="s">
        <v>174</v>
      </c>
      <c r="C198" s="617" t="s">
        <v>176</v>
      </c>
      <c r="D198" s="618"/>
      <c r="E198" s="619"/>
      <c r="F198" s="112"/>
      <c r="G198" s="113"/>
      <c r="H198" s="113"/>
      <c r="I198" s="113"/>
      <c r="J198" s="113"/>
      <c r="K198" s="113"/>
      <c r="L198" s="113"/>
      <c r="M198" s="113"/>
      <c r="N198" s="113"/>
      <c r="O198" s="113"/>
      <c r="P198" s="113"/>
      <c r="Q198" s="113"/>
      <c r="R198" s="113"/>
      <c r="S198" s="113"/>
      <c r="T198" s="113"/>
      <c r="U198" s="113"/>
      <c r="V198" s="113"/>
      <c r="W198" s="113"/>
      <c r="X198" s="113"/>
      <c r="Y198" s="113"/>
      <c r="Z198" s="113"/>
      <c r="AA198" s="113"/>
      <c r="AB198" s="113"/>
      <c r="AC198" s="113"/>
      <c r="AD198" s="113"/>
      <c r="AE198" s="113"/>
      <c r="AF198" s="113"/>
      <c r="AG198" s="113"/>
      <c r="AH198" s="113"/>
      <c r="AI198" s="113"/>
      <c r="AJ198" s="113"/>
      <c r="AK198" s="114"/>
      <c r="AL198" s="115">
        <f t="shared" si="303"/>
        <v>0</v>
      </c>
      <c r="AM198" s="120">
        <f t="shared" si="304"/>
        <v>0</v>
      </c>
      <c r="AN198" s="121">
        <f t="shared" si="305"/>
        <v>0</v>
      </c>
      <c r="AO198" s="120">
        <f t="shared" si="306"/>
        <v>0</v>
      </c>
      <c r="AP198" s="121">
        <f t="shared" si="307"/>
        <v>0</v>
      </c>
      <c r="AQ198" s="120">
        <f t="shared" si="308"/>
        <v>0</v>
      </c>
      <c r="AR198" s="121">
        <f t="shared" si="309"/>
        <v>0</v>
      </c>
      <c r="AS198" s="120">
        <f t="shared" si="310"/>
        <v>0</v>
      </c>
      <c r="AT198" s="121">
        <f t="shared" si="311"/>
        <v>0</v>
      </c>
      <c r="AU198" s="122">
        <f t="shared" si="312"/>
        <v>0</v>
      </c>
      <c r="AV198" s="123">
        <f t="shared" si="313"/>
        <v>0</v>
      </c>
    </row>
    <row r="199" spans="1:48" ht="39.950000000000003" customHeight="1">
      <c r="A199" s="644"/>
      <c r="B199" s="624"/>
      <c r="C199" s="620" t="s">
        <v>177</v>
      </c>
      <c r="D199" s="621"/>
      <c r="E199" s="622"/>
      <c r="F199" s="131"/>
      <c r="G199" s="132"/>
      <c r="H199" s="132"/>
      <c r="I199" s="132"/>
      <c r="J199" s="132"/>
      <c r="K199" s="132"/>
      <c r="L199" s="132"/>
      <c r="M199" s="132"/>
      <c r="N199" s="132"/>
      <c r="O199" s="132"/>
      <c r="P199" s="132"/>
      <c r="Q199" s="132"/>
      <c r="R199" s="132"/>
      <c r="S199" s="132"/>
      <c r="T199" s="132"/>
      <c r="U199" s="132"/>
      <c r="V199" s="132"/>
      <c r="W199" s="132"/>
      <c r="X199" s="132"/>
      <c r="Y199" s="132"/>
      <c r="Z199" s="132"/>
      <c r="AA199" s="132"/>
      <c r="AB199" s="132"/>
      <c r="AC199" s="132"/>
      <c r="AD199" s="132"/>
      <c r="AE199" s="132"/>
      <c r="AF199" s="132"/>
      <c r="AG199" s="132"/>
      <c r="AH199" s="132"/>
      <c r="AI199" s="132"/>
      <c r="AJ199" s="132"/>
      <c r="AK199" s="133"/>
      <c r="AL199" s="134">
        <f t="shared" si="303"/>
        <v>0</v>
      </c>
      <c r="AM199" s="120">
        <f t="shared" si="304"/>
        <v>0</v>
      </c>
      <c r="AN199" s="121">
        <f t="shared" si="305"/>
        <v>0</v>
      </c>
      <c r="AO199" s="120">
        <f t="shared" si="306"/>
        <v>0</v>
      </c>
      <c r="AP199" s="121">
        <f t="shared" si="307"/>
        <v>0</v>
      </c>
      <c r="AQ199" s="120">
        <f t="shared" si="308"/>
        <v>0</v>
      </c>
      <c r="AR199" s="121">
        <f t="shared" si="309"/>
        <v>0</v>
      </c>
      <c r="AS199" s="120">
        <f t="shared" si="310"/>
        <v>0</v>
      </c>
      <c r="AT199" s="121">
        <f t="shared" si="311"/>
        <v>0</v>
      </c>
      <c r="AU199" s="122">
        <f t="shared" si="312"/>
        <v>0</v>
      </c>
      <c r="AV199" s="123">
        <f t="shared" si="313"/>
        <v>0</v>
      </c>
    </row>
    <row r="200" spans="1:48" ht="39.950000000000003" customHeight="1">
      <c r="A200" s="644"/>
      <c r="B200" s="624"/>
      <c r="C200" s="141" t="s">
        <v>178</v>
      </c>
      <c r="D200" s="142"/>
      <c r="E200" s="143" t="s">
        <v>181</v>
      </c>
      <c r="F200" s="131"/>
      <c r="G200" s="132"/>
      <c r="H200" s="132"/>
      <c r="I200" s="132"/>
      <c r="J200" s="132"/>
      <c r="K200" s="132"/>
      <c r="L200" s="132"/>
      <c r="M200" s="132"/>
      <c r="N200" s="132"/>
      <c r="O200" s="132"/>
      <c r="P200" s="132"/>
      <c r="Q200" s="132"/>
      <c r="R200" s="132"/>
      <c r="S200" s="132"/>
      <c r="T200" s="132"/>
      <c r="U200" s="132"/>
      <c r="V200" s="132"/>
      <c r="W200" s="132"/>
      <c r="X200" s="132"/>
      <c r="Y200" s="132"/>
      <c r="Z200" s="132"/>
      <c r="AA200" s="132"/>
      <c r="AB200" s="132"/>
      <c r="AC200" s="132"/>
      <c r="AD200" s="132"/>
      <c r="AE200" s="132"/>
      <c r="AF200" s="132"/>
      <c r="AG200" s="132"/>
      <c r="AH200" s="132"/>
      <c r="AI200" s="132"/>
      <c r="AJ200" s="132"/>
      <c r="AK200" s="133"/>
      <c r="AL200" s="134">
        <f t="shared" si="303"/>
        <v>0</v>
      </c>
      <c r="AM200" s="120">
        <f t="shared" si="304"/>
        <v>0</v>
      </c>
      <c r="AN200" s="121">
        <f t="shared" si="305"/>
        <v>0</v>
      </c>
      <c r="AO200" s="120">
        <f t="shared" si="306"/>
        <v>0</v>
      </c>
      <c r="AP200" s="121">
        <f t="shared" si="307"/>
        <v>0</v>
      </c>
      <c r="AQ200" s="120">
        <f t="shared" si="308"/>
        <v>0</v>
      </c>
      <c r="AR200" s="121">
        <f t="shared" si="309"/>
        <v>0</v>
      </c>
      <c r="AS200" s="120">
        <f t="shared" si="310"/>
        <v>0</v>
      </c>
      <c r="AT200" s="121">
        <f t="shared" si="311"/>
        <v>0</v>
      </c>
      <c r="AU200" s="122">
        <f t="shared" si="312"/>
        <v>0</v>
      </c>
      <c r="AV200" s="123">
        <f t="shared" si="313"/>
        <v>0</v>
      </c>
    </row>
    <row r="201" spans="1:48" ht="39.950000000000003" customHeight="1" thickBot="1">
      <c r="A201" s="644"/>
      <c r="B201" s="625"/>
      <c r="C201" s="146" t="s">
        <v>178</v>
      </c>
      <c r="D201" s="147" t="s">
        <v>181</v>
      </c>
      <c r="E201" s="148"/>
      <c r="F201" s="149"/>
      <c r="G201" s="150"/>
      <c r="H201" s="150"/>
      <c r="I201" s="150"/>
      <c r="J201" s="150"/>
      <c r="K201" s="150"/>
      <c r="L201" s="150"/>
      <c r="M201" s="150"/>
      <c r="N201" s="150"/>
      <c r="O201" s="150"/>
      <c r="P201" s="150"/>
      <c r="Q201" s="150"/>
      <c r="R201" s="150"/>
      <c r="S201" s="150"/>
      <c r="T201" s="150"/>
      <c r="U201" s="150"/>
      <c r="V201" s="150"/>
      <c r="W201" s="150"/>
      <c r="X201" s="150"/>
      <c r="Y201" s="150"/>
      <c r="Z201" s="150"/>
      <c r="AA201" s="150"/>
      <c r="AB201" s="150"/>
      <c r="AC201" s="150"/>
      <c r="AD201" s="150"/>
      <c r="AE201" s="150"/>
      <c r="AF201" s="150"/>
      <c r="AG201" s="150"/>
      <c r="AH201" s="150"/>
      <c r="AI201" s="150"/>
      <c r="AJ201" s="150"/>
      <c r="AK201" s="151"/>
      <c r="AL201" s="152">
        <f t="shared" si="303"/>
        <v>0</v>
      </c>
      <c r="AM201" s="120">
        <f t="shared" si="304"/>
        <v>0</v>
      </c>
      <c r="AN201" s="121">
        <f t="shared" si="305"/>
        <v>0</v>
      </c>
      <c r="AO201" s="120">
        <f t="shared" si="306"/>
        <v>0</v>
      </c>
      <c r="AP201" s="121">
        <f t="shared" si="307"/>
        <v>0</v>
      </c>
      <c r="AQ201" s="120">
        <f t="shared" si="308"/>
        <v>0</v>
      </c>
      <c r="AR201" s="121">
        <f t="shared" si="309"/>
        <v>0</v>
      </c>
      <c r="AS201" s="120">
        <f t="shared" si="310"/>
        <v>0</v>
      </c>
      <c r="AT201" s="121">
        <f t="shared" si="311"/>
        <v>0</v>
      </c>
      <c r="AU201" s="122">
        <f t="shared" si="312"/>
        <v>0</v>
      </c>
      <c r="AV201" s="123">
        <f t="shared" si="313"/>
        <v>0</v>
      </c>
    </row>
    <row r="202" spans="1:48" ht="39.950000000000003" customHeight="1" thickTop="1">
      <c r="A202" s="644"/>
      <c r="B202" s="623" t="s">
        <v>175</v>
      </c>
      <c r="C202" s="617" t="s">
        <v>176</v>
      </c>
      <c r="D202" s="618"/>
      <c r="E202" s="619"/>
      <c r="F202" s="112"/>
      <c r="G202" s="113"/>
      <c r="H202" s="113"/>
      <c r="I202" s="113"/>
      <c r="J202" s="113"/>
      <c r="K202" s="113"/>
      <c r="L202" s="113"/>
      <c r="M202" s="113"/>
      <c r="N202" s="113"/>
      <c r="O202" s="113"/>
      <c r="P202" s="113"/>
      <c r="Q202" s="113"/>
      <c r="R202" s="113"/>
      <c r="S202" s="113"/>
      <c r="T202" s="113"/>
      <c r="U202" s="113"/>
      <c r="V202" s="113"/>
      <c r="W202" s="113"/>
      <c r="X202" s="113"/>
      <c r="Y202" s="113"/>
      <c r="Z202" s="113"/>
      <c r="AA202" s="113"/>
      <c r="AB202" s="113"/>
      <c r="AC202" s="113"/>
      <c r="AD202" s="113"/>
      <c r="AE202" s="113"/>
      <c r="AF202" s="113"/>
      <c r="AG202" s="113"/>
      <c r="AH202" s="113"/>
      <c r="AI202" s="113"/>
      <c r="AJ202" s="113"/>
      <c r="AK202" s="114"/>
      <c r="AL202" s="115">
        <f t="shared" si="303"/>
        <v>0</v>
      </c>
      <c r="AM202" s="120">
        <f t="shared" si="304"/>
        <v>0</v>
      </c>
      <c r="AN202" s="121">
        <f t="shared" si="305"/>
        <v>0</v>
      </c>
      <c r="AO202" s="120">
        <f t="shared" si="306"/>
        <v>0</v>
      </c>
      <c r="AP202" s="121">
        <f t="shared" si="307"/>
        <v>0</v>
      </c>
      <c r="AQ202" s="120">
        <f t="shared" si="308"/>
        <v>0</v>
      </c>
      <c r="AR202" s="121">
        <f t="shared" si="309"/>
        <v>0</v>
      </c>
      <c r="AS202" s="120">
        <f t="shared" si="310"/>
        <v>0</v>
      </c>
      <c r="AT202" s="121">
        <f t="shared" si="311"/>
        <v>0</v>
      </c>
      <c r="AU202" s="122">
        <f t="shared" si="312"/>
        <v>0</v>
      </c>
      <c r="AV202" s="123">
        <f t="shared" si="313"/>
        <v>0</v>
      </c>
    </row>
    <row r="203" spans="1:48" ht="39.950000000000003" customHeight="1">
      <c r="A203" s="644"/>
      <c r="B203" s="624"/>
      <c r="C203" s="620" t="s">
        <v>177</v>
      </c>
      <c r="D203" s="621"/>
      <c r="E203" s="622"/>
      <c r="F203" s="131"/>
      <c r="G203" s="132"/>
      <c r="H203" s="132"/>
      <c r="I203" s="132"/>
      <c r="J203" s="132"/>
      <c r="K203" s="132"/>
      <c r="L203" s="132"/>
      <c r="M203" s="132"/>
      <c r="N203" s="132"/>
      <c r="O203" s="132"/>
      <c r="P203" s="132"/>
      <c r="Q203" s="132"/>
      <c r="R203" s="132"/>
      <c r="S203" s="132"/>
      <c r="T203" s="132"/>
      <c r="U203" s="132"/>
      <c r="V203" s="132"/>
      <c r="W203" s="132"/>
      <c r="X203" s="132"/>
      <c r="Y203" s="132"/>
      <c r="Z203" s="132"/>
      <c r="AA203" s="132"/>
      <c r="AB203" s="132"/>
      <c r="AC203" s="132"/>
      <c r="AD203" s="132"/>
      <c r="AE203" s="132"/>
      <c r="AF203" s="132"/>
      <c r="AG203" s="132"/>
      <c r="AH203" s="132"/>
      <c r="AI203" s="132"/>
      <c r="AJ203" s="132"/>
      <c r="AK203" s="133"/>
      <c r="AL203" s="134">
        <f t="shared" si="303"/>
        <v>0</v>
      </c>
      <c r="AM203" s="120">
        <f t="shared" si="304"/>
        <v>0</v>
      </c>
      <c r="AN203" s="121">
        <f t="shared" si="305"/>
        <v>0</v>
      </c>
      <c r="AO203" s="120">
        <f t="shared" si="306"/>
        <v>0</v>
      </c>
      <c r="AP203" s="121">
        <f t="shared" si="307"/>
        <v>0</v>
      </c>
      <c r="AQ203" s="120">
        <f t="shared" si="308"/>
        <v>0</v>
      </c>
      <c r="AR203" s="121">
        <f t="shared" si="309"/>
        <v>0</v>
      </c>
      <c r="AS203" s="120">
        <f t="shared" si="310"/>
        <v>0</v>
      </c>
      <c r="AT203" s="121">
        <f t="shared" si="311"/>
        <v>0</v>
      </c>
      <c r="AU203" s="122">
        <f t="shared" si="312"/>
        <v>0</v>
      </c>
      <c r="AV203" s="123">
        <f t="shared" si="313"/>
        <v>0</v>
      </c>
    </row>
    <row r="204" spans="1:48" ht="39.950000000000003" customHeight="1">
      <c r="A204" s="644"/>
      <c r="B204" s="624"/>
      <c r="C204" s="141" t="s">
        <v>178</v>
      </c>
      <c r="D204" s="142"/>
      <c r="E204" s="143" t="s">
        <v>181</v>
      </c>
      <c r="F204" s="131"/>
      <c r="G204" s="132"/>
      <c r="H204" s="132"/>
      <c r="I204" s="132"/>
      <c r="J204" s="132"/>
      <c r="K204" s="132"/>
      <c r="L204" s="132"/>
      <c r="M204" s="132"/>
      <c r="N204" s="132"/>
      <c r="O204" s="132"/>
      <c r="P204" s="132"/>
      <c r="Q204" s="132"/>
      <c r="R204" s="132"/>
      <c r="S204" s="132"/>
      <c r="T204" s="132"/>
      <c r="U204" s="132"/>
      <c r="V204" s="132"/>
      <c r="W204" s="132"/>
      <c r="X204" s="132"/>
      <c r="Y204" s="132"/>
      <c r="Z204" s="132"/>
      <c r="AA204" s="132"/>
      <c r="AB204" s="132"/>
      <c r="AC204" s="132"/>
      <c r="AD204" s="132"/>
      <c r="AE204" s="132"/>
      <c r="AF204" s="132"/>
      <c r="AG204" s="132"/>
      <c r="AH204" s="132"/>
      <c r="AI204" s="132"/>
      <c r="AJ204" s="132"/>
      <c r="AK204" s="133"/>
      <c r="AL204" s="134">
        <f t="shared" si="303"/>
        <v>0</v>
      </c>
      <c r="AM204" s="120">
        <f t="shared" si="304"/>
        <v>0</v>
      </c>
      <c r="AN204" s="121">
        <f t="shared" si="305"/>
        <v>0</v>
      </c>
      <c r="AO204" s="120">
        <f t="shared" si="306"/>
        <v>0</v>
      </c>
      <c r="AP204" s="121">
        <f t="shared" si="307"/>
        <v>0</v>
      </c>
      <c r="AQ204" s="120">
        <f t="shared" si="308"/>
        <v>0</v>
      </c>
      <c r="AR204" s="121">
        <f t="shared" si="309"/>
        <v>0</v>
      </c>
      <c r="AS204" s="120">
        <f t="shared" si="310"/>
        <v>0</v>
      </c>
      <c r="AT204" s="121">
        <f t="shared" si="311"/>
        <v>0</v>
      </c>
      <c r="AU204" s="122">
        <f t="shared" si="312"/>
        <v>0</v>
      </c>
      <c r="AV204" s="123">
        <f t="shared" si="313"/>
        <v>0</v>
      </c>
    </row>
    <row r="205" spans="1:48" ht="39.950000000000003" customHeight="1" thickBot="1">
      <c r="A205" s="644"/>
      <c r="B205" s="625"/>
      <c r="C205" s="146" t="s">
        <v>178</v>
      </c>
      <c r="D205" s="147" t="s">
        <v>181</v>
      </c>
      <c r="E205" s="148"/>
      <c r="F205" s="149"/>
      <c r="G205" s="150"/>
      <c r="H205" s="150"/>
      <c r="I205" s="150"/>
      <c r="J205" s="150"/>
      <c r="K205" s="150"/>
      <c r="L205" s="150"/>
      <c r="M205" s="150"/>
      <c r="N205" s="150"/>
      <c r="O205" s="150"/>
      <c r="P205" s="150"/>
      <c r="Q205" s="150"/>
      <c r="R205" s="150"/>
      <c r="S205" s="150"/>
      <c r="T205" s="150"/>
      <c r="U205" s="150"/>
      <c r="V205" s="150"/>
      <c r="W205" s="150"/>
      <c r="X205" s="150"/>
      <c r="Y205" s="150"/>
      <c r="Z205" s="150"/>
      <c r="AA205" s="150"/>
      <c r="AB205" s="150"/>
      <c r="AC205" s="150"/>
      <c r="AD205" s="150"/>
      <c r="AE205" s="150"/>
      <c r="AF205" s="150"/>
      <c r="AG205" s="150"/>
      <c r="AH205" s="150"/>
      <c r="AI205" s="150"/>
      <c r="AJ205" s="150"/>
      <c r="AK205" s="151"/>
      <c r="AL205" s="152">
        <f t="shared" si="303"/>
        <v>0</v>
      </c>
      <c r="AM205" s="153">
        <f t="shared" si="304"/>
        <v>0</v>
      </c>
      <c r="AN205" s="154">
        <f t="shared" si="305"/>
        <v>0</v>
      </c>
      <c r="AO205" s="120">
        <f t="shared" si="306"/>
        <v>0</v>
      </c>
      <c r="AP205" s="121">
        <f t="shared" si="307"/>
        <v>0</v>
      </c>
      <c r="AQ205" s="120">
        <f t="shared" si="308"/>
        <v>0</v>
      </c>
      <c r="AR205" s="121">
        <f t="shared" si="309"/>
        <v>0</v>
      </c>
      <c r="AS205" s="120">
        <f t="shared" si="310"/>
        <v>0</v>
      </c>
      <c r="AT205" s="121">
        <f t="shared" si="311"/>
        <v>0</v>
      </c>
      <c r="AU205" s="122">
        <f t="shared" si="312"/>
        <v>0</v>
      </c>
      <c r="AV205" s="123">
        <f t="shared" si="313"/>
        <v>0</v>
      </c>
    </row>
    <row r="206" spans="1:48" ht="19.5" customHeight="1" thickTop="1">
      <c r="A206" s="633" t="s">
        <v>185</v>
      </c>
      <c r="B206" s="32"/>
      <c r="C206" s="142" t="s">
        <v>178</v>
      </c>
      <c r="D206" s="142"/>
      <c r="E206" s="155"/>
      <c r="F206" s="156">
        <f>F192+F193+F196+F197+F200+F201+F204+F205</f>
        <v>0</v>
      </c>
      <c r="G206" s="156">
        <f t="shared" ref="G206" si="314">G192+G193+G196+G197+G200+G201+G204+G205</f>
        <v>0</v>
      </c>
      <c r="H206" s="156">
        <f t="shared" ref="H206" si="315">H192+H193+H196+H197+H200+H201+H204+H205</f>
        <v>0</v>
      </c>
      <c r="I206" s="156">
        <f t="shared" ref="I206" si="316">I192+I193+I196+I197+I200+I201+I204+I205</f>
        <v>0</v>
      </c>
      <c r="J206" s="156">
        <f t="shared" ref="J206" si="317">J192+J193+J196+J197+J200+J201+J204+J205</f>
        <v>0</v>
      </c>
      <c r="K206" s="156">
        <f t="shared" ref="K206" si="318">K192+K193+K196+K197+K200+K201+K204+K205</f>
        <v>0</v>
      </c>
      <c r="L206" s="156">
        <f t="shared" ref="L206" si="319">L192+L193+L196+L197+L200+L201+L204+L205</f>
        <v>0</v>
      </c>
      <c r="M206" s="156">
        <f t="shared" ref="M206" si="320">M192+M193+M196+M197+M200+M201+M204+M205</f>
        <v>0</v>
      </c>
      <c r="N206" s="156">
        <f t="shared" ref="N206" si="321">N192+N193+N196+N197+N200+N201+N204+N205</f>
        <v>0</v>
      </c>
      <c r="O206" s="156">
        <f t="shared" ref="O206" si="322">O192+O193+O196+O197+O200+O201+O204+O205</f>
        <v>0</v>
      </c>
      <c r="P206" s="156">
        <f t="shared" ref="P206" si="323">P192+P193+P196+P197+P200+P201+P204+P205</f>
        <v>0</v>
      </c>
      <c r="Q206" s="156">
        <f t="shared" ref="Q206" si="324">Q192+Q193+Q196+Q197+Q200+Q201+Q204+Q205</f>
        <v>0</v>
      </c>
      <c r="R206" s="156">
        <f t="shared" ref="R206" si="325">R192+R193+R196+R197+R200+R201+R204+R205</f>
        <v>0</v>
      </c>
      <c r="S206" s="156">
        <f t="shared" ref="S206" si="326">S192+S193+S196+S197+S200+S201+S204+S205</f>
        <v>0</v>
      </c>
      <c r="T206" s="156">
        <f t="shared" ref="T206" si="327">T192+T193+T196+T197+T200+T201+T204+T205</f>
        <v>0</v>
      </c>
      <c r="U206" s="156">
        <f t="shared" ref="U206" si="328">U192+U193+U196+U197+U200+U201+U204+U205</f>
        <v>0</v>
      </c>
      <c r="V206" s="156">
        <f t="shared" ref="V206" si="329">V192+V193+V196+V197+V200+V201+V204+V205</f>
        <v>0</v>
      </c>
      <c r="W206" s="156">
        <f t="shared" ref="W206" si="330">W192+W193+W196+W197+W200+W201+W204+W205</f>
        <v>0</v>
      </c>
      <c r="X206" s="156">
        <f t="shared" ref="X206" si="331">X192+X193+X196+X197+X200+X201+X204+X205</f>
        <v>0</v>
      </c>
      <c r="Y206" s="156">
        <f t="shared" ref="Y206" si="332">Y192+Y193+Y196+Y197+Y200+Y201+Y204+Y205</f>
        <v>0</v>
      </c>
      <c r="Z206" s="156">
        <f t="shared" ref="Z206" si="333">Z192+Z193+Z196+Z197+Z200+Z201+Z204+Z205</f>
        <v>0</v>
      </c>
      <c r="AA206" s="156">
        <f t="shared" ref="AA206" si="334">AA192+AA193+AA196+AA197+AA200+AA201+AA204+AA205</f>
        <v>0</v>
      </c>
      <c r="AB206" s="156">
        <f t="shared" ref="AB206" si="335">AB192+AB193+AB196+AB197+AB200+AB201+AB204+AB205</f>
        <v>0</v>
      </c>
      <c r="AC206" s="156">
        <f t="shared" ref="AC206" si="336">AC192+AC193+AC196+AC197+AC200+AC201+AC204+AC205</f>
        <v>0</v>
      </c>
      <c r="AD206" s="156">
        <f t="shared" ref="AD206" si="337">AD192+AD193+AD196+AD197+AD200+AD201+AD204+AD205</f>
        <v>0</v>
      </c>
      <c r="AE206" s="156">
        <f t="shared" ref="AE206" si="338">AE192+AE193+AE196+AE197+AE200+AE201+AE204+AE205</f>
        <v>0</v>
      </c>
      <c r="AF206" s="156">
        <f t="shared" ref="AF206" si="339">AF192+AF193+AF196+AF197+AF200+AF201+AF204+AF205</f>
        <v>0</v>
      </c>
      <c r="AG206" s="156">
        <f t="shared" ref="AG206" si="340">AG192+AG193+AG196+AG197+AG200+AG201+AG204+AG205</f>
        <v>0</v>
      </c>
      <c r="AH206" s="156">
        <f t="shared" ref="AH206" si="341">AH192+AH193+AH196+AH197+AH200+AH201+AH204+AH205</f>
        <v>0</v>
      </c>
      <c r="AI206" s="156">
        <f t="shared" ref="AI206" si="342">AI192+AI193+AI196+AI197+AI200+AI201+AI204+AI205</f>
        <v>0</v>
      </c>
      <c r="AJ206" s="156">
        <f t="shared" ref="AJ206" si="343">AJ192+AJ193+AJ196+AJ197+AJ200+AJ201+AJ204+AJ205</f>
        <v>0</v>
      </c>
      <c r="AK206" s="157">
        <f t="shared" ref="AK206" si="344">AK192+AK193+AK196+AK197+AK200+AK201+AK204+AK205</f>
        <v>0</v>
      </c>
      <c r="AL206" s="158">
        <f t="shared" si="303"/>
        <v>0</v>
      </c>
      <c r="AM206" s="116">
        <f>AM192+AM193+AM196+AM197+AM200+AM201+AM204+AM205</f>
        <v>0</v>
      </c>
      <c r="AN206" s="117">
        <f t="shared" ref="AN206" si="345">AN192+AN193+AN196+AN197+AN200+AN201+AN204+AN205</f>
        <v>0</v>
      </c>
      <c r="AO206" s="116">
        <f t="shared" ref="AO206" si="346">AO192+AO193+AO196+AO197+AO200+AO201+AO204+AO205</f>
        <v>0</v>
      </c>
      <c r="AP206" s="117">
        <f t="shared" ref="AP206" si="347">AP192+AP193+AP196+AP197+AP200+AP201+AP204+AP205</f>
        <v>0</v>
      </c>
      <c r="AQ206" s="116">
        <f t="shared" ref="AQ206" si="348">AQ192+AQ193+AQ196+AQ197+AQ200+AQ201+AQ204+AQ205</f>
        <v>0</v>
      </c>
      <c r="AR206" s="117">
        <f t="shared" ref="AR206" si="349">AR192+AR193+AR196+AR197+AR200+AR201+AR204+AR205</f>
        <v>0</v>
      </c>
      <c r="AS206" s="116">
        <f t="shared" ref="AS206" si="350">AS192+AS193+AS196+AS197+AS200+AS201+AS204+AS205</f>
        <v>0</v>
      </c>
      <c r="AT206" s="117">
        <f t="shared" ref="AT206" si="351">AT192+AT193+AT196+AT197+AT200+AT201+AT204+AT205</f>
        <v>0</v>
      </c>
      <c r="AU206" s="159">
        <f t="shared" ref="AU206" si="352">AU192+AU193+AU196+AU197+AU200+AU201+AU204+AU205</f>
        <v>0</v>
      </c>
      <c r="AV206" s="119">
        <f t="shared" ref="AV206" si="353">AV192+AV193+AV196+AV197+AV200+AV201+AV204+AV205</f>
        <v>0</v>
      </c>
    </row>
    <row r="207" spans="1:48" ht="19.5" customHeight="1">
      <c r="A207" s="634"/>
      <c r="B207" s="32"/>
      <c r="C207" s="626" t="s">
        <v>172</v>
      </c>
      <c r="D207" s="621"/>
      <c r="E207" s="622"/>
      <c r="F207" s="135">
        <f t="shared" ref="F207:AK207" si="354">+F191+F195+F199+F203</f>
        <v>0</v>
      </c>
      <c r="G207" s="135">
        <f t="shared" si="354"/>
        <v>0</v>
      </c>
      <c r="H207" s="135">
        <f t="shared" si="354"/>
        <v>0</v>
      </c>
      <c r="I207" s="135">
        <f t="shared" si="354"/>
        <v>0</v>
      </c>
      <c r="J207" s="135">
        <f t="shared" si="354"/>
        <v>0</v>
      </c>
      <c r="K207" s="135">
        <f t="shared" si="354"/>
        <v>0</v>
      </c>
      <c r="L207" s="135">
        <f t="shared" si="354"/>
        <v>0</v>
      </c>
      <c r="M207" s="135">
        <f t="shared" si="354"/>
        <v>0</v>
      </c>
      <c r="N207" s="135">
        <f t="shared" si="354"/>
        <v>0</v>
      </c>
      <c r="O207" s="135">
        <f t="shared" si="354"/>
        <v>0</v>
      </c>
      <c r="P207" s="135">
        <f t="shared" si="354"/>
        <v>0</v>
      </c>
      <c r="Q207" s="135">
        <f t="shared" si="354"/>
        <v>0</v>
      </c>
      <c r="R207" s="135">
        <f t="shared" si="354"/>
        <v>0</v>
      </c>
      <c r="S207" s="135">
        <f t="shared" si="354"/>
        <v>0</v>
      </c>
      <c r="T207" s="135">
        <f t="shared" si="354"/>
        <v>0</v>
      </c>
      <c r="U207" s="135">
        <f t="shared" si="354"/>
        <v>0</v>
      </c>
      <c r="V207" s="135">
        <f t="shared" si="354"/>
        <v>0</v>
      </c>
      <c r="W207" s="135">
        <f t="shared" si="354"/>
        <v>0</v>
      </c>
      <c r="X207" s="135">
        <f t="shared" si="354"/>
        <v>0</v>
      </c>
      <c r="Y207" s="135">
        <f t="shared" si="354"/>
        <v>0</v>
      </c>
      <c r="Z207" s="135">
        <f t="shared" si="354"/>
        <v>0</v>
      </c>
      <c r="AA207" s="135">
        <f t="shared" si="354"/>
        <v>0</v>
      </c>
      <c r="AB207" s="135">
        <f t="shared" si="354"/>
        <v>0</v>
      </c>
      <c r="AC207" s="135">
        <f t="shared" si="354"/>
        <v>0</v>
      </c>
      <c r="AD207" s="135">
        <f t="shared" si="354"/>
        <v>0</v>
      </c>
      <c r="AE207" s="135">
        <f t="shared" si="354"/>
        <v>0</v>
      </c>
      <c r="AF207" s="135">
        <f t="shared" si="354"/>
        <v>0</v>
      </c>
      <c r="AG207" s="135">
        <f t="shared" si="354"/>
        <v>0</v>
      </c>
      <c r="AH207" s="135">
        <f t="shared" si="354"/>
        <v>0</v>
      </c>
      <c r="AI207" s="135">
        <f t="shared" si="354"/>
        <v>0</v>
      </c>
      <c r="AJ207" s="135">
        <f t="shared" si="354"/>
        <v>0</v>
      </c>
      <c r="AK207" s="136">
        <f t="shared" si="354"/>
        <v>0</v>
      </c>
      <c r="AL207" s="137">
        <f t="shared" si="303"/>
        <v>0</v>
      </c>
      <c r="AM207" s="120">
        <f>AM191+AM195+AM199+AM203</f>
        <v>0</v>
      </c>
      <c r="AN207" s="121">
        <f t="shared" ref="AN207:AV207" si="355">AN191+AN195+AN199+AN203</f>
        <v>0</v>
      </c>
      <c r="AO207" s="120">
        <f t="shared" si="355"/>
        <v>0</v>
      </c>
      <c r="AP207" s="121">
        <f t="shared" si="355"/>
        <v>0</v>
      </c>
      <c r="AQ207" s="120">
        <f t="shared" si="355"/>
        <v>0</v>
      </c>
      <c r="AR207" s="121">
        <f t="shared" si="355"/>
        <v>0</v>
      </c>
      <c r="AS207" s="120">
        <f t="shared" si="355"/>
        <v>0</v>
      </c>
      <c r="AT207" s="121">
        <f t="shared" si="355"/>
        <v>0</v>
      </c>
      <c r="AU207" s="163">
        <f t="shared" si="355"/>
        <v>0</v>
      </c>
      <c r="AV207" s="123">
        <f t="shared" si="355"/>
        <v>0</v>
      </c>
    </row>
    <row r="208" spans="1:48" ht="19.5" customHeight="1" thickBot="1">
      <c r="A208" s="635"/>
      <c r="B208" s="32"/>
      <c r="C208" s="627" t="s">
        <v>176</v>
      </c>
      <c r="D208" s="628"/>
      <c r="E208" s="629"/>
      <c r="F208" s="124">
        <f t="shared" ref="F208:AK208" si="356">+F190+F194+F198+F202</f>
        <v>0</v>
      </c>
      <c r="G208" s="124">
        <f t="shared" si="356"/>
        <v>0</v>
      </c>
      <c r="H208" s="124">
        <f t="shared" si="356"/>
        <v>0</v>
      </c>
      <c r="I208" s="124">
        <f t="shared" si="356"/>
        <v>0</v>
      </c>
      <c r="J208" s="124">
        <f t="shared" si="356"/>
        <v>0</v>
      </c>
      <c r="K208" s="124">
        <f t="shared" si="356"/>
        <v>0</v>
      </c>
      <c r="L208" s="124">
        <f t="shared" si="356"/>
        <v>0</v>
      </c>
      <c r="M208" s="124">
        <f t="shared" si="356"/>
        <v>0</v>
      </c>
      <c r="N208" s="124">
        <f t="shared" si="356"/>
        <v>0</v>
      </c>
      <c r="O208" s="124">
        <f t="shared" si="356"/>
        <v>0</v>
      </c>
      <c r="P208" s="124">
        <f t="shared" si="356"/>
        <v>0</v>
      </c>
      <c r="Q208" s="124">
        <f t="shared" si="356"/>
        <v>0</v>
      </c>
      <c r="R208" s="124">
        <f t="shared" si="356"/>
        <v>0</v>
      </c>
      <c r="S208" s="124">
        <f t="shared" si="356"/>
        <v>0</v>
      </c>
      <c r="T208" s="124">
        <f t="shared" si="356"/>
        <v>0</v>
      </c>
      <c r="U208" s="124">
        <f t="shared" si="356"/>
        <v>0</v>
      </c>
      <c r="V208" s="124">
        <f t="shared" si="356"/>
        <v>0</v>
      </c>
      <c r="W208" s="124">
        <f t="shared" si="356"/>
        <v>0</v>
      </c>
      <c r="X208" s="124">
        <f t="shared" si="356"/>
        <v>0</v>
      </c>
      <c r="Y208" s="124">
        <f t="shared" si="356"/>
        <v>0</v>
      </c>
      <c r="Z208" s="124">
        <f t="shared" si="356"/>
        <v>0</v>
      </c>
      <c r="AA208" s="124">
        <f t="shared" si="356"/>
        <v>0</v>
      </c>
      <c r="AB208" s="124">
        <f t="shared" si="356"/>
        <v>0</v>
      </c>
      <c r="AC208" s="124">
        <f t="shared" si="356"/>
        <v>0</v>
      </c>
      <c r="AD208" s="124">
        <f t="shared" si="356"/>
        <v>0</v>
      </c>
      <c r="AE208" s="124">
        <f t="shared" si="356"/>
        <v>0</v>
      </c>
      <c r="AF208" s="124">
        <f t="shared" si="356"/>
        <v>0</v>
      </c>
      <c r="AG208" s="124">
        <f t="shared" si="356"/>
        <v>0</v>
      </c>
      <c r="AH208" s="124">
        <f t="shared" si="356"/>
        <v>0</v>
      </c>
      <c r="AI208" s="124">
        <f t="shared" si="356"/>
        <v>0</v>
      </c>
      <c r="AJ208" s="124">
        <f t="shared" si="356"/>
        <v>0</v>
      </c>
      <c r="AK208" s="125">
        <f t="shared" si="356"/>
        <v>0</v>
      </c>
      <c r="AL208" s="126">
        <f t="shared" si="303"/>
        <v>0</v>
      </c>
      <c r="AM208" s="127">
        <f>AM190+AM194+AM198+AM202</f>
        <v>0</v>
      </c>
      <c r="AN208" s="128">
        <f t="shared" ref="AN208:AV208" si="357">AN190+AN194+AN198+AN202</f>
        <v>0</v>
      </c>
      <c r="AO208" s="127">
        <f t="shared" si="357"/>
        <v>0</v>
      </c>
      <c r="AP208" s="128">
        <f t="shared" si="357"/>
        <v>0</v>
      </c>
      <c r="AQ208" s="127">
        <f t="shared" si="357"/>
        <v>0</v>
      </c>
      <c r="AR208" s="128">
        <f t="shared" si="357"/>
        <v>0</v>
      </c>
      <c r="AS208" s="127">
        <f t="shared" si="357"/>
        <v>0</v>
      </c>
      <c r="AT208" s="128">
        <f t="shared" si="357"/>
        <v>0</v>
      </c>
      <c r="AU208" s="129">
        <f t="shared" si="357"/>
        <v>0</v>
      </c>
      <c r="AV208" s="130">
        <f t="shared" si="357"/>
        <v>0</v>
      </c>
    </row>
    <row r="209" spans="1:48" ht="19.5" customHeight="1" thickBot="1">
      <c r="A209" s="35"/>
      <c r="B209" s="35"/>
      <c r="C209" s="36"/>
      <c r="D209" s="36"/>
      <c r="E209" s="37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38"/>
      <c r="U209" s="38"/>
      <c r="V209" s="38"/>
      <c r="W209" s="38"/>
      <c r="X209" s="38"/>
      <c r="Y209" s="38"/>
      <c r="Z209" s="38"/>
      <c r="AA209" s="38"/>
      <c r="AB209" s="38"/>
      <c r="AC209" s="38"/>
      <c r="AD209" s="38"/>
      <c r="AE209" s="38"/>
      <c r="AF209" s="38"/>
      <c r="AG209" s="38"/>
      <c r="AH209" s="38"/>
      <c r="AI209" s="38"/>
      <c r="AJ209" s="38"/>
      <c r="AK209" s="38"/>
      <c r="AL209" s="38"/>
      <c r="AM209" s="111"/>
      <c r="AN209" s="111"/>
      <c r="AO209" s="111"/>
      <c r="AP209" s="111"/>
      <c r="AQ209" s="111"/>
      <c r="AR209" s="111"/>
      <c r="AS209" s="111"/>
      <c r="AT209" s="111"/>
      <c r="AU209" s="111"/>
      <c r="AV209" s="111"/>
    </row>
    <row r="210" spans="1:48" s="25" customFormat="1" ht="21.75" customHeight="1" thickBot="1">
      <c r="A210" s="244" t="s">
        <v>163</v>
      </c>
      <c r="B210" s="636"/>
      <c r="C210" s="637"/>
      <c r="D210" s="637"/>
      <c r="E210" s="637"/>
      <c r="F210" s="637"/>
      <c r="G210" s="637"/>
      <c r="H210" s="637"/>
      <c r="I210" s="637"/>
      <c r="J210" s="637"/>
      <c r="K210" s="637"/>
      <c r="L210" s="637"/>
      <c r="M210" s="637"/>
      <c r="N210" s="637"/>
      <c r="O210" s="637"/>
      <c r="P210" s="637"/>
      <c r="Q210" s="637"/>
      <c r="R210" s="637"/>
      <c r="S210" s="637"/>
      <c r="T210" s="637"/>
      <c r="U210" s="637"/>
      <c r="V210" s="637"/>
      <c r="W210" s="637"/>
      <c r="X210" s="637"/>
      <c r="Y210" s="637"/>
      <c r="Z210" s="637"/>
      <c r="AA210" s="637"/>
      <c r="AB210" s="637"/>
      <c r="AC210" s="637"/>
      <c r="AD210" s="637"/>
      <c r="AE210" s="637"/>
      <c r="AF210" s="637"/>
      <c r="AG210" s="637"/>
      <c r="AH210" s="637"/>
      <c r="AI210" s="637"/>
      <c r="AJ210" s="637"/>
      <c r="AK210" s="638"/>
    </row>
    <row r="211" spans="1:48" ht="20.100000000000001" customHeight="1" thickBot="1">
      <c r="A211" s="97" t="s">
        <v>180</v>
      </c>
      <c r="B211" s="452"/>
      <c r="C211" s="453"/>
      <c r="D211" s="453"/>
      <c r="E211" s="453"/>
      <c r="F211" s="453"/>
      <c r="G211" s="453"/>
      <c r="H211" s="453"/>
      <c r="I211" s="453"/>
      <c r="J211" s="453"/>
      <c r="K211" s="453"/>
      <c r="L211" s="453"/>
      <c r="M211" s="453"/>
      <c r="N211" s="453"/>
      <c r="O211" s="453"/>
      <c r="P211" s="453"/>
      <c r="Q211" s="453"/>
      <c r="R211" s="453"/>
      <c r="S211" s="453"/>
      <c r="T211" s="453"/>
      <c r="U211" s="453"/>
      <c r="V211" s="453"/>
      <c r="W211" s="453"/>
      <c r="X211" s="453"/>
      <c r="Y211" s="453"/>
      <c r="Z211" s="453"/>
      <c r="AA211" s="453"/>
      <c r="AB211" s="453"/>
      <c r="AC211" s="453"/>
      <c r="AD211" s="453"/>
      <c r="AE211" s="453"/>
      <c r="AF211" s="453"/>
      <c r="AG211" s="453"/>
      <c r="AH211" s="453"/>
      <c r="AI211" s="453"/>
      <c r="AJ211" s="453"/>
      <c r="AK211" s="454"/>
    </row>
    <row r="212" spans="1:48" ht="20.100000000000001" customHeight="1" thickBot="1">
      <c r="A212" s="98" t="s">
        <v>225</v>
      </c>
      <c r="B212" s="453"/>
      <c r="C212" s="453"/>
      <c r="D212" s="453"/>
      <c r="E212" s="453"/>
      <c r="F212" s="453"/>
      <c r="G212" s="453"/>
      <c r="H212" s="453"/>
      <c r="I212" s="453"/>
      <c r="J212" s="453"/>
      <c r="K212" s="453"/>
      <c r="L212" s="453"/>
      <c r="M212" s="453"/>
      <c r="N212" s="453"/>
      <c r="O212" s="453"/>
      <c r="P212" s="453"/>
      <c r="Q212" s="453"/>
      <c r="R212" s="453"/>
      <c r="S212" s="453"/>
      <c r="T212" s="453"/>
      <c r="U212" s="453"/>
      <c r="V212" s="453"/>
      <c r="W212" s="453"/>
      <c r="X212" s="453"/>
      <c r="Y212" s="453"/>
      <c r="Z212" s="453"/>
      <c r="AA212" s="453"/>
      <c r="AB212" s="453"/>
      <c r="AC212" s="453"/>
      <c r="AD212" s="453"/>
      <c r="AE212" s="453"/>
      <c r="AF212" s="453"/>
      <c r="AG212" s="453"/>
      <c r="AH212" s="453"/>
      <c r="AI212" s="453"/>
      <c r="AJ212" s="453"/>
      <c r="AK212" s="454"/>
    </row>
    <row r="213" spans="1:48" ht="20.100000000000001" customHeight="1">
      <c r="A213" s="655" t="s">
        <v>10</v>
      </c>
      <c r="B213" s="657" t="s">
        <v>11</v>
      </c>
      <c r="C213" s="658" t="s">
        <v>0</v>
      </c>
      <c r="D213" s="659" t="s">
        <v>164</v>
      </c>
      <c r="E213" s="660"/>
      <c r="F213" s="663"/>
      <c r="G213" s="664"/>
      <c r="H213" s="664"/>
      <c r="I213" s="664"/>
      <c r="J213" s="664"/>
      <c r="K213" s="664"/>
      <c r="L213" s="664"/>
      <c r="M213" s="664"/>
      <c r="N213" s="664"/>
      <c r="O213" s="664"/>
      <c r="P213" s="664"/>
      <c r="Q213" s="664"/>
      <c r="R213" s="664"/>
      <c r="S213" s="664"/>
      <c r="T213" s="664"/>
      <c r="U213" s="664"/>
      <c r="V213" s="664"/>
      <c r="W213" s="664"/>
      <c r="X213" s="664"/>
      <c r="Y213" s="664"/>
      <c r="Z213" s="664"/>
      <c r="AA213" s="664"/>
      <c r="AB213" s="664"/>
      <c r="AC213" s="664"/>
      <c r="AD213" s="664"/>
      <c r="AE213" s="664"/>
      <c r="AF213" s="664"/>
      <c r="AG213" s="664"/>
      <c r="AH213" s="664"/>
      <c r="AI213" s="664"/>
      <c r="AJ213" s="664"/>
      <c r="AK213" s="665"/>
    </row>
    <row r="214" spans="1:48" ht="20.100000000000001" customHeight="1" thickBot="1">
      <c r="A214" s="656"/>
      <c r="B214" s="639"/>
      <c r="C214" s="641"/>
      <c r="D214" s="661"/>
      <c r="E214" s="662"/>
      <c r="F214" s="666" t="s">
        <v>15</v>
      </c>
      <c r="G214" s="653"/>
      <c r="H214" s="653"/>
      <c r="I214" s="653"/>
      <c r="J214" s="653"/>
      <c r="K214" s="653"/>
      <c r="L214" s="653"/>
      <c r="M214" s="667"/>
      <c r="N214" s="640" t="s">
        <v>16</v>
      </c>
      <c r="O214" s="653"/>
      <c r="P214" s="653"/>
      <c r="Q214" s="653"/>
      <c r="R214" s="653"/>
      <c r="S214" s="653"/>
      <c r="T214" s="653"/>
      <c r="U214" s="667"/>
      <c r="V214" s="640" t="s">
        <v>17</v>
      </c>
      <c r="W214" s="653"/>
      <c r="X214" s="653"/>
      <c r="Y214" s="653"/>
      <c r="Z214" s="653"/>
      <c r="AA214" s="653"/>
      <c r="AB214" s="653"/>
      <c r="AC214" s="667"/>
      <c r="AD214" s="640" t="s">
        <v>18</v>
      </c>
      <c r="AE214" s="653"/>
      <c r="AF214" s="653"/>
      <c r="AG214" s="653"/>
      <c r="AH214" s="653"/>
      <c r="AI214" s="653"/>
      <c r="AJ214" s="653"/>
      <c r="AK214" s="654"/>
      <c r="AM214" s="29"/>
    </row>
    <row r="215" spans="1:48" ht="20.100000000000001" customHeight="1" thickBot="1">
      <c r="A215" s="645"/>
      <c r="B215" s="639"/>
      <c r="C215" s="641"/>
      <c r="D215" s="642" t="s">
        <v>165</v>
      </c>
      <c r="E215" s="642" t="s">
        <v>166</v>
      </c>
      <c r="F215" s="639" t="s">
        <v>12</v>
      </c>
      <c r="G215" s="639"/>
      <c r="H215" s="639"/>
      <c r="I215" s="639"/>
      <c r="J215" s="639" t="s">
        <v>13</v>
      </c>
      <c r="K215" s="639"/>
      <c r="L215" s="639"/>
      <c r="M215" s="639"/>
      <c r="N215" s="639" t="s">
        <v>12</v>
      </c>
      <c r="O215" s="639"/>
      <c r="P215" s="639"/>
      <c r="Q215" s="639"/>
      <c r="R215" s="639" t="s">
        <v>13</v>
      </c>
      <c r="S215" s="639"/>
      <c r="T215" s="639"/>
      <c r="U215" s="639"/>
      <c r="V215" s="639" t="s">
        <v>12</v>
      </c>
      <c r="W215" s="639"/>
      <c r="X215" s="639"/>
      <c r="Y215" s="639"/>
      <c r="Z215" s="639" t="s">
        <v>13</v>
      </c>
      <c r="AA215" s="639"/>
      <c r="AB215" s="639"/>
      <c r="AC215" s="639"/>
      <c r="AD215" s="639" t="s">
        <v>12</v>
      </c>
      <c r="AE215" s="639"/>
      <c r="AF215" s="639"/>
      <c r="AG215" s="639"/>
      <c r="AH215" s="639" t="s">
        <v>13</v>
      </c>
      <c r="AI215" s="639"/>
      <c r="AJ215" s="639"/>
      <c r="AK215" s="640"/>
      <c r="AL215" s="677" t="s">
        <v>182</v>
      </c>
      <c r="AM215" s="675" t="s">
        <v>217</v>
      </c>
      <c r="AN215" s="676"/>
      <c r="AO215" s="675" t="s">
        <v>218</v>
      </c>
      <c r="AP215" s="676"/>
      <c r="AQ215" s="675" t="s">
        <v>219</v>
      </c>
      <c r="AR215" s="676"/>
      <c r="AS215" s="675" t="s">
        <v>220</v>
      </c>
      <c r="AT215" s="676"/>
      <c r="AU215" s="675" t="s">
        <v>221</v>
      </c>
      <c r="AV215" s="676"/>
    </row>
    <row r="216" spans="1:48" ht="20.100000000000001" customHeight="1" thickBot="1">
      <c r="A216" s="645"/>
      <c r="B216" s="639"/>
      <c r="C216" s="641"/>
      <c r="D216" s="642"/>
      <c r="E216" s="642"/>
      <c r="F216" s="66" t="s">
        <v>167</v>
      </c>
      <c r="G216" s="66" t="s">
        <v>168</v>
      </c>
      <c r="H216" s="66" t="s">
        <v>169</v>
      </c>
      <c r="I216" s="66" t="s">
        <v>170</v>
      </c>
      <c r="J216" s="66" t="s">
        <v>167</v>
      </c>
      <c r="K216" s="66" t="s">
        <v>168</v>
      </c>
      <c r="L216" s="66" t="s">
        <v>169</v>
      </c>
      <c r="M216" s="66" t="s">
        <v>170</v>
      </c>
      <c r="N216" s="66" t="s">
        <v>167</v>
      </c>
      <c r="O216" s="66" t="s">
        <v>168</v>
      </c>
      <c r="P216" s="66" t="s">
        <v>169</v>
      </c>
      <c r="Q216" s="66" t="s">
        <v>170</v>
      </c>
      <c r="R216" s="66" t="s">
        <v>167</v>
      </c>
      <c r="S216" s="66" t="s">
        <v>168</v>
      </c>
      <c r="T216" s="66" t="s">
        <v>169</v>
      </c>
      <c r="U216" s="66" t="s">
        <v>170</v>
      </c>
      <c r="V216" s="66" t="s">
        <v>167</v>
      </c>
      <c r="W216" s="66" t="s">
        <v>168</v>
      </c>
      <c r="X216" s="66" t="s">
        <v>169</v>
      </c>
      <c r="Y216" s="66" t="s">
        <v>170</v>
      </c>
      <c r="Z216" s="66" t="s">
        <v>167</v>
      </c>
      <c r="AA216" s="66" t="s">
        <v>168</v>
      </c>
      <c r="AB216" s="66" t="s">
        <v>169</v>
      </c>
      <c r="AC216" s="66" t="s">
        <v>170</v>
      </c>
      <c r="AD216" s="66" t="s">
        <v>167</v>
      </c>
      <c r="AE216" s="66" t="s">
        <v>168</v>
      </c>
      <c r="AF216" s="66" t="s">
        <v>169</v>
      </c>
      <c r="AG216" s="66" t="s">
        <v>170</v>
      </c>
      <c r="AH216" s="66" t="s">
        <v>167</v>
      </c>
      <c r="AI216" s="66" t="s">
        <v>168</v>
      </c>
      <c r="AJ216" s="66" t="s">
        <v>169</v>
      </c>
      <c r="AK216" s="65" t="s">
        <v>170</v>
      </c>
      <c r="AL216" s="678"/>
      <c r="AM216" s="96" t="s">
        <v>222</v>
      </c>
      <c r="AN216" s="96" t="s">
        <v>223</v>
      </c>
      <c r="AO216" s="96" t="s">
        <v>222</v>
      </c>
      <c r="AP216" s="96" t="s">
        <v>223</v>
      </c>
      <c r="AQ216" s="96" t="s">
        <v>222</v>
      </c>
      <c r="AR216" s="96" t="s">
        <v>223</v>
      </c>
      <c r="AS216" s="96" t="s">
        <v>222</v>
      </c>
      <c r="AT216" s="96" t="s">
        <v>223</v>
      </c>
      <c r="AU216" s="96" t="s">
        <v>222</v>
      </c>
      <c r="AV216" s="96" t="s">
        <v>223</v>
      </c>
    </row>
    <row r="217" spans="1:48" ht="39.950000000000003" customHeight="1" thickTop="1">
      <c r="A217" s="643"/>
      <c r="B217" s="623" t="s">
        <v>171</v>
      </c>
      <c r="C217" s="630" t="s">
        <v>176</v>
      </c>
      <c r="D217" s="631"/>
      <c r="E217" s="632"/>
      <c r="F217" s="112"/>
      <c r="G217" s="113"/>
      <c r="H217" s="113"/>
      <c r="I217" s="113"/>
      <c r="J217" s="113"/>
      <c r="K217" s="113"/>
      <c r="L217" s="113"/>
      <c r="M217" s="113"/>
      <c r="N217" s="113"/>
      <c r="O217" s="113"/>
      <c r="P217" s="113"/>
      <c r="Q217" s="113"/>
      <c r="R217" s="113"/>
      <c r="S217" s="113"/>
      <c r="T217" s="113"/>
      <c r="U217" s="113"/>
      <c r="V217" s="113"/>
      <c r="W217" s="113"/>
      <c r="X217" s="113"/>
      <c r="Y217" s="113"/>
      <c r="Z217" s="113"/>
      <c r="AA217" s="113"/>
      <c r="AB217" s="113"/>
      <c r="AC217" s="113"/>
      <c r="AD217" s="113"/>
      <c r="AE217" s="113"/>
      <c r="AF217" s="113"/>
      <c r="AG217" s="113"/>
      <c r="AH217" s="113"/>
      <c r="AI217" s="113"/>
      <c r="AJ217" s="113"/>
      <c r="AK217" s="114"/>
      <c r="AL217" s="115">
        <f>SUM(F217:AK217)</f>
        <v>0</v>
      </c>
      <c r="AM217" s="116">
        <f>SUM(F217:I217)+SUM(N217:Q217)+SUM(V217:Y217)+SUM(AD217:AG217)</f>
        <v>0</v>
      </c>
      <c r="AN217" s="117">
        <f>SUM(J217:M217)+SUM(R217:U217)+SUM(Z217:AC217)+SUM(AH217:AK217)</f>
        <v>0</v>
      </c>
      <c r="AO217" s="116">
        <f>SUM(F217:I217)</f>
        <v>0</v>
      </c>
      <c r="AP217" s="117">
        <f>SUM(J217:M217)</f>
        <v>0</v>
      </c>
      <c r="AQ217" s="116">
        <f>SUM(N217:Q217)</f>
        <v>0</v>
      </c>
      <c r="AR217" s="117">
        <f>SUM(R216:U216)</f>
        <v>0</v>
      </c>
      <c r="AS217" s="116">
        <f>SUM(V217:Y217)</f>
        <v>0</v>
      </c>
      <c r="AT217" s="117">
        <f>SUM(Z217:AC217)</f>
        <v>0</v>
      </c>
      <c r="AU217" s="118">
        <f>SUM(AD217:AG217)</f>
        <v>0</v>
      </c>
      <c r="AV217" s="119">
        <f>SUM(AH217:AK217)</f>
        <v>0</v>
      </c>
    </row>
    <row r="218" spans="1:48" ht="39.950000000000003" customHeight="1">
      <c r="A218" s="644"/>
      <c r="B218" s="624"/>
      <c r="C218" s="620" t="s">
        <v>177</v>
      </c>
      <c r="D218" s="621"/>
      <c r="E218" s="622"/>
      <c r="F218" s="131"/>
      <c r="G218" s="132"/>
      <c r="H218" s="132"/>
      <c r="I218" s="132"/>
      <c r="J218" s="132"/>
      <c r="K218" s="132"/>
      <c r="L218" s="132"/>
      <c r="M218" s="132"/>
      <c r="N218" s="132"/>
      <c r="O218" s="132"/>
      <c r="P218" s="132"/>
      <c r="Q218" s="132"/>
      <c r="R218" s="132"/>
      <c r="S218" s="132"/>
      <c r="T218" s="132"/>
      <c r="U218" s="132"/>
      <c r="V218" s="132"/>
      <c r="W218" s="132"/>
      <c r="X218" s="132"/>
      <c r="Y218" s="132"/>
      <c r="Z218" s="132"/>
      <c r="AA218" s="132"/>
      <c r="AB218" s="132"/>
      <c r="AC218" s="132"/>
      <c r="AD218" s="132"/>
      <c r="AE218" s="132"/>
      <c r="AF218" s="132"/>
      <c r="AG218" s="132"/>
      <c r="AH218" s="132"/>
      <c r="AI218" s="132"/>
      <c r="AJ218" s="132"/>
      <c r="AK218" s="133"/>
      <c r="AL218" s="134">
        <f t="shared" ref="AL218:AL235" si="358">SUM(F218:AK218)</f>
        <v>0</v>
      </c>
      <c r="AM218" s="120">
        <f t="shared" ref="AM218:AM232" si="359">SUM(F218:I218)+SUM(N218:Q218)+SUM(V218:Y218)+SUM(AD218:AG218)</f>
        <v>0</v>
      </c>
      <c r="AN218" s="121">
        <f t="shared" ref="AN218:AN232" si="360">SUM(J218:M218)+SUM(R218:U218)+SUM(Z218:AC218)+SUM(AH218:AK218)</f>
        <v>0</v>
      </c>
      <c r="AO218" s="120">
        <f t="shared" ref="AO218:AO232" si="361">SUM(F218:I218)</f>
        <v>0</v>
      </c>
      <c r="AP218" s="121">
        <f t="shared" ref="AP218:AP232" si="362">SUM(J218:M218)</f>
        <v>0</v>
      </c>
      <c r="AQ218" s="120">
        <f t="shared" ref="AQ218:AQ232" si="363">SUM(N218:Q218)</f>
        <v>0</v>
      </c>
      <c r="AR218" s="121">
        <f t="shared" ref="AR218:AR232" si="364">SUM(R217:U217)</f>
        <v>0</v>
      </c>
      <c r="AS218" s="120">
        <f t="shared" ref="AS218:AS232" si="365">SUM(V218:Y218)</f>
        <v>0</v>
      </c>
      <c r="AT218" s="121">
        <f t="shared" ref="AT218:AT232" si="366">SUM(Z218:AC218)</f>
        <v>0</v>
      </c>
      <c r="AU218" s="122">
        <f t="shared" ref="AU218:AU232" si="367">SUM(AD218:AG218)</f>
        <v>0</v>
      </c>
      <c r="AV218" s="123">
        <f t="shared" ref="AV218:AV232" si="368">SUM(AH218:AK218)</f>
        <v>0</v>
      </c>
    </row>
    <row r="219" spans="1:48" ht="39.950000000000003" customHeight="1">
      <c r="A219" s="644"/>
      <c r="B219" s="624"/>
      <c r="C219" s="141" t="s">
        <v>178</v>
      </c>
      <c r="D219" s="142"/>
      <c r="E219" s="143" t="s">
        <v>181</v>
      </c>
      <c r="F219" s="131"/>
      <c r="G219" s="132"/>
      <c r="H219" s="132"/>
      <c r="I219" s="132"/>
      <c r="J219" s="132"/>
      <c r="K219" s="132"/>
      <c r="L219" s="132"/>
      <c r="M219" s="132"/>
      <c r="N219" s="132"/>
      <c r="O219" s="132"/>
      <c r="P219" s="132"/>
      <c r="Q219" s="132"/>
      <c r="R219" s="132"/>
      <c r="S219" s="132"/>
      <c r="T219" s="132"/>
      <c r="U219" s="132"/>
      <c r="V219" s="132"/>
      <c r="W219" s="132"/>
      <c r="X219" s="132"/>
      <c r="Y219" s="132"/>
      <c r="Z219" s="132"/>
      <c r="AA219" s="132"/>
      <c r="AB219" s="132"/>
      <c r="AC219" s="132"/>
      <c r="AD219" s="132"/>
      <c r="AE219" s="132"/>
      <c r="AF219" s="132"/>
      <c r="AG219" s="132"/>
      <c r="AH219" s="132"/>
      <c r="AI219" s="132"/>
      <c r="AJ219" s="132"/>
      <c r="AK219" s="133"/>
      <c r="AL219" s="134">
        <f t="shared" si="358"/>
        <v>0</v>
      </c>
      <c r="AM219" s="120">
        <f t="shared" si="359"/>
        <v>0</v>
      </c>
      <c r="AN219" s="121">
        <f t="shared" si="360"/>
        <v>0</v>
      </c>
      <c r="AO219" s="120">
        <f t="shared" si="361"/>
        <v>0</v>
      </c>
      <c r="AP219" s="121">
        <f t="shared" si="362"/>
        <v>0</v>
      </c>
      <c r="AQ219" s="120">
        <f t="shared" si="363"/>
        <v>0</v>
      </c>
      <c r="AR219" s="121">
        <f t="shared" si="364"/>
        <v>0</v>
      </c>
      <c r="AS219" s="120">
        <f t="shared" si="365"/>
        <v>0</v>
      </c>
      <c r="AT219" s="121">
        <f t="shared" si="366"/>
        <v>0</v>
      </c>
      <c r="AU219" s="122">
        <f t="shared" si="367"/>
        <v>0</v>
      </c>
      <c r="AV219" s="123">
        <f t="shared" si="368"/>
        <v>0</v>
      </c>
    </row>
    <row r="220" spans="1:48" ht="39.950000000000003" customHeight="1" thickBot="1">
      <c r="A220" s="644"/>
      <c r="B220" s="625"/>
      <c r="C220" s="55" t="s">
        <v>178</v>
      </c>
      <c r="D220" s="39" t="s">
        <v>181</v>
      </c>
      <c r="E220" s="56"/>
      <c r="F220" s="149"/>
      <c r="G220" s="150"/>
      <c r="H220" s="150"/>
      <c r="I220" s="150"/>
      <c r="J220" s="150"/>
      <c r="K220" s="150"/>
      <c r="L220" s="150"/>
      <c r="M220" s="150"/>
      <c r="N220" s="150"/>
      <c r="O220" s="150"/>
      <c r="P220" s="150"/>
      <c r="Q220" s="150"/>
      <c r="R220" s="150"/>
      <c r="S220" s="150"/>
      <c r="T220" s="150"/>
      <c r="U220" s="150"/>
      <c r="V220" s="150"/>
      <c r="W220" s="150"/>
      <c r="X220" s="150"/>
      <c r="Y220" s="150"/>
      <c r="Z220" s="150"/>
      <c r="AA220" s="150"/>
      <c r="AB220" s="150"/>
      <c r="AC220" s="150"/>
      <c r="AD220" s="150"/>
      <c r="AE220" s="150"/>
      <c r="AF220" s="150"/>
      <c r="AG220" s="150"/>
      <c r="AH220" s="150"/>
      <c r="AI220" s="150"/>
      <c r="AJ220" s="150"/>
      <c r="AK220" s="151"/>
      <c r="AL220" s="152">
        <f t="shared" si="358"/>
        <v>0</v>
      </c>
      <c r="AM220" s="120">
        <f t="shared" si="359"/>
        <v>0</v>
      </c>
      <c r="AN220" s="121">
        <f t="shared" si="360"/>
        <v>0</v>
      </c>
      <c r="AO220" s="120">
        <f t="shared" si="361"/>
        <v>0</v>
      </c>
      <c r="AP220" s="121">
        <f t="shared" si="362"/>
        <v>0</v>
      </c>
      <c r="AQ220" s="120">
        <f t="shared" si="363"/>
        <v>0</v>
      </c>
      <c r="AR220" s="121">
        <f t="shared" si="364"/>
        <v>0</v>
      </c>
      <c r="AS220" s="120">
        <f t="shared" si="365"/>
        <v>0</v>
      </c>
      <c r="AT220" s="121">
        <f t="shared" si="366"/>
        <v>0</v>
      </c>
      <c r="AU220" s="122">
        <f t="shared" si="367"/>
        <v>0</v>
      </c>
      <c r="AV220" s="123">
        <f t="shared" si="368"/>
        <v>0</v>
      </c>
    </row>
    <row r="221" spans="1:48" ht="39.950000000000003" customHeight="1" thickTop="1">
      <c r="A221" s="644"/>
      <c r="B221" s="623" t="s">
        <v>173</v>
      </c>
      <c r="C221" s="617" t="s">
        <v>176</v>
      </c>
      <c r="D221" s="618"/>
      <c r="E221" s="619"/>
      <c r="F221" s="112"/>
      <c r="G221" s="113"/>
      <c r="H221" s="113"/>
      <c r="I221" s="113"/>
      <c r="J221" s="113"/>
      <c r="K221" s="113"/>
      <c r="L221" s="113"/>
      <c r="M221" s="113"/>
      <c r="N221" s="113"/>
      <c r="O221" s="113"/>
      <c r="P221" s="113"/>
      <c r="Q221" s="113"/>
      <c r="R221" s="113"/>
      <c r="S221" s="113"/>
      <c r="T221" s="113"/>
      <c r="U221" s="113"/>
      <c r="V221" s="113"/>
      <c r="W221" s="113"/>
      <c r="X221" s="113"/>
      <c r="Y221" s="113"/>
      <c r="Z221" s="113"/>
      <c r="AA221" s="113"/>
      <c r="AB221" s="113"/>
      <c r="AC221" s="113"/>
      <c r="AD221" s="113"/>
      <c r="AE221" s="113"/>
      <c r="AF221" s="113"/>
      <c r="AG221" s="113"/>
      <c r="AH221" s="113"/>
      <c r="AI221" s="113"/>
      <c r="AJ221" s="113"/>
      <c r="AK221" s="114"/>
      <c r="AL221" s="115">
        <f t="shared" si="358"/>
        <v>0</v>
      </c>
      <c r="AM221" s="120">
        <f t="shared" si="359"/>
        <v>0</v>
      </c>
      <c r="AN221" s="121">
        <f t="shared" si="360"/>
        <v>0</v>
      </c>
      <c r="AO221" s="120">
        <f t="shared" si="361"/>
        <v>0</v>
      </c>
      <c r="AP221" s="121">
        <f t="shared" si="362"/>
        <v>0</v>
      </c>
      <c r="AQ221" s="120">
        <f t="shared" si="363"/>
        <v>0</v>
      </c>
      <c r="AR221" s="121">
        <f t="shared" si="364"/>
        <v>0</v>
      </c>
      <c r="AS221" s="120">
        <f t="shared" si="365"/>
        <v>0</v>
      </c>
      <c r="AT221" s="121">
        <f t="shared" si="366"/>
        <v>0</v>
      </c>
      <c r="AU221" s="122">
        <f t="shared" si="367"/>
        <v>0</v>
      </c>
      <c r="AV221" s="123">
        <f t="shared" si="368"/>
        <v>0</v>
      </c>
    </row>
    <row r="222" spans="1:48" ht="39.950000000000003" customHeight="1">
      <c r="A222" s="644"/>
      <c r="B222" s="624"/>
      <c r="C222" s="620" t="s">
        <v>177</v>
      </c>
      <c r="D222" s="621"/>
      <c r="E222" s="622"/>
      <c r="F222" s="131"/>
      <c r="G222" s="132"/>
      <c r="H222" s="132"/>
      <c r="I222" s="132"/>
      <c r="J222" s="132"/>
      <c r="K222" s="132"/>
      <c r="L222" s="132"/>
      <c r="M222" s="132"/>
      <c r="N222" s="132"/>
      <c r="O222" s="132"/>
      <c r="P222" s="132"/>
      <c r="Q222" s="132"/>
      <c r="R222" s="132"/>
      <c r="S222" s="132"/>
      <c r="T222" s="132"/>
      <c r="U222" s="132"/>
      <c r="V222" s="132"/>
      <c r="W222" s="132"/>
      <c r="X222" s="132"/>
      <c r="Y222" s="132"/>
      <c r="Z222" s="132"/>
      <c r="AA222" s="132"/>
      <c r="AB222" s="132"/>
      <c r="AC222" s="132"/>
      <c r="AD222" s="132"/>
      <c r="AE222" s="132"/>
      <c r="AF222" s="132"/>
      <c r="AG222" s="132"/>
      <c r="AH222" s="132"/>
      <c r="AI222" s="132"/>
      <c r="AJ222" s="132"/>
      <c r="AK222" s="133"/>
      <c r="AL222" s="134">
        <f t="shared" si="358"/>
        <v>0</v>
      </c>
      <c r="AM222" s="120">
        <f t="shared" si="359"/>
        <v>0</v>
      </c>
      <c r="AN222" s="121">
        <f t="shared" si="360"/>
        <v>0</v>
      </c>
      <c r="AO222" s="120">
        <f t="shared" si="361"/>
        <v>0</v>
      </c>
      <c r="AP222" s="121">
        <f t="shared" si="362"/>
        <v>0</v>
      </c>
      <c r="AQ222" s="120">
        <f t="shared" si="363"/>
        <v>0</v>
      </c>
      <c r="AR222" s="121">
        <f t="shared" si="364"/>
        <v>0</v>
      </c>
      <c r="AS222" s="120">
        <f t="shared" si="365"/>
        <v>0</v>
      </c>
      <c r="AT222" s="121">
        <f t="shared" si="366"/>
        <v>0</v>
      </c>
      <c r="AU222" s="122">
        <f t="shared" si="367"/>
        <v>0</v>
      </c>
      <c r="AV222" s="123">
        <f t="shared" si="368"/>
        <v>0</v>
      </c>
    </row>
    <row r="223" spans="1:48" ht="39.950000000000003" customHeight="1">
      <c r="A223" s="644"/>
      <c r="B223" s="624"/>
      <c r="C223" s="141" t="s">
        <v>178</v>
      </c>
      <c r="D223" s="142"/>
      <c r="E223" s="143" t="s">
        <v>181</v>
      </c>
      <c r="F223" s="131"/>
      <c r="G223" s="132"/>
      <c r="H223" s="132"/>
      <c r="I223" s="132"/>
      <c r="J223" s="132"/>
      <c r="K223" s="132"/>
      <c r="L223" s="132"/>
      <c r="M223" s="132"/>
      <c r="N223" s="132"/>
      <c r="O223" s="132"/>
      <c r="P223" s="132"/>
      <c r="Q223" s="132"/>
      <c r="R223" s="132"/>
      <c r="S223" s="132"/>
      <c r="T223" s="132"/>
      <c r="U223" s="132"/>
      <c r="V223" s="132"/>
      <c r="W223" s="132"/>
      <c r="X223" s="132"/>
      <c r="Y223" s="132"/>
      <c r="Z223" s="132"/>
      <c r="AA223" s="132"/>
      <c r="AB223" s="132"/>
      <c r="AC223" s="132"/>
      <c r="AD223" s="132"/>
      <c r="AE223" s="132"/>
      <c r="AF223" s="132"/>
      <c r="AG223" s="132"/>
      <c r="AH223" s="132"/>
      <c r="AI223" s="132"/>
      <c r="AJ223" s="132"/>
      <c r="AK223" s="133"/>
      <c r="AL223" s="134">
        <f t="shared" si="358"/>
        <v>0</v>
      </c>
      <c r="AM223" s="120">
        <f t="shared" si="359"/>
        <v>0</v>
      </c>
      <c r="AN223" s="121">
        <f t="shared" si="360"/>
        <v>0</v>
      </c>
      <c r="AO223" s="120">
        <f t="shared" si="361"/>
        <v>0</v>
      </c>
      <c r="AP223" s="121">
        <f t="shared" si="362"/>
        <v>0</v>
      </c>
      <c r="AQ223" s="120">
        <f t="shared" si="363"/>
        <v>0</v>
      </c>
      <c r="AR223" s="121">
        <f t="shared" si="364"/>
        <v>0</v>
      </c>
      <c r="AS223" s="120">
        <f t="shared" si="365"/>
        <v>0</v>
      </c>
      <c r="AT223" s="121">
        <f t="shared" si="366"/>
        <v>0</v>
      </c>
      <c r="AU223" s="122">
        <f t="shared" si="367"/>
        <v>0</v>
      </c>
      <c r="AV223" s="123">
        <f t="shared" si="368"/>
        <v>0</v>
      </c>
    </row>
    <row r="224" spans="1:48" ht="39.950000000000003" customHeight="1" thickBot="1">
      <c r="A224" s="644"/>
      <c r="B224" s="625"/>
      <c r="C224" s="55" t="s">
        <v>178</v>
      </c>
      <c r="D224" s="39" t="s">
        <v>181</v>
      </c>
      <c r="E224" s="56"/>
      <c r="F224" s="149"/>
      <c r="G224" s="150"/>
      <c r="H224" s="150"/>
      <c r="I224" s="150"/>
      <c r="J224" s="150"/>
      <c r="K224" s="150"/>
      <c r="L224" s="150"/>
      <c r="M224" s="150"/>
      <c r="N224" s="150"/>
      <c r="O224" s="150"/>
      <c r="P224" s="150"/>
      <c r="Q224" s="150"/>
      <c r="R224" s="150"/>
      <c r="S224" s="150"/>
      <c r="T224" s="150"/>
      <c r="U224" s="150"/>
      <c r="V224" s="150"/>
      <c r="W224" s="150"/>
      <c r="X224" s="150"/>
      <c r="Y224" s="150"/>
      <c r="Z224" s="150"/>
      <c r="AA224" s="150"/>
      <c r="AB224" s="150"/>
      <c r="AC224" s="150"/>
      <c r="AD224" s="150"/>
      <c r="AE224" s="150"/>
      <c r="AF224" s="150"/>
      <c r="AG224" s="150"/>
      <c r="AH224" s="150"/>
      <c r="AI224" s="150"/>
      <c r="AJ224" s="150"/>
      <c r="AK224" s="151"/>
      <c r="AL224" s="152">
        <f t="shared" si="358"/>
        <v>0</v>
      </c>
      <c r="AM224" s="120">
        <f t="shared" si="359"/>
        <v>0</v>
      </c>
      <c r="AN224" s="121">
        <f t="shared" si="360"/>
        <v>0</v>
      </c>
      <c r="AO224" s="120">
        <f t="shared" si="361"/>
        <v>0</v>
      </c>
      <c r="AP224" s="121">
        <f t="shared" si="362"/>
        <v>0</v>
      </c>
      <c r="AQ224" s="120">
        <f t="shared" si="363"/>
        <v>0</v>
      </c>
      <c r="AR224" s="121">
        <f t="shared" si="364"/>
        <v>0</v>
      </c>
      <c r="AS224" s="120">
        <f t="shared" si="365"/>
        <v>0</v>
      </c>
      <c r="AT224" s="121">
        <f t="shared" si="366"/>
        <v>0</v>
      </c>
      <c r="AU224" s="122">
        <f t="shared" si="367"/>
        <v>0</v>
      </c>
      <c r="AV224" s="123">
        <f t="shared" si="368"/>
        <v>0</v>
      </c>
    </row>
    <row r="225" spans="1:48" ht="39.950000000000003" customHeight="1" thickTop="1">
      <c r="A225" s="644"/>
      <c r="B225" s="623" t="s">
        <v>174</v>
      </c>
      <c r="C225" s="617" t="s">
        <v>176</v>
      </c>
      <c r="D225" s="618"/>
      <c r="E225" s="619"/>
      <c r="F225" s="112"/>
      <c r="G225" s="113"/>
      <c r="H225" s="113"/>
      <c r="I225" s="113"/>
      <c r="J225" s="113"/>
      <c r="K225" s="113"/>
      <c r="L225" s="113"/>
      <c r="M225" s="113"/>
      <c r="N225" s="113"/>
      <c r="O225" s="113"/>
      <c r="P225" s="113"/>
      <c r="Q225" s="113"/>
      <c r="R225" s="113"/>
      <c r="S225" s="113"/>
      <c r="T225" s="113"/>
      <c r="U225" s="113"/>
      <c r="V225" s="113"/>
      <c r="W225" s="113"/>
      <c r="X225" s="113"/>
      <c r="Y225" s="113"/>
      <c r="Z225" s="113"/>
      <c r="AA225" s="113"/>
      <c r="AB225" s="113"/>
      <c r="AC225" s="113"/>
      <c r="AD225" s="113"/>
      <c r="AE225" s="113"/>
      <c r="AF225" s="113"/>
      <c r="AG225" s="113"/>
      <c r="AH225" s="113"/>
      <c r="AI225" s="113"/>
      <c r="AJ225" s="113"/>
      <c r="AK225" s="114"/>
      <c r="AL225" s="115">
        <f t="shared" si="358"/>
        <v>0</v>
      </c>
      <c r="AM225" s="120">
        <f t="shared" si="359"/>
        <v>0</v>
      </c>
      <c r="AN225" s="121">
        <f t="shared" si="360"/>
        <v>0</v>
      </c>
      <c r="AO225" s="120">
        <f t="shared" si="361"/>
        <v>0</v>
      </c>
      <c r="AP225" s="121">
        <f t="shared" si="362"/>
        <v>0</v>
      </c>
      <c r="AQ225" s="120">
        <f t="shared" si="363"/>
        <v>0</v>
      </c>
      <c r="AR225" s="121">
        <f t="shared" si="364"/>
        <v>0</v>
      </c>
      <c r="AS225" s="120">
        <f t="shared" si="365"/>
        <v>0</v>
      </c>
      <c r="AT225" s="121">
        <f t="shared" si="366"/>
        <v>0</v>
      </c>
      <c r="AU225" s="122">
        <f t="shared" si="367"/>
        <v>0</v>
      </c>
      <c r="AV225" s="123">
        <f t="shared" si="368"/>
        <v>0</v>
      </c>
    </row>
    <row r="226" spans="1:48" ht="39.950000000000003" customHeight="1">
      <c r="A226" s="644"/>
      <c r="B226" s="624"/>
      <c r="C226" s="620" t="s">
        <v>177</v>
      </c>
      <c r="D226" s="621"/>
      <c r="E226" s="622"/>
      <c r="F226" s="131"/>
      <c r="G226" s="132"/>
      <c r="H226" s="132"/>
      <c r="I226" s="132"/>
      <c r="J226" s="132"/>
      <c r="K226" s="132"/>
      <c r="L226" s="132"/>
      <c r="M226" s="132"/>
      <c r="N226" s="132"/>
      <c r="O226" s="132"/>
      <c r="P226" s="132"/>
      <c r="Q226" s="132"/>
      <c r="R226" s="132"/>
      <c r="S226" s="132"/>
      <c r="T226" s="132"/>
      <c r="U226" s="132"/>
      <c r="V226" s="132"/>
      <c r="W226" s="132"/>
      <c r="X226" s="132"/>
      <c r="Y226" s="132"/>
      <c r="Z226" s="132"/>
      <c r="AA226" s="132"/>
      <c r="AB226" s="132"/>
      <c r="AC226" s="132"/>
      <c r="AD226" s="132"/>
      <c r="AE226" s="132"/>
      <c r="AF226" s="132"/>
      <c r="AG226" s="132"/>
      <c r="AH226" s="132"/>
      <c r="AI226" s="132"/>
      <c r="AJ226" s="132"/>
      <c r="AK226" s="133"/>
      <c r="AL226" s="134">
        <f t="shared" si="358"/>
        <v>0</v>
      </c>
      <c r="AM226" s="120">
        <f t="shared" si="359"/>
        <v>0</v>
      </c>
      <c r="AN226" s="121">
        <f t="shared" si="360"/>
        <v>0</v>
      </c>
      <c r="AO226" s="120">
        <f t="shared" si="361"/>
        <v>0</v>
      </c>
      <c r="AP226" s="121">
        <f t="shared" si="362"/>
        <v>0</v>
      </c>
      <c r="AQ226" s="120">
        <f t="shared" si="363"/>
        <v>0</v>
      </c>
      <c r="AR226" s="121">
        <f t="shared" si="364"/>
        <v>0</v>
      </c>
      <c r="AS226" s="120">
        <f t="shared" si="365"/>
        <v>0</v>
      </c>
      <c r="AT226" s="121">
        <f t="shared" si="366"/>
        <v>0</v>
      </c>
      <c r="AU226" s="122">
        <f t="shared" si="367"/>
        <v>0</v>
      </c>
      <c r="AV226" s="123">
        <f t="shared" si="368"/>
        <v>0</v>
      </c>
    </row>
    <row r="227" spans="1:48" ht="39.950000000000003" customHeight="1">
      <c r="A227" s="644"/>
      <c r="B227" s="624"/>
      <c r="C227" s="141" t="s">
        <v>178</v>
      </c>
      <c r="D227" s="142"/>
      <c r="E227" s="143" t="s">
        <v>181</v>
      </c>
      <c r="F227" s="131"/>
      <c r="G227" s="132"/>
      <c r="H227" s="132"/>
      <c r="I227" s="132"/>
      <c r="J227" s="132"/>
      <c r="K227" s="132"/>
      <c r="L227" s="132"/>
      <c r="M227" s="132"/>
      <c r="N227" s="132"/>
      <c r="O227" s="132"/>
      <c r="P227" s="132"/>
      <c r="Q227" s="132"/>
      <c r="R227" s="132"/>
      <c r="S227" s="132"/>
      <c r="T227" s="132"/>
      <c r="U227" s="132"/>
      <c r="V227" s="132"/>
      <c r="W227" s="132"/>
      <c r="X227" s="132"/>
      <c r="Y227" s="132"/>
      <c r="Z227" s="132"/>
      <c r="AA227" s="132"/>
      <c r="AB227" s="132"/>
      <c r="AC227" s="132"/>
      <c r="AD227" s="132"/>
      <c r="AE227" s="132"/>
      <c r="AF227" s="132"/>
      <c r="AG227" s="132"/>
      <c r="AH227" s="132"/>
      <c r="AI227" s="132"/>
      <c r="AJ227" s="132"/>
      <c r="AK227" s="133"/>
      <c r="AL227" s="134">
        <f t="shared" si="358"/>
        <v>0</v>
      </c>
      <c r="AM227" s="120">
        <f t="shared" si="359"/>
        <v>0</v>
      </c>
      <c r="AN227" s="121">
        <f t="shared" si="360"/>
        <v>0</v>
      </c>
      <c r="AO227" s="120">
        <f t="shared" si="361"/>
        <v>0</v>
      </c>
      <c r="AP227" s="121">
        <f t="shared" si="362"/>
        <v>0</v>
      </c>
      <c r="AQ227" s="120">
        <f t="shared" si="363"/>
        <v>0</v>
      </c>
      <c r="AR227" s="121">
        <f t="shared" si="364"/>
        <v>0</v>
      </c>
      <c r="AS227" s="120">
        <f t="shared" si="365"/>
        <v>0</v>
      </c>
      <c r="AT227" s="121">
        <f t="shared" si="366"/>
        <v>0</v>
      </c>
      <c r="AU227" s="122">
        <f t="shared" si="367"/>
        <v>0</v>
      </c>
      <c r="AV227" s="123">
        <f t="shared" si="368"/>
        <v>0</v>
      </c>
    </row>
    <row r="228" spans="1:48" ht="39.950000000000003" customHeight="1" thickBot="1">
      <c r="A228" s="644"/>
      <c r="B228" s="625"/>
      <c r="C228" s="55" t="s">
        <v>178</v>
      </c>
      <c r="D228" s="39" t="s">
        <v>181</v>
      </c>
      <c r="E228" s="56"/>
      <c r="F228" s="149"/>
      <c r="G228" s="150"/>
      <c r="H228" s="150"/>
      <c r="I228" s="150"/>
      <c r="J228" s="150"/>
      <c r="K228" s="150"/>
      <c r="L228" s="150"/>
      <c r="M228" s="150"/>
      <c r="N228" s="150"/>
      <c r="O228" s="150"/>
      <c r="P228" s="150"/>
      <c r="Q228" s="150"/>
      <c r="R228" s="150"/>
      <c r="S228" s="150"/>
      <c r="T228" s="150"/>
      <c r="U228" s="150"/>
      <c r="V228" s="150"/>
      <c r="W228" s="150"/>
      <c r="X228" s="150"/>
      <c r="Y228" s="150"/>
      <c r="Z228" s="150"/>
      <c r="AA228" s="150"/>
      <c r="AB228" s="150"/>
      <c r="AC228" s="150"/>
      <c r="AD228" s="150"/>
      <c r="AE228" s="150"/>
      <c r="AF228" s="150"/>
      <c r="AG228" s="150"/>
      <c r="AH228" s="150"/>
      <c r="AI228" s="150"/>
      <c r="AJ228" s="150"/>
      <c r="AK228" s="151"/>
      <c r="AL228" s="152">
        <f t="shared" si="358"/>
        <v>0</v>
      </c>
      <c r="AM228" s="120">
        <f t="shared" si="359"/>
        <v>0</v>
      </c>
      <c r="AN228" s="121">
        <f t="shared" si="360"/>
        <v>0</v>
      </c>
      <c r="AO228" s="120">
        <f t="shared" si="361"/>
        <v>0</v>
      </c>
      <c r="AP228" s="121">
        <f t="shared" si="362"/>
        <v>0</v>
      </c>
      <c r="AQ228" s="120">
        <f t="shared" si="363"/>
        <v>0</v>
      </c>
      <c r="AR228" s="121">
        <f t="shared" si="364"/>
        <v>0</v>
      </c>
      <c r="AS228" s="120">
        <f t="shared" si="365"/>
        <v>0</v>
      </c>
      <c r="AT228" s="121">
        <f t="shared" si="366"/>
        <v>0</v>
      </c>
      <c r="AU228" s="122">
        <f t="shared" si="367"/>
        <v>0</v>
      </c>
      <c r="AV228" s="123">
        <f t="shared" si="368"/>
        <v>0</v>
      </c>
    </row>
    <row r="229" spans="1:48" ht="39.950000000000003" customHeight="1" thickTop="1">
      <c r="A229" s="644"/>
      <c r="B229" s="623" t="s">
        <v>175</v>
      </c>
      <c r="C229" s="617" t="s">
        <v>176</v>
      </c>
      <c r="D229" s="618"/>
      <c r="E229" s="619"/>
      <c r="F229" s="112"/>
      <c r="G229" s="113"/>
      <c r="H229" s="113"/>
      <c r="I229" s="113"/>
      <c r="J229" s="113"/>
      <c r="K229" s="113"/>
      <c r="L229" s="113"/>
      <c r="M229" s="113"/>
      <c r="N229" s="113"/>
      <c r="O229" s="113"/>
      <c r="P229" s="113"/>
      <c r="Q229" s="113"/>
      <c r="R229" s="113"/>
      <c r="S229" s="113"/>
      <c r="T229" s="113"/>
      <c r="U229" s="113"/>
      <c r="V229" s="113"/>
      <c r="W229" s="113"/>
      <c r="X229" s="113"/>
      <c r="Y229" s="113"/>
      <c r="Z229" s="113"/>
      <c r="AA229" s="113"/>
      <c r="AB229" s="113"/>
      <c r="AC229" s="113"/>
      <c r="AD229" s="113"/>
      <c r="AE229" s="113"/>
      <c r="AF229" s="113"/>
      <c r="AG229" s="113"/>
      <c r="AH229" s="113"/>
      <c r="AI229" s="113"/>
      <c r="AJ229" s="113"/>
      <c r="AK229" s="114"/>
      <c r="AL229" s="115">
        <f t="shared" si="358"/>
        <v>0</v>
      </c>
      <c r="AM229" s="120">
        <f t="shared" si="359"/>
        <v>0</v>
      </c>
      <c r="AN229" s="121">
        <f t="shared" si="360"/>
        <v>0</v>
      </c>
      <c r="AO229" s="120">
        <f t="shared" si="361"/>
        <v>0</v>
      </c>
      <c r="AP229" s="121">
        <f t="shared" si="362"/>
        <v>0</v>
      </c>
      <c r="AQ229" s="120">
        <f t="shared" si="363"/>
        <v>0</v>
      </c>
      <c r="AR229" s="121">
        <f t="shared" si="364"/>
        <v>0</v>
      </c>
      <c r="AS229" s="120">
        <f t="shared" si="365"/>
        <v>0</v>
      </c>
      <c r="AT229" s="121">
        <f t="shared" si="366"/>
        <v>0</v>
      </c>
      <c r="AU229" s="122">
        <f t="shared" si="367"/>
        <v>0</v>
      </c>
      <c r="AV229" s="123">
        <f t="shared" si="368"/>
        <v>0</v>
      </c>
    </row>
    <row r="230" spans="1:48" ht="39.950000000000003" customHeight="1">
      <c r="A230" s="644"/>
      <c r="B230" s="624"/>
      <c r="C230" s="620" t="s">
        <v>177</v>
      </c>
      <c r="D230" s="621"/>
      <c r="E230" s="622"/>
      <c r="F230" s="131"/>
      <c r="G230" s="132"/>
      <c r="H230" s="132"/>
      <c r="I230" s="132"/>
      <c r="J230" s="132"/>
      <c r="K230" s="132"/>
      <c r="L230" s="132"/>
      <c r="M230" s="132"/>
      <c r="N230" s="132"/>
      <c r="O230" s="132"/>
      <c r="P230" s="132"/>
      <c r="Q230" s="132"/>
      <c r="R230" s="132"/>
      <c r="S230" s="132"/>
      <c r="T230" s="132"/>
      <c r="U230" s="132"/>
      <c r="V230" s="132"/>
      <c r="W230" s="132"/>
      <c r="X230" s="132"/>
      <c r="Y230" s="132"/>
      <c r="Z230" s="132"/>
      <c r="AA230" s="132"/>
      <c r="AB230" s="132"/>
      <c r="AC230" s="132"/>
      <c r="AD230" s="132"/>
      <c r="AE230" s="132"/>
      <c r="AF230" s="132"/>
      <c r="AG230" s="132"/>
      <c r="AH230" s="132"/>
      <c r="AI230" s="132"/>
      <c r="AJ230" s="132"/>
      <c r="AK230" s="133"/>
      <c r="AL230" s="134">
        <f t="shared" si="358"/>
        <v>0</v>
      </c>
      <c r="AM230" s="120">
        <f t="shared" si="359"/>
        <v>0</v>
      </c>
      <c r="AN230" s="121">
        <f t="shared" si="360"/>
        <v>0</v>
      </c>
      <c r="AO230" s="120">
        <f t="shared" si="361"/>
        <v>0</v>
      </c>
      <c r="AP230" s="121">
        <f t="shared" si="362"/>
        <v>0</v>
      </c>
      <c r="AQ230" s="120">
        <f t="shared" si="363"/>
        <v>0</v>
      </c>
      <c r="AR230" s="121">
        <f t="shared" si="364"/>
        <v>0</v>
      </c>
      <c r="AS230" s="120">
        <f t="shared" si="365"/>
        <v>0</v>
      </c>
      <c r="AT230" s="121">
        <f t="shared" si="366"/>
        <v>0</v>
      </c>
      <c r="AU230" s="122">
        <f t="shared" si="367"/>
        <v>0</v>
      </c>
      <c r="AV230" s="123">
        <f t="shared" si="368"/>
        <v>0</v>
      </c>
    </row>
    <row r="231" spans="1:48" ht="39.950000000000003" customHeight="1">
      <c r="A231" s="644"/>
      <c r="B231" s="624"/>
      <c r="C231" s="141" t="s">
        <v>178</v>
      </c>
      <c r="D231" s="142"/>
      <c r="E231" s="143" t="s">
        <v>181</v>
      </c>
      <c r="F231" s="131"/>
      <c r="G231" s="132"/>
      <c r="H231" s="132"/>
      <c r="I231" s="132"/>
      <c r="J231" s="132"/>
      <c r="K231" s="132"/>
      <c r="L231" s="132"/>
      <c r="M231" s="132"/>
      <c r="N231" s="132"/>
      <c r="O231" s="132"/>
      <c r="P231" s="132"/>
      <c r="Q231" s="132"/>
      <c r="R231" s="132"/>
      <c r="S231" s="132"/>
      <c r="T231" s="132"/>
      <c r="U231" s="132"/>
      <c r="V231" s="132"/>
      <c r="W231" s="132"/>
      <c r="X231" s="132"/>
      <c r="Y231" s="132"/>
      <c r="Z231" s="132"/>
      <c r="AA231" s="132"/>
      <c r="AB231" s="132"/>
      <c r="AC231" s="132"/>
      <c r="AD231" s="132"/>
      <c r="AE231" s="132"/>
      <c r="AF231" s="132"/>
      <c r="AG231" s="132"/>
      <c r="AH231" s="132"/>
      <c r="AI231" s="132"/>
      <c r="AJ231" s="132"/>
      <c r="AK231" s="133"/>
      <c r="AL231" s="134">
        <f t="shared" si="358"/>
        <v>0</v>
      </c>
      <c r="AM231" s="120">
        <f t="shared" si="359"/>
        <v>0</v>
      </c>
      <c r="AN231" s="121">
        <f t="shared" si="360"/>
        <v>0</v>
      </c>
      <c r="AO231" s="120">
        <f t="shared" si="361"/>
        <v>0</v>
      </c>
      <c r="AP231" s="121">
        <f t="shared" si="362"/>
        <v>0</v>
      </c>
      <c r="AQ231" s="120">
        <f t="shared" si="363"/>
        <v>0</v>
      </c>
      <c r="AR231" s="121">
        <f t="shared" si="364"/>
        <v>0</v>
      </c>
      <c r="AS231" s="120">
        <f t="shared" si="365"/>
        <v>0</v>
      </c>
      <c r="AT231" s="121">
        <f t="shared" si="366"/>
        <v>0</v>
      </c>
      <c r="AU231" s="122">
        <f t="shared" si="367"/>
        <v>0</v>
      </c>
      <c r="AV231" s="123">
        <f t="shared" si="368"/>
        <v>0</v>
      </c>
    </row>
    <row r="232" spans="1:48" ht="39.950000000000003" customHeight="1" thickBot="1">
      <c r="A232" s="644"/>
      <c r="B232" s="625"/>
      <c r="C232" s="55" t="s">
        <v>178</v>
      </c>
      <c r="D232" s="39" t="s">
        <v>181</v>
      </c>
      <c r="E232" s="56"/>
      <c r="F232" s="149"/>
      <c r="G232" s="150"/>
      <c r="H232" s="150"/>
      <c r="I232" s="150"/>
      <c r="J232" s="150"/>
      <c r="K232" s="150"/>
      <c r="L232" s="150"/>
      <c r="M232" s="150"/>
      <c r="N232" s="150"/>
      <c r="O232" s="150"/>
      <c r="P232" s="150"/>
      <c r="Q232" s="150"/>
      <c r="R232" s="150"/>
      <c r="S232" s="150"/>
      <c r="T232" s="150"/>
      <c r="U232" s="150"/>
      <c r="V232" s="150"/>
      <c r="W232" s="150"/>
      <c r="X232" s="150"/>
      <c r="Y232" s="150"/>
      <c r="Z232" s="150"/>
      <c r="AA232" s="150"/>
      <c r="AB232" s="150"/>
      <c r="AC232" s="150"/>
      <c r="AD232" s="150"/>
      <c r="AE232" s="150"/>
      <c r="AF232" s="150"/>
      <c r="AG232" s="150"/>
      <c r="AH232" s="150"/>
      <c r="AI232" s="150"/>
      <c r="AJ232" s="150"/>
      <c r="AK232" s="151"/>
      <c r="AL232" s="152">
        <f t="shared" si="358"/>
        <v>0</v>
      </c>
      <c r="AM232" s="153">
        <f t="shared" si="359"/>
        <v>0</v>
      </c>
      <c r="AN232" s="154">
        <f t="shared" si="360"/>
        <v>0</v>
      </c>
      <c r="AO232" s="120">
        <f t="shared" si="361"/>
        <v>0</v>
      </c>
      <c r="AP232" s="121">
        <f t="shared" si="362"/>
        <v>0</v>
      </c>
      <c r="AQ232" s="120">
        <f t="shared" si="363"/>
        <v>0</v>
      </c>
      <c r="AR232" s="121">
        <f t="shared" si="364"/>
        <v>0</v>
      </c>
      <c r="AS232" s="120">
        <f t="shared" si="365"/>
        <v>0</v>
      </c>
      <c r="AT232" s="121">
        <f t="shared" si="366"/>
        <v>0</v>
      </c>
      <c r="AU232" s="122">
        <f t="shared" si="367"/>
        <v>0</v>
      </c>
      <c r="AV232" s="123">
        <f t="shared" si="368"/>
        <v>0</v>
      </c>
    </row>
    <row r="233" spans="1:48" ht="19.5" customHeight="1" thickTop="1">
      <c r="A233" s="633" t="s">
        <v>185</v>
      </c>
      <c r="B233" s="32"/>
      <c r="C233" s="31" t="s">
        <v>178</v>
      </c>
      <c r="D233" s="31"/>
      <c r="E233" s="33"/>
      <c r="F233" s="156">
        <f>F219+F220+F223+F224+F227+F228+F231+F232</f>
        <v>0</v>
      </c>
      <c r="G233" s="156">
        <f t="shared" ref="G233" si="369">G219+G220+G223+G224+G227+G228+G231+G232</f>
        <v>0</v>
      </c>
      <c r="H233" s="156">
        <f t="shared" ref="H233" si="370">H219+H220+H223+H224+H227+H228+H231+H232</f>
        <v>0</v>
      </c>
      <c r="I233" s="156">
        <f t="shared" ref="I233" si="371">I219+I220+I223+I224+I227+I228+I231+I232</f>
        <v>0</v>
      </c>
      <c r="J233" s="156">
        <f t="shared" ref="J233" si="372">J219+J220+J223+J224+J227+J228+J231+J232</f>
        <v>0</v>
      </c>
      <c r="K233" s="156">
        <f t="shared" ref="K233" si="373">K219+K220+K223+K224+K227+K228+K231+K232</f>
        <v>0</v>
      </c>
      <c r="L233" s="156">
        <f t="shared" ref="L233" si="374">L219+L220+L223+L224+L227+L228+L231+L232</f>
        <v>0</v>
      </c>
      <c r="M233" s="156">
        <f t="shared" ref="M233" si="375">M219+M220+M223+M224+M227+M228+M231+M232</f>
        <v>0</v>
      </c>
      <c r="N233" s="156">
        <f t="shared" ref="N233" si="376">N219+N220+N223+N224+N227+N228+N231+N232</f>
        <v>0</v>
      </c>
      <c r="O233" s="156">
        <f t="shared" ref="O233" si="377">O219+O220+O223+O224+O227+O228+O231+O232</f>
        <v>0</v>
      </c>
      <c r="P233" s="156">
        <f t="shared" ref="P233" si="378">P219+P220+P223+P224+P227+P228+P231+P232</f>
        <v>0</v>
      </c>
      <c r="Q233" s="156">
        <f t="shared" ref="Q233" si="379">Q219+Q220+Q223+Q224+Q227+Q228+Q231+Q232</f>
        <v>0</v>
      </c>
      <c r="R233" s="156">
        <f t="shared" ref="R233" si="380">R219+R220+R223+R224+R227+R228+R231+R232</f>
        <v>0</v>
      </c>
      <c r="S233" s="156">
        <f t="shared" ref="S233" si="381">S219+S220+S223+S224+S227+S228+S231+S232</f>
        <v>0</v>
      </c>
      <c r="T233" s="156">
        <f t="shared" ref="T233" si="382">T219+T220+T223+T224+T227+T228+T231+T232</f>
        <v>0</v>
      </c>
      <c r="U233" s="156">
        <f t="shared" ref="U233" si="383">U219+U220+U223+U224+U227+U228+U231+U232</f>
        <v>0</v>
      </c>
      <c r="V233" s="156">
        <f t="shared" ref="V233" si="384">V219+V220+V223+V224+V227+V228+V231+V232</f>
        <v>0</v>
      </c>
      <c r="W233" s="156">
        <f t="shared" ref="W233" si="385">W219+W220+W223+W224+W227+W228+W231+W232</f>
        <v>0</v>
      </c>
      <c r="X233" s="156">
        <f t="shared" ref="X233" si="386">X219+X220+X223+X224+X227+X228+X231+X232</f>
        <v>0</v>
      </c>
      <c r="Y233" s="156">
        <f t="shared" ref="Y233" si="387">Y219+Y220+Y223+Y224+Y227+Y228+Y231+Y232</f>
        <v>0</v>
      </c>
      <c r="Z233" s="156">
        <f t="shared" ref="Z233" si="388">Z219+Z220+Z223+Z224+Z227+Z228+Z231+Z232</f>
        <v>0</v>
      </c>
      <c r="AA233" s="156">
        <f t="shared" ref="AA233" si="389">AA219+AA220+AA223+AA224+AA227+AA228+AA231+AA232</f>
        <v>0</v>
      </c>
      <c r="AB233" s="156">
        <f t="shared" ref="AB233" si="390">AB219+AB220+AB223+AB224+AB227+AB228+AB231+AB232</f>
        <v>0</v>
      </c>
      <c r="AC233" s="156">
        <f t="shared" ref="AC233" si="391">AC219+AC220+AC223+AC224+AC227+AC228+AC231+AC232</f>
        <v>0</v>
      </c>
      <c r="AD233" s="156">
        <f t="shared" ref="AD233" si="392">AD219+AD220+AD223+AD224+AD227+AD228+AD231+AD232</f>
        <v>0</v>
      </c>
      <c r="AE233" s="156">
        <f t="shared" ref="AE233" si="393">AE219+AE220+AE223+AE224+AE227+AE228+AE231+AE232</f>
        <v>0</v>
      </c>
      <c r="AF233" s="156">
        <f t="shared" ref="AF233" si="394">AF219+AF220+AF223+AF224+AF227+AF228+AF231+AF232</f>
        <v>0</v>
      </c>
      <c r="AG233" s="156">
        <f t="shared" ref="AG233" si="395">AG219+AG220+AG223+AG224+AG227+AG228+AG231+AG232</f>
        <v>0</v>
      </c>
      <c r="AH233" s="156">
        <f t="shared" ref="AH233" si="396">AH219+AH220+AH223+AH224+AH227+AH228+AH231+AH232</f>
        <v>0</v>
      </c>
      <c r="AI233" s="156">
        <f t="shared" ref="AI233" si="397">AI219+AI220+AI223+AI224+AI227+AI228+AI231+AI232</f>
        <v>0</v>
      </c>
      <c r="AJ233" s="156">
        <f t="shared" ref="AJ233" si="398">AJ219+AJ220+AJ223+AJ224+AJ227+AJ228+AJ231+AJ232</f>
        <v>0</v>
      </c>
      <c r="AK233" s="157">
        <f t="shared" ref="AK233" si="399">AK219+AK220+AK223+AK224+AK227+AK228+AK231+AK232</f>
        <v>0</v>
      </c>
      <c r="AL233" s="158">
        <f t="shared" si="358"/>
        <v>0</v>
      </c>
      <c r="AM233" s="116">
        <f>AM219+AM220+AM223+AM224+AM227+AM228+AM231+AM232</f>
        <v>0</v>
      </c>
      <c r="AN233" s="117">
        <f t="shared" ref="AN233" si="400">AN219+AN220+AN223+AN224+AN227+AN228+AN231+AN232</f>
        <v>0</v>
      </c>
      <c r="AO233" s="116">
        <f t="shared" ref="AO233" si="401">AO219+AO220+AO223+AO224+AO227+AO228+AO231+AO232</f>
        <v>0</v>
      </c>
      <c r="AP233" s="117">
        <f t="shared" ref="AP233" si="402">AP219+AP220+AP223+AP224+AP227+AP228+AP231+AP232</f>
        <v>0</v>
      </c>
      <c r="AQ233" s="116">
        <f t="shared" ref="AQ233" si="403">AQ219+AQ220+AQ223+AQ224+AQ227+AQ228+AQ231+AQ232</f>
        <v>0</v>
      </c>
      <c r="AR233" s="117">
        <f t="shared" ref="AR233" si="404">AR219+AR220+AR223+AR224+AR227+AR228+AR231+AR232</f>
        <v>0</v>
      </c>
      <c r="AS233" s="116">
        <f t="shared" ref="AS233" si="405">AS219+AS220+AS223+AS224+AS227+AS228+AS231+AS232</f>
        <v>0</v>
      </c>
      <c r="AT233" s="117">
        <f t="shared" ref="AT233" si="406">AT219+AT220+AT223+AT224+AT227+AT228+AT231+AT232</f>
        <v>0</v>
      </c>
      <c r="AU233" s="159">
        <f t="shared" ref="AU233" si="407">AU219+AU220+AU223+AU224+AU227+AU228+AU231+AU232</f>
        <v>0</v>
      </c>
      <c r="AV233" s="119">
        <f t="shared" ref="AV233" si="408">AV219+AV220+AV223+AV224+AV227+AV228+AV231+AV232</f>
        <v>0</v>
      </c>
    </row>
    <row r="234" spans="1:48" ht="19.5" customHeight="1">
      <c r="A234" s="634"/>
      <c r="B234" s="32"/>
      <c r="C234" s="626" t="s">
        <v>172</v>
      </c>
      <c r="D234" s="621"/>
      <c r="E234" s="622"/>
      <c r="F234" s="135">
        <f t="shared" ref="F234:AK234" si="409">+F218+F222+F226+F230</f>
        <v>0</v>
      </c>
      <c r="G234" s="135">
        <f t="shared" si="409"/>
        <v>0</v>
      </c>
      <c r="H234" s="135">
        <f t="shared" si="409"/>
        <v>0</v>
      </c>
      <c r="I234" s="135">
        <f t="shared" si="409"/>
        <v>0</v>
      </c>
      <c r="J234" s="135">
        <f t="shared" si="409"/>
        <v>0</v>
      </c>
      <c r="K234" s="135">
        <f t="shared" si="409"/>
        <v>0</v>
      </c>
      <c r="L234" s="135">
        <f t="shared" si="409"/>
        <v>0</v>
      </c>
      <c r="M234" s="135">
        <f t="shared" si="409"/>
        <v>0</v>
      </c>
      <c r="N234" s="135">
        <f t="shared" si="409"/>
        <v>0</v>
      </c>
      <c r="O234" s="135">
        <f t="shared" si="409"/>
        <v>0</v>
      </c>
      <c r="P234" s="135">
        <f t="shared" si="409"/>
        <v>0</v>
      </c>
      <c r="Q234" s="135">
        <f t="shared" si="409"/>
        <v>0</v>
      </c>
      <c r="R234" s="135">
        <f t="shared" si="409"/>
        <v>0</v>
      </c>
      <c r="S234" s="135">
        <f t="shared" si="409"/>
        <v>0</v>
      </c>
      <c r="T234" s="135">
        <f t="shared" si="409"/>
        <v>0</v>
      </c>
      <c r="U234" s="135">
        <f t="shared" si="409"/>
        <v>0</v>
      </c>
      <c r="V234" s="135">
        <f t="shared" si="409"/>
        <v>0</v>
      </c>
      <c r="W234" s="135">
        <f t="shared" si="409"/>
        <v>0</v>
      </c>
      <c r="X234" s="135">
        <f t="shared" si="409"/>
        <v>0</v>
      </c>
      <c r="Y234" s="135">
        <f t="shared" si="409"/>
        <v>0</v>
      </c>
      <c r="Z234" s="135">
        <f t="shared" si="409"/>
        <v>0</v>
      </c>
      <c r="AA234" s="135">
        <f t="shared" si="409"/>
        <v>0</v>
      </c>
      <c r="AB234" s="135">
        <f t="shared" si="409"/>
        <v>0</v>
      </c>
      <c r="AC234" s="135">
        <f t="shared" si="409"/>
        <v>0</v>
      </c>
      <c r="AD234" s="135">
        <f t="shared" si="409"/>
        <v>0</v>
      </c>
      <c r="AE234" s="135">
        <f t="shared" si="409"/>
        <v>0</v>
      </c>
      <c r="AF234" s="135">
        <f t="shared" si="409"/>
        <v>0</v>
      </c>
      <c r="AG234" s="135">
        <f t="shared" si="409"/>
        <v>0</v>
      </c>
      <c r="AH234" s="135">
        <f t="shared" si="409"/>
        <v>0</v>
      </c>
      <c r="AI234" s="135">
        <f t="shared" si="409"/>
        <v>0</v>
      </c>
      <c r="AJ234" s="135">
        <f t="shared" si="409"/>
        <v>0</v>
      </c>
      <c r="AK234" s="136">
        <f t="shared" si="409"/>
        <v>0</v>
      </c>
      <c r="AL234" s="137">
        <f t="shared" si="358"/>
        <v>0</v>
      </c>
      <c r="AM234" s="120">
        <f>AM218+AM222+AM226+AM230</f>
        <v>0</v>
      </c>
      <c r="AN234" s="121">
        <f t="shared" ref="AN234:AV234" si="410">AN218+AN222+AN226+AN230</f>
        <v>0</v>
      </c>
      <c r="AO234" s="120">
        <f t="shared" si="410"/>
        <v>0</v>
      </c>
      <c r="AP234" s="121">
        <f t="shared" si="410"/>
        <v>0</v>
      </c>
      <c r="AQ234" s="120">
        <f t="shared" si="410"/>
        <v>0</v>
      </c>
      <c r="AR234" s="121">
        <f t="shared" si="410"/>
        <v>0</v>
      </c>
      <c r="AS234" s="120">
        <f t="shared" si="410"/>
        <v>0</v>
      </c>
      <c r="AT234" s="121">
        <f t="shared" si="410"/>
        <v>0</v>
      </c>
      <c r="AU234" s="163">
        <f t="shared" si="410"/>
        <v>0</v>
      </c>
      <c r="AV234" s="123">
        <f t="shared" si="410"/>
        <v>0</v>
      </c>
    </row>
    <row r="235" spans="1:48" ht="19.5" customHeight="1" thickBot="1">
      <c r="A235" s="635"/>
      <c r="B235" s="32"/>
      <c r="C235" s="627" t="s">
        <v>176</v>
      </c>
      <c r="D235" s="628"/>
      <c r="E235" s="629"/>
      <c r="F235" s="124">
        <f t="shared" ref="F235:AK235" si="411">+F217+F221+F225+F229</f>
        <v>0</v>
      </c>
      <c r="G235" s="124">
        <f t="shared" si="411"/>
        <v>0</v>
      </c>
      <c r="H235" s="124">
        <f t="shared" si="411"/>
        <v>0</v>
      </c>
      <c r="I235" s="124">
        <f t="shared" si="411"/>
        <v>0</v>
      </c>
      <c r="J235" s="124">
        <f t="shared" si="411"/>
        <v>0</v>
      </c>
      <c r="K235" s="124">
        <f t="shared" si="411"/>
        <v>0</v>
      </c>
      <c r="L235" s="124">
        <f t="shared" si="411"/>
        <v>0</v>
      </c>
      <c r="M235" s="124">
        <f t="shared" si="411"/>
        <v>0</v>
      </c>
      <c r="N235" s="124">
        <f t="shared" si="411"/>
        <v>0</v>
      </c>
      <c r="O235" s="124">
        <f t="shared" si="411"/>
        <v>0</v>
      </c>
      <c r="P235" s="124">
        <f t="shared" si="411"/>
        <v>0</v>
      </c>
      <c r="Q235" s="124">
        <f t="shared" si="411"/>
        <v>0</v>
      </c>
      <c r="R235" s="124">
        <f t="shared" si="411"/>
        <v>0</v>
      </c>
      <c r="S235" s="124">
        <f t="shared" si="411"/>
        <v>0</v>
      </c>
      <c r="T235" s="124">
        <f t="shared" si="411"/>
        <v>0</v>
      </c>
      <c r="U235" s="124">
        <f t="shared" si="411"/>
        <v>0</v>
      </c>
      <c r="V235" s="124">
        <f t="shared" si="411"/>
        <v>0</v>
      </c>
      <c r="W235" s="124">
        <f t="shared" si="411"/>
        <v>0</v>
      </c>
      <c r="X235" s="124">
        <f t="shared" si="411"/>
        <v>0</v>
      </c>
      <c r="Y235" s="124">
        <f t="shared" si="411"/>
        <v>0</v>
      </c>
      <c r="Z235" s="124">
        <f t="shared" si="411"/>
        <v>0</v>
      </c>
      <c r="AA235" s="124">
        <f t="shared" si="411"/>
        <v>0</v>
      </c>
      <c r="AB235" s="124">
        <f t="shared" si="411"/>
        <v>0</v>
      </c>
      <c r="AC235" s="124">
        <f t="shared" si="411"/>
        <v>0</v>
      </c>
      <c r="AD235" s="124">
        <f t="shared" si="411"/>
        <v>0</v>
      </c>
      <c r="AE235" s="124">
        <f t="shared" si="411"/>
        <v>0</v>
      </c>
      <c r="AF235" s="124">
        <f t="shared" si="411"/>
        <v>0</v>
      </c>
      <c r="AG235" s="124">
        <f t="shared" si="411"/>
        <v>0</v>
      </c>
      <c r="AH235" s="124">
        <f t="shared" si="411"/>
        <v>0</v>
      </c>
      <c r="AI235" s="124">
        <f t="shared" si="411"/>
        <v>0</v>
      </c>
      <c r="AJ235" s="124">
        <f t="shared" si="411"/>
        <v>0</v>
      </c>
      <c r="AK235" s="125">
        <f t="shared" si="411"/>
        <v>0</v>
      </c>
      <c r="AL235" s="126">
        <f t="shared" si="358"/>
        <v>0</v>
      </c>
      <c r="AM235" s="127">
        <f>AM217+AM221+AM225+AM229</f>
        <v>0</v>
      </c>
      <c r="AN235" s="128">
        <f t="shared" ref="AN235:AV235" si="412">AN217+AN221+AN225+AN229</f>
        <v>0</v>
      </c>
      <c r="AO235" s="127">
        <f t="shared" si="412"/>
        <v>0</v>
      </c>
      <c r="AP235" s="128">
        <f t="shared" si="412"/>
        <v>0</v>
      </c>
      <c r="AQ235" s="127">
        <f t="shared" si="412"/>
        <v>0</v>
      </c>
      <c r="AR235" s="128">
        <f t="shared" si="412"/>
        <v>0</v>
      </c>
      <c r="AS235" s="127">
        <f t="shared" si="412"/>
        <v>0</v>
      </c>
      <c r="AT235" s="128">
        <f t="shared" si="412"/>
        <v>0</v>
      </c>
      <c r="AU235" s="129">
        <f t="shared" si="412"/>
        <v>0</v>
      </c>
      <c r="AV235" s="130">
        <f t="shared" si="412"/>
        <v>0</v>
      </c>
    </row>
    <row r="236" spans="1:48" ht="19.5" customHeight="1">
      <c r="A236" s="35"/>
      <c r="B236" s="35"/>
      <c r="C236" s="36"/>
      <c r="D236" s="36"/>
      <c r="E236" s="37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  <c r="Q236" s="38"/>
      <c r="R236" s="38"/>
      <c r="S236" s="38"/>
      <c r="T236" s="38"/>
      <c r="U236" s="38"/>
      <c r="V236" s="38"/>
      <c r="W236" s="38"/>
      <c r="X236" s="38"/>
      <c r="Y236" s="38"/>
      <c r="Z236" s="38"/>
      <c r="AA236" s="38"/>
      <c r="AB236" s="38"/>
      <c r="AC236" s="38"/>
      <c r="AD236" s="38"/>
      <c r="AE236" s="38"/>
      <c r="AF236" s="38"/>
      <c r="AG236" s="38"/>
      <c r="AH236" s="38"/>
      <c r="AI236" s="38"/>
      <c r="AJ236" s="38"/>
      <c r="AK236" s="38"/>
      <c r="AL236" s="38"/>
      <c r="AM236" s="111"/>
      <c r="AN236" s="111"/>
      <c r="AO236" s="111"/>
      <c r="AP236" s="111"/>
      <c r="AQ236" s="111"/>
      <c r="AR236" s="111"/>
      <c r="AS236" s="111"/>
      <c r="AT236" s="111"/>
      <c r="AU236" s="111"/>
      <c r="AV236" s="111"/>
    </row>
    <row r="237" spans="1:48" ht="20.100000000000001" customHeight="1" thickBot="1">
      <c r="A237" s="671"/>
      <c r="B237" s="672"/>
      <c r="C237" s="672"/>
      <c r="D237" s="672"/>
      <c r="E237" s="672"/>
      <c r="F237" s="672"/>
      <c r="G237" s="672"/>
      <c r="H237" s="672"/>
      <c r="I237" s="672"/>
      <c r="J237" s="672"/>
      <c r="K237" s="672"/>
      <c r="L237" s="672"/>
      <c r="M237" s="672"/>
      <c r="N237" s="672"/>
      <c r="O237" s="672"/>
      <c r="P237" s="672"/>
      <c r="Q237" s="672"/>
      <c r="R237" s="672"/>
      <c r="S237" s="672"/>
      <c r="T237" s="672"/>
      <c r="U237" s="672"/>
      <c r="V237" s="672"/>
      <c r="W237" s="672"/>
      <c r="X237" s="672"/>
      <c r="Y237" s="672"/>
      <c r="Z237" s="672"/>
      <c r="AA237" s="672"/>
      <c r="AB237" s="672"/>
      <c r="AC237" s="672"/>
      <c r="AD237" s="672"/>
      <c r="AE237" s="672"/>
      <c r="AF237" s="672"/>
      <c r="AG237" s="672"/>
      <c r="AH237" s="672"/>
      <c r="AI237" s="672"/>
      <c r="AJ237" s="672"/>
      <c r="AK237" s="672"/>
    </row>
    <row r="238" spans="1:48" ht="39.950000000000003" customHeight="1" thickTop="1">
      <c r="A238" s="673" t="s">
        <v>186</v>
      </c>
      <c r="B238" s="623" t="s">
        <v>171</v>
      </c>
      <c r="C238" s="630" t="s">
        <v>176</v>
      </c>
      <c r="D238" s="631"/>
      <c r="E238" s="632"/>
      <c r="F238" s="112">
        <f t="shared" ref="F238:AK238" si="413">F16+F55+F82+F109+F136+F163+F190+F217</f>
        <v>0</v>
      </c>
      <c r="G238" s="113">
        <f t="shared" si="413"/>
        <v>0</v>
      </c>
      <c r="H238" s="113">
        <f t="shared" si="413"/>
        <v>0</v>
      </c>
      <c r="I238" s="113">
        <f t="shared" si="413"/>
        <v>0</v>
      </c>
      <c r="J238" s="113">
        <f t="shared" si="413"/>
        <v>0</v>
      </c>
      <c r="K238" s="113">
        <f t="shared" si="413"/>
        <v>0</v>
      </c>
      <c r="L238" s="113">
        <f t="shared" si="413"/>
        <v>0</v>
      </c>
      <c r="M238" s="113">
        <f t="shared" si="413"/>
        <v>0</v>
      </c>
      <c r="N238" s="113">
        <f t="shared" si="413"/>
        <v>1</v>
      </c>
      <c r="O238" s="113">
        <f t="shared" si="413"/>
        <v>0</v>
      </c>
      <c r="P238" s="113">
        <f t="shared" si="413"/>
        <v>0</v>
      </c>
      <c r="Q238" s="113">
        <f t="shared" si="413"/>
        <v>0</v>
      </c>
      <c r="R238" s="113">
        <f t="shared" si="413"/>
        <v>1</v>
      </c>
      <c r="S238" s="113">
        <f t="shared" si="413"/>
        <v>0</v>
      </c>
      <c r="T238" s="113">
        <f t="shared" si="413"/>
        <v>0</v>
      </c>
      <c r="U238" s="113">
        <f t="shared" si="413"/>
        <v>0</v>
      </c>
      <c r="V238" s="113">
        <f t="shared" si="413"/>
        <v>0</v>
      </c>
      <c r="W238" s="113">
        <f t="shared" si="413"/>
        <v>0</v>
      </c>
      <c r="X238" s="113">
        <f t="shared" si="413"/>
        <v>0</v>
      </c>
      <c r="Y238" s="113">
        <f t="shared" si="413"/>
        <v>0</v>
      </c>
      <c r="Z238" s="113">
        <f t="shared" si="413"/>
        <v>0</v>
      </c>
      <c r="AA238" s="113">
        <f t="shared" si="413"/>
        <v>0</v>
      </c>
      <c r="AB238" s="113">
        <f t="shared" si="413"/>
        <v>0</v>
      </c>
      <c r="AC238" s="113">
        <f t="shared" si="413"/>
        <v>0</v>
      </c>
      <c r="AD238" s="113">
        <f t="shared" si="413"/>
        <v>0</v>
      </c>
      <c r="AE238" s="113">
        <f t="shared" si="413"/>
        <v>0</v>
      </c>
      <c r="AF238" s="113">
        <f t="shared" si="413"/>
        <v>0</v>
      </c>
      <c r="AG238" s="113">
        <f t="shared" si="413"/>
        <v>0</v>
      </c>
      <c r="AH238" s="113">
        <f t="shared" si="413"/>
        <v>0</v>
      </c>
      <c r="AI238" s="113">
        <f t="shared" si="413"/>
        <v>0</v>
      </c>
      <c r="AJ238" s="113">
        <f t="shared" si="413"/>
        <v>0</v>
      </c>
      <c r="AK238" s="140">
        <f t="shared" si="413"/>
        <v>0</v>
      </c>
      <c r="AL238" s="115">
        <f>SUM(F238:AK238)</f>
        <v>2</v>
      </c>
    </row>
    <row r="239" spans="1:48" ht="39.950000000000003" customHeight="1">
      <c r="A239" s="674"/>
      <c r="B239" s="624"/>
      <c r="C239" s="620" t="s">
        <v>177</v>
      </c>
      <c r="D239" s="621"/>
      <c r="E239" s="622"/>
      <c r="F239" s="131">
        <f t="shared" ref="F239:AK239" si="414">F17+F56+F83+F110+F137+F164+F191+F218</f>
        <v>0</v>
      </c>
      <c r="G239" s="132">
        <f t="shared" si="414"/>
        <v>0</v>
      </c>
      <c r="H239" s="132">
        <f t="shared" si="414"/>
        <v>0</v>
      </c>
      <c r="I239" s="132">
        <f t="shared" si="414"/>
        <v>0</v>
      </c>
      <c r="J239" s="132">
        <f t="shared" si="414"/>
        <v>0</v>
      </c>
      <c r="K239" s="132">
        <f t="shared" si="414"/>
        <v>0</v>
      </c>
      <c r="L239" s="132">
        <f t="shared" si="414"/>
        <v>0</v>
      </c>
      <c r="M239" s="132">
        <f t="shared" si="414"/>
        <v>0</v>
      </c>
      <c r="N239" s="132">
        <f t="shared" si="414"/>
        <v>1</v>
      </c>
      <c r="O239" s="132">
        <f t="shared" si="414"/>
        <v>0</v>
      </c>
      <c r="P239" s="132">
        <f t="shared" si="414"/>
        <v>0</v>
      </c>
      <c r="Q239" s="132">
        <f t="shared" si="414"/>
        <v>0</v>
      </c>
      <c r="R239" s="132">
        <f t="shared" si="414"/>
        <v>1</v>
      </c>
      <c r="S239" s="132">
        <f t="shared" si="414"/>
        <v>0</v>
      </c>
      <c r="T239" s="132">
        <f t="shared" si="414"/>
        <v>0</v>
      </c>
      <c r="U239" s="132">
        <f t="shared" si="414"/>
        <v>0</v>
      </c>
      <c r="V239" s="132">
        <f t="shared" si="414"/>
        <v>0</v>
      </c>
      <c r="W239" s="132">
        <f t="shared" si="414"/>
        <v>0</v>
      </c>
      <c r="X239" s="132">
        <f t="shared" si="414"/>
        <v>0</v>
      </c>
      <c r="Y239" s="132">
        <f t="shared" si="414"/>
        <v>0</v>
      </c>
      <c r="Z239" s="132">
        <f t="shared" si="414"/>
        <v>0</v>
      </c>
      <c r="AA239" s="132">
        <f t="shared" si="414"/>
        <v>0</v>
      </c>
      <c r="AB239" s="132">
        <f t="shared" si="414"/>
        <v>0</v>
      </c>
      <c r="AC239" s="132">
        <f t="shared" si="414"/>
        <v>0</v>
      </c>
      <c r="AD239" s="132">
        <f t="shared" si="414"/>
        <v>0</v>
      </c>
      <c r="AE239" s="132">
        <f t="shared" si="414"/>
        <v>0</v>
      </c>
      <c r="AF239" s="132">
        <f t="shared" si="414"/>
        <v>0</v>
      </c>
      <c r="AG239" s="132">
        <f t="shared" si="414"/>
        <v>0</v>
      </c>
      <c r="AH239" s="132">
        <f t="shared" si="414"/>
        <v>0</v>
      </c>
      <c r="AI239" s="132">
        <f t="shared" si="414"/>
        <v>0</v>
      </c>
      <c r="AJ239" s="132">
        <f t="shared" si="414"/>
        <v>0</v>
      </c>
      <c r="AK239" s="138">
        <f t="shared" si="414"/>
        <v>0</v>
      </c>
      <c r="AL239" s="134">
        <f t="shared" ref="AL239:AL256" si="415">SUM(F239:AK239)</f>
        <v>2</v>
      </c>
    </row>
    <row r="240" spans="1:48" ht="39.950000000000003" customHeight="1">
      <c r="A240" s="674"/>
      <c r="B240" s="624"/>
      <c r="C240" s="141" t="s">
        <v>178</v>
      </c>
      <c r="D240" s="142"/>
      <c r="E240" s="143" t="s">
        <v>181</v>
      </c>
      <c r="F240" s="131">
        <f t="shared" ref="F240:AK240" si="416">F18+F57+F84+F111+F138+F165+F192+F219</f>
        <v>0</v>
      </c>
      <c r="G240" s="132">
        <f t="shared" si="416"/>
        <v>0</v>
      </c>
      <c r="H240" s="132">
        <f t="shared" si="416"/>
        <v>0</v>
      </c>
      <c r="I240" s="132">
        <f t="shared" si="416"/>
        <v>0</v>
      </c>
      <c r="J240" s="132">
        <f t="shared" si="416"/>
        <v>0</v>
      </c>
      <c r="K240" s="132">
        <f t="shared" si="416"/>
        <v>0</v>
      </c>
      <c r="L240" s="132">
        <f t="shared" si="416"/>
        <v>0</v>
      </c>
      <c r="M240" s="132">
        <f t="shared" si="416"/>
        <v>0</v>
      </c>
      <c r="N240" s="132">
        <f t="shared" si="416"/>
        <v>0</v>
      </c>
      <c r="O240" s="132">
        <f t="shared" si="416"/>
        <v>0</v>
      </c>
      <c r="P240" s="132">
        <f t="shared" si="416"/>
        <v>0</v>
      </c>
      <c r="Q240" s="132">
        <f t="shared" si="416"/>
        <v>0</v>
      </c>
      <c r="R240" s="132">
        <f t="shared" si="416"/>
        <v>0</v>
      </c>
      <c r="S240" s="132">
        <f t="shared" si="416"/>
        <v>0</v>
      </c>
      <c r="T240" s="132">
        <f t="shared" si="416"/>
        <v>0</v>
      </c>
      <c r="U240" s="132">
        <f t="shared" si="416"/>
        <v>0</v>
      </c>
      <c r="V240" s="132">
        <f t="shared" si="416"/>
        <v>0</v>
      </c>
      <c r="W240" s="132">
        <f t="shared" si="416"/>
        <v>0</v>
      </c>
      <c r="X240" s="132">
        <f t="shared" si="416"/>
        <v>0</v>
      </c>
      <c r="Y240" s="132">
        <f t="shared" si="416"/>
        <v>0</v>
      </c>
      <c r="Z240" s="132">
        <f t="shared" si="416"/>
        <v>0</v>
      </c>
      <c r="AA240" s="132">
        <f t="shared" si="416"/>
        <v>0</v>
      </c>
      <c r="AB240" s="132">
        <f t="shared" si="416"/>
        <v>0</v>
      </c>
      <c r="AC240" s="132">
        <f t="shared" si="416"/>
        <v>0</v>
      </c>
      <c r="AD240" s="132">
        <f t="shared" si="416"/>
        <v>0</v>
      </c>
      <c r="AE240" s="132">
        <f t="shared" si="416"/>
        <v>0</v>
      </c>
      <c r="AF240" s="132">
        <f t="shared" si="416"/>
        <v>0</v>
      </c>
      <c r="AG240" s="132">
        <f t="shared" si="416"/>
        <v>0</v>
      </c>
      <c r="AH240" s="132">
        <f t="shared" si="416"/>
        <v>0</v>
      </c>
      <c r="AI240" s="132">
        <f t="shared" si="416"/>
        <v>0</v>
      </c>
      <c r="AJ240" s="132">
        <f t="shared" si="416"/>
        <v>0</v>
      </c>
      <c r="AK240" s="138">
        <f t="shared" si="416"/>
        <v>0</v>
      </c>
      <c r="AL240" s="134">
        <f t="shared" si="415"/>
        <v>0</v>
      </c>
    </row>
    <row r="241" spans="1:42" ht="39.950000000000003" customHeight="1" thickBot="1">
      <c r="A241" s="674"/>
      <c r="B241" s="625"/>
      <c r="C241" s="146" t="s">
        <v>178</v>
      </c>
      <c r="D241" s="147" t="s">
        <v>181</v>
      </c>
      <c r="E241" s="148"/>
      <c r="F241" s="131">
        <f t="shared" ref="F241:AK241" si="417">F19+F58+F85+F112+F139+F166+F193+F220</f>
        <v>0</v>
      </c>
      <c r="G241" s="132">
        <f t="shared" si="417"/>
        <v>0</v>
      </c>
      <c r="H241" s="132">
        <f t="shared" si="417"/>
        <v>0</v>
      </c>
      <c r="I241" s="132">
        <f t="shared" si="417"/>
        <v>0</v>
      </c>
      <c r="J241" s="132">
        <f t="shared" si="417"/>
        <v>0</v>
      </c>
      <c r="K241" s="132">
        <f t="shared" si="417"/>
        <v>0</v>
      </c>
      <c r="L241" s="132">
        <f t="shared" si="417"/>
        <v>0</v>
      </c>
      <c r="M241" s="132">
        <f t="shared" si="417"/>
        <v>0</v>
      </c>
      <c r="N241" s="132">
        <f t="shared" si="417"/>
        <v>1</v>
      </c>
      <c r="O241" s="132">
        <f t="shared" si="417"/>
        <v>0</v>
      </c>
      <c r="P241" s="132">
        <f t="shared" si="417"/>
        <v>0</v>
      </c>
      <c r="Q241" s="132">
        <f t="shared" si="417"/>
        <v>0</v>
      </c>
      <c r="R241" s="132">
        <f t="shared" si="417"/>
        <v>1</v>
      </c>
      <c r="S241" s="132">
        <f t="shared" si="417"/>
        <v>0</v>
      </c>
      <c r="T241" s="132">
        <f t="shared" si="417"/>
        <v>0</v>
      </c>
      <c r="U241" s="132">
        <f t="shared" si="417"/>
        <v>0</v>
      </c>
      <c r="V241" s="132">
        <f t="shared" si="417"/>
        <v>0</v>
      </c>
      <c r="W241" s="132">
        <f t="shared" si="417"/>
        <v>0</v>
      </c>
      <c r="X241" s="132">
        <f t="shared" si="417"/>
        <v>0</v>
      </c>
      <c r="Y241" s="132">
        <f t="shared" si="417"/>
        <v>0</v>
      </c>
      <c r="Z241" s="132">
        <f t="shared" si="417"/>
        <v>0</v>
      </c>
      <c r="AA241" s="132">
        <f t="shared" si="417"/>
        <v>0</v>
      </c>
      <c r="AB241" s="132">
        <f t="shared" si="417"/>
        <v>0</v>
      </c>
      <c r="AC241" s="132">
        <f t="shared" si="417"/>
        <v>0</v>
      </c>
      <c r="AD241" s="132">
        <f t="shared" si="417"/>
        <v>0</v>
      </c>
      <c r="AE241" s="132">
        <f t="shared" si="417"/>
        <v>0</v>
      </c>
      <c r="AF241" s="132">
        <f t="shared" si="417"/>
        <v>0</v>
      </c>
      <c r="AG241" s="132">
        <f t="shared" si="417"/>
        <v>0</v>
      </c>
      <c r="AH241" s="132">
        <f t="shared" si="417"/>
        <v>0</v>
      </c>
      <c r="AI241" s="132">
        <f t="shared" si="417"/>
        <v>0</v>
      </c>
      <c r="AJ241" s="132">
        <f t="shared" si="417"/>
        <v>0</v>
      </c>
      <c r="AK241" s="138">
        <f t="shared" si="417"/>
        <v>0</v>
      </c>
      <c r="AL241" s="152">
        <f t="shared" si="415"/>
        <v>2</v>
      </c>
    </row>
    <row r="242" spans="1:42" ht="39.950000000000003" customHeight="1" thickTop="1">
      <c r="A242" s="674"/>
      <c r="B242" s="623" t="s">
        <v>173</v>
      </c>
      <c r="C242" s="617" t="s">
        <v>176</v>
      </c>
      <c r="D242" s="618"/>
      <c r="E242" s="619"/>
      <c r="F242" s="131">
        <f t="shared" ref="F242:AK242" si="418">F20+F59+F86+F113+F140+F167+F194+F221</f>
        <v>0</v>
      </c>
      <c r="G242" s="132">
        <f t="shared" si="418"/>
        <v>0</v>
      </c>
      <c r="H242" s="132">
        <f t="shared" si="418"/>
        <v>0</v>
      </c>
      <c r="I242" s="132">
        <f t="shared" si="418"/>
        <v>0</v>
      </c>
      <c r="J242" s="132">
        <f t="shared" si="418"/>
        <v>0</v>
      </c>
      <c r="K242" s="132">
        <f t="shared" si="418"/>
        <v>0</v>
      </c>
      <c r="L242" s="132">
        <f t="shared" si="418"/>
        <v>0</v>
      </c>
      <c r="M242" s="132">
        <f t="shared" si="418"/>
        <v>0</v>
      </c>
      <c r="N242" s="132">
        <f t="shared" si="418"/>
        <v>0</v>
      </c>
      <c r="O242" s="132">
        <f t="shared" si="418"/>
        <v>0</v>
      </c>
      <c r="P242" s="132">
        <f t="shared" si="418"/>
        <v>0</v>
      </c>
      <c r="Q242" s="132">
        <f t="shared" si="418"/>
        <v>0</v>
      </c>
      <c r="R242" s="132">
        <f t="shared" si="418"/>
        <v>0</v>
      </c>
      <c r="S242" s="132">
        <f t="shared" si="418"/>
        <v>0</v>
      </c>
      <c r="T242" s="132">
        <f t="shared" si="418"/>
        <v>0</v>
      </c>
      <c r="U242" s="132">
        <f t="shared" si="418"/>
        <v>0</v>
      </c>
      <c r="V242" s="132">
        <f t="shared" si="418"/>
        <v>1</v>
      </c>
      <c r="W242" s="132">
        <f t="shared" si="418"/>
        <v>0</v>
      </c>
      <c r="X242" s="132">
        <f t="shared" si="418"/>
        <v>0</v>
      </c>
      <c r="Y242" s="132">
        <f t="shared" si="418"/>
        <v>0</v>
      </c>
      <c r="Z242" s="132">
        <f t="shared" si="418"/>
        <v>1</v>
      </c>
      <c r="AA242" s="132">
        <f t="shared" si="418"/>
        <v>0</v>
      </c>
      <c r="AB242" s="132">
        <f t="shared" si="418"/>
        <v>0</v>
      </c>
      <c r="AC242" s="132">
        <f t="shared" si="418"/>
        <v>0</v>
      </c>
      <c r="AD242" s="132">
        <f t="shared" si="418"/>
        <v>0</v>
      </c>
      <c r="AE242" s="132">
        <f t="shared" si="418"/>
        <v>0</v>
      </c>
      <c r="AF242" s="132">
        <f t="shared" si="418"/>
        <v>0</v>
      </c>
      <c r="AG242" s="132">
        <f t="shared" si="418"/>
        <v>0</v>
      </c>
      <c r="AH242" s="132">
        <f t="shared" si="418"/>
        <v>0</v>
      </c>
      <c r="AI242" s="132">
        <f t="shared" si="418"/>
        <v>0</v>
      </c>
      <c r="AJ242" s="132">
        <f t="shared" si="418"/>
        <v>0</v>
      </c>
      <c r="AK242" s="138">
        <f t="shared" si="418"/>
        <v>0</v>
      </c>
      <c r="AL242" s="115">
        <f t="shared" si="415"/>
        <v>2</v>
      </c>
    </row>
    <row r="243" spans="1:42" ht="39.950000000000003" customHeight="1">
      <c r="A243" s="674"/>
      <c r="B243" s="624"/>
      <c r="C243" s="620" t="s">
        <v>177</v>
      </c>
      <c r="D243" s="621"/>
      <c r="E243" s="622"/>
      <c r="F243" s="131">
        <f t="shared" ref="F243:AK243" si="419">F21+F60+F87+F114+F141+F168+F195+F222</f>
        <v>0</v>
      </c>
      <c r="G243" s="132">
        <f t="shared" si="419"/>
        <v>0</v>
      </c>
      <c r="H243" s="132">
        <f t="shared" si="419"/>
        <v>0</v>
      </c>
      <c r="I243" s="132">
        <f t="shared" si="419"/>
        <v>0</v>
      </c>
      <c r="J243" s="132">
        <f t="shared" si="419"/>
        <v>0</v>
      </c>
      <c r="K243" s="132">
        <f t="shared" si="419"/>
        <v>0</v>
      </c>
      <c r="L243" s="132">
        <f t="shared" si="419"/>
        <v>0</v>
      </c>
      <c r="M243" s="132">
        <f t="shared" si="419"/>
        <v>0</v>
      </c>
      <c r="N243" s="132">
        <f t="shared" si="419"/>
        <v>0</v>
      </c>
      <c r="O243" s="132">
        <f t="shared" si="419"/>
        <v>0</v>
      </c>
      <c r="P243" s="132">
        <f t="shared" si="419"/>
        <v>0</v>
      </c>
      <c r="Q243" s="132">
        <f t="shared" si="419"/>
        <v>0</v>
      </c>
      <c r="R243" s="132">
        <f t="shared" si="419"/>
        <v>0</v>
      </c>
      <c r="S243" s="132">
        <f t="shared" si="419"/>
        <v>0</v>
      </c>
      <c r="T243" s="132">
        <f t="shared" si="419"/>
        <v>0</v>
      </c>
      <c r="U243" s="132">
        <f t="shared" si="419"/>
        <v>0</v>
      </c>
      <c r="V243" s="132">
        <f t="shared" si="419"/>
        <v>1</v>
      </c>
      <c r="W243" s="132">
        <f t="shared" si="419"/>
        <v>0</v>
      </c>
      <c r="X243" s="132">
        <f t="shared" si="419"/>
        <v>0</v>
      </c>
      <c r="Y243" s="132">
        <f t="shared" si="419"/>
        <v>0</v>
      </c>
      <c r="Z243" s="132">
        <f t="shared" si="419"/>
        <v>1</v>
      </c>
      <c r="AA243" s="132">
        <f t="shared" si="419"/>
        <v>0</v>
      </c>
      <c r="AB243" s="132">
        <f t="shared" si="419"/>
        <v>0</v>
      </c>
      <c r="AC243" s="132">
        <f t="shared" si="419"/>
        <v>0</v>
      </c>
      <c r="AD243" s="132">
        <f t="shared" si="419"/>
        <v>0</v>
      </c>
      <c r="AE243" s="132">
        <f t="shared" si="419"/>
        <v>0</v>
      </c>
      <c r="AF243" s="132">
        <f t="shared" si="419"/>
        <v>0</v>
      </c>
      <c r="AG243" s="132">
        <f t="shared" si="419"/>
        <v>0</v>
      </c>
      <c r="AH243" s="132">
        <f t="shared" si="419"/>
        <v>0</v>
      </c>
      <c r="AI243" s="132">
        <f t="shared" si="419"/>
        <v>0</v>
      </c>
      <c r="AJ243" s="132">
        <f t="shared" si="419"/>
        <v>0</v>
      </c>
      <c r="AK243" s="138">
        <f t="shared" si="419"/>
        <v>0</v>
      </c>
      <c r="AL243" s="134">
        <f t="shared" si="415"/>
        <v>2</v>
      </c>
    </row>
    <row r="244" spans="1:42" ht="39.950000000000003" customHeight="1">
      <c r="A244" s="674"/>
      <c r="B244" s="624"/>
      <c r="C244" s="141" t="s">
        <v>178</v>
      </c>
      <c r="D244" s="142"/>
      <c r="E244" s="143" t="s">
        <v>181</v>
      </c>
      <c r="F244" s="131">
        <f t="shared" ref="F244:AK244" si="420">F22+F61+F88+F115+F142+F169+F196+F223</f>
        <v>0</v>
      </c>
      <c r="G244" s="132">
        <f t="shared" si="420"/>
        <v>0</v>
      </c>
      <c r="H244" s="132">
        <f t="shared" si="420"/>
        <v>0</v>
      </c>
      <c r="I244" s="132">
        <f t="shared" si="420"/>
        <v>0</v>
      </c>
      <c r="J244" s="132">
        <f t="shared" si="420"/>
        <v>0</v>
      </c>
      <c r="K244" s="132">
        <f t="shared" si="420"/>
        <v>0</v>
      </c>
      <c r="L244" s="132">
        <f t="shared" si="420"/>
        <v>0</v>
      </c>
      <c r="M244" s="132">
        <f t="shared" si="420"/>
        <v>0</v>
      </c>
      <c r="N244" s="132">
        <f t="shared" si="420"/>
        <v>0</v>
      </c>
      <c r="O244" s="132">
        <f t="shared" si="420"/>
        <v>0</v>
      </c>
      <c r="P244" s="132">
        <f t="shared" si="420"/>
        <v>0</v>
      </c>
      <c r="Q244" s="132">
        <f t="shared" si="420"/>
        <v>0</v>
      </c>
      <c r="R244" s="132">
        <f t="shared" si="420"/>
        <v>0</v>
      </c>
      <c r="S244" s="132">
        <f t="shared" si="420"/>
        <v>0</v>
      </c>
      <c r="T244" s="132">
        <f t="shared" si="420"/>
        <v>0</v>
      </c>
      <c r="U244" s="132">
        <f t="shared" si="420"/>
        <v>0</v>
      </c>
      <c r="V244" s="132">
        <f t="shared" si="420"/>
        <v>0</v>
      </c>
      <c r="W244" s="132">
        <f t="shared" si="420"/>
        <v>0</v>
      </c>
      <c r="X244" s="132">
        <f t="shared" si="420"/>
        <v>0</v>
      </c>
      <c r="Y244" s="132">
        <f t="shared" si="420"/>
        <v>0</v>
      </c>
      <c r="Z244" s="132">
        <f t="shared" si="420"/>
        <v>0</v>
      </c>
      <c r="AA244" s="132">
        <f t="shared" si="420"/>
        <v>0</v>
      </c>
      <c r="AB244" s="132">
        <f t="shared" si="420"/>
        <v>0</v>
      </c>
      <c r="AC244" s="132">
        <f t="shared" si="420"/>
        <v>0</v>
      </c>
      <c r="AD244" s="132">
        <f t="shared" si="420"/>
        <v>0</v>
      </c>
      <c r="AE244" s="132">
        <f t="shared" si="420"/>
        <v>0</v>
      </c>
      <c r="AF244" s="132">
        <f t="shared" si="420"/>
        <v>0</v>
      </c>
      <c r="AG244" s="132">
        <f t="shared" si="420"/>
        <v>0</v>
      </c>
      <c r="AH244" s="132">
        <f t="shared" si="420"/>
        <v>0</v>
      </c>
      <c r="AI244" s="132">
        <f t="shared" si="420"/>
        <v>0</v>
      </c>
      <c r="AJ244" s="132">
        <f t="shared" si="420"/>
        <v>0</v>
      </c>
      <c r="AK244" s="138">
        <f t="shared" si="420"/>
        <v>0</v>
      </c>
      <c r="AL244" s="134">
        <f t="shared" si="415"/>
        <v>0</v>
      </c>
    </row>
    <row r="245" spans="1:42" ht="39.950000000000003" customHeight="1" thickBot="1">
      <c r="A245" s="674"/>
      <c r="B245" s="625"/>
      <c r="C245" s="146" t="s">
        <v>178</v>
      </c>
      <c r="D245" s="147" t="s">
        <v>181</v>
      </c>
      <c r="E245" s="148"/>
      <c r="F245" s="131">
        <f t="shared" ref="F245:AK245" si="421">F23+F62+F89+F116+F143+F170+F197+F224</f>
        <v>0</v>
      </c>
      <c r="G245" s="132">
        <f t="shared" si="421"/>
        <v>0</v>
      </c>
      <c r="H245" s="132">
        <f t="shared" si="421"/>
        <v>0</v>
      </c>
      <c r="I245" s="132">
        <f t="shared" si="421"/>
        <v>0</v>
      </c>
      <c r="J245" s="132">
        <f t="shared" si="421"/>
        <v>0</v>
      </c>
      <c r="K245" s="132">
        <f t="shared" si="421"/>
        <v>0</v>
      </c>
      <c r="L245" s="132">
        <f t="shared" si="421"/>
        <v>0</v>
      </c>
      <c r="M245" s="132">
        <f t="shared" si="421"/>
        <v>0</v>
      </c>
      <c r="N245" s="132">
        <f t="shared" si="421"/>
        <v>0</v>
      </c>
      <c r="O245" s="132">
        <f t="shared" si="421"/>
        <v>0</v>
      </c>
      <c r="P245" s="132">
        <f t="shared" si="421"/>
        <v>0</v>
      </c>
      <c r="Q245" s="132">
        <f t="shared" si="421"/>
        <v>0</v>
      </c>
      <c r="R245" s="132">
        <f t="shared" si="421"/>
        <v>0</v>
      </c>
      <c r="S245" s="132">
        <f t="shared" si="421"/>
        <v>0</v>
      </c>
      <c r="T245" s="132">
        <f t="shared" si="421"/>
        <v>0</v>
      </c>
      <c r="U245" s="132">
        <f t="shared" si="421"/>
        <v>0</v>
      </c>
      <c r="V245" s="132">
        <f t="shared" si="421"/>
        <v>1</v>
      </c>
      <c r="W245" s="132">
        <f t="shared" si="421"/>
        <v>0</v>
      </c>
      <c r="X245" s="132">
        <f t="shared" si="421"/>
        <v>0</v>
      </c>
      <c r="Y245" s="132">
        <f t="shared" si="421"/>
        <v>0</v>
      </c>
      <c r="Z245" s="132">
        <f t="shared" si="421"/>
        <v>1</v>
      </c>
      <c r="AA245" s="132">
        <f t="shared" si="421"/>
        <v>0</v>
      </c>
      <c r="AB245" s="132">
        <f t="shared" si="421"/>
        <v>0</v>
      </c>
      <c r="AC245" s="132">
        <f t="shared" si="421"/>
        <v>0</v>
      </c>
      <c r="AD245" s="132">
        <f t="shared" si="421"/>
        <v>0</v>
      </c>
      <c r="AE245" s="132">
        <f t="shared" si="421"/>
        <v>0</v>
      </c>
      <c r="AF245" s="132">
        <f t="shared" si="421"/>
        <v>0</v>
      </c>
      <c r="AG245" s="132">
        <f t="shared" si="421"/>
        <v>0</v>
      </c>
      <c r="AH245" s="132">
        <f t="shared" si="421"/>
        <v>0</v>
      </c>
      <c r="AI245" s="132">
        <f t="shared" si="421"/>
        <v>0</v>
      </c>
      <c r="AJ245" s="132">
        <f t="shared" si="421"/>
        <v>0</v>
      </c>
      <c r="AK245" s="138">
        <f t="shared" si="421"/>
        <v>0</v>
      </c>
      <c r="AL245" s="152">
        <f t="shared" si="415"/>
        <v>2</v>
      </c>
    </row>
    <row r="246" spans="1:42" ht="39.950000000000003" customHeight="1" thickTop="1">
      <c r="A246" s="674"/>
      <c r="B246" s="623" t="s">
        <v>174</v>
      </c>
      <c r="C246" s="617" t="s">
        <v>176</v>
      </c>
      <c r="D246" s="618"/>
      <c r="E246" s="619"/>
      <c r="F246" s="131">
        <f t="shared" ref="F246:AK246" si="422">F24+F63+F90+F117+F144+F171+F198+F225</f>
        <v>1</v>
      </c>
      <c r="G246" s="132">
        <f t="shared" si="422"/>
        <v>0</v>
      </c>
      <c r="H246" s="132">
        <f t="shared" si="422"/>
        <v>0</v>
      </c>
      <c r="I246" s="132">
        <f t="shared" si="422"/>
        <v>0</v>
      </c>
      <c r="J246" s="132">
        <f t="shared" si="422"/>
        <v>1</v>
      </c>
      <c r="K246" s="132">
        <f t="shared" si="422"/>
        <v>0</v>
      </c>
      <c r="L246" s="132">
        <f t="shared" si="422"/>
        <v>0</v>
      </c>
      <c r="M246" s="132">
        <f t="shared" si="422"/>
        <v>0</v>
      </c>
      <c r="N246" s="132">
        <f t="shared" si="422"/>
        <v>0</v>
      </c>
      <c r="O246" s="132">
        <f t="shared" si="422"/>
        <v>0</v>
      </c>
      <c r="P246" s="132">
        <f t="shared" si="422"/>
        <v>0</v>
      </c>
      <c r="Q246" s="132">
        <f t="shared" si="422"/>
        <v>0</v>
      </c>
      <c r="R246" s="132">
        <f t="shared" si="422"/>
        <v>0</v>
      </c>
      <c r="S246" s="132">
        <f t="shared" si="422"/>
        <v>0</v>
      </c>
      <c r="T246" s="132">
        <f t="shared" si="422"/>
        <v>0</v>
      </c>
      <c r="U246" s="132">
        <f t="shared" si="422"/>
        <v>0</v>
      </c>
      <c r="V246" s="132">
        <f t="shared" si="422"/>
        <v>0</v>
      </c>
      <c r="W246" s="132">
        <f t="shared" si="422"/>
        <v>0</v>
      </c>
      <c r="X246" s="132">
        <f t="shared" si="422"/>
        <v>0</v>
      </c>
      <c r="Y246" s="132">
        <f t="shared" si="422"/>
        <v>0</v>
      </c>
      <c r="Z246" s="132">
        <f t="shared" si="422"/>
        <v>0</v>
      </c>
      <c r="AA246" s="132">
        <f t="shared" si="422"/>
        <v>0</v>
      </c>
      <c r="AB246" s="132">
        <f t="shared" si="422"/>
        <v>0</v>
      </c>
      <c r="AC246" s="132">
        <f t="shared" si="422"/>
        <v>0</v>
      </c>
      <c r="AD246" s="132">
        <f t="shared" si="422"/>
        <v>0</v>
      </c>
      <c r="AE246" s="132">
        <f t="shared" si="422"/>
        <v>0</v>
      </c>
      <c r="AF246" s="132">
        <f t="shared" si="422"/>
        <v>0</v>
      </c>
      <c r="AG246" s="132">
        <f t="shared" si="422"/>
        <v>0</v>
      </c>
      <c r="AH246" s="132">
        <f t="shared" si="422"/>
        <v>0</v>
      </c>
      <c r="AI246" s="132">
        <f t="shared" si="422"/>
        <v>0</v>
      </c>
      <c r="AJ246" s="132">
        <f t="shared" si="422"/>
        <v>0</v>
      </c>
      <c r="AK246" s="138">
        <f t="shared" si="422"/>
        <v>0</v>
      </c>
      <c r="AL246" s="115">
        <f t="shared" si="415"/>
        <v>2</v>
      </c>
    </row>
    <row r="247" spans="1:42" ht="39.950000000000003" customHeight="1">
      <c r="A247" s="674"/>
      <c r="B247" s="624"/>
      <c r="C247" s="620" t="s">
        <v>177</v>
      </c>
      <c r="D247" s="621"/>
      <c r="E247" s="622"/>
      <c r="F247" s="131">
        <f t="shared" ref="F247:AK247" si="423">F25+F64+F91+F118+F145+F172+F199+F226</f>
        <v>1</v>
      </c>
      <c r="G247" s="132">
        <f t="shared" si="423"/>
        <v>0</v>
      </c>
      <c r="H247" s="132">
        <f t="shared" si="423"/>
        <v>0</v>
      </c>
      <c r="I247" s="132">
        <f t="shared" si="423"/>
        <v>0</v>
      </c>
      <c r="J247" s="132">
        <f t="shared" si="423"/>
        <v>1</v>
      </c>
      <c r="K247" s="132">
        <f t="shared" si="423"/>
        <v>0</v>
      </c>
      <c r="L247" s="132">
        <f t="shared" si="423"/>
        <v>0</v>
      </c>
      <c r="M247" s="132">
        <f t="shared" si="423"/>
        <v>0</v>
      </c>
      <c r="N247" s="132">
        <f t="shared" si="423"/>
        <v>0</v>
      </c>
      <c r="O247" s="132">
        <f t="shared" si="423"/>
        <v>0</v>
      </c>
      <c r="P247" s="132">
        <f t="shared" si="423"/>
        <v>0</v>
      </c>
      <c r="Q247" s="132">
        <f t="shared" si="423"/>
        <v>0</v>
      </c>
      <c r="R247" s="132">
        <f t="shared" si="423"/>
        <v>0</v>
      </c>
      <c r="S247" s="132">
        <f t="shared" si="423"/>
        <v>0</v>
      </c>
      <c r="T247" s="132">
        <f t="shared" si="423"/>
        <v>0</v>
      </c>
      <c r="U247" s="132">
        <f t="shared" si="423"/>
        <v>0</v>
      </c>
      <c r="V247" s="132">
        <f t="shared" si="423"/>
        <v>0</v>
      </c>
      <c r="W247" s="132">
        <f t="shared" si="423"/>
        <v>0</v>
      </c>
      <c r="X247" s="132">
        <f t="shared" si="423"/>
        <v>0</v>
      </c>
      <c r="Y247" s="132">
        <f t="shared" si="423"/>
        <v>0</v>
      </c>
      <c r="Z247" s="132">
        <f t="shared" si="423"/>
        <v>0</v>
      </c>
      <c r="AA247" s="132">
        <f t="shared" si="423"/>
        <v>0</v>
      </c>
      <c r="AB247" s="132">
        <f t="shared" si="423"/>
        <v>0</v>
      </c>
      <c r="AC247" s="132">
        <f t="shared" si="423"/>
        <v>0</v>
      </c>
      <c r="AD247" s="132">
        <f t="shared" si="423"/>
        <v>0</v>
      </c>
      <c r="AE247" s="132">
        <f t="shared" si="423"/>
        <v>0</v>
      </c>
      <c r="AF247" s="132">
        <f t="shared" si="423"/>
        <v>0</v>
      </c>
      <c r="AG247" s="132">
        <f t="shared" si="423"/>
        <v>0</v>
      </c>
      <c r="AH247" s="132">
        <f t="shared" si="423"/>
        <v>0</v>
      </c>
      <c r="AI247" s="132">
        <f t="shared" si="423"/>
        <v>0</v>
      </c>
      <c r="AJ247" s="132">
        <f t="shared" si="423"/>
        <v>0</v>
      </c>
      <c r="AK247" s="138">
        <f t="shared" si="423"/>
        <v>0</v>
      </c>
      <c r="AL247" s="134">
        <f t="shared" si="415"/>
        <v>2</v>
      </c>
    </row>
    <row r="248" spans="1:42" ht="39.950000000000003" customHeight="1">
      <c r="A248" s="674"/>
      <c r="B248" s="624"/>
      <c r="C248" s="141" t="s">
        <v>178</v>
      </c>
      <c r="D248" s="142"/>
      <c r="E248" s="143" t="s">
        <v>181</v>
      </c>
      <c r="F248" s="131">
        <f t="shared" ref="F248:AK248" si="424">F26+F65+F92+F119+F146+F173+F200+F227</f>
        <v>0</v>
      </c>
      <c r="G248" s="132">
        <f t="shared" si="424"/>
        <v>0</v>
      </c>
      <c r="H248" s="132">
        <f t="shared" si="424"/>
        <v>0</v>
      </c>
      <c r="I248" s="132">
        <f t="shared" si="424"/>
        <v>0</v>
      </c>
      <c r="J248" s="132">
        <f t="shared" si="424"/>
        <v>0</v>
      </c>
      <c r="K248" s="132">
        <f t="shared" si="424"/>
        <v>0</v>
      </c>
      <c r="L248" s="132">
        <f t="shared" si="424"/>
        <v>0</v>
      </c>
      <c r="M248" s="132">
        <f t="shared" si="424"/>
        <v>0</v>
      </c>
      <c r="N248" s="132">
        <f t="shared" si="424"/>
        <v>0</v>
      </c>
      <c r="O248" s="132">
        <f t="shared" si="424"/>
        <v>0</v>
      </c>
      <c r="P248" s="132">
        <f t="shared" si="424"/>
        <v>0</v>
      </c>
      <c r="Q248" s="132">
        <f t="shared" si="424"/>
        <v>0</v>
      </c>
      <c r="R248" s="132">
        <f t="shared" si="424"/>
        <v>0</v>
      </c>
      <c r="S248" s="132">
        <f t="shared" si="424"/>
        <v>0</v>
      </c>
      <c r="T248" s="132">
        <f t="shared" si="424"/>
        <v>0</v>
      </c>
      <c r="U248" s="132">
        <f t="shared" si="424"/>
        <v>0</v>
      </c>
      <c r="V248" s="132">
        <f t="shared" si="424"/>
        <v>0</v>
      </c>
      <c r="W248" s="132">
        <f t="shared" si="424"/>
        <v>0</v>
      </c>
      <c r="X248" s="132">
        <f t="shared" si="424"/>
        <v>0</v>
      </c>
      <c r="Y248" s="132">
        <f t="shared" si="424"/>
        <v>0</v>
      </c>
      <c r="Z248" s="132">
        <f t="shared" si="424"/>
        <v>0</v>
      </c>
      <c r="AA248" s="132">
        <f t="shared" si="424"/>
        <v>0</v>
      </c>
      <c r="AB248" s="132">
        <f t="shared" si="424"/>
        <v>0</v>
      </c>
      <c r="AC248" s="132">
        <f t="shared" si="424"/>
        <v>0</v>
      </c>
      <c r="AD248" s="132">
        <f t="shared" si="424"/>
        <v>0</v>
      </c>
      <c r="AE248" s="132">
        <f t="shared" si="424"/>
        <v>0</v>
      </c>
      <c r="AF248" s="132">
        <f t="shared" si="424"/>
        <v>0</v>
      </c>
      <c r="AG248" s="132">
        <f t="shared" si="424"/>
        <v>0</v>
      </c>
      <c r="AH248" s="132">
        <f t="shared" si="424"/>
        <v>0</v>
      </c>
      <c r="AI248" s="132">
        <f t="shared" si="424"/>
        <v>0</v>
      </c>
      <c r="AJ248" s="132">
        <f t="shared" si="424"/>
        <v>0</v>
      </c>
      <c r="AK248" s="138">
        <f t="shared" si="424"/>
        <v>0</v>
      </c>
      <c r="AL248" s="134">
        <f t="shared" si="415"/>
        <v>0</v>
      </c>
    </row>
    <row r="249" spans="1:42" ht="39.950000000000003" customHeight="1" thickBot="1">
      <c r="A249" s="674"/>
      <c r="B249" s="625"/>
      <c r="C249" s="146" t="s">
        <v>178</v>
      </c>
      <c r="D249" s="147" t="s">
        <v>181</v>
      </c>
      <c r="E249" s="148"/>
      <c r="F249" s="131">
        <f t="shared" ref="F249:AK249" si="425">F27+F66+F93+F120+F147+F174+F201+F228</f>
        <v>1</v>
      </c>
      <c r="G249" s="132">
        <f t="shared" si="425"/>
        <v>0</v>
      </c>
      <c r="H249" s="132">
        <f t="shared" si="425"/>
        <v>0</v>
      </c>
      <c r="I249" s="132">
        <f t="shared" si="425"/>
        <v>0</v>
      </c>
      <c r="J249" s="132">
        <f t="shared" si="425"/>
        <v>1</v>
      </c>
      <c r="K249" s="132">
        <f t="shared" si="425"/>
        <v>0</v>
      </c>
      <c r="L249" s="132">
        <f t="shared" si="425"/>
        <v>0</v>
      </c>
      <c r="M249" s="132">
        <f t="shared" si="425"/>
        <v>0</v>
      </c>
      <c r="N249" s="132">
        <f t="shared" si="425"/>
        <v>0</v>
      </c>
      <c r="O249" s="132">
        <f t="shared" si="425"/>
        <v>0</v>
      </c>
      <c r="P249" s="132">
        <f t="shared" si="425"/>
        <v>0</v>
      </c>
      <c r="Q249" s="132">
        <f t="shared" si="425"/>
        <v>0</v>
      </c>
      <c r="R249" s="132">
        <f t="shared" si="425"/>
        <v>0</v>
      </c>
      <c r="S249" s="132">
        <f t="shared" si="425"/>
        <v>0</v>
      </c>
      <c r="T249" s="132">
        <f t="shared" si="425"/>
        <v>0</v>
      </c>
      <c r="U249" s="132">
        <f t="shared" si="425"/>
        <v>0</v>
      </c>
      <c r="V249" s="132">
        <f t="shared" si="425"/>
        <v>0</v>
      </c>
      <c r="W249" s="132">
        <f t="shared" si="425"/>
        <v>0</v>
      </c>
      <c r="X249" s="132">
        <f t="shared" si="425"/>
        <v>0</v>
      </c>
      <c r="Y249" s="132">
        <f t="shared" si="425"/>
        <v>0</v>
      </c>
      <c r="Z249" s="132">
        <f t="shared" si="425"/>
        <v>0</v>
      </c>
      <c r="AA249" s="132">
        <f t="shared" si="425"/>
        <v>0</v>
      </c>
      <c r="AB249" s="132">
        <f t="shared" si="425"/>
        <v>0</v>
      </c>
      <c r="AC249" s="132">
        <f t="shared" si="425"/>
        <v>0</v>
      </c>
      <c r="AD249" s="132">
        <f t="shared" si="425"/>
        <v>0</v>
      </c>
      <c r="AE249" s="132">
        <f t="shared" si="425"/>
        <v>0</v>
      </c>
      <c r="AF249" s="132">
        <f t="shared" si="425"/>
        <v>0</v>
      </c>
      <c r="AG249" s="132">
        <f t="shared" si="425"/>
        <v>0</v>
      </c>
      <c r="AH249" s="132">
        <f t="shared" si="425"/>
        <v>0</v>
      </c>
      <c r="AI249" s="132">
        <f t="shared" si="425"/>
        <v>0</v>
      </c>
      <c r="AJ249" s="132">
        <f t="shared" si="425"/>
        <v>0</v>
      </c>
      <c r="AK249" s="138">
        <f t="shared" si="425"/>
        <v>0</v>
      </c>
      <c r="AL249" s="152">
        <f t="shared" si="415"/>
        <v>2</v>
      </c>
    </row>
    <row r="250" spans="1:42" ht="39.950000000000003" customHeight="1" thickTop="1">
      <c r="A250" s="674"/>
      <c r="B250" s="623" t="s">
        <v>175</v>
      </c>
      <c r="C250" s="617" t="s">
        <v>176</v>
      </c>
      <c r="D250" s="618"/>
      <c r="E250" s="619"/>
      <c r="F250" s="131">
        <f t="shared" ref="F250:AK250" si="426">F28+F67+F94+F121+F148+F175+F202+F229</f>
        <v>0</v>
      </c>
      <c r="G250" s="132">
        <f t="shared" si="426"/>
        <v>0</v>
      </c>
      <c r="H250" s="132">
        <f t="shared" si="426"/>
        <v>0</v>
      </c>
      <c r="I250" s="132">
        <f t="shared" si="426"/>
        <v>0</v>
      </c>
      <c r="J250" s="132">
        <f t="shared" si="426"/>
        <v>0</v>
      </c>
      <c r="K250" s="132">
        <f t="shared" si="426"/>
        <v>0</v>
      </c>
      <c r="L250" s="132">
        <f t="shared" si="426"/>
        <v>0</v>
      </c>
      <c r="M250" s="132">
        <f t="shared" si="426"/>
        <v>0</v>
      </c>
      <c r="N250" s="132">
        <f t="shared" si="426"/>
        <v>0</v>
      </c>
      <c r="O250" s="132">
        <f t="shared" si="426"/>
        <v>0</v>
      </c>
      <c r="P250" s="132">
        <f t="shared" si="426"/>
        <v>0</v>
      </c>
      <c r="Q250" s="132">
        <f t="shared" si="426"/>
        <v>0</v>
      </c>
      <c r="R250" s="132">
        <f t="shared" si="426"/>
        <v>0</v>
      </c>
      <c r="S250" s="132">
        <f t="shared" si="426"/>
        <v>0</v>
      </c>
      <c r="T250" s="132">
        <f t="shared" si="426"/>
        <v>0</v>
      </c>
      <c r="U250" s="132">
        <f t="shared" si="426"/>
        <v>0</v>
      </c>
      <c r="V250" s="132">
        <f t="shared" si="426"/>
        <v>0</v>
      </c>
      <c r="W250" s="132">
        <f t="shared" si="426"/>
        <v>0</v>
      </c>
      <c r="X250" s="132">
        <f t="shared" si="426"/>
        <v>0</v>
      </c>
      <c r="Y250" s="132">
        <f t="shared" si="426"/>
        <v>0</v>
      </c>
      <c r="Z250" s="132">
        <f t="shared" si="426"/>
        <v>0</v>
      </c>
      <c r="AA250" s="132">
        <f t="shared" si="426"/>
        <v>1</v>
      </c>
      <c r="AB250" s="132">
        <f t="shared" si="426"/>
        <v>0</v>
      </c>
      <c r="AC250" s="132">
        <f t="shared" si="426"/>
        <v>0</v>
      </c>
      <c r="AD250" s="132">
        <f t="shared" si="426"/>
        <v>0</v>
      </c>
      <c r="AE250" s="132">
        <f t="shared" si="426"/>
        <v>1</v>
      </c>
      <c r="AF250" s="132">
        <f t="shared" si="426"/>
        <v>0</v>
      </c>
      <c r="AG250" s="132">
        <f t="shared" si="426"/>
        <v>0</v>
      </c>
      <c r="AH250" s="132">
        <f t="shared" si="426"/>
        <v>0</v>
      </c>
      <c r="AI250" s="132">
        <f t="shared" si="426"/>
        <v>0</v>
      </c>
      <c r="AJ250" s="132">
        <f t="shared" si="426"/>
        <v>0</v>
      </c>
      <c r="AK250" s="138">
        <f t="shared" si="426"/>
        <v>0</v>
      </c>
      <c r="AL250" s="115">
        <f t="shared" si="415"/>
        <v>2</v>
      </c>
    </row>
    <row r="251" spans="1:42" ht="39.950000000000003" customHeight="1">
      <c r="A251" s="674"/>
      <c r="B251" s="624"/>
      <c r="C251" s="620" t="s">
        <v>177</v>
      </c>
      <c r="D251" s="621"/>
      <c r="E251" s="622"/>
      <c r="F251" s="131">
        <f t="shared" ref="F251:AK251" si="427">F29+F68+F95+F122+F149+F176+F203+F230</f>
        <v>0</v>
      </c>
      <c r="G251" s="132">
        <f t="shared" si="427"/>
        <v>0</v>
      </c>
      <c r="H251" s="132">
        <f t="shared" si="427"/>
        <v>0</v>
      </c>
      <c r="I251" s="132">
        <f t="shared" si="427"/>
        <v>0</v>
      </c>
      <c r="J251" s="132">
        <f t="shared" si="427"/>
        <v>0</v>
      </c>
      <c r="K251" s="132">
        <f t="shared" si="427"/>
        <v>0</v>
      </c>
      <c r="L251" s="132">
        <f t="shared" si="427"/>
        <v>0</v>
      </c>
      <c r="M251" s="132">
        <f t="shared" si="427"/>
        <v>0</v>
      </c>
      <c r="N251" s="132">
        <f t="shared" si="427"/>
        <v>0</v>
      </c>
      <c r="O251" s="132">
        <f t="shared" si="427"/>
        <v>0</v>
      </c>
      <c r="P251" s="132">
        <f t="shared" si="427"/>
        <v>0</v>
      </c>
      <c r="Q251" s="132">
        <f t="shared" si="427"/>
        <v>0</v>
      </c>
      <c r="R251" s="132">
        <f t="shared" si="427"/>
        <v>0</v>
      </c>
      <c r="S251" s="132">
        <f t="shared" si="427"/>
        <v>0</v>
      </c>
      <c r="T251" s="132">
        <f t="shared" si="427"/>
        <v>0</v>
      </c>
      <c r="U251" s="132">
        <f t="shared" si="427"/>
        <v>0</v>
      </c>
      <c r="V251" s="132">
        <f t="shared" si="427"/>
        <v>0</v>
      </c>
      <c r="W251" s="132">
        <f t="shared" si="427"/>
        <v>0</v>
      </c>
      <c r="X251" s="132">
        <f t="shared" si="427"/>
        <v>0</v>
      </c>
      <c r="Y251" s="132">
        <f t="shared" si="427"/>
        <v>0</v>
      </c>
      <c r="Z251" s="132">
        <f t="shared" si="427"/>
        <v>0</v>
      </c>
      <c r="AA251" s="132">
        <f t="shared" si="427"/>
        <v>1</v>
      </c>
      <c r="AB251" s="132">
        <f t="shared" si="427"/>
        <v>0</v>
      </c>
      <c r="AC251" s="132">
        <f t="shared" si="427"/>
        <v>0</v>
      </c>
      <c r="AD251" s="132">
        <f t="shared" si="427"/>
        <v>0</v>
      </c>
      <c r="AE251" s="132">
        <f t="shared" si="427"/>
        <v>1</v>
      </c>
      <c r="AF251" s="132">
        <f t="shared" si="427"/>
        <v>0</v>
      </c>
      <c r="AG251" s="132">
        <f t="shared" si="427"/>
        <v>0</v>
      </c>
      <c r="AH251" s="132">
        <f t="shared" si="427"/>
        <v>0</v>
      </c>
      <c r="AI251" s="132">
        <f t="shared" si="427"/>
        <v>0</v>
      </c>
      <c r="AJ251" s="132">
        <f t="shared" si="427"/>
        <v>0</v>
      </c>
      <c r="AK251" s="138">
        <f t="shared" si="427"/>
        <v>0</v>
      </c>
      <c r="AL251" s="134">
        <f t="shared" si="415"/>
        <v>2</v>
      </c>
    </row>
    <row r="252" spans="1:42" ht="39.950000000000003" customHeight="1">
      <c r="A252" s="674"/>
      <c r="B252" s="624"/>
      <c r="C252" s="141" t="s">
        <v>178</v>
      </c>
      <c r="D252" s="142"/>
      <c r="E252" s="143" t="s">
        <v>181</v>
      </c>
      <c r="F252" s="131">
        <f t="shared" ref="F252:AK252" si="428">F30+F69+F96+F123+F150+F177+F204+F231</f>
        <v>0</v>
      </c>
      <c r="G252" s="132">
        <f t="shared" si="428"/>
        <v>0</v>
      </c>
      <c r="H252" s="132">
        <f t="shared" si="428"/>
        <v>0</v>
      </c>
      <c r="I252" s="132">
        <f t="shared" si="428"/>
        <v>0</v>
      </c>
      <c r="J252" s="132">
        <f t="shared" si="428"/>
        <v>0</v>
      </c>
      <c r="K252" s="132">
        <f t="shared" si="428"/>
        <v>0</v>
      </c>
      <c r="L252" s="132">
        <f t="shared" si="428"/>
        <v>0</v>
      </c>
      <c r="M252" s="132">
        <f t="shared" si="428"/>
        <v>0</v>
      </c>
      <c r="N252" s="132">
        <f t="shared" si="428"/>
        <v>0</v>
      </c>
      <c r="O252" s="132">
        <f t="shared" si="428"/>
        <v>0</v>
      </c>
      <c r="P252" s="132">
        <f t="shared" si="428"/>
        <v>0</v>
      </c>
      <c r="Q252" s="132">
        <f t="shared" si="428"/>
        <v>0</v>
      </c>
      <c r="R252" s="132">
        <f t="shared" si="428"/>
        <v>0</v>
      </c>
      <c r="S252" s="132">
        <f t="shared" si="428"/>
        <v>0</v>
      </c>
      <c r="T252" s="132">
        <f t="shared" si="428"/>
        <v>0</v>
      </c>
      <c r="U252" s="132">
        <f t="shared" si="428"/>
        <v>0</v>
      </c>
      <c r="V252" s="132">
        <f t="shared" si="428"/>
        <v>0</v>
      </c>
      <c r="W252" s="132">
        <f t="shared" si="428"/>
        <v>0</v>
      </c>
      <c r="X252" s="132">
        <f t="shared" si="428"/>
        <v>0</v>
      </c>
      <c r="Y252" s="132">
        <f t="shared" si="428"/>
        <v>0</v>
      </c>
      <c r="Z252" s="132">
        <f t="shared" si="428"/>
        <v>0</v>
      </c>
      <c r="AA252" s="132">
        <f t="shared" si="428"/>
        <v>0</v>
      </c>
      <c r="AB252" s="132">
        <f t="shared" si="428"/>
        <v>0</v>
      </c>
      <c r="AC252" s="132">
        <f t="shared" si="428"/>
        <v>0</v>
      </c>
      <c r="AD252" s="132">
        <f t="shared" si="428"/>
        <v>0</v>
      </c>
      <c r="AE252" s="132">
        <f t="shared" si="428"/>
        <v>0</v>
      </c>
      <c r="AF252" s="132">
        <f t="shared" si="428"/>
        <v>0</v>
      </c>
      <c r="AG252" s="132">
        <f t="shared" si="428"/>
        <v>0</v>
      </c>
      <c r="AH252" s="132">
        <f t="shared" si="428"/>
        <v>0</v>
      </c>
      <c r="AI252" s="132">
        <f t="shared" si="428"/>
        <v>0</v>
      </c>
      <c r="AJ252" s="132">
        <f t="shared" si="428"/>
        <v>0</v>
      </c>
      <c r="AK252" s="138">
        <f t="shared" si="428"/>
        <v>0</v>
      </c>
      <c r="AL252" s="134">
        <f t="shared" si="415"/>
        <v>0</v>
      </c>
    </row>
    <row r="253" spans="1:42" ht="39.950000000000003" customHeight="1" thickBot="1">
      <c r="A253" s="674"/>
      <c r="B253" s="625"/>
      <c r="C253" s="146" t="s">
        <v>178</v>
      </c>
      <c r="D253" s="147" t="s">
        <v>181</v>
      </c>
      <c r="E253" s="148"/>
      <c r="F253" s="149">
        <f t="shared" ref="F253:AK253" si="429">F31+F70+F97+F124+F151+F178+F205+F232</f>
        <v>0</v>
      </c>
      <c r="G253" s="150">
        <f t="shared" si="429"/>
        <v>0</v>
      </c>
      <c r="H253" s="150">
        <f t="shared" si="429"/>
        <v>0</v>
      </c>
      <c r="I253" s="150">
        <f t="shared" si="429"/>
        <v>0</v>
      </c>
      <c r="J253" s="150">
        <f t="shared" si="429"/>
        <v>0</v>
      </c>
      <c r="K253" s="150">
        <f t="shared" si="429"/>
        <v>0</v>
      </c>
      <c r="L253" s="150">
        <f t="shared" si="429"/>
        <v>0</v>
      </c>
      <c r="M253" s="150">
        <f t="shared" si="429"/>
        <v>0</v>
      </c>
      <c r="N253" s="150">
        <f t="shared" si="429"/>
        <v>0</v>
      </c>
      <c r="O253" s="150">
        <f t="shared" si="429"/>
        <v>0</v>
      </c>
      <c r="P253" s="150">
        <f t="shared" si="429"/>
        <v>0</v>
      </c>
      <c r="Q253" s="150">
        <f t="shared" si="429"/>
        <v>0</v>
      </c>
      <c r="R253" s="150">
        <f t="shared" si="429"/>
        <v>0</v>
      </c>
      <c r="S253" s="150">
        <f t="shared" si="429"/>
        <v>0</v>
      </c>
      <c r="T253" s="150">
        <f t="shared" si="429"/>
        <v>0</v>
      </c>
      <c r="U253" s="150">
        <f t="shared" si="429"/>
        <v>0</v>
      </c>
      <c r="V253" s="150">
        <f t="shared" si="429"/>
        <v>0</v>
      </c>
      <c r="W253" s="150">
        <f t="shared" si="429"/>
        <v>0</v>
      </c>
      <c r="X253" s="150">
        <f t="shared" si="429"/>
        <v>0</v>
      </c>
      <c r="Y253" s="150">
        <f t="shared" si="429"/>
        <v>0</v>
      </c>
      <c r="Z253" s="150">
        <f t="shared" si="429"/>
        <v>0</v>
      </c>
      <c r="AA253" s="150">
        <f t="shared" si="429"/>
        <v>1</v>
      </c>
      <c r="AB253" s="150">
        <f t="shared" si="429"/>
        <v>0</v>
      </c>
      <c r="AC253" s="150">
        <f t="shared" si="429"/>
        <v>0</v>
      </c>
      <c r="AD253" s="150">
        <f t="shared" si="429"/>
        <v>0</v>
      </c>
      <c r="AE253" s="150">
        <f t="shared" si="429"/>
        <v>1</v>
      </c>
      <c r="AF253" s="150">
        <f t="shared" si="429"/>
        <v>0</v>
      </c>
      <c r="AG253" s="150">
        <f t="shared" si="429"/>
        <v>0</v>
      </c>
      <c r="AH253" s="150">
        <f t="shared" si="429"/>
        <v>0</v>
      </c>
      <c r="AI253" s="150">
        <f t="shared" si="429"/>
        <v>0</v>
      </c>
      <c r="AJ253" s="150">
        <f t="shared" si="429"/>
        <v>0</v>
      </c>
      <c r="AK253" s="160">
        <f t="shared" si="429"/>
        <v>0</v>
      </c>
      <c r="AL253" s="152">
        <f t="shared" si="415"/>
        <v>2</v>
      </c>
    </row>
    <row r="254" spans="1:42" ht="19.5" customHeight="1" thickTop="1">
      <c r="A254" s="633" t="s">
        <v>185</v>
      </c>
      <c r="B254" s="32"/>
      <c r="C254" s="142" t="s">
        <v>178</v>
      </c>
      <c r="D254" s="142"/>
      <c r="E254" s="155"/>
      <c r="F254" s="156">
        <f>F240+F241+F244+F245+F248+F249+F252+F253</f>
        <v>1</v>
      </c>
      <c r="G254" s="156">
        <f t="shared" ref="G254" si="430">G240+G241+G244+G245+G248+G249+G252+G253</f>
        <v>0</v>
      </c>
      <c r="H254" s="156">
        <f t="shared" ref="H254" si="431">H240+H241+H244+H245+H248+H249+H252+H253</f>
        <v>0</v>
      </c>
      <c r="I254" s="156">
        <f t="shared" ref="I254" si="432">I240+I241+I244+I245+I248+I249+I252+I253</f>
        <v>0</v>
      </c>
      <c r="J254" s="156">
        <f t="shared" ref="J254" si="433">J240+J241+J244+J245+J248+J249+J252+J253</f>
        <v>1</v>
      </c>
      <c r="K254" s="156">
        <f t="shared" ref="K254" si="434">K240+K241+K244+K245+K248+K249+K252+K253</f>
        <v>0</v>
      </c>
      <c r="L254" s="156">
        <f t="shared" ref="L254" si="435">L240+L241+L244+L245+L248+L249+L252+L253</f>
        <v>0</v>
      </c>
      <c r="M254" s="156">
        <f t="shared" ref="M254" si="436">M240+M241+M244+M245+M248+M249+M252+M253</f>
        <v>0</v>
      </c>
      <c r="N254" s="156">
        <f t="shared" ref="N254" si="437">N240+N241+N244+N245+N248+N249+N252+N253</f>
        <v>1</v>
      </c>
      <c r="O254" s="156">
        <f t="shared" ref="O254" si="438">O240+O241+O244+O245+O248+O249+O252+O253</f>
        <v>0</v>
      </c>
      <c r="P254" s="156">
        <f t="shared" ref="P254" si="439">P240+P241+P244+P245+P248+P249+P252+P253</f>
        <v>0</v>
      </c>
      <c r="Q254" s="156">
        <f t="shared" ref="Q254" si="440">Q240+Q241+Q244+Q245+Q248+Q249+Q252+Q253</f>
        <v>0</v>
      </c>
      <c r="R254" s="156">
        <f t="shared" ref="R254" si="441">R240+R241+R244+R245+R248+R249+R252+R253</f>
        <v>1</v>
      </c>
      <c r="S254" s="156">
        <f t="shared" ref="S254" si="442">S240+S241+S244+S245+S248+S249+S252+S253</f>
        <v>0</v>
      </c>
      <c r="T254" s="156">
        <f t="shared" ref="T254" si="443">T240+T241+T244+T245+T248+T249+T252+T253</f>
        <v>0</v>
      </c>
      <c r="U254" s="156">
        <f t="shared" ref="U254" si="444">U240+U241+U244+U245+U248+U249+U252+U253</f>
        <v>0</v>
      </c>
      <c r="V254" s="156">
        <f t="shared" ref="V254" si="445">V240+V241+V244+V245+V248+V249+V252+V253</f>
        <v>1</v>
      </c>
      <c r="W254" s="156">
        <f t="shared" ref="W254" si="446">W240+W241+W244+W245+W248+W249+W252+W253</f>
        <v>0</v>
      </c>
      <c r="X254" s="156">
        <f t="shared" ref="X254" si="447">X240+X241+X244+X245+X248+X249+X252+X253</f>
        <v>0</v>
      </c>
      <c r="Y254" s="156">
        <f t="shared" ref="Y254" si="448">Y240+Y241+Y244+Y245+Y248+Y249+Y252+Y253</f>
        <v>0</v>
      </c>
      <c r="Z254" s="156">
        <f t="shared" ref="Z254" si="449">Z240+Z241+Z244+Z245+Z248+Z249+Z252+Z253</f>
        <v>1</v>
      </c>
      <c r="AA254" s="156">
        <f t="shared" ref="AA254" si="450">AA240+AA241+AA244+AA245+AA248+AA249+AA252+AA253</f>
        <v>1</v>
      </c>
      <c r="AB254" s="156">
        <f t="shared" ref="AB254" si="451">AB240+AB241+AB244+AB245+AB248+AB249+AB252+AB253</f>
        <v>0</v>
      </c>
      <c r="AC254" s="156">
        <f t="shared" ref="AC254" si="452">AC240+AC241+AC244+AC245+AC248+AC249+AC252+AC253</f>
        <v>0</v>
      </c>
      <c r="AD254" s="156">
        <f t="shared" ref="AD254" si="453">AD240+AD241+AD244+AD245+AD248+AD249+AD252+AD253</f>
        <v>0</v>
      </c>
      <c r="AE254" s="156">
        <f t="shared" ref="AE254" si="454">AE240+AE241+AE244+AE245+AE248+AE249+AE252+AE253</f>
        <v>1</v>
      </c>
      <c r="AF254" s="156">
        <f t="shared" ref="AF254" si="455">AF240+AF241+AF244+AF245+AF248+AF249+AF252+AF253</f>
        <v>0</v>
      </c>
      <c r="AG254" s="156">
        <f t="shared" ref="AG254" si="456">AG240+AG241+AG244+AG245+AG248+AG249+AG252+AG253</f>
        <v>0</v>
      </c>
      <c r="AH254" s="156">
        <f t="shared" ref="AH254" si="457">AH240+AH241+AH244+AH245+AH248+AH249+AH252+AH253</f>
        <v>0</v>
      </c>
      <c r="AI254" s="156">
        <f t="shared" ref="AI254" si="458">AI240+AI241+AI244+AI245+AI248+AI249+AI252+AI253</f>
        <v>0</v>
      </c>
      <c r="AJ254" s="156">
        <f t="shared" ref="AJ254" si="459">AJ240+AJ241+AJ244+AJ245+AJ248+AJ249+AJ252+AJ253</f>
        <v>0</v>
      </c>
      <c r="AK254" s="157">
        <f t="shared" ref="AK254" si="460">AK240+AK241+AK244+AK245+AK248+AK249+AK252+AK253</f>
        <v>0</v>
      </c>
      <c r="AL254" s="158">
        <f t="shared" si="415"/>
        <v>8</v>
      </c>
    </row>
    <row r="255" spans="1:42" ht="19.5" customHeight="1">
      <c r="A255" s="634"/>
      <c r="B255" s="32"/>
      <c r="C255" s="626" t="s">
        <v>172</v>
      </c>
      <c r="D255" s="621"/>
      <c r="E255" s="622"/>
      <c r="F255" s="135">
        <f t="shared" ref="F255:AK255" si="461">+F239+F243+F247+F251</f>
        <v>1</v>
      </c>
      <c r="G255" s="135">
        <f t="shared" si="461"/>
        <v>0</v>
      </c>
      <c r="H255" s="135">
        <f t="shared" si="461"/>
        <v>0</v>
      </c>
      <c r="I255" s="135">
        <f t="shared" si="461"/>
        <v>0</v>
      </c>
      <c r="J255" s="135">
        <f t="shared" si="461"/>
        <v>1</v>
      </c>
      <c r="K255" s="135">
        <f t="shared" si="461"/>
        <v>0</v>
      </c>
      <c r="L255" s="135">
        <f t="shared" si="461"/>
        <v>0</v>
      </c>
      <c r="M255" s="135">
        <f t="shared" si="461"/>
        <v>0</v>
      </c>
      <c r="N255" s="135">
        <f t="shared" si="461"/>
        <v>1</v>
      </c>
      <c r="O255" s="135">
        <f t="shared" si="461"/>
        <v>0</v>
      </c>
      <c r="P255" s="135">
        <f t="shared" si="461"/>
        <v>0</v>
      </c>
      <c r="Q255" s="135">
        <f t="shared" si="461"/>
        <v>0</v>
      </c>
      <c r="R255" s="135">
        <f t="shared" si="461"/>
        <v>1</v>
      </c>
      <c r="S255" s="135">
        <f t="shared" si="461"/>
        <v>0</v>
      </c>
      <c r="T255" s="135">
        <f t="shared" si="461"/>
        <v>0</v>
      </c>
      <c r="U255" s="135">
        <f t="shared" si="461"/>
        <v>0</v>
      </c>
      <c r="V255" s="135">
        <f t="shared" si="461"/>
        <v>1</v>
      </c>
      <c r="W255" s="135">
        <f t="shared" si="461"/>
        <v>0</v>
      </c>
      <c r="X255" s="135">
        <f t="shared" si="461"/>
        <v>0</v>
      </c>
      <c r="Y255" s="135">
        <f t="shared" si="461"/>
        <v>0</v>
      </c>
      <c r="Z255" s="135">
        <f t="shared" si="461"/>
        <v>1</v>
      </c>
      <c r="AA255" s="135">
        <f t="shared" si="461"/>
        <v>1</v>
      </c>
      <c r="AB255" s="135">
        <f t="shared" si="461"/>
        <v>0</v>
      </c>
      <c r="AC255" s="135">
        <f t="shared" si="461"/>
        <v>0</v>
      </c>
      <c r="AD255" s="135">
        <f t="shared" si="461"/>
        <v>0</v>
      </c>
      <c r="AE255" s="135">
        <f t="shared" si="461"/>
        <v>1</v>
      </c>
      <c r="AF255" s="135">
        <f t="shared" si="461"/>
        <v>0</v>
      </c>
      <c r="AG255" s="135">
        <f t="shared" si="461"/>
        <v>0</v>
      </c>
      <c r="AH255" s="135">
        <f t="shared" si="461"/>
        <v>0</v>
      </c>
      <c r="AI255" s="135">
        <f t="shared" si="461"/>
        <v>0</v>
      </c>
      <c r="AJ255" s="135">
        <f t="shared" si="461"/>
        <v>0</v>
      </c>
      <c r="AK255" s="136">
        <f t="shared" si="461"/>
        <v>0</v>
      </c>
      <c r="AL255" s="137">
        <f t="shared" si="415"/>
        <v>8</v>
      </c>
      <c r="AP255" s="139"/>
    </row>
    <row r="256" spans="1:42" ht="19.5" customHeight="1" thickBot="1">
      <c r="A256" s="635"/>
      <c r="B256" s="32"/>
      <c r="C256" s="627" t="s">
        <v>176</v>
      </c>
      <c r="D256" s="628"/>
      <c r="E256" s="629"/>
      <c r="F256" s="124">
        <f t="shared" ref="F256:AK256" si="462">+F238+F242+F246+F250</f>
        <v>1</v>
      </c>
      <c r="G256" s="124">
        <f t="shared" si="462"/>
        <v>0</v>
      </c>
      <c r="H256" s="124">
        <f t="shared" si="462"/>
        <v>0</v>
      </c>
      <c r="I256" s="124">
        <f t="shared" si="462"/>
        <v>0</v>
      </c>
      <c r="J256" s="124">
        <f t="shared" si="462"/>
        <v>1</v>
      </c>
      <c r="K256" s="124">
        <f t="shared" si="462"/>
        <v>0</v>
      </c>
      <c r="L256" s="124">
        <f t="shared" si="462"/>
        <v>0</v>
      </c>
      <c r="M256" s="124">
        <f t="shared" si="462"/>
        <v>0</v>
      </c>
      <c r="N256" s="124">
        <f t="shared" si="462"/>
        <v>1</v>
      </c>
      <c r="O256" s="124">
        <f t="shared" si="462"/>
        <v>0</v>
      </c>
      <c r="P256" s="124">
        <f t="shared" si="462"/>
        <v>0</v>
      </c>
      <c r="Q256" s="124">
        <f t="shared" si="462"/>
        <v>0</v>
      </c>
      <c r="R256" s="124">
        <f t="shared" si="462"/>
        <v>1</v>
      </c>
      <c r="S256" s="124">
        <f t="shared" si="462"/>
        <v>0</v>
      </c>
      <c r="T256" s="124">
        <f t="shared" si="462"/>
        <v>0</v>
      </c>
      <c r="U256" s="124">
        <f t="shared" si="462"/>
        <v>0</v>
      </c>
      <c r="V256" s="124">
        <f t="shared" si="462"/>
        <v>1</v>
      </c>
      <c r="W256" s="124">
        <f t="shared" si="462"/>
        <v>0</v>
      </c>
      <c r="X256" s="124">
        <f t="shared" si="462"/>
        <v>0</v>
      </c>
      <c r="Y256" s="124">
        <f t="shared" si="462"/>
        <v>0</v>
      </c>
      <c r="Z256" s="124">
        <f t="shared" si="462"/>
        <v>1</v>
      </c>
      <c r="AA256" s="124">
        <f t="shared" si="462"/>
        <v>1</v>
      </c>
      <c r="AB256" s="124">
        <f t="shared" si="462"/>
        <v>0</v>
      </c>
      <c r="AC256" s="124">
        <f t="shared" si="462"/>
        <v>0</v>
      </c>
      <c r="AD256" s="124">
        <f t="shared" si="462"/>
        <v>0</v>
      </c>
      <c r="AE256" s="124">
        <f t="shared" si="462"/>
        <v>1</v>
      </c>
      <c r="AF256" s="124">
        <f t="shared" si="462"/>
        <v>0</v>
      </c>
      <c r="AG256" s="124">
        <f t="shared" si="462"/>
        <v>0</v>
      </c>
      <c r="AH256" s="124">
        <f t="shared" si="462"/>
        <v>0</v>
      </c>
      <c r="AI256" s="124">
        <f t="shared" si="462"/>
        <v>0</v>
      </c>
      <c r="AJ256" s="124">
        <f t="shared" si="462"/>
        <v>0</v>
      </c>
      <c r="AK256" s="125">
        <f t="shared" si="462"/>
        <v>0</v>
      </c>
      <c r="AL256" s="126">
        <f t="shared" si="415"/>
        <v>8</v>
      </c>
    </row>
    <row r="257" spans="1:72" ht="19.5" customHeight="1" thickBot="1">
      <c r="A257" s="43"/>
      <c r="B257" s="43"/>
      <c r="C257" s="57"/>
      <c r="D257" s="57"/>
      <c r="E257" s="58"/>
      <c r="F257" s="59"/>
      <c r="G257" s="59"/>
      <c r="H257" s="59"/>
      <c r="I257" s="59"/>
      <c r="J257" s="59"/>
      <c r="K257" s="59"/>
      <c r="L257" s="59"/>
      <c r="M257" s="59"/>
      <c r="N257" s="59"/>
      <c r="O257" s="59"/>
      <c r="P257" s="59"/>
      <c r="Q257" s="59"/>
      <c r="R257" s="59"/>
      <c r="S257" s="59"/>
      <c r="T257" s="59"/>
      <c r="U257" s="59"/>
      <c r="V257" s="59"/>
      <c r="W257" s="59"/>
      <c r="X257" s="59"/>
      <c r="Y257" s="59"/>
      <c r="Z257" s="59"/>
      <c r="AA257" s="59"/>
      <c r="AB257" s="59"/>
      <c r="AC257" s="59"/>
      <c r="AD257" s="59"/>
      <c r="AE257" s="59"/>
      <c r="AF257" s="59"/>
      <c r="AG257" s="59"/>
      <c r="AH257" s="59"/>
      <c r="AI257" s="59"/>
      <c r="AJ257" s="59"/>
      <c r="AK257" s="59"/>
      <c r="AL257" s="59"/>
    </row>
    <row r="258" spans="1:72" ht="20.100000000000001" customHeight="1" thickTop="1" thickBot="1">
      <c r="A258" s="686" t="s">
        <v>187</v>
      </c>
      <c r="B258" s="44" t="s">
        <v>183</v>
      </c>
      <c r="C258" s="144" t="s">
        <v>178</v>
      </c>
      <c r="D258" s="145"/>
      <c r="E258" s="234" t="s">
        <v>181</v>
      </c>
      <c r="F258" s="236">
        <f>F240+F244+F248+F252</f>
        <v>0</v>
      </c>
      <c r="G258" s="237">
        <f t="shared" ref="G258:AK258" si="463">G240+G244+G248+G252</f>
        <v>0</v>
      </c>
      <c r="H258" s="237">
        <f t="shared" si="463"/>
        <v>0</v>
      </c>
      <c r="I258" s="237">
        <f t="shared" si="463"/>
        <v>0</v>
      </c>
      <c r="J258" s="237">
        <f t="shared" si="463"/>
        <v>0</v>
      </c>
      <c r="K258" s="237">
        <f t="shared" si="463"/>
        <v>0</v>
      </c>
      <c r="L258" s="237">
        <f t="shared" si="463"/>
        <v>0</v>
      </c>
      <c r="M258" s="237">
        <f t="shared" si="463"/>
        <v>0</v>
      </c>
      <c r="N258" s="237">
        <f t="shared" si="463"/>
        <v>0</v>
      </c>
      <c r="O258" s="237">
        <f t="shared" si="463"/>
        <v>0</v>
      </c>
      <c r="P258" s="237">
        <f t="shared" si="463"/>
        <v>0</v>
      </c>
      <c r="Q258" s="237">
        <f t="shared" si="463"/>
        <v>0</v>
      </c>
      <c r="R258" s="237">
        <f t="shared" si="463"/>
        <v>0</v>
      </c>
      <c r="S258" s="237">
        <f t="shared" si="463"/>
        <v>0</v>
      </c>
      <c r="T258" s="237">
        <f t="shared" si="463"/>
        <v>0</v>
      </c>
      <c r="U258" s="237">
        <f t="shared" si="463"/>
        <v>0</v>
      </c>
      <c r="V258" s="237">
        <f t="shared" si="463"/>
        <v>0</v>
      </c>
      <c r="W258" s="237">
        <f t="shared" si="463"/>
        <v>0</v>
      </c>
      <c r="X258" s="237">
        <f t="shared" si="463"/>
        <v>0</v>
      </c>
      <c r="Y258" s="237">
        <f t="shared" si="463"/>
        <v>0</v>
      </c>
      <c r="Z258" s="237">
        <f t="shared" si="463"/>
        <v>0</v>
      </c>
      <c r="AA258" s="237">
        <f t="shared" si="463"/>
        <v>0</v>
      </c>
      <c r="AB258" s="237">
        <f t="shared" si="463"/>
        <v>0</v>
      </c>
      <c r="AC258" s="237">
        <f t="shared" si="463"/>
        <v>0</v>
      </c>
      <c r="AD258" s="237">
        <f t="shared" si="463"/>
        <v>0</v>
      </c>
      <c r="AE258" s="237">
        <f t="shared" si="463"/>
        <v>0</v>
      </c>
      <c r="AF258" s="237">
        <f t="shared" si="463"/>
        <v>0</v>
      </c>
      <c r="AG258" s="237">
        <f t="shared" si="463"/>
        <v>0</v>
      </c>
      <c r="AH258" s="237">
        <f t="shared" si="463"/>
        <v>0</v>
      </c>
      <c r="AI258" s="237">
        <f t="shared" si="463"/>
        <v>0</v>
      </c>
      <c r="AJ258" s="237">
        <f t="shared" si="463"/>
        <v>0</v>
      </c>
      <c r="AK258" s="240">
        <f t="shared" si="463"/>
        <v>0</v>
      </c>
      <c r="AL258" s="242">
        <f t="shared" ref="AL258:AL259" si="464">SUM(F258:AK258)</f>
        <v>0</v>
      </c>
    </row>
    <row r="259" spans="1:72" ht="20.100000000000001" customHeight="1" thickTop="1" thickBot="1">
      <c r="A259" s="687"/>
      <c r="B259" s="45" t="s">
        <v>184</v>
      </c>
      <c r="C259" s="161" t="s">
        <v>178</v>
      </c>
      <c r="D259" s="162" t="s">
        <v>181</v>
      </c>
      <c r="E259" s="235"/>
      <c r="F259" s="238">
        <f>F241+F245+F249+F253</f>
        <v>1</v>
      </c>
      <c r="G259" s="239">
        <f t="shared" ref="G259:AK259" si="465">G241+G245+G249+G253</f>
        <v>0</v>
      </c>
      <c r="H259" s="239">
        <f t="shared" si="465"/>
        <v>0</v>
      </c>
      <c r="I259" s="239">
        <f t="shared" si="465"/>
        <v>0</v>
      </c>
      <c r="J259" s="239">
        <f t="shared" si="465"/>
        <v>1</v>
      </c>
      <c r="K259" s="239">
        <f t="shared" si="465"/>
        <v>0</v>
      </c>
      <c r="L259" s="239">
        <f t="shared" si="465"/>
        <v>0</v>
      </c>
      <c r="M259" s="239">
        <f t="shared" si="465"/>
        <v>0</v>
      </c>
      <c r="N259" s="239">
        <f t="shared" si="465"/>
        <v>1</v>
      </c>
      <c r="O259" s="239">
        <f t="shared" si="465"/>
        <v>0</v>
      </c>
      <c r="P259" s="239">
        <f t="shared" si="465"/>
        <v>0</v>
      </c>
      <c r="Q259" s="239">
        <f t="shared" si="465"/>
        <v>0</v>
      </c>
      <c r="R259" s="239">
        <f t="shared" si="465"/>
        <v>1</v>
      </c>
      <c r="S259" s="239">
        <f t="shared" si="465"/>
        <v>0</v>
      </c>
      <c r="T259" s="239">
        <f t="shared" si="465"/>
        <v>0</v>
      </c>
      <c r="U259" s="239">
        <f t="shared" si="465"/>
        <v>0</v>
      </c>
      <c r="V259" s="239">
        <f t="shared" si="465"/>
        <v>1</v>
      </c>
      <c r="W259" s="239">
        <f t="shared" si="465"/>
        <v>0</v>
      </c>
      <c r="X259" s="239">
        <f t="shared" si="465"/>
        <v>0</v>
      </c>
      <c r="Y259" s="239">
        <f t="shared" si="465"/>
        <v>0</v>
      </c>
      <c r="Z259" s="239">
        <f t="shared" si="465"/>
        <v>1</v>
      </c>
      <c r="AA259" s="239">
        <f t="shared" si="465"/>
        <v>1</v>
      </c>
      <c r="AB259" s="239">
        <f t="shared" si="465"/>
        <v>0</v>
      </c>
      <c r="AC259" s="239">
        <f t="shared" si="465"/>
        <v>0</v>
      </c>
      <c r="AD259" s="239">
        <f t="shared" si="465"/>
        <v>0</v>
      </c>
      <c r="AE259" s="239">
        <f t="shared" si="465"/>
        <v>1</v>
      </c>
      <c r="AF259" s="239">
        <f t="shared" si="465"/>
        <v>0</v>
      </c>
      <c r="AG259" s="239">
        <f t="shared" si="465"/>
        <v>0</v>
      </c>
      <c r="AH259" s="239">
        <f t="shared" si="465"/>
        <v>0</v>
      </c>
      <c r="AI259" s="239">
        <f t="shared" si="465"/>
        <v>0</v>
      </c>
      <c r="AJ259" s="239">
        <f t="shared" si="465"/>
        <v>0</v>
      </c>
      <c r="AK259" s="241">
        <f t="shared" si="465"/>
        <v>0</v>
      </c>
      <c r="AL259" s="243">
        <f t="shared" si="464"/>
        <v>8</v>
      </c>
    </row>
    <row r="260" spans="1:72" s="139" customFormat="1" ht="20.100000000000001" customHeight="1" thickTop="1" thickBot="1">
      <c r="A260" s="229"/>
      <c r="B260" s="230"/>
      <c r="C260" s="226"/>
      <c r="D260" s="227"/>
      <c r="E260" s="228"/>
      <c r="F260" s="223"/>
      <c r="G260" s="223"/>
      <c r="H260" s="223"/>
      <c r="I260" s="223"/>
      <c r="J260" s="223"/>
      <c r="K260" s="223"/>
      <c r="L260" s="223"/>
      <c r="M260" s="223"/>
      <c r="N260" s="223"/>
      <c r="O260" s="223"/>
      <c r="P260" s="223"/>
      <c r="Q260" s="223"/>
      <c r="R260" s="223"/>
      <c r="S260" s="223"/>
      <c r="T260" s="223"/>
      <c r="U260" s="223"/>
      <c r="V260" s="223"/>
      <c r="W260" s="223"/>
      <c r="X260" s="223"/>
      <c r="Y260" s="223"/>
      <c r="Z260" s="223"/>
      <c r="AA260" s="223"/>
      <c r="AB260" s="223"/>
      <c r="AC260" s="223"/>
      <c r="AD260" s="223"/>
      <c r="AE260" s="223"/>
      <c r="AF260" s="223"/>
      <c r="AG260" s="223"/>
      <c r="AH260" s="223"/>
      <c r="AI260" s="223"/>
      <c r="AJ260" s="223"/>
      <c r="AK260" s="223"/>
      <c r="AL260" s="223"/>
    </row>
    <row r="261" spans="1:72" ht="20.100000000000001" customHeight="1" thickBot="1">
      <c r="A261" s="46"/>
      <c r="C261" s="47"/>
      <c r="D261" s="48"/>
      <c r="E261" s="48"/>
      <c r="F261" s="231"/>
      <c r="G261" s="232"/>
      <c r="H261" s="232"/>
      <c r="I261" s="680" t="s">
        <v>246</v>
      </c>
      <c r="J261" s="681"/>
      <c r="K261" s="681"/>
      <c r="L261" s="682"/>
      <c r="M261" s="232"/>
      <c r="N261" s="233"/>
      <c r="O261" s="233"/>
      <c r="P261" s="233"/>
      <c r="Q261" s="233"/>
      <c r="R261" s="233"/>
      <c r="S261" s="233"/>
      <c r="T261" s="233"/>
      <c r="U261" s="233"/>
      <c r="V261" s="233"/>
      <c r="W261" s="233"/>
      <c r="X261" s="233"/>
      <c r="Y261" s="233"/>
      <c r="Z261" s="233"/>
      <c r="AA261" s="233"/>
      <c r="AB261" s="233"/>
      <c r="AC261" s="233"/>
      <c r="AD261" s="233"/>
      <c r="AE261" s="233"/>
      <c r="AF261" s="233"/>
      <c r="AG261" s="233"/>
      <c r="AH261" s="233"/>
      <c r="AI261" s="233"/>
      <c r="AJ261" s="233"/>
      <c r="AK261" s="233"/>
      <c r="AL261" s="46"/>
    </row>
    <row r="262" spans="1:72" s="166" customFormat="1" ht="15.75" thickBot="1">
      <c r="A262" s="164"/>
      <c r="B262" s="164"/>
      <c r="C262" s="164"/>
      <c r="D262" s="164"/>
      <c r="E262" s="164"/>
      <c r="F262" s="164"/>
      <c r="G262" s="164"/>
      <c r="H262" s="164"/>
      <c r="I262" s="179" t="s">
        <v>242</v>
      </c>
      <c r="J262" s="179" t="s">
        <v>243</v>
      </c>
      <c r="K262" s="179" t="s">
        <v>244</v>
      </c>
      <c r="L262" s="179" t="s">
        <v>245</v>
      </c>
      <c r="M262" s="164"/>
      <c r="N262" s="164"/>
      <c r="O262" s="164"/>
      <c r="P262" s="164"/>
      <c r="Q262" s="164"/>
      <c r="R262" s="164"/>
      <c r="S262" s="164"/>
      <c r="T262" s="164"/>
      <c r="U262" s="164"/>
      <c r="V262" s="164"/>
      <c r="W262" s="164"/>
      <c r="X262" s="164"/>
      <c r="Y262" s="164"/>
      <c r="Z262" s="164"/>
      <c r="AA262" s="164"/>
      <c r="AB262" s="164"/>
      <c r="AC262" s="164"/>
      <c r="AD262" s="164"/>
      <c r="AE262" s="164"/>
      <c r="AF262" s="164"/>
      <c r="AG262" s="164"/>
      <c r="AH262" s="164"/>
      <c r="AI262" s="164"/>
      <c r="AJ262" s="164"/>
      <c r="AK262" s="164"/>
      <c r="AL262" s="164"/>
      <c r="AM262" s="165"/>
      <c r="AN262" s="165"/>
      <c r="AO262" s="165"/>
      <c r="AP262" s="165"/>
      <c r="AQ262" s="165"/>
      <c r="AR262" s="165"/>
      <c r="AS262" s="165"/>
      <c r="AT262" s="165"/>
      <c r="AU262" s="165"/>
      <c r="AV262" s="165"/>
      <c r="AW262" s="164"/>
      <c r="AX262" s="164"/>
      <c r="AY262" s="164"/>
      <c r="AZ262" s="164"/>
      <c r="BA262" s="164"/>
      <c r="BB262" s="164"/>
      <c r="BC262" s="164"/>
      <c r="BD262" s="164"/>
      <c r="BE262" s="164"/>
      <c r="BF262" s="164"/>
      <c r="BG262" s="164"/>
      <c r="BH262" s="164"/>
      <c r="BI262" s="164"/>
      <c r="BJ262" s="164"/>
      <c r="BK262" s="164"/>
      <c r="BL262" s="164"/>
      <c r="BM262" s="164"/>
      <c r="BN262" s="164"/>
      <c r="BO262" s="164"/>
      <c r="BP262" s="164"/>
      <c r="BQ262" s="164"/>
      <c r="BR262" s="164"/>
      <c r="BS262" s="164"/>
      <c r="BT262" s="164"/>
    </row>
    <row r="263" spans="1:72" s="166" customFormat="1" ht="15.75" thickBot="1">
      <c r="A263" s="679" t="s">
        <v>226</v>
      </c>
      <c r="B263" s="679"/>
      <c r="C263" s="679"/>
      <c r="D263" s="679"/>
      <c r="E263" s="679"/>
      <c r="F263" s="679"/>
      <c r="G263" s="679"/>
      <c r="H263"/>
      <c r="I263" s="167"/>
      <c r="J263" s="167"/>
      <c r="K263" s="167"/>
      <c r="L263" s="167"/>
      <c r="M263" s="222"/>
      <c r="N263" s="222"/>
      <c r="O263" s="222"/>
      <c r="P263" s="222"/>
      <c r="Q263" s="222"/>
      <c r="R263" s="222"/>
      <c r="S263" s="222"/>
      <c r="T263" s="164"/>
      <c r="U263" s="164"/>
      <c r="V263" s="164"/>
      <c r="W263" s="164"/>
      <c r="X263" s="164"/>
      <c r="Y263" s="164"/>
      <c r="Z263" s="164"/>
      <c r="AA263" s="164"/>
      <c r="AB263" s="164"/>
      <c r="AC263" s="164"/>
      <c r="AD263" s="164"/>
      <c r="AE263" s="164"/>
      <c r="AF263" s="165"/>
      <c r="AG263" s="165"/>
      <c r="AH263" s="165"/>
      <c r="AI263" s="165"/>
      <c r="AJ263" s="165"/>
      <c r="AK263" s="165"/>
      <c r="AL263" s="164"/>
      <c r="AM263" s="165"/>
      <c r="AN263" s="165"/>
      <c r="AO263" s="165"/>
      <c r="AP263" s="165"/>
      <c r="AQ263" s="165"/>
      <c r="AR263" s="165"/>
      <c r="AS263" s="165"/>
      <c r="AT263" s="165"/>
      <c r="AU263" s="165"/>
      <c r="AV263" s="165"/>
      <c r="AW263" s="164"/>
      <c r="AX263" s="164"/>
      <c r="AY263" s="164"/>
      <c r="AZ263" s="164"/>
      <c r="BA263" s="164"/>
      <c r="BB263" s="164"/>
      <c r="BC263" s="164"/>
      <c r="BD263" s="164"/>
      <c r="BE263" s="164"/>
      <c r="BF263" s="164"/>
      <c r="BG263" s="164"/>
      <c r="BH263" s="164"/>
      <c r="BI263" s="164"/>
      <c r="BJ263" s="164"/>
      <c r="BK263" s="164"/>
      <c r="BL263" s="164"/>
      <c r="BM263" s="164"/>
      <c r="BN263" s="164"/>
      <c r="BO263" s="164"/>
      <c r="BP263" s="164"/>
      <c r="BQ263" s="164"/>
      <c r="BR263" s="164"/>
      <c r="BS263" s="164"/>
      <c r="BT263" s="164"/>
    </row>
    <row r="264" spans="1:72" s="166" customFormat="1" ht="15.75" thickBot="1">
      <c r="A264" s="164"/>
      <c r="B264" s="164"/>
      <c r="C264" s="164"/>
      <c r="D264" s="164"/>
      <c r="E264" s="164"/>
      <c r="F264" s="164"/>
      <c r="G264" s="164"/>
      <c r="H264" s="164"/>
      <c r="I264" s="164"/>
      <c r="J264" s="164"/>
      <c r="K264" s="164"/>
      <c r="L264" s="164"/>
      <c r="M264" s="164"/>
      <c r="N264" s="164"/>
      <c r="O264" s="164"/>
      <c r="P264" s="164"/>
      <c r="Q264" s="164"/>
      <c r="R264" s="164"/>
      <c r="S264" s="164"/>
      <c r="T264" s="164"/>
      <c r="U264" s="164"/>
      <c r="V264" s="164"/>
      <c r="W264" s="164"/>
      <c r="X264" s="164"/>
      <c r="Y264" s="164"/>
      <c r="Z264" s="164"/>
      <c r="AA264" s="164"/>
      <c r="AB264" s="164"/>
      <c r="AC264" s="164"/>
      <c r="AD264" s="164"/>
      <c r="AE264" s="164"/>
      <c r="AF264" s="165"/>
      <c r="AG264" s="165"/>
      <c r="AH264" s="165"/>
      <c r="AI264" s="165"/>
      <c r="AJ264" s="165"/>
      <c r="AK264" s="165"/>
      <c r="AL264" s="164"/>
      <c r="AM264" s="165"/>
      <c r="AN264" s="165"/>
      <c r="AO264" s="165"/>
      <c r="AP264" s="165"/>
      <c r="AQ264" s="165"/>
      <c r="AR264" s="165"/>
      <c r="AS264" s="165"/>
      <c r="AT264" s="165"/>
      <c r="AU264" s="165"/>
      <c r="AV264" s="165"/>
      <c r="AW264" s="164"/>
      <c r="AX264" s="164"/>
      <c r="AY264" s="164"/>
      <c r="AZ264" s="164"/>
      <c r="BA264" s="164"/>
      <c r="BB264" s="164"/>
      <c r="BC264" s="164"/>
      <c r="BD264" s="164"/>
      <c r="BE264" s="164"/>
      <c r="BF264" s="164"/>
      <c r="BG264" s="164"/>
      <c r="BH264" s="164"/>
      <c r="BI264" s="164"/>
      <c r="BJ264" s="164"/>
      <c r="BK264" s="164"/>
      <c r="BL264" s="164"/>
      <c r="BM264" s="164"/>
      <c r="BN264" s="164"/>
      <c r="BO264" s="164"/>
      <c r="BP264" s="164"/>
      <c r="BQ264" s="164"/>
      <c r="BR264" s="164"/>
      <c r="BS264" s="164"/>
      <c r="BT264" s="164"/>
    </row>
    <row r="265" spans="1:72" s="166" customFormat="1" ht="15.75" thickBot="1">
      <c r="A265" s="164"/>
      <c r="B265" s="164"/>
      <c r="C265" s="164"/>
      <c r="D265" s="164"/>
      <c r="E265" s="164"/>
      <c r="F265" s="164"/>
      <c r="G265" s="164"/>
      <c r="H265" s="164"/>
      <c r="I265" s="164"/>
      <c r="J265" s="164"/>
      <c r="K265" s="164"/>
      <c r="L265" s="164"/>
      <c r="M265" s="164"/>
      <c r="N265" s="164"/>
      <c r="O265" s="168" t="s">
        <v>227</v>
      </c>
      <c r="P265" s="169"/>
      <c r="Q265" s="170"/>
      <c r="R265" s="164"/>
      <c r="S265" s="164"/>
      <c r="T265" s="164"/>
      <c r="U265" s="164"/>
      <c r="V265" s="164"/>
      <c r="W265" s="164"/>
      <c r="X265" s="164"/>
      <c r="Y265" s="164"/>
      <c r="Z265" s="164"/>
      <c r="AA265" s="164"/>
      <c r="AB265" s="164"/>
      <c r="AC265" s="164"/>
      <c r="AD265" s="164"/>
      <c r="AE265" s="164"/>
      <c r="AF265" s="165"/>
      <c r="AG265" s="165"/>
      <c r="AH265" s="165"/>
      <c r="AI265" s="165"/>
      <c r="AJ265" s="165"/>
      <c r="AK265" s="165"/>
      <c r="AL265" s="165"/>
      <c r="AM265" s="165"/>
      <c r="AN265" s="165"/>
      <c r="AO265" s="165"/>
      <c r="AP265" s="165"/>
      <c r="AQ265" s="165"/>
      <c r="AR265" s="164"/>
      <c r="AS265" s="164"/>
      <c r="AT265" s="164"/>
      <c r="AU265" s="164"/>
      <c r="AV265" s="164"/>
      <c r="AW265" s="164"/>
      <c r="AX265" s="164"/>
      <c r="AY265" s="164"/>
      <c r="AZ265" s="164"/>
      <c r="BA265" s="164"/>
      <c r="BB265" s="164"/>
      <c r="BC265" s="164"/>
      <c r="BD265" s="164"/>
      <c r="BE265" s="164"/>
      <c r="BF265" s="164"/>
      <c r="BG265" s="164"/>
      <c r="BH265" s="164"/>
      <c r="BI265" s="164"/>
      <c r="BJ265" s="164"/>
      <c r="BK265" s="164"/>
      <c r="BL265" s="164"/>
      <c r="BM265" s="164"/>
      <c r="BN265" s="164"/>
      <c r="BO265" s="164"/>
    </row>
    <row r="266" spans="1:72" s="166" customFormat="1">
      <c r="A266" s="683"/>
      <c r="B266" s="684"/>
      <c r="C266" s="684"/>
      <c r="D266" s="684"/>
      <c r="E266" s="684"/>
      <c r="F266" s="684"/>
      <c r="G266" s="684"/>
      <c r="H266" s="684"/>
      <c r="I266" s="684"/>
      <c r="J266" s="684"/>
      <c r="K266" s="684"/>
      <c r="L266" s="684"/>
      <c r="M266" s="685"/>
      <c r="N266" s="164"/>
      <c r="O266" s="171" t="s">
        <v>172</v>
      </c>
      <c r="P266" s="172"/>
      <c r="Q266" s="170"/>
      <c r="R266" s="164"/>
      <c r="S266" s="164"/>
      <c r="T266" s="164"/>
      <c r="U266" s="164"/>
      <c r="V266" s="164"/>
      <c r="W266" s="164"/>
      <c r="X266" s="164"/>
      <c r="Y266" s="164"/>
      <c r="Z266" s="164"/>
      <c r="AA266" s="164"/>
      <c r="AB266" s="164"/>
      <c r="AC266" s="164"/>
      <c r="AD266" s="164"/>
      <c r="AE266" s="164"/>
      <c r="AF266" s="165"/>
      <c r="AG266" s="165"/>
      <c r="AH266" s="165"/>
      <c r="AI266" s="165"/>
      <c r="AJ266" s="165"/>
      <c r="AK266" s="165"/>
      <c r="AL266" s="165"/>
      <c r="AM266" s="165"/>
      <c r="AN266" s="165"/>
      <c r="AO266" s="165"/>
      <c r="AP266" s="165"/>
      <c r="AQ266" s="165"/>
      <c r="AR266" s="164"/>
      <c r="AS266" s="164"/>
      <c r="AT266" s="164"/>
      <c r="AU266" s="164"/>
      <c r="AV266" s="164"/>
      <c r="AW266" s="164"/>
      <c r="AX266" s="164"/>
      <c r="AY266" s="164"/>
      <c r="AZ266" s="164"/>
      <c r="BA266" s="164"/>
      <c r="BB266" s="164"/>
      <c r="BC266" s="164"/>
      <c r="BD266" s="164"/>
      <c r="BE266" s="164"/>
      <c r="BF266" s="164"/>
      <c r="BG266" s="164"/>
      <c r="BH266" s="164"/>
      <c r="BI266" s="164"/>
      <c r="BJ266" s="164"/>
      <c r="BK266" s="164"/>
      <c r="BL266" s="164"/>
      <c r="BM266" s="164"/>
      <c r="BN266" s="164"/>
      <c r="BO266" s="164"/>
    </row>
    <row r="267" spans="1:72" s="166" customFormat="1" ht="30" customHeight="1" thickBot="1">
      <c r="A267" s="688"/>
      <c r="B267" s="689"/>
      <c r="C267" s="689"/>
      <c r="D267" s="689"/>
      <c r="E267" s="689"/>
      <c r="F267" s="689"/>
      <c r="G267" s="689"/>
      <c r="H267" s="689"/>
      <c r="I267" s="689"/>
      <c r="J267" s="689"/>
      <c r="K267" s="689"/>
      <c r="L267" s="689"/>
      <c r="M267" s="690"/>
      <c r="N267" s="164"/>
      <c r="O267" s="173" t="s">
        <v>200</v>
      </c>
      <c r="P267" s="174"/>
      <c r="Q267" s="170"/>
      <c r="R267" s="164"/>
      <c r="S267" s="164"/>
      <c r="T267" s="164"/>
      <c r="U267" s="164"/>
      <c r="V267" s="164"/>
      <c r="W267" s="164"/>
      <c r="X267" s="164"/>
      <c r="Y267" s="164"/>
      <c r="Z267" s="164"/>
      <c r="AA267" s="164"/>
      <c r="AB267" s="164"/>
      <c r="AC267" s="164"/>
      <c r="AD267" s="164"/>
      <c r="AE267" s="164"/>
      <c r="AF267" s="164"/>
      <c r="AG267" s="164"/>
      <c r="AH267" s="165"/>
      <c r="AI267" s="165"/>
      <c r="AJ267" s="165"/>
      <c r="AK267" s="165"/>
      <c r="AL267" s="165"/>
      <c r="AM267" s="165"/>
      <c r="AN267" s="165"/>
      <c r="AO267" s="165"/>
      <c r="AP267" s="165"/>
      <c r="AQ267" s="165"/>
      <c r="AR267" s="164"/>
      <c r="AS267" s="164"/>
      <c r="AT267" s="164"/>
      <c r="AU267" s="164"/>
      <c r="AV267" s="164"/>
      <c r="AW267" s="164"/>
      <c r="AX267" s="164"/>
      <c r="AY267" s="164"/>
      <c r="AZ267" s="164"/>
      <c r="BA267" s="164"/>
      <c r="BB267" s="164"/>
      <c r="BC267" s="164"/>
      <c r="BD267" s="164"/>
      <c r="BE267" s="164"/>
      <c r="BF267" s="164"/>
      <c r="BG267" s="164"/>
      <c r="BH267" s="164"/>
      <c r="BI267" s="164"/>
      <c r="BJ267" s="164"/>
      <c r="BK267" s="164"/>
      <c r="BL267" s="164"/>
      <c r="BM267" s="164"/>
      <c r="BN267" s="164"/>
      <c r="BO267" s="164"/>
    </row>
    <row r="268" spans="1:72" s="166" customFormat="1">
      <c r="A268" s="175"/>
      <c r="B268" s="175"/>
      <c r="C268" s="175"/>
      <c r="D268" s="175"/>
      <c r="E268" s="175"/>
      <c r="F268" s="175"/>
      <c r="G268" s="175"/>
      <c r="H268" s="175"/>
      <c r="I268" s="175"/>
      <c r="J268" s="175"/>
      <c r="K268" s="175"/>
      <c r="L268" s="175"/>
      <c r="M268" s="175"/>
      <c r="N268" s="164"/>
      <c r="O268" s="164"/>
      <c r="P268" s="164"/>
      <c r="Q268" s="170"/>
      <c r="R268" s="164"/>
      <c r="S268" s="164"/>
      <c r="T268" s="164"/>
      <c r="U268" s="164"/>
      <c r="V268" s="164"/>
      <c r="W268" s="164"/>
      <c r="X268" s="164"/>
      <c r="Y268" s="164"/>
      <c r="Z268" s="164"/>
      <c r="AA268" s="164"/>
      <c r="AB268" s="164"/>
      <c r="AC268" s="164"/>
      <c r="AD268" s="164"/>
      <c r="AE268" s="164"/>
      <c r="AF268" s="164"/>
      <c r="AG268" s="164"/>
      <c r="AH268" s="165"/>
      <c r="AI268" s="165"/>
      <c r="AJ268" s="165"/>
      <c r="AK268" s="165"/>
      <c r="AL268" s="165"/>
      <c r="AM268" s="165"/>
      <c r="AN268" s="165"/>
      <c r="AO268" s="165"/>
      <c r="AP268" s="165"/>
      <c r="AQ268" s="165"/>
      <c r="AR268" s="164"/>
      <c r="AS268" s="164"/>
      <c r="AT268" s="164"/>
      <c r="AU268" s="164"/>
      <c r="AV268" s="164"/>
      <c r="AW268" s="164"/>
      <c r="AX268" s="164"/>
      <c r="AY268" s="164"/>
      <c r="AZ268" s="164"/>
      <c r="BA268" s="164"/>
      <c r="BB268" s="164"/>
      <c r="BC268" s="164"/>
      <c r="BD268" s="164"/>
      <c r="BE268" s="164"/>
      <c r="BF268" s="164"/>
      <c r="BG268" s="164"/>
      <c r="BH268" s="164"/>
      <c r="BI268" s="164"/>
      <c r="BJ268" s="164"/>
      <c r="BK268" s="164"/>
      <c r="BL268" s="164"/>
      <c r="BM268" s="164"/>
      <c r="BN268" s="164"/>
      <c r="BO268" s="164"/>
    </row>
    <row r="269" spans="1:72" s="166" customFormat="1" ht="15.75" thickBot="1">
      <c r="A269" s="175"/>
      <c r="B269" s="175"/>
      <c r="C269" s="175"/>
      <c r="D269" s="175"/>
      <c r="E269" s="175"/>
      <c r="F269" s="175"/>
      <c r="G269" s="175"/>
      <c r="H269" s="175"/>
      <c r="I269" s="175"/>
      <c r="J269" s="175"/>
      <c r="K269" s="175"/>
      <c r="L269" s="175"/>
      <c r="M269" s="175"/>
      <c r="N269" s="164"/>
      <c r="O269" s="164"/>
      <c r="P269" s="164"/>
      <c r="Q269" s="170"/>
      <c r="R269" s="164"/>
      <c r="S269" s="164"/>
      <c r="T269" s="164"/>
      <c r="U269" s="164"/>
      <c r="V269" s="164"/>
      <c r="W269" s="164"/>
      <c r="X269" s="164"/>
      <c r="Y269" s="164"/>
      <c r="Z269" s="164"/>
      <c r="AA269" s="164"/>
      <c r="AB269" s="164"/>
      <c r="AC269" s="164"/>
      <c r="AD269" s="164"/>
      <c r="AE269" s="164"/>
      <c r="AF269" s="164"/>
      <c r="AG269" s="164"/>
      <c r="AH269" s="165"/>
      <c r="AI269" s="165"/>
      <c r="AJ269" s="165"/>
      <c r="AK269" s="165"/>
      <c r="AL269" s="165"/>
      <c r="AM269" s="165"/>
      <c r="AN269" s="165"/>
      <c r="AO269" s="165"/>
      <c r="AP269" s="165"/>
      <c r="AQ269" s="165"/>
      <c r="AR269" s="164"/>
      <c r="AS269" s="164"/>
      <c r="AT269" s="164"/>
      <c r="AU269" s="164"/>
      <c r="AV269" s="164"/>
      <c r="AW269" s="164"/>
      <c r="AX269" s="164"/>
      <c r="AY269" s="164"/>
      <c r="AZ269" s="164"/>
      <c r="BA269" s="164"/>
      <c r="BB269" s="164"/>
      <c r="BC269" s="164"/>
      <c r="BD269" s="164"/>
      <c r="BE269" s="164"/>
      <c r="BF269" s="164"/>
      <c r="BG269" s="164"/>
      <c r="BH269" s="164"/>
      <c r="BI269" s="164"/>
      <c r="BJ269" s="164"/>
      <c r="BK269" s="164"/>
      <c r="BL269" s="164"/>
      <c r="BM269" s="164"/>
      <c r="BN269" s="164"/>
      <c r="BO269" s="164"/>
    </row>
    <row r="270" spans="1:72" s="166" customFormat="1">
      <c r="A270" s="691"/>
      <c r="B270" s="692"/>
      <c r="C270" s="692"/>
      <c r="D270" s="692"/>
      <c r="E270" s="692"/>
      <c r="F270" s="692"/>
      <c r="G270" s="692"/>
      <c r="H270" s="692"/>
      <c r="I270" s="692"/>
      <c r="J270" s="692"/>
      <c r="K270" s="692"/>
      <c r="L270" s="692"/>
      <c r="M270" s="693"/>
      <c r="N270" s="164"/>
      <c r="O270" s="168" t="s">
        <v>227</v>
      </c>
      <c r="P270" s="176"/>
      <c r="Q270" s="170"/>
      <c r="R270" s="164"/>
      <c r="S270" s="164"/>
      <c r="T270" s="164"/>
      <c r="U270" s="164"/>
      <c r="V270" s="164"/>
      <c r="W270" s="164"/>
      <c r="X270" s="164"/>
      <c r="Y270" s="164"/>
      <c r="Z270" s="164"/>
      <c r="AA270" s="164"/>
      <c r="AB270" s="164"/>
      <c r="AC270" s="164"/>
      <c r="AD270" s="164"/>
      <c r="AE270" s="164"/>
      <c r="AF270" s="164"/>
      <c r="AG270" s="164"/>
      <c r="AH270" s="165"/>
      <c r="AI270" s="165"/>
      <c r="AJ270" s="165"/>
      <c r="AK270" s="165"/>
      <c r="AL270" s="165"/>
      <c r="AM270" s="165"/>
      <c r="AN270" s="165"/>
      <c r="AO270" s="165"/>
      <c r="AP270" s="165"/>
      <c r="AQ270" s="165"/>
      <c r="AR270" s="164"/>
      <c r="AS270" s="164"/>
      <c r="AT270" s="164"/>
      <c r="AU270" s="164"/>
      <c r="AV270" s="164"/>
      <c r="AW270" s="164"/>
      <c r="AX270" s="164"/>
      <c r="AY270" s="164"/>
      <c r="AZ270" s="164"/>
      <c r="BA270" s="164"/>
      <c r="BB270" s="164"/>
      <c r="BC270" s="164"/>
      <c r="BD270" s="164"/>
      <c r="BE270" s="164"/>
      <c r="BF270" s="164"/>
      <c r="BG270" s="164"/>
      <c r="BH270" s="164"/>
      <c r="BI270" s="164"/>
      <c r="BJ270" s="164"/>
      <c r="BK270" s="164"/>
      <c r="BL270" s="164"/>
      <c r="BM270" s="164"/>
      <c r="BN270" s="164"/>
      <c r="BO270" s="164"/>
    </row>
    <row r="271" spans="1:72" s="166" customFormat="1" ht="15.75" thickBot="1">
      <c r="A271" s="694"/>
      <c r="B271" s="695"/>
      <c r="C271" s="695"/>
      <c r="D271" s="695"/>
      <c r="E271" s="695"/>
      <c r="F271" s="695"/>
      <c r="G271" s="695"/>
      <c r="H271" s="695"/>
      <c r="I271" s="695"/>
      <c r="J271" s="695"/>
      <c r="K271" s="695"/>
      <c r="L271" s="695"/>
      <c r="M271" s="696"/>
      <c r="N271" s="164"/>
      <c r="O271" s="171" t="s">
        <v>172</v>
      </c>
      <c r="P271" s="177"/>
      <c r="Q271" s="170"/>
      <c r="R271" s="164"/>
      <c r="S271" s="164"/>
      <c r="T271" s="164"/>
      <c r="U271" s="164"/>
      <c r="V271" s="164"/>
      <c r="W271" s="164"/>
      <c r="X271" s="164"/>
      <c r="Y271" s="164"/>
      <c r="Z271" s="164"/>
      <c r="AA271" s="164"/>
      <c r="AB271" s="164"/>
      <c r="AC271" s="164"/>
      <c r="AD271" s="164"/>
      <c r="AE271" s="164"/>
      <c r="AF271" s="164"/>
      <c r="AG271" s="164"/>
      <c r="AH271" s="165"/>
      <c r="AI271" s="165"/>
      <c r="AJ271" s="165"/>
      <c r="AK271" s="165"/>
      <c r="AL271" s="165"/>
      <c r="AM271" s="165"/>
      <c r="AN271" s="165"/>
      <c r="AO271" s="165"/>
      <c r="AP271" s="165"/>
      <c r="AQ271" s="165"/>
      <c r="AR271" s="164"/>
      <c r="AS271" s="164"/>
      <c r="AT271" s="164"/>
      <c r="AU271" s="164"/>
      <c r="AV271" s="164"/>
      <c r="AW271" s="164"/>
      <c r="AX271" s="164"/>
      <c r="AY271" s="164"/>
      <c r="AZ271" s="164"/>
      <c r="BA271" s="164"/>
      <c r="BB271" s="164"/>
      <c r="BC271" s="164"/>
      <c r="BD271" s="164"/>
      <c r="BE271" s="164"/>
      <c r="BF271" s="164"/>
      <c r="BG271" s="164"/>
      <c r="BH271" s="164"/>
      <c r="BI271" s="164"/>
      <c r="BJ271" s="164"/>
      <c r="BK271" s="164"/>
      <c r="BL271" s="164"/>
      <c r="BM271" s="164"/>
      <c r="BN271" s="164"/>
      <c r="BO271" s="164"/>
    </row>
    <row r="272" spans="1:72" s="166" customFormat="1" ht="15.75" thickBot="1">
      <c r="A272" s="175"/>
      <c r="B272" s="175"/>
      <c r="C272" s="175"/>
      <c r="D272" s="175"/>
      <c r="E272" s="175"/>
      <c r="F272" s="175"/>
      <c r="G272" s="175"/>
      <c r="H272" s="175"/>
      <c r="I272" s="175"/>
      <c r="J272" s="175"/>
      <c r="K272" s="175"/>
      <c r="L272" s="175"/>
      <c r="M272" s="175"/>
      <c r="N272" s="164"/>
      <c r="O272" s="173" t="s">
        <v>200</v>
      </c>
      <c r="P272" s="178"/>
      <c r="Q272" s="170"/>
      <c r="R272" s="164"/>
      <c r="S272" s="164"/>
      <c r="T272" s="164"/>
      <c r="U272" s="164"/>
      <c r="V272" s="164"/>
      <c r="W272" s="164"/>
      <c r="X272" s="164"/>
      <c r="Y272" s="164"/>
      <c r="Z272" s="164"/>
      <c r="AA272" s="164"/>
      <c r="AB272" s="164"/>
      <c r="AC272" s="164"/>
      <c r="AD272" s="164"/>
      <c r="AE272" s="164"/>
      <c r="AF272" s="164"/>
      <c r="AG272" s="164"/>
      <c r="AH272" s="165"/>
      <c r="AI272" s="165"/>
      <c r="AJ272" s="165"/>
      <c r="AK272" s="165"/>
      <c r="AL272" s="165"/>
      <c r="AM272" s="165"/>
      <c r="AN272" s="165"/>
      <c r="AO272" s="165"/>
      <c r="AP272" s="165"/>
      <c r="AQ272" s="165"/>
      <c r="AR272" s="164"/>
      <c r="AS272" s="164"/>
      <c r="AT272" s="164"/>
      <c r="AU272" s="164"/>
      <c r="AV272" s="164"/>
      <c r="AW272" s="164"/>
      <c r="AX272" s="164"/>
      <c r="AY272" s="164"/>
      <c r="AZ272" s="164"/>
      <c r="BA272" s="164"/>
      <c r="BB272" s="164"/>
      <c r="BC272" s="164"/>
      <c r="BD272" s="164"/>
      <c r="BE272" s="164"/>
      <c r="BF272" s="164"/>
      <c r="BG272" s="164"/>
      <c r="BH272" s="164"/>
      <c r="BI272" s="164"/>
      <c r="BJ272" s="164"/>
      <c r="BK272" s="164"/>
      <c r="BL272" s="164"/>
      <c r="BM272" s="164"/>
      <c r="BN272" s="164"/>
      <c r="BO272" s="164"/>
    </row>
    <row r="273" spans="1:72" s="166" customFormat="1">
      <c r="A273" s="175"/>
      <c r="B273" s="175"/>
      <c r="C273" s="175"/>
      <c r="D273" s="175"/>
      <c r="E273" s="175"/>
      <c r="F273" s="175"/>
      <c r="G273" s="175"/>
      <c r="H273" s="175"/>
      <c r="I273" s="175"/>
      <c r="J273" s="175"/>
      <c r="K273" s="175"/>
      <c r="L273" s="175"/>
      <c r="M273" s="175"/>
      <c r="N273" s="164"/>
      <c r="O273" s="223"/>
      <c r="P273" s="224"/>
      <c r="Q273" s="170"/>
      <c r="R273" s="164"/>
      <c r="S273" s="164"/>
      <c r="T273" s="164"/>
      <c r="U273" s="164"/>
      <c r="V273" s="164"/>
      <c r="W273" s="164"/>
      <c r="X273" s="164"/>
      <c r="Y273" s="164"/>
      <c r="Z273" s="164"/>
      <c r="AA273" s="164"/>
      <c r="AB273" s="164"/>
      <c r="AC273" s="164"/>
      <c r="AD273" s="164"/>
      <c r="AE273" s="164"/>
      <c r="AF273" s="164"/>
      <c r="AG273" s="164"/>
      <c r="AH273" s="165"/>
      <c r="AI273" s="165"/>
      <c r="AJ273" s="165"/>
      <c r="AK273" s="165"/>
      <c r="AL273" s="165"/>
      <c r="AM273" s="165"/>
      <c r="AN273" s="165"/>
      <c r="AO273" s="165"/>
      <c r="AP273" s="165"/>
      <c r="AQ273" s="165"/>
      <c r="AR273" s="164"/>
      <c r="AS273" s="164"/>
      <c r="AT273" s="164"/>
      <c r="AU273" s="164"/>
      <c r="AV273" s="164"/>
      <c r="AW273" s="164"/>
      <c r="AX273" s="164"/>
      <c r="AY273" s="164"/>
      <c r="AZ273" s="164"/>
      <c r="BA273" s="164"/>
      <c r="BB273" s="164"/>
      <c r="BC273" s="164"/>
      <c r="BD273" s="164"/>
      <c r="BE273" s="164"/>
      <c r="BF273" s="164"/>
      <c r="BG273" s="164"/>
      <c r="BH273" s="164"/>
      <c r="BI273" s="164"/>
      <c r="BJ273" s="164"/>
      <c r="BK273" s="164"/>
      <c r="BL273" s="164"/>
      <c r="BM273" s="164"/>
      <c r="BN273" s="164"/>
      <c r="BO273" s="164"/>
    </row>
    <row r="274" spans="1:72" s="166" customFormat="1">
      <c r="A274" s="175"/>
      <c r="B274" s="175"/>
      <c r="C274" s="175"/>
      <c r="D274" s="175"/>
      <c r="E274" s="175"/>
      <c r="F274" s="175"/>
      <c r="G274" s="175"/>
      <c r="H274" s="175"/>
      <c r="I274" s="175"/>
      <c r="J274" s="175"/>
      <c r="K274" s="175"/>
      <c r="L274" s="175"/>
      <c r="M274" s="175"/>
      <c r="N274" s="164"/>
      <c r="O274" s="223"/>
      <c r="P274" s="224"/>
      <c r="Q274" s="170"/>
      <c r="R274" s="164"/>
      <c r="S274" s="164"/>
      <c r="T274" s="164"/>
      <c r="U274" s="164"/>
      <c r="V274" s="164"/>
      <c r="W274" s="164"/>
      <c r="X274" s="164"/>
      <c r="Y274" s="164"/>
      <c r="Z274" s="164"/>
      <c r="AA274" s="164"/>
      <c r="AB274" s="164"/>
      <c r="AC274" s="164"/>
      <c r="AD274" s="164"/>
      <c r="AE274" s="164"/>
      <c r="AF274" s="164"/>
      <c r="AG274" s="164"/>
      <c r="AH274" s="165"/>
      <c r="AI274" s="165"/>
      <c r="AJ274" s="165"/>
      <c r="AK274" s="165"/>
      <c r="AL274" s="165"/>
      <c r="AM274" s="165"/>
      <c r="AN274" s="165"/>
      <c r="AO274" s="165"/>
      <c r="AP274" s="165"/>
      <c r="AQ274" s="165"/>
      <c r="AR274" s="164"/>
      <c r="AS274" s="164"/>
      <c r="AT274" s="164"/>
      <c r="AU274" s="164"/>
      <c r="AV274" s="164"/>
      <c r="AW274" s="164"/>
      <c r="AX274" s="164"/>
      <c r="AY274" s="164"/>
      <c r="AZ274" s="164"/>
      <c r="BA274" s="164"/>
      <c r="BB274" s="164"/>
      <c r="BC274" s="164"/>
      <c r="BD274" s="164"/>
      <c r="BE274" s="164"/>
      <c r="BF274" s="164"/>
      <c r="BG274" s="164"/>
      <c r="BH274" s="164"/>
      <c r="BI274" s="164"/>
      <c r="BJ274" s="164"/>
      <c r="BK274" s="164"/>
      <c r="BL274" s="164"/>
      <c r="BM274" s="164"/>
      <c r="BN274" s="164"/>
      <c r="BO274" s="164"/>
    </row>
    <row r="275" spans="1:72" s="166" customFormat="1" ht="15.75" thickBot="1">
      <c r="A275" s="175"/>
      <c r="B275" s="175"/>
      <c r="C275" s="175"/>
      <c r="D275" s="175"/>
      <c r="E275" s="175"/>
      <c r="F275" s="175"/>
      <c r="G275" s="175"/>
      <c r="H275" s="175"/>
      <c r="I275" s="175"/>
      <c r="J275" s="175"/>
      <c r="K275" s="175"/>
      <c r="L275" s="175"/>
      <c r="M275" s="175"/>
      <c r="N275" s="164"/>
      <c r="O275" s="164"/>
      <c r="P275" s="164"/>
      <c r="Q275" s="170"/>
      <c r="R275" s="164"/>
      <c r="S275" s="164"/>
      <c r="T275" s="164"/>
      <c r="U275" s="164"/>
      <c r="V275" s="164"/>
      <c r="W275" s="164"/>
      <c r="X275" s="164"/>
      <c r="Y275" s="164"/>
      <c r="Z275" s="164"/>
      <c r="AA275" s="164"/>
      <c r="AB275" s="164"/>
      <c r="AC275" s="164"/>
      <c r="AD275" s="164"/>
      <c r="AE275" s="164"/>
      <c r="AF275" s="164"/>
      <c r="AG275" s="164"/>
      <c r="AH275" s="165"/>
      <c r="AI275" s="165"/>
      <c r="AJ275" s="165"/>
      <c r="AK275" s="165"/>
      <c r="AL275" s="165"/>
      <c r="AM275" s="165"/>
      <c r="AN275" s="165"/>
      <c r="AO275" s="165"/>
      <c r="AP275" s="165"/>
      <c r="AQ275" s="165"/>
      <c r="AR275" s="164"/>
      <c r="AS275" s="164"/>
      <c r="AT275" s="164"/>
      <c r="AU275" s="164"/>
      <c r="AV275" s="164"/>
      <c r="AW275" s="164"/>
      <c r="AX275" s="164"/>
      <c r="AY275" s="164"/>
      <c r="AZ275" s="164"/>
      <c r="BA275" s="164"/>
      <c r="BB275" s="164"/>
      <c r="BC275" s="164"/>
      <c r="BD275" s="164"/>
      <c r="BE275" s="164"/>
      <c r="BF275" s="164"/>
      <c r="BG275" s="164"/>
      <c r="BH275" s="164"/>
      <c r="BI275" s="164"/>
      <c r="BJ275" s="164"/>
      <c r="BK275" s="164"/>
      <c r="BL275" s="164"/>
      <c r="BM275" s="164"/>
      <c r="BN275" s="164"/>
      <c r="BO275" s="164"/>
    </row>
    <row r="276" spans="1:72" s="166" customFormat="1" ht="15.75" thickBot="1">
      <c r="A276" s="697"/>
      <c r="B276" s="698"/>
      <c r="C276" s="698"/>
      <c r="D276" s="698"/>
      <c r="E276" s="698"/>
      <c r="F276" s="698"/>
      <c r="G276" s="698"/>
      <c r="H276" s="698"/>
      <c r="I276" s="698"/>
      <c r="J276" s="698"/>
      <c r="K276" s="698"/>
      <c r="L276" s="698"/>
      <c r="M276" s="699"/>
      <c r="N276" s="164"/>
      <c r="O276" s="168" t="s">
        <v>227</v>
      </c>
      <c r="P276" s="176"/>
      <c r="Q276" s="170"/>
      <c r="R276" s="164"/>
      <c r="S276" s="164"/>
      <c r="T276" s="164"/>
      <c r="U276" s="164"/>
      <c r="V276" s="164"/>
      <c r="W276" s="164"/>
      <c r="X276" s="164"/>
      <c r="Y276" s="164"/>
      <c r="Z276" s="164"/>
      <c r="AA276" s="164"/>
      <c r="AB276" s="164"/>
      <c r="AC276" s="164"/>
      <c r="AD276" s="164"/>
      <c r="AE276" s="164"/>
      <c r="AF276" s="164"/>
      <c r="AG276" s="164"/>
      <c r="AH276" s="165"/>
      <c r="AI276" s="165"/>
      <c r="AJ276" s="165"/>
      <c r="AK276" s="165"/>
      <c r="AL276" s="165"/>
      <c r="AM276" s="165"/>
      <c r="AN276" s="165"/>
      <c r="AO276" s="165"/>
      <c r="AP276" s="165"/>
      <c r="AQ276" s="165"/>
      <c r="AR276" s="164"/>
      <c r="AS276" s="164"/>
      <c r="AT276" s="164"/>
      <c r="AU276" s="164"/>
      <c r="AV276" s="164"/>
      <c r="AW276" s="164"/>
      <c r="AX276" s="164"/>
      <c r="AY276" s="164"/>
      <c r="AZ276" s="164"/>
      <c r="BA276" s="164"/>
      <c r="BB276" s="164"/>
      <c r="BC276" s="164"/>
      <c r="BD276" s="164"/>
      <c r="BE276" s="164"/>
      <c r="BF276" s="164"/>
      <c r="BG276" s="164"/>
      <c r="BH276" s="164"/>
      <c r="BI276" s="164"/>
      <c r="BJ276" s="164"/>
      <c r="BK276" s="164"/>
      <c r="BL276" s="164"/>
      <c r="BM276" s="164"/>
      <c r="BN276" s="164"/>
      <c r="BO276" s="164"/>
    </row>
    <row r="277" spans="1:72" s="166" customFormat="1">
      <c r="A277" s="225"/>
      <c r="B277" s="225"/>
      <c r="C277" s="225"/>
      <c r="D277" s="225"/>
      <c r="E277" s="225"/>
      <c r="F277" s="225"/>
      <c r="G277" s="225"/>
      <c r="H277" s="225"/>
      <c r="I277" s="225"/>
      <c r="J277" s="225"/>
      <c r="K277" s="225"/>
      <c r="L277" s="225"/>
      <c r="M277" s="225"/>
      <c r="N277" s="164"/>
      <c r="O277" s="171" t="s">
        <v>172</v>
      </c>
      <c r="P277" s="177"/>
      <c r="Q277" s="170"/>
      <c r="R277" s="164"/>
      <c r="S277" s="164"/>
      <c r="T277" s="164"/>
      <c r="U277" s="164"/>
      <c r="V277" s="164"/>
      <c r="W277" s="164"/>
      <c r="X277" s="164"/>
      <c r="Y277" s="164"/>
      <c r="Z277" s="164"/>
      <c r="AA277" s="164"/>
      <c r="AB277" s="164"/>
      <c r="AC277" s="164"/>
      <c r="AD277" s="164"/>
      <c r="AE277" s="164"/>
      <c r="AF277" s="164"/>
      <c r="AG277" s="164"/>
      <c r="AH277" s="165"/>
      <c r="AI277" s="165"/>
      <c r="AJ277" s="165"/>
      <c r="AK277" s="165"/>
      <c r="AL277" s="165"/>
      <c r="AM277" s="165"/>
      <c r="AN277" s="165"/>
      <c r="AO277" s="165"/>
      <c r="AP277" s="165"/>
      <c r="AQ277" s="165"/>
      <c r="AR277" s="164"/>
      <c r="AS277" s="164"/>
      <c r="AT277" s="164"/>
      <c r="AU277" s="164"/>
      <c r="AV277" s="164"/>
      <c r="AW277" s="164"/>
      <c r="AX277" s="164"/>
      <c r="AY277" s="164"/>
      <c r="AZ277" s="164"/>
      <c r="BA277" s="164"/>
      <c r="BB277" s="164"/>
      <c r="BC277" s="164"/>
      <c r="BD277" s="164"/>
      <c r="BE277" s="164"/>
      <c r="BF277" s="164"/>
      <c r="BG277" s="164"/>
      <c r="BH277" s="164"/>
      <c r="BI277" s="164"/>
      <c r="BJ277" s="164"/>
      <c r="BK277" s="164"/>
      <c r="BL277" s="164"/>
      <c r="BM277" s="164"/>
      <c r="BN277" s="164"/>
      <c r="BO277" s="164"/>
    </row>
    <row r="278" spans="1:72" s="166" customFormat="1" ht="15.75" thickBot="1">
      <c r="A278" s="225"/>
      <c r="B278" s="225"/>
      <c r="C278" s="225"/>
      <c r="D278" s="225"/>
      <c r="E278" s="225"/>
      <c r="F278" s="225"/>
      <c r="G278" s="225"/>
      <c r="H278" s="225"/>
      <c r="I278" s="225"/>
      <c r="J278" s="225"/>
      <c r="K278" s="225"/>
      <c r="L278" s="225"/>
      <c r="M278" s="225"/>
      <c r="N278" s="164"/>
      <c r="O278" s="173" t="s">
        <v>200</v>
      </c>
      <c r="P278" s="178"/>
      <c r="Q278" s="170"/>
      <c r="R278" s="164"/>
      <c r="S278" s="164"/>
      <c r="T278" s="164"/>
      <c r="U278" s="164"/>
      <c r="V278" s="164"/>
      <c r="W278" s="164"/>
      <c r="X278" s="164"/>
      <c r="Y278" s="164"/>
      <c r="Z278" s="164"/>
      <c r="AA278" s="164"/>
      <c r="AB278" s="164"/>
      <c r="AC278" s="164"/>
      <c r="AD278" s="164"/>
      <c r="AE278" s="164"/>
      <c r="AF278" s="164"/>
      <c r="AG278" s="164"/>
      <c r="AH278" s="165"/>
      <c r="AI278" s="165"/>
      <c r="AJ278" s="165"/>
      <c r="AK278" s="165"/>
      <c r="AL278" s="165"/>
      <c r="AM278" s="165"/>
      <c r="AN278" s="165"/>
      <c r="AO278" s="165"/>
      <c r="AP278" s="165"/>
      <c r="AQ278" s="165"/>
      <c r="AR278" s="164"/>
      <c r="AS278" s="164"/>
      <c r="AT278" s="164"/>
      <c r="AU278" s="164"/>
      <c r="AV278" s="164"/>
      <c r="AW278" s="164"/>
      <c r="AX278" s="164"/>
      <c r="AY278" s="164"/>
      <c r="AZ278" s="164"/>
      <c r="BA278" s="164"/>
      <c r="BB278" s="164"/>
      <c r="BC278" s="164"/>
      <c r="BD278" s="164"/>
      <c r="BE278" s="164"/>
      <c r="BF278" s="164"/>
      <c r="BG278" s="164"/>
      <c r="BH278" s="164"/>
      <c r="BI278" s="164"/>
      <c r="BJ278" s="164"/>
      <c r="BK278" s="164"/>
      <c r="BL278" s="164"/>
      <c r="BM278" s="164"/>
      <c r="BN278" s="164"/>
      <c r="BO278" s="164"/>
    </row>
    <row r="279" spans="1:72" s="166" customFormat="1">
      <c r="A279" s="225"/>
      <c r="B279" s="225"/>
      <c r="C279" s="225"/>
      <c r="D279" s="225"/>
      <c r="E279" s="225"/>
      <c r="F279" s="225"/>
      <c r="G279" s="225"/>
      <c r="H279" s="225"/>
      <c r="I279" s="225"/>
      <c r="J279" s="225"/>
      <c r="K279" s="225"/>
      <c r="L279" s="225"/>
      <c r="M279" s="225"/>
      <c r="N279" s="164"/>
      <c r="O279" s="223"/>
      <c r="P279" s="224"/>
      <c r="Q279" s="170"/>
      <c r="R279" s="164"/>
      <c r="S279" s="164"/>
      <c r="T279" s="164"/>
      <c r="U279" s="164"/>
      <c r="V279" s="164"/>
      <c r="W279" s="164"/>
      <c r="X279" s="164"/>
      <c r="Y279" s="164"/>
      <c r="Z279" s="164"/>
      <c r="AA279" s="164"/>
      <c r="AB279" s="164"/>
      <c r="AC279" s="164"/>
      <c r="AD279" s="164"/>
      <c r="AE279" s="164"/>
      <c r="AF279" s="164"/>
      <c r="AG279" s="164"/>
      <c r="AH279" s="165"/>
      <c r="AI279" s="165"/>
      <c r="AJ279" s="165"/>
      <c r="AK279" s="165"/>
      <c r="AL279" s="165"/>
      <c r="AM279" s="165"/>
      <c r="AN279" s="165"/>
      <c r="AO279" s="165"/>
      <c r="AP279" s="165"/>
      <c r="AQ279" s="165"/>
      <c r="AR279" s="164"/>
      <c r="AS279" s="164"/>
      <c r="AT279" s="164"/>
      <c r="AU279" s="164"/>
      <c r="AV279" s="164"/>
      <c r="AW279" s="164"/>
      <c r="AX279" s="164"/>
      <c r="AY279" s="164"/>
      <c r="AZ279" s="164"/>
      <c r="BA279" s="164"/>
      <c r="BB279" s="164"/>
      <c r="BC279" s="164"/>
      <c r="BD279" s="164"/>
      <c r="BE279" s="164"/>
      <c r="BF279" s="164"/>
      <c r="BG279" s="164"/>
      <c r="BH279" s="164"/>
      <c r="BI279" s="164"/>
      <c r="BJ279" s="164"/>
      <c r="BK279" s="164"/>
      <c r="BL279" s="164"/>
      <c r="BM279" s="164"/>
      <c r="BN279" s="164"/>
      <c r="BO279" s="164"/>
    </row>
    <row r="280" spans="1:72" s="166" customFormat="1" ht="15.75" thickBot="1">
      <c r="A280" s="175"/>
      <c r="B280" s="175"/>
      <c r="C280" s="175"/>
      <c r="D280" s="175"/>
      <c r="E280" s="175"/>
      <c r="F280" s="175"/>
      <c r="G280" s="175"/>
      <c r="H280" s="175"/>
      <c r="I280" s="175"/>
      <c r="J280" s="175"/>
      <c r="K280" s="175"/>
      <c r="L280" s="175"/>
      <c r="M280" s="175"/>
      <c r="N280" s="164"/>
      <c r="O280" s="164"/>
      <c r="P280" s="164"/>
      <c r="Q280" s="170"/>
      <c r="R280" s="164"/>
      <c r="S280" s="164"/>
      <c r="T280" s="164"/>
      <c r="U280" s="164"/>
      <c r="V280" s="164"/>
      <c r="W280" s="164"/>
      <c r="X280" s="164"/>
      <c r="Y280" s="164"/>
      <c r="Z280" s="164"/>
      <c r="AA280" s="164"/>
      <c r="AB280" s="164"/>
      <c r="AC280" s="164"/>
      <c r="AD280" s="164"/>
      <c r="AE280" s="164"/>
      <c r="AF280" s="164"/>
      <c r="AG280" s="164"/>
      <c r="AH280" s="165"/>
      <c r="AI280" s="165"/>
      <c r="AJ280" s="165"/>
      <c r="AK280" s="165"/>
      <c r="AL280" s="165"/>
      <c r="AM280" s="165"/>
      <c r="AN280" s="165"/>
      <c r="AO280" s="165"/>
      <c r="AP280" s="165"/>
      <c r="AQ280" s="165"/>
      <c r="AR280" s="164"/>
      <c r="AS280" s="164"/>
      <c r="AT280" s="164"/>
      <c r="AU280" s="164"/>
      <c r="AV280" s="164"/>
      <c r="AW280" s="164"/>
      <c r="AX280" s="164"/>
      <c r="AY280" s="164"/>
      <c r="AZ280" s="164"/>
      <c r="BA280" s="164"/>
      <c r="BB280" s="164"/>
      <c r="BC280" s="164"/>
      <c r="BD280" s="164"/>
      <c r="BE280" s="164"/>
      <c r="BF280" s="164"/>
      <c r="BG280" s="164"/>
      <c r="BH280" s="164"/>
      <c r="BI280" s="164"/>
      <c r="BJ280" s="164"/>
      <c r="BK280" s="164"/>
      <c r="BL280" s="164"/>
      <c r="BM280" s="164"/>
      <c r="BN280" s="164"/>
      <c r="BO280" s="164"/>
    </row>
    <row r="281" spans="1:72" s="166" customFormat="1" ht="30" customHeight="1" thickBot="1">
      <c r="A281" s="697"/>
      <c r="B281" s="698"/>
      <c r="C281" s="698"/>
      <c r="D281" s="698"/>
      <c r="E281" s="698"/>
      <c r="F281" s="698"/>
      <c r="G281" s="698"/>
      <c r="H281" s="698"/>
      <c r="I281" s="698"/>
      <c r="J281" s="698"/>
      <c r="K281" s="698"/>
      <c r="L281" s="698"/>
      <c r="M281" s="699"/>
      <c r="N281" s="164"/>
      <c r="O281" s="168" t="s">
        <v>227</v>
      </c>
      <c r="P281" s="176"/>
      <c r="Q281" s="170"/>
      <c r="R281" s="164"/>
      <c r="S281" s="164"/>
      <c r="T281" s="164"/>
      <c r="U281" s="164"/>
      <c r="V281" s="164"/>
      <c r="W281" s="164"/>
      <c r="X281" s="164"/>
      <c r="Y281" s="164"/>
      <c r="Z281" s="164"/>
      <c r="AA281" s="164"/>
      <c r="AB281" s="164"/>
      <c r="AC281" s="164"/>
      <c r="AD281" s="164"/>
      <c r="AE281" s="164"/>
      <c r="AF281" s="164"/>
      <c r="AG281" s="164"/>
      <c r="AH281" s="165"/>
      <c r="AI281" s="165"/>
      <c r="AJ281" s="165"/>
      <c r="AK281" s="165"/>
      <c r="AL281" s="165"/>
      <c r="AM281" s="165"/>
      <c r="AN281" s="165"/>
      <c r="AO281" s="165"/>
      <c r="AP281" s="165"/>
      <c r="AQ281" s="165"/>
      <c r="AR281" s="164"/>
      <c r="AS281" s="164"/>
      <c r="AT281" s="164"/>
      <c r="AU281" s="164"/>
      <c r="AV281" s="164"/>
      <c r="AW281" s="164"/>
      <c r="AX281" s="164"/>
      <c r="AY281" s="164"/>
      <c r="AZ281" s="164"/>
      <c r="BA281" s="164"/>
      <c r="BB281" s="164"/>
      <c r="BC281" s="164"/>
      <c r="BD281" s="164"/>
      <c r="BE281" s="164"/>
      <c r="BF281" s="164"/>
      <c r="BG281" s="164"/>
      <c r="BH281" s="164"/>
      <c r="BI281" s="164"/>
      <c r="BJ281" s="164"/>
      <c r="BK281" s="164"/>
      <c r="BL281" s="164"/>
      <c r="BM281" s="164"/>
      <c r="BN281" s="164"/>
      <c r="BO281" s="164"/>
    </row>
    <row r="282" spans="1:72" s="166" customFormat="1">
      <c r="A282" s="164"/>
      <c r="B282" s="164"/>
      <c r="C282" s="164"/>
      <c r="D282" s="164"/>
      <c r="E282" s="164"/>
      <c r="F282" s="164"/>
      <c r="G282" s="164"/>
      <c r="H282" s="164"/>
      <c r="I282" s="164"/>
      <c r="J282" s="164"/>
      <c r="K282" s="164"/>
      <c r="L282" s="164"/>
      <c r="M282" s="164"/>
      <c r="N282" s="164"/>
      <c r="O282" s="171" t="s">
        <v>172</v>
      </c>
      <c r="P282" s="177"/>
      <c r="Q282" s="170"/>
      <c r="R282" s="164"/>
      <c r="S282" s="164"/>
      <c r="T282" s="164"/>
      <c r="U282" s="164"/>
      <c r="V282" s="164"/>
      <c r="W282" s="164"/>
      <c r="X282" s="164"/>
      <c r="Y282" s="164"/>
      <c r="Z282" s="164"/>
      <c r="AA282" s="164"/>
      <c r="AB282" s="164"/>
      <c r="AC282" s="164"/>
      <c r="AD282" s="164"/>
      <c r="AE282" s="164"/>
      <c r="AF282" s="164"/>
      <c r="AG282" s="164"/>
      <c r="AH282" s="165"/>
      <c r="AI282" s="165"/>
      <c r="AJ282" s="165"/>
      <c r="AK282" s="165"/>
      <c r="AL282" s="165"/>
      <c r="AM282" s="165"/>
      <c r="AN282" s="165"/>
      <c r="AO282" s="165"/>
      <c r="AP282" s="165"/>
      <c r="AQ282" s="165"/>
      <c r="AR282" s="164"/>
      <c r="AS282" s="164"/>
      <c r="AT282" s="164"/>
      <c r="AU282" s="164"/>
      <c r="AV282" s="164"/>
      <c r="AW282" s="164"/>
      <c r="AX282" s="164"/>
      <c r="AY282" s="164"/>
      <c r="AZ282" s="164"/>
      <c r="BA282" s="164"/>
      <c r="BB282" s="164"/>
      <c r="BC282" s="164"/>
      <c r="BD282" s="164"/>
      <c r="BE282" s="164"/>
      <c r="BF282" s="164"/>
      <c r="BG282" s="164"/>
      <c r="BH282" s="164"/>
      <c r="BI282" s="164"/>
      <c r="BJ282" s="164"/>
      <c r="BK282" s="164"/>
      <c r="BL282" s="164"/>
      <c r="BM282" s="164"/>
      <c r="BN282" s="164"/>
      <c r="BO282" s="164"/>
    </row>
    <row r="283" spans="1:72" s="166" customFormat="1" thickBot="1">
      <c r="A283" s="164"/>
      <c r="B283" s="164"/>
      <c r="C283" s="164"/>
      <c r="D283" s="164"/>
      <c r="E283" s="164"/>
      <c r="F283" s="164"/>
      <c r="G283" s="164"/>
      <c r="H283" s="164"/>
      <c r="I283" s="164"/>
      <c r="J283" s="164"/>
      <c r="K283" s="164"/>
      <c r="L283" s="164"/>
      <c r="M283" s="164"/>
      <c r="N283" s="164"/>
      <c r="O283" s="173" t="s">
        <v>200</v>
      </c>
      <c r="P283" s="178"/>
      <c r="Q283" s="164"/>
      <c r="R283" s="164"/>
      <c r="S283" s="164"/>
      <c r="T283" s="164"/>
      <c r="U283" s="164"/>
      <c r="V283" s="164"/>
      <c r="W283" s="164"/>
      <c r="X283" s="164"/>
      <c r="Y283" s="164"/>
      <c r="Z283" s="164"/>
      <c r="AA283" s="164"/>
      <c r="AB283" s="164"/>
      <c r="AC283" s="164"/>
      <c r="AD283" s="164"/>
      <c r="AE283" s="164"/>
      <c r="AF283" s="164"/>
      <c r="AG283" s="164"/>
      <c r="AH283" s="164"/>
      <c r="AI283" s="164"/>
      <c r="AJ283" s="164"/>
      <c r="AK283" s="164"/>
      <c r="AL283" s="164"/>
      <c r="AM283" s="164"/>
      <c r="AN283" s="164"/>
      <c r="AO283" s="164"/>
      <c r="AP283" s="164"/>
      <c r="AQ283" s="164"/>
      <c r="AR283" s="164"/>
      <c r="AS283" s="164"/>
      <c r="AT283" s="164"/>
      <c r="AU283" s="164"/>
      <c r="AV283" s="164"/>
      <c r="AW283" s="164"/>
      <c r="AX283" s="164"/>
      <c r="AY283" s="164"/>
      <c r="AZ283" s="164"/>
      <c r="BA283" s="164"/>
      <c r="BB283" s="164"/>
      <c r="BC283" s="164"/>
      <c r="BD283" s="164"/>
      <c r="BE283" s="164"/>
      <c r="BF283" s="164"/>
      <c r="BG283" s="164"/>
      <c r="BH283" s="164"/>
      <c r="BI283" s="164"/>
      <c r="BJ283" s="164"/>
      <c r="BK283" s="164"/>
      <c r="BL283" s="164"/>
      <c r="BM283" s="164"/>
      <c r="BN283" s="164"/>
      <c r="BO283" s="164"/>
      <c r="BP283" s="164"/>
      <c r="BQ283" s="164"/>
      <c r="BR283" s="164"/>
      <c r="BS283" s="164"/>
      <c r="BT283" s="164"/>
    </row>
    <row r="284" spans="1:72" s="181" customFormat="1" ht="27">
      <c r="A284" s="180"/>
      <c r="B284" s="164"/>
      <c r="C284" s="164"/>
      <c r="D284" s="164"/>
      <c r="E284" s="164"/>
      <c r="F284" s="164"/>
      <c r="G284" s="164"/>
      <c r="H284" s="164"/>
      <c r="I284" s="164"/>
      <c r="J284" s="164"/>
      <c r="K284" s="164"/>
      <c r="L284" s="170"/>
      <c r="M284" s="170"/>
      <c r="N284" s="170"/>
      <c r="O284" s="170"/>
      <c r="P284" s="170"/>
      <c r="Q284" s="170"/>
      <c r="R284" s="170"/>
      <c r="S284" s="170"/>
      <c r="T284" s="170"/>
      <c r="U284" s="170"/>
      <c r="V284" s="170"/>
      <c r="W284" s="170"/>
      <c r="X284" s="164"/>
      <c r="Y284" s="164"/>
      <c r="Z284" s="164"/>
      <c r="AA284" s="164"/>
      <c r="AB284" s="164"/>
      <c r="AC284" s="164"/>
      <c r="AD284" s="164"/>
      <c r="AE284" s="164"/>
      <c r="AF284" s="164"/>
      <c r="AG284" s="164"/>
      <c r="AH284" s="164"/>
      <c r="AI284" s="164"/>
      <c r="AJ284" s="164"/>
      <c r="AK284" s="164"/>
      <c r="AL284" s="164"/>
      <c r="AM284" s="164"/>
      <c r="AN284" s="164"/>
      <c r="AO284" s="164"/>
      <c r="AP284" s="164"/>
      <c r="AQ284" s="164"/>
      <c r="AR284" s="164"/>
      <c r="AS284" s="164"/>
      <c r="AT284" s="164"/>
      <c r="AU284" s="164"/>
      <c r="AV284" s="164"/>
      <c r="AW284" s="164"/>
      <c r="AX284" s="164"/>
      <c r="AY284" s="164"/>
      <c r="AZ284" s="164"/>
      <c r="BA284" s="164"/>
      <c r="BB284" s="164"/>
      <c r="BC284" s="164"/>
      <c r="BD284" s="164"/>
      <c r="BE284" s="164"/>
      <c r="BF284" s="164"/>
      <c r="BG284" s="164"/>
      <c r="BH284" s="164"/>
      <c r="BI284" s="164"/>
      <c r="BJ284" s="164"/>
      <c r="BK284" s="164"/>
      <c r="BL284" s="164"/>
      <c r="BM284" s="164"/>
      <c r="BN284" s="164"/>
      <c r="BO284" s="164"/>
      <c r="BP284" s="164"/>
      <c r="BQ284" s="164"/>
      <c r="BR284" s="164"/>
      <c r="BS284" s="164"/>
      <c r="BT284" s="164"/>
    </row>
    <row r="285" spans="1:72" s="181" customFormat="1" ht="27">
      <c r="A285" s="180"/>
      <c r="B285" s="164"/>
      <c r="C285" s="164"/>
      <c r="D285" s="164"/>
      <c r="E285" s="164"/>
      <c r="F285" s="164"/>
      <c r="G285" s="164"/>
      <c r="H285" s="164"/>
      <c r="I285" s="164"/>
      <c r="J285" s="164"/>
      <c r="K285" s="164"/>
      <c r="L285" s="170"/>
      <c r="M285" s="170"/>
      <c r="N285" s="170"/>
      <c r="O285" s="170"/>
      <c r="P285" s="170"/>
      <c r="Q285" s="170"/>
      <c r="R285" s="170"/>
      <c r="S285" s="170"/>
      <c r="T285" s="170"/>
      <c r="U285" s="170"/>
      <c r="V285" s="170"/>
      <c r="W285" s="170"/>
      <c r="X285" s="164"/>
      <c r="Y285" s="164"/>
      <c r="Z285" s="164"/>
      <c r="AA285" s="164"/>
      <c r="AB285" s="164"/>
      <c r="AC285" s="164"/>
      <c r="AD285" s="164"/>
      <c r="AE285" s="164"/>
      <c r="AF285" s="164"/>
      <c r="AG285" s="164"/>
      <c r="AH285" s="164"/>
      <c r="AI285" s="164"/>
      <c r="AJ285" s="164"/>
      <c r="AK285" s="164"/>
      <c r="AL285" s="164"/>
      <c r="AM285" s="164"/>
      <c r="AN285" s="164"/>
      <c r="AO285" s="164"/>
      <c r="AP285" s="164"/>
      <c r="AQ285" s="164"/>
      <c r="AR285" s="164"/>
      <c r="AS285" s="164"/>
      <c r="AT285" s="164"/>
      <c r="AU285" s="164"/>
      <c r="AV285" s="164"/>
      <c r="AW285" s="164"/>
      <c r="AX285" s="164"/>
      <c r="AY285" s="164"/>
      <c r="AZ285" s="164"/>
      <c r="BA285" s="164"/>
      <c r="BB285" s="164"/>
      <c r="BC285" s="164"/>
      <c r="BD285" s="164"/>
      <c r="BE285" s="164"/>
      <c r="BF285" s="164"/>
      <c r="BG285" s="164"/>
      <c r="BH285" s="164"/>
      <c r="BI285" s="164"/>
      <c r="BJ285" s="164"/>
      <c r="BK285" s="164"/>
      <c r="BL285" s="164"/>
      <c r="BM285" s="164"/>
      <c r="BN285" s="164"/>
      <c r="BO285" s="164"/>
      <c r="BP285" s="164"/>
      <c r="BQ285" s="164"/>
      <c r="BR285" s="164"/>
      <c r="BS285" s="164"/>
      <c r="BT285" s="164"/>
    </row>
    <row r="286" spans="1:72">
      <c r="L286" s="170"/>
      <c r="M286" s="170"/>
      <c r="N286" s="30"/>
      <c r="O286" s="30"/>
      <c r="P286" s="30"/>
      <c r="Q286" s="30"/>
      <c r="R286" s="30"/>
      <c r="S286" s="30"/>
      <c r="T286" s="30"/>
      <c r="U286" s="30"/>
      <c r="V286" s="30"/>
      <c r="W286" s="30"/>
      <c r="AM286" s="164"/>
      <c r="AN286" s="164"/>
      <c r="AO286" s="164"/>
      <c r="AP286" s="164"/>
      <c r="AQ286" s="164"/>
      <c r="AR286" s="164"/>
      <c r="AS286" s="164"/>
      <c r="AT286" s="164"/>
      <c r="AU286" s="164"/>
      <c r="AV286" s="164"/>
      <c r="AW286" s="164"/>
      <c r="AX286" s="164"/>
      <c r="AY286" s="164"/>
      <c r="AZ286" s="164"/>
      <c r="BA286" s="164"/>
      <c r="BB286" s="164"/>
      <c r="BC286" s="164"/>
      <c r="BD286" s="164"/>
      <c r="BE286" s="164"/>
      <c r="BF286" s="164"/>
      <c r="BG286" s="164"/>
      <c r="BH286" s="164"/>
      <c r="BI286" s="164"/>
      <c r="BJ286" s="164"/>
      <c r="BK286" s="164"/>
      <c r="BL286" s="164"/>
      <c r="BM286" s="164"/>
      <c r="BN286" s="164"/>
      <c r="BO286" s="164"/>
      <c r="BP286" s="164"/>
      <c r="BQ286" s="164"/>
      <c r="BR286" s="164"/>
      <c r="BS286" s="164"/>
      <c r="BT286" s="164"/>
    </row>
    <row r="287" spans="1:72">
      <c r="AM287" s="164"/>
      <c r="AN287" s="164"/>
      <c r="AO287" s="164"/>
      <c r="AP287" s="164"/>
      <c r="AQ287" s="164"/>
      <c r="AR287" s="164"/>
      <c r="AS287" s="164"/>
      <c r="AT287" s="164"/>
      <c r="AU287" s="164"/>
      <c r="AV287" s="164"/>
      <c r="AW287" s="164"/>
      <c r="AX287" s="164"/>
      <c r="AY287" s="164"/>
      <c r="AZ287" s="164"/>
      <c r="BA287" s="164"/>
      <c r="BB287" s="164"/>
      <c r="BC287" s="164"/>
      <c r="BD287" s="164"/>
      <c r="BE287" s="164"/>
      <c r="BF287" s="164"/>
      <c r="BG287" s="164"/>
      <c r="BH287" s="164"/>
      <c r="BI287" s="164"/>
      <c r="BJ287" s="164"/>
      <c r="BK287" s="164"/>
      <c r="BL287" s="164"/>
      <c r="BM287" s="164"/>
      <c r="BN287" s="164"/>
      <c r="BO287" s="164"/>
      <c r="BP287" s="164"/>
      <c r="BQ287" s="164"/>
      <c r="BR287" s="164"/>
      <c r="BS287" s="164"/>
      <c r="BT287" s="164"/>
    </row>
    <row r="288" spans="1:72">
      <c r="AM288" s="164"/>
      <c r="AN288" s="164"/>
      <c r="AO288" s="164"/>
      <c r="AP288" s="164"/>
      <c r="AQ288" s="164"/>
      <c r="AR288" s="164"/>
      <c r="AS288" s="164"/>
      <c r="AT288" s="164"/>
      <c r="AU288" s="164"/>
      <c r="AV288" s="164"/>
      <c r="AW288" s="164"/>
      <c r="AX288" s="164"/>
      <c r="AY288" s="164"/>
      <c r="AZ288" s="164"/>
      <c r="BA288" s="164"/>
      <c r="BB288" s="164"/>
      <c r="BC288" s="164"/>
      <c r="BD288" s="164"/>
      <c r="BE288" s="164"/>
      <c r="BF288" s="164"/>
      <c r="BG288" s="164"/>
      <c r="BH288" s="164"/>
      <c r="BI288" s="164"/>
      <c r="BJ288" s="164"/>
      <c r="BK288" s="164"/>
      <c r="BL288" s="164"/>
      <c r="BM288" s="164"/>
      <c r="BN288" s="164"/>
      <c r="BO288" s="164"/>
      <c r="BP288" s="164"/>
      <c r="BQ288" s="164"/>
      <c r="BR288" s="164"/>
      <c r="BS288" s="164"/>
      <c r="BT288" s="164"/>
    </row>
    <row r="289" spans="1:72" ht="15.75" thickBot="1">
      <c r="AM289" s="164"/>
      <c r="AN289" s="164"/>
      <c r="AO289" s="164"/>
      <c r="AP289" s="164"/>
      <c r="AQ289" s="164"/>
      <c r="AR289" s="164"/>
      <c r="AS289" s="164"/>
      <c r="AT289" s="164"/>
      <c r="AU289" s="164"/>
      <c r="AV289" s="164"/>
      <c r="AW289" s="164"/>
      <c r="AX289" s="164"/>
      <c r="AY289" s="164"/>
      <c r="AZ289" s="164"/>
      <c r="BA289" s="164"/>
      <c r="BB289" s="164"/>
      <c r="BC289" s="164"/>
      <c r="BD289" s="164"/>
      <c r="BE289" s="164"/>
      <c r="BF289" s="164"/>
      <c r="BG289" s="164"/>
      <c r="BH289" s="164"/>
      <c r="BI289" s="164"/>
      <c r="BJ289" s="164"/>
      <c r="BK289" s="164"/>
      <c r="BL289" s="164"/>
      <c r="BM289" s="164"/>
      <c r="BN289" s="164"/>
      <c r="BO289" s="164"/>
      <c r="BP289" s="164"/>
      <c r="BQ289" s="164"/>
      <c r="BR289" s="164"/>
      <c r="BS289" s="164"/>
      <c r="BT289" s="164"/>
    </row>
    <row r="290" spans="1:72" ht="15.75" customHeight="1" thickBot="1">
      <c r="A290" s="700" t="s">
        <v>217</v>
      </c>
      <c r="B290" s="702" t="s">
        <v>222</v>
      </c>
      <c r="C290" s="702"/>
      <c r="D290" s="182"/>
      <c r="E290"/>
      <c r="F290"/>
      <c r="G290" s="703" t="s">
        <v>200</v>
      </c>
      <c r="H290" s="703"/>
      <c r="I290" s="182">
        <f>D290+D291</f>
        <v>0</v>
      </c>
      <c r="J290"/>
      <c r="K290"/>
      <c r="L290"/>
      <c r="M290"/>
      <c r="N290"/>
      <c r="O290"/>
      <c r="P290"/>
      <c r="Q290"/>
      <c r="R290"/>
      <c r="S290"/>
      <c r="T290"/>
      <c r="U290"/>
      <c r="V290"/>
      <c r="W290"/>
      <c r="X290"/>
      <c r="Y290"/>
      <c r="Z290"/>
      <c r="AA290"/>
      <c r="AB290"/>
      <c r="AC290"/>
      <c r="AD290"/>
      <c r="AE290"/>
      <c r="AF290"/>
      <c r="AG290"/>
      <c r="AM290" s="164"/>
      <c r="AN290" s="164"/>
      <c r="AO290" s="164"/>
      <c r="AP290" s="164"/>
      <c r="AQ290" s="164"/>
      <c r="AR290" s="164"/>
      <c r="AS290" s="164"/>
      <c r="AT290" s="164"/>
      <c r="AU290" s="164"/>
      <c r="AV290" s="164"/>
      <c r="AW290" s="164"/>
      <c r="AX290" s="164"/>
      <c r="AY290" s="164"/>
      <c r="AZ290" s="164"/>
      <c r="BA290" s="164"/>
      <c r="BB290" s="164"/>
      <c r="BC290" s="164"/>
      <c r="BD290" s="164"/>
      <c r="BE290" s="164"/>
      <c r="BF290" s="164"/>
      <c r="BG290" s="164"/>
      <c r="BH290" s="164"/>
      <c r="BI290" s="164"/>
      <c r="BJ290" s="164"/>
      <c r="BK290" s="164"/>
      <c r="BL290" s="164"/>
      <c r="BM290" s="164"/>
      <c r="BN290" s="164"/>
      <c r="BO290" s="164"/>
      <c r="BP290" s="164"/>
      <c r="BQ290" s="164"/>
      <c r="BR290" s="164"/>
      <c r="BS290" s="164"/>
      <c r="BT290" s="164"/>
    </row>
    <row r="291" spans="1:72" ht="15.75" thickBot="1">
      <c r="A291" s="701"/>
      <c r="B291" s="702" t="s">
        <v>228</v>
      </c>
      <c r="C291" s="702"/>
      <c r="D291" s="182"/>
      <c r="E291"/>
      <c r="F291"/>
      <c r="G291" s="704" t="s">
        <v>229</v>
      </c>
      <c r="H291" s="704"/>
      <c r="I291" s="182">
        <f>D292+D293</f>
        <v>0</v>
      </c>
      <c r="J291"/>
      <c r="K291"/>
      <c r="L291"/>
      <c r="M291"/>
      <c r="N291"/>
      <c r="O291"/>
      <c r="P291"/>
      <c r="Q291"/>
      <c r="R291"/>
      <c r="S291"/>
      <c r="T291"/>
      <c r="U291"/>
      <c r="V291"/>
      <c r="W291"/>
      <c r="X291"/>
      <c r="Y291"/>
      <c r="Z291"/>
      <c r="AA291"/>
      <c r="AB291"/>
      <c r="AC291"/>
      <c r="AD291"/>
      <c r="AE291"/>
      <c r="AF291"/>
      <c r="AG291"/>
      <c r="AM291" s="164"/>
      <c r="AN291" s="164"/>
      <c r="AO291" s="164"/>
      <c r="AP291" s="164"/>
      <c r="AQ291" s="164"/>
      <c r="AR291" s="164"/>
      <c r="AS291" s="164"/>
      <c r="AT291" s="164"/>
      <c r="AU291" s="164"/>
      <c r="AV291" s="164"/>
      <c r="AW291" s="164"/>
      <c r="AX291" s="164"/>
      <c r="AY291" s="164"/>
      <c r="AZ291" s="164"/>
      <c r="BA291" s="164"/>
      <c r="BB291" s="164"/>
      <c r="BC291" s="164"/>
      <c r="BD291" s="164"/>
      <c r="BE291" s="164"/>
      <c r="BF291" s="164"/>
      <c r="BG291" s="164"/>
      <c r="BH291" s="164"/>
      <c r="BI291" s="164"/>
      <c r="BJ291" s="164"/>
      <c r="BK291" s="164"/>
      <c r="BL291" s="164"/>
      <c r="BM291" s="164"/>
      <c r="BN291" s="164"/>
      <c r="BO291" s="164"/>
      <c r="BP291" s="164"/>
      <c r="BQ291" s="164"/>
      <c r="BR291" s="164"/>
      <c r="BS291" s="164"/>
      <c r="BT291" s="164"/>
    </row>
    <row r="292" spans="1:72" ht="15.75" thickBot="1">
      <c r="A292" s="700" t="s">
        <v>230</v>
      </c>
      <c r="B292" s="705" t="s">
        <v>222</v>
      </c>
      <c r="C292" s="705"/>
      <c r="D292" s="182"/>
      <c r="E292"/>
      <c r="F292"/>
      <c r="G292" s="706" t="s">
        <v>172</v>
      </c>
      <c r="H292" s="706"/>
      <c r="I292" s="182">
        <f>D294+D295</f>
        <v>0</v>
      </c>
      <c r="J292"/>
      <c r="K292"/>
      <c r="L292"/>
      <c r="M292"/>
      <c r="N292"/>
      <c r="O292"/>
      <c r="P292"/>
      <c r="Q292"/>
      <c r="R292"/>
      <c r="S292"/>
      <c r="T292"/>
      <c r="U292"/>
      <c r="V292"/>
      <c r="W292"/>
      <c r="X292"/>
      <c r="Y292"/>
      <c r="Z292"/>
      <c r="AA292"/>
      <c r="AB292"/>
      <c r="AC292"/>
      <c r="AD292"/>
      <c r="AE292"/>
      <c r="AF292"/>
      <c r="AG292"/>
      <c r="AM292" s="164"/>
      <c r="AN292" s="164"/>
      <c r="AO292" s="164"/>
      <c r="AP292" s="164"/>
      <c r="AQ292" s="164"/>
      <c r="AR292" s="164"/>
      <c r="AS292" s="164"/>
      <c r="AT292" s="164"/>
      <c r="AU292" s="164"/>
      <c r="AV292" s="164"/>
      <c r="AW292" s="164"/>
      <c r="AX292" s="164"/>
      <c r="AY292" s="164"/>
      <c r="AZ292" s="164"/>
      <c r="BA292" s="164"/>
      <c r="BB292" s="164"/>
      <c r="BC292" s="164"/>
      <c r="BD292" s="164"/>
      <c r="BE292" s="164"/>
      <c r="BF292" s="164"/>
      <c r="BG292" s="164"/>
      <c r="BH292" s="164"/>
      <c r="BI292" s="164"/>
      <c r="BJ292" s="164"/>
      <c r="BK292" s="164"/>
      <c r="BL292" s="164"/>
      <c r="BM292" s="164"/>
      <c r="BN292" s="164"/>
      <c r="BO292" s="164"/>
      <c r="BP292" s="164"/>
      <c r="BQ292" s="164"/>
      <c r="BR292" s="164"/>
      <c r="BS292" s="164"/>
      <c r="BT292" s="164"/>
    </row>
    <row r="293" spans="1:72" ht="15" customHeight="1" thickBot="1">
      <c r="A293" s="701"/>
      <c r="B293" s="705" t="s">
        <v>228</v>
      </c>
      <c r="C293" s="705"/>
      <c r="D293" s="182"/>
      <c r="E293"/>
      <c r="F293"/>
      <c r="G293"/>
      <c r="H293"/>
      <c r="I293"/>
      <c r="J293"/>
      <c r="K293"/>
      <c r="L293"/>
      <c r="M293"/>
      <c r="N293"/>
      <c r="O293"/>
      <c r="P293"/>
      <c r="Q293"/>
      <c r="R293"/>
      <c r="S293"/>
      <c r="T293"/>
      <c r="U293"/>
      <c r="V293"/>
      <c r="W293"/>
      <c r="X293"/>
      <c r="Y293"/>
      <c r="Z293"/>
      <c r="AA293"/>
      <c r="AB293"/>
      <c r="AC293"/>
      <c r="AD293"/>
      <c r="AE293"/>
      <c r="AF293"/>
      <c r="AG293"/>
      <c r="AM293" s="164"/>
      <c r="AN293" s="164"/>
      <c r="AO293" s="164"/>
      <c r="AP293" s="164"/>
      <c r="AQ293" s="164"/>
      <c r="AR293" s="164"/>
      <c r="AS293" s="164"/>
      <c r="AT293" s="164"/>
      <c r="AU293" s="164"/>
      <c r="AV293" s="164"/>
      <c r="AW293" s="164"/>
      <c r="AX293" s="164"/>
      <c r="AY293" s="164"/>
      <c r="AZ293" s="164"/>
      <c r="BA293" s="164"/>
      <c r="BB293" s="164"/>
      <c r="BC293" s="164"/>
      <c r="BD293" s="164"/>
      <c r="BE293" s="164"/>
      <c r="BF293" s="164"/>
      <c r="BG293" s="164"/>
      <c r="BH293" s="164"/>
      <c r="BI293" s="164"/>
      <c r="BJ293" s="164"/>
      <c r="BK293" s="164"/>
      <c r="BL293" s="164"/>
      <c r="BM293" s="164"/>
      <c r="BN293" s="164"/>
      <c r="BO293" s="164"/>
      <c r="BP293" s="164"/>
      <c r="BQ293" s="164"/>
      <c r="BR293" s="164"/>
      <c r="BS293" s="164"/>
      <c r="BT293" s="164"/>
    </row>
    <row r="294" spans="1:72" ht="15" customHeight="1" thickBot="1">
      <c r="A294" s="700" t="s">
        <v>172</v>
      </c>
      <c r="B294" s="707" t="s">
        <v>222</v>
      </c>
      <c r="C294" s="707"/>
      <c r="D294" s="182"/>
      <c r="E294"/>
      <c r="F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  <c r="W294"/>
      <c r="X294"/>
      <c r="Y294"/>
      <c r="Z294"/>
      <c r="AA294"/>
      <c r="AB294"/>
      <c r="AC294"/>
      <c r="AD294"/>
      <c r="AE294"/>
      <c r="AF294"/>
      <c r="AG294"/>
      <c r="AM294" s="164"/>
      <c r="AN294" s="164"/>
      <c r="AO294" s="164"/>
      <c r="AP294" s="164"/>
      <c r="AQ294" s="164"/>
      <c r="AR294" s="164"/>
      <c r="AS294" s="164"/>
      <c r="AT294" s="164"/>
      <c r="AU294" s="164"/>
      <c r="AV294" s="164"/>
      <c r="AW294" s="164"/>
      <c r="AX294" s="164"/>
      <c r="AY294" s="164"/>
      <c r="AZ294" s="164"/>
      <c r="BA294" s="164"/>
      <c r="BB294" s="164"/>
      <c r="BC294" s="164"/>
      <c r="BD294" s="164"/>
      <c r="BE294" s="164"/>
      <c r="BF294" s="164"/>
      <c r="BG294" s="164"/>
      <c r="BH294" s="164"/>
      <c r="BI294" s="164"/>
      <c r="BJ294" s="164"/>
      <c r="BK294" s="164"/>
      <c r="BL294" s="164"/>
      <c r="BM294" s="164"/>
      <c r="BN294" s="164"/>
      <c r="BO294" s="164"/>
      <c r="BP294" s="164"/>
      <c r="BQ294" s="164"/>
      <c r="BR294" s="164"/>
      <c r="BS294" s="164"/>
      <c r="BT294" s="164"/>
    </row>
    <row r="295" spans="1:72" ht="15" customHeight="1" thickBot="1">
      <c r="A295" s="701"/>
      <c r="B295" s="707" t="s">
        <v>228</v>
      </c>
      <c r="C295" s="707"/>
      <c r="D295" s="182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  <c r="W295"/>
      <c r="X295"/>
      <c r="Y295"/>
      <c r="Z295"/>
      <c r="AA295"/>
      <c r="AB295"/>
      <c r="AC295"/>
      <c r="AD295"/>
      <c r="AE295"/>
      <c r="AF295"/>
      <c r="AG295"/>
      <c r="AM295" s="164"/>
      <c r="AN295" s="164"/>
      <c r="AO295" s="164"/>
      <c r="AP295" s="164"/>
      <c r="AQ295" s="164"/>
      <c r="AR295" s="164"/>
      <c r="AS295" s="164"/>
      <c r="AT295" s="164"/>
      <c r="AU295" s="164"/>
      <c r="AV295" s="164"/>
      <c r="AW295" s="164"/>
      <c r="AX295" s="164"/>
      <c r="AY295" s="164"/>
      <c r="AZ295" s="164"/>
      <c r="BA295" s="164"/>
      <c r="BB295" s="164"/>
      <c r="BC295" s="164"/>
      <c r="BD295" s="164"/>
      <c r="BE295" s="164"/>
      <c r="BF295" s="164"/>
      <c r="BG295" s="164"/>
      <c r="BH295" s="164"/>
      <c r="BI295" s="164"/>
      <c r="BJ295" s="164"/>
      <c r="BK295" s="164"/>
      <c r="BL295" s="164"/>
      <c r="BM295" s="164"/>
      <c r="BN295" s="164"/>
      <c r="BO295" s="164"/>
      <c r="BP295" s="164"/>
      <c r="BQ295" s="164"/>
      <c r="BR295" s="164"/>
      <c r="BS295" s="164"/>
      <c r="BT295" s="164"/>
    </row>
    <row r="296" spans="1:72" ht="30" customHeight="1">
      <c r="A296" s="183"/>
      <c r="B296" s="184"/>
      <c r="C296" s="184"/>
      <c r="D296" s="185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  <c r="W296"/>
      <c r="X296"/>
      <c r="Y296"/>
      <c r="Z296"/>
      <c r="AA296"/>
      <c r="AB296"/>
      <c r="AC296"/>
      <c r="AD296"/>
      <c r="AE296"/>
      <c r="AF296"/>
      <c r="AG296"/>
      <c r="AM296" s="164"/>
      <c r="AN296" s="164"/>
      <c r="AO296" s="164"/>
      <c r="AP296" s="164"/>
      <c r="AQ296" s="164"/>
      <c r="AR296" s="164"/>
      <c r="AS296" s="164"/>
      <c r="AT296" s="164"/>
      <c r="AU296" s="164"/>
      <c r="AV296" s="164"/>
      <c r="AW296" s="164"/>
      <c r="AX296" s="164"/>
      <c r="AY296" s="164"/>
      <c r="AZ296" s="164"/>
      <c r="BA296" s="164"/>
      <c r="BB296" s="164"/>
      <c r="BC296" s="164"/>
      <c r="BD296" s="164"/>
      <c r="BE296" s="164"/>
      <c r="BF296" s="164"/>
      <c r="BG296" s="164"/>
      <c r="BH296" s="164"/>
      <c r="BI296" s="164"/>
      <c r="BJ296" s="164"/>
      <c r="BK296" s="164"/>
      <c r="BL296" s="164"/>
      <c r="BM296" s="164"/>
      <c r="BN296" s="164"/>
      <c r="BO296" s="164"/>
      <c r="BP296" s="164"/>
      <c r="BQ296" s="164"/>
      <c r="BR296" s="164"/>
      <c r="BS296" s="164"/>
      <c r="BT296" s="164"/>
    </row>
    <row r="297" spans="1:72" ht="30" customHeight="1">
      <c r="A297" s="183"/>
      <c r="B297" s="184"/>
      <c r="C297" s="184"/>
      <c r="D297" s="185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  <c r="W297"/>
      <c r="X297"/>
      <c r="Y297"/>
      <c r="Z297"/>
      <c r="AA297"/>
      <c r="AB297"/>
      <c r="AC297"/>
      <c r="AD297"/>
      <c r="AE297"/>
      <c r="AF297"/>
      <c r="AG297"/>
      <c r="AM297" s="164"/>
      <c r="AN297" s="164"/>
      <c r="AO297" s="164"/>
      <c r="AP297" s="164"/>
      <c r="AQ297" s="164"/>
      <c r="AR297" s="164"/>
      <c r="AS297" s="164"/>
      <c r="AT297" s="164"/>
      <c r="AU297" s="164"/>
      <c r="AV297" s="164"/>
      <c r="AW297" s="164"/>
      <c r="AX297" s="164"/>
      <c r="AY297" s="164"/>
      <c r="AZ297" s="164"/>
      <c r="BA297" s="164"/>
      <c r="BB297" s="164"/>
      <c r="BC297" s="164"/>
      <c r="BD297" s="164"/>
      <c r="BE297" s="164"/>
      <c r="BF297" s="164"/>
      <c r="BG297" s="164"/>
      <c r="BH297" s="164"/>
      <c r="BI297" s="164"/>
      <c r="BJ297" s="164"/>
      <c r="BK297" s="164"/>
      <c r="BL297" s="164"/>
      <c r="BM297" s="164"/>
      <c r="BN297" s="164"/>
      <c r="BO297" s="164"/>
      <c r="BP297" s="164"/>
      <c r="BQ297" s="164"/>
      <c r="BR297" s="164"/>
      <c r="BS297" s="164"/>
      <c r="BT297" s="164"/>
    </row>
    <row r="298" spans="1:72" ht="30" customHeight="1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  <c r="W298"/>
      <c r="X298"/>
      <c r="Y298"/>
      <c r="Z298"/>
      <c r="AA298"/>
      <c r="AB298"/>
      <c r="AC298"/>
      <c r="AD298"/>
      <c r="AE298"/>
      <c r="AF298"/>
      <c r="AG298"/>
      <c r="AH298"/>
      <c r="AM298" s="164"/>
      <c r="AN298" s="164"/>
      <c r="AO298" s="164"/>
      <c r="AP298" s="164"/>
      <c r="AQ298" s="164"/>
      <c r="AR298" s="164"/>
      <c r="AS298" s="164"/>
      <c r="AT298" s="164"/>
      <c r="AU298" s="164"/>
      <c r="AV298" s="164"/>
      <c r="AW298" s="164"/>
      <c r="AX298" s="164"/>
      <c r="AY298" s="164"/>
      <c r="AZ298" s="164"/>
      <c r="BA298" s="164"/>
      <c r="BB298" s="164"/>
      <c r="BC298" s="164"/>
      <c r="BD298" s="164"/>
      <c r="BE298" s="164"/>
      <c r="BF298" s="164"/>
      <c r="BG298" s="164"/>
      <c r="BH298" s="164"/>
      <c r="BI298" s="164"/>
      <c r="BJ298" s="164"/>
      <c r="BK298" s="164"/>
      <c r="BL298" s="164"/>
      <c r="BM298" s="164"/>
      <c r="BN298" s="164"/>
      <c r="BO298" s="164"/>
      <c r="BP298" s="164"/>
      <c r="BQ298" s="164"/>
      <c r="BR298" s="164"/>
      <c r="BS298" s="164"/>
      <c r="BT298" s="164"/>
    </row>
    <row r="299" spans="1:72" ht="30" customHeight="1">
      <c r="A299" s="186"/>
      <c r="B299" s="186"/>
      <c r="C299" s="186"/>
      <c r="D299" s="186"/>
      <c r="E299" s="186"/>
      <c r="F299" s="186"/>
      <c r="G299" s="186"/>
      <c r="H299"/>
      <c r="I299" s="187"/>
      <c r="J299" s="183"/>
      <c r="K299" s="183"/>
      <c r="L299" s="183"/>
      <c r="M299" s="183"/>
      <c r="N299" s="183"/>
      <c r="O299" s="183"/>
      <c r="P299" s="183"/>
      <c r="Q299" s="183"/>
      <c r="R299" s="183"/>
      <c r="S299" s="183"/>
      <c r="T299"/>
      <c r="U299"/>
      <c r="V299"/>
      <c r="W299"/>
      <c r="X299"/>
      <c r="Y299"/>
      <c r="Z299"/>
      <c r="AA299"/>
      <c r="AB299"/>
      <c r="AC299"/>
      <c r="AD299"/>
      <c r="AE299"/>
      <c r="AF299"/>
      <c r="AG299"/>
      <c r="AH299"/>
      <c r="AI299"/>
      <c r="AM299" s="164"/>
      <c r="AN299" s="164"/>
      <c r="AO299" s="164"/>
      <c r="AP299" s="164"/>
      <c r="AQ299" s="164"/>
      <c r="AR299" s="164"/>
      <c r="AS299" s="164"/>
      <c r="AT299" s="164"/>
      <c r="AU299" s="164"/>
      <c r="AV299" s="164"/>
      <c r="AW299" s="164"/>
      <c r="AX299" s="164"/>
      <c r="AY299" s="164"/>
      <c r="AZ299" s="164"/>
      <c r="BA299" s="164"/>
      <c r="BB299" s="164"/>
      <c r="BC299" s="164"/>
      <c r="BD299" s="164"/>
      <c r="BE299" s="164"/>
      <c r="BF299" s="164"/>
      <c r="BG299" s="164"/>
      <c r="BH299" s="164"/>
      <c r="BI299" s="164"/>
      <c r="BJ299" s="164"/>
      <c r="BK299" s="164"/>
      <c r="BL299" s="164"/>
      <c r="BM299" s="164"/>
      <c r="BN299" s="164"/>
      <c r="BO299" s="164"/>
      <c r="BP299" s="164"/>
      <c r="BQ299" s="164"/>
      <c r="BR299" s="164"/>
      <c r="BS299" s="164"/>
      <c r="BT299" s="164"/>
    </row>
    <row r="300" spans="1:72" ht="30" customHeight="1">
      <c r="A300" s="186"/>
      <c r="B300" s="186"/>
      <c r="C300" s="186"/>
      <c r="D300" s="186"/>
      <c r="E300" s="186"/>
      <c r="F300" s="186"/>
      <c r="G300" s="186"/>
      <c r="H300"/>
      <c r="I300" s="187"/>
      <c r="J300" s="183"/>
      <c r="K300" s="183"/>
      <c r="L300" s="183"/>
      <c r="M300" s="183"/>
      <c r="N300" s="183"/>
      <c r="O300" s="183"/>
      <c r="P300" s="183"/>
      <c r="Q300" s="183"/>
      <c r="R300" s="183"/>
      <c r="S300" s="183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M300" s="164"/>
      <c r="AN300" s="164"/>
      <c r="AO300" s="164"/>
      <c r="AP300" s="164"/>
      <c r="AQ300" s="164"/>
      <c r="AR300" s="164"/>
      <c r="AS300" s="164"/>
      <c r="AT300" s="164"/>
      <c r="AU300" s="164"/>
      <c r="AV300" s="164"/>
      <c r="AW300" s="164"/>
      <c r="AX300" s="164"/>
      <c r="AY300" s="164"/>
      <c r="AZ300" s="164"/>
      <c r="BA300" s="164"/>
      <c r="BB300" s="164"/>
      <c r="BC300" s="164"/>
      <c r="BD300" s="164"/>
      <c r="BE300" s="164"/>
      <c r="BF300" s="164"/>
      <c r="BG300" s="164"/>
      <c r="BH300" s="164"/>
      <c r="BI300" s="164"/>
      <c r="BJ300" s="164"/>
      <c r="BK300" s="164"/>
      <c r="BL300" s="164"/>
      <c r="BM300" s="164"/>
      <c r="BN300" s="164"/>
      <c r="BO300" s="164"/>
      <c r="BP300" s="164"/>
      <c r="BQ300" s="164"/>
      <c r="BR300" s="164"/>
      <c r="BS300" s="164"/>
      <c r="BT300" s="164"/>
    </row>
    <row r="301" spans="1:72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M301" s="164"/>
      <c r="AN301" s="164"/>
      <c r="AO301" s="164"/>
      <c r="AP301" s="164"/>
      <c r="AQ301" s="164"/>
      <c r="AR301" s="164"/>
      <c r="AS301" s="164"/>
      <c r="AT301" s="164"/>
      <c r="AU301" s="164"/>
      <c r="AV301" s="164"/>
      <c r="AW301" s="164"/>
      <c r="AX301" s="164"/>
      <c r="AY301" s="164"/>
      <c r="AZ301" s="164"/>
      <c r="BA301" s="164"/>
      <c r="BB301" s="164"/>
      <c r="BC301" s="164"/>
      <c r="BD301" s="164"/>
      <c r="BE301" s="164"/>
      <c r="BF301" s="164"/>
      <c r="BG301" s="164"/>
      <c r="BH301" s="164"/>
      <c r="BI301" s="164"/>
      <c r="BJ301" s="164"/>
      <c r="BK301" s="164"/>
      <c r="BL301" s="164"/>
      <c r="BM301" s="164"/>
      <c r="BN301" s="164"/>
      <c r="BO301" s="164"/>
      <c r="BP301" s="164"/>
      <c r="BQ301" s="164"/>
      <c r="BR301" s="164"/>
      <c r="BS301" s="164"/>
      <c r="BT301" s="164"/>
    </row>
    <row r="302" spans="1:72" ht="15.75" customHeight="1" thickBot="1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M302" s="164"/>
      <c r="AN302" s="164"/>
      <c r="AO302" s="164"/>
      <c r="AP302" s="164"/>
      <c r="AQ302" s="164"/>
      <c r="AR302" s="164"/>
      <c r="AS302" s="164"/>
      <c r="AT302" s="164"/>
      <c r="AU302" s="164"/>
      <c r="AV302" s="164"/>
      <c r="AW302" s="164"/>
      <c r="AX302" s="164"/>
      <c r="AY302" s="164"/>
      <c r="AZ302" s="164"/>
      <c r="BA302" s="164"/>
      <c r="BB302" s="164"/>
      <c r="BC302" s="164"/>
      <c r="BD302" s="164"/>
      <c r="BE302" s="164"/>
      <c r="BF302" s="164"/>
      <c r="BG302" s="164"/>
      <c r="BH302" s="164"/>
      <c r="BI302" s="164"/>
      <c r="BJ302" s="164"/>
      <c r="BK302" s="164"/>
      <c r="BL302" s="164"/>
      <c r="BM302" s="164"/>
      <c r="BN302" s="164"/>
      <c r="BO302" s="164"/>
      <c r="BP302" s="164"/>
      <c r="BQ302" s="164"/>
      <c r="BR302" s="164"/>
      <c r="BS302" s="164"/>
      <c r="BT302" s="164"/>
    </row>
    <row r="303" spans="1:72">
      <c r="A303" s="708" t="s">
        <v>231</v>
      </c>
      <c r="B303" s="188" t="s">
        <v>232</v>
      </c>
      <c r="C303" s="189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M303" s="164"/>
      <c r="AN303" s="164"/>
      <c r="AO303" s="164"/>
      <c r="AP303" s="164"/>
      <c r="AQ303" s="164"/>
      <c r="AR303" s="164"/>
      <c r="AS303" s="164"/>
      <c r="AT303" s="164"/>
      <c r="AU303" s="164"/>
      <c r="AV303" s="164"/>
      <c r="AW303" s="164"/>
      <c r="AX303" s="164"/>
      <c r="AY303" s="164"/>
      <c r="AZ303" s="164"/>
      <c r="BA303" s="164"/>
      <c r="BB303" s="164"/>
      <c r="BC303" s="164"/>
      <c r="BD303" s="164"/>
      <c r="BE303" s="164"/>
      <c r="BF303" s="164"/>
      <c r="BG303" s="164"/>
      <c r="BH303" s="164"/>
      <c r="BI303" s="164"/>
      <c r="BJ303" s="164"/>
      <c r="BK303" s="164"/>
      <c r="BL303" s="164"/>
      <c r="BM303" s="164"/>
      <c r="BN303" s="164"/>
      <c r="BO303" s="164"/>
      <c r="BP303" s="164"/>
      <c r="BQ303" s="164"/>
      <c r="BR303" s="164"/>
      <c r="BS303" s="164"/>
      <c r="BT303" s="164"/>
    </row>
    <row r="304" spans="1:72">
      <c r="A304" s="709"/>
      <c r="B304" s="190" t="s">
        <v>233</v>
      </c>
      <c r="C304" s="191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M304" s="164"/>
      <c r="AN304" s="164"/>
      <c r="AO304" s="164"/>
      <c r="AP304" s="164"/>
      <c r="AQ304" s="164"/>
      <c r="AR304" s="164"/>
      <c r="AS304" s="164"/>
      <c r="AT304" s="164"/>
      <c r="AU304" s="164"/>
      <c r="AV304" s="164"/>
      <c r="AW304" s="164"/>
      <c r="AX304" s="164"/>
      <c r="AY304" s="164"/>
      <c r="AZ304" s="164"/>
      <c r="BA304" s="164"/>
      <c r="BB304" s="164"/>
      <c r="BC304" s="164"/>
      <c r="BD304" s="164"/>
      <c r="BE304" s="164"/>
      <c r="BF304" s="164"/>
      <c r="BG304" s="164"/>
      <c r="BH304" s="164"/>
      <c r="BI304" s="164"/>
      <c r="BJ304" s="164"/>
      <c r="BK304" s="164"/>
      <c r="BL304" s="164"/>
      <c r="BM304" s="164"/>
      <c r="BN304" s="164"/>
      <c r="BO304" s="164"/>
      <c r="BP304" s="164"/>
      <c r="BQ304" s="164"/>
      <c r="BR304" s="164"/>
      <c r="BS304" s="164"/>
      <c r="BT304" s="164"/>
    </row>
    <row r="305" spans="1:72">
      <c r="A305" s="710" t="s">
        <v>234</v>
      </c>
      <c r="B305" s="192" t="s">
        <v>232</v>
      </c>
      <c r="C305" s="191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  <c r="W305"/>
      <c r="X305"/>
      <c r="Y305"/>
      <c r="Z305"/>
      <c r="AA305"/>
      <c r="AB305"/>
      <c r="AC305"/>
      <c r="AD305"/>
      <c r="AE305"/>
      <c r="AF305"/>
      <c r="AG305"/>
      <c r="AH305"/>
      <c r="AM305" s="164"/>
      <c r="AN305" s="164"/>
      <c r="AO305" s="164"/>
      <c r="AP305" s="164"/>
      <c r="AQ305" s="164"/>
      <c r="AR305" s="164"/>
      <c r="AS305" s="164"/>
      <c r="AT305" s="164"/>
      <c r="AU305" s="164"/>
      <c r="AV305" s="164"/>
      <c r="AW305" s="164"/>
      <c r="AX305" s="164"/>
      <c r="AY305" s="164"/>
      <c r="AZ305" s="164"/>
      <c r="BA305" s="164"/>
      <c r="BB305" s="164"/>
      <c r="BC305" s="164"/>
      <c r="BD305" s="164"/>
      <c r="BE305" s="164"/>
      <c r="BF305" s="164"/>
      <c r="BG305" s="164"/>
      <c r="BH305" s="164"/>
      <c r="BI305" s="164"/>
      <c r="BJ305" s="164"/>
      <c r="BK305" s="164"/>
      <c r="BL305" s="164"/>
      <c r="BM305" s="164"/>
      <c r="BN305" s="164"/>
      <c r="BO305" s="164"/>
      <c r="BP305" s="164"/>
      <c r="BQ305" s="164"/>
      <c r="BR305" s="164"/>
      <c r="BS305" s="164"/>
      <c r="BT305" s="164"/>
    </row>
    <row r="306" spans="1:72" ht="30" customHeight="1">
      <c r="A306" s="710"/>
      <c r="B306" s="190" t="s">
        <v>233</v>
      </c>
      <c r="C306" s="191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  <c r="W306"/>
      <c r="X306"/>
      <c r="Y306"/>
      <c r="Z306"/>
      <c r="AA306"/>
      <c r="AB306"/>
      <c r="AC306"/>
      <c r="AD306"/>
      <c r="AE306"/>
      <c r="AF306"/>
      <c r="AG306"/>
      <c r="AH306"/>
      <c r="AM306" s="164"/>
      <c r="AN306" s="164"/>
      <c r="AO306" s="164"/>
      <c r="AP306" s="164"/>
      <c r="AQ306" s="164"/>
      <c r="AR306" s="164"/>
      <c r="AS306" s="164"/>
      <c r="AT306" s="164"/>
      <c r="AU306" s="164"/>
      <c r="AV306" s="164"/>
      <c r="AW306" s="164"/>
      <c r="AX306" s="164"/>
      <c r="AY306" s="164"/>
      <c r="AZ306" s="164"/>
      <c r="BA306" s="164"/>
      <c r="BB306" s="164"/>
      <c r="BC306" s="164"/>
      <c r="BD306" s="164"/>
      <c r="BE306" s="164"/>
      <c r="BF306" s="164"/>
      <c r="BG306" s="164"/>
      <c r="BH306" s="164"/>
      <c r="BI306" s="164"/>
      <c r="BJ306" s="164"/>
      <c r="BK306" s="164"/>
      <c r="BL306" s="164"/>
      <c r="BM306" s="164"/>
      <c r="BN306" s="164"/>
      <c r="BO306" s="164"/>
      <c r="BP306" s="164"/>
      <c r="BQ306" s="164"/>
      <c r="BR306" s="164"/>
      <c r="BS306" s="164"/>
      <c r="BT306" s="164"/>
    </row>
    <row r="307" spans="1:72" ht="30" customHeight="1">
      <c r="A307" s="710" t="s">
        <v>235</v>
      </c>
      <c r="B307" s="192" t="s">
        <v>232</v>
      </c>
      <c r="C307" s="191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  <c r="W307"/>
      <c r="X307"/>
      <c r="Y307"/>
      <c r="Z307"/>
      <c r="AA307"/>
      <c r="AB307"/>
      <c r="AC307"/>
      <c r="AD307"/>
      <c r="AE307"/>
      <c r="AF307"/>
      <c r="AG307"/>
      <c r="AH307"/>
      <c r="AM307" s="164"/>
      <c r="AN307" s="164"/>
      <c r="AO307" s="164"/>
      <c r="AP307" s="164"/>
      <c r="AQ307" s="164"/>
      <c r="AR307" s="164"/>
      <c r="AS307" s="164"/>
      <c r="AT307" s="164"/>
      <c r="AU307" s="164"/>
      <c r="AV307" s="164"/>
      <c r="AW307" s="164"/>
      <c r="AX307" s="164"/>
      <c r="AY307" s="164"/>
      <c r="AZ307" s="164"/>
      <c r="BA307" s="164"/>
      <c r="BB307" s="164"/>
      <c r="BC307" s="164"/>
      <c r="BD307" s="164"/>
      <c r="BE307" s="164"/>
      <c r="BF307" s="164"/>
      <c r="BG307" s="164"/>
      <c r="BH307" s="164"/>
      <c r="BI307" s="164"/>
      <c r="BJ307" s="164"/>
      <c r="BK307" s="164"/>
      <c r="BL307" s="164"/>
      <c r="BM307" s="164"/>
      <c r="BN307" s="164"/>
      <c r="BO307" s="164"/>
      <c r="BP307" s="164"/>
      <c r="BQ307" s="164"/>
      <c r="BR307" s="164"/>
      <c r="BS307" s="164"/>
      <c r="BT307" s="164"/>
    </row>
    <row r="308" spans="1:72" ht="30" customHeight="1">
      <c r="A308" s="710"/>
      <c r="B308" s="190" t="s">
        <v>233</v>
      </c>
      <c r="C308" s="191"/>
      <c r="AM308" s="164"/>
      <c r="AN308" s="164"/>
      <c r="AO308" s="164"/>
      <c r="AP308" s="164"/>
      <c r="AQ308" s="164"/>
      <c r="AR308" s="164"/>
      <c r="AS308" s="164"/>
      <c r="AT308" s="164"/>
      <c r="AU308" s="164"/>
      <c r="AV308" s="164"/>
      <c r="AW308" s="164"/>
      <c r="AX308" s="164"/>
      <c r="AY308" s="164"/>
      <c r="AZ308" s="164"/>
      <c r="BA308" s="164"/>
      <c r="BB308" s="164"/>
      <c r="BC308" s="164"/>
      <c r="BD308" s="164"/>
      <c r="BE308" s="164"/>
      <c r="BF308" s="164"/>
      <c r="BG308" s="164"/>
      <c r="BH308" s="164"/>
      <c r="BI308" s="164"/>
      <c r="BJ308" s="164"/>
      <c r="BK308" s="164"/>
      <c r="BL308" s="164"/>
      <c r="BM308" s="164"/>
      <c r="BN308" s="164"/>
      <c r="BO308" s="164"/>
      <c r="BP308" s="164"/>
      <c r="BQ308" s="164"/>
      <c r="BR308" s="164"/>
      <c r="BS308" s="164"/>
      <c r="BT308" s="164"/>
    </row>
    <row r="309" spans="1:72">
      <c r="A309" s="710" t="s">
        <v>236</v>
      </c>
      <c r="B309" s="192" t="s">
        <v>232</v>
      </c>
      <c r="C309" s="191"/>
      <c r="AM309" s="164"/>
      <c r="AN309" s="164"/>
      <c r="AO309" s="164"/>
      <c r="AP309" s="164"/>
      <c r="AQ309" s="164"/>
      <c r="AR309" s="164"/>
      <c r="AS309" s="164"/>
      <c r="AT309" s="164"/>
      <c r="AU309" s="164"/>
      <c r="AV309" s="164"/>
      <c r="AW309" s="164"/>
      <c r="AX309" s="164"/>
      <c r="AY309" s="164"/>
      <c r="AZ309" s="164"/>
      <c r="BA309" s="164"/>
      <c r="BB309" s="164"/>
      <c r="BC309" s="164"/>
      <c r="BD309" s="164"/>
      <c r="BE309" s="164"/>
      <c r="BF309" s="164"/>
      <c r="BG309" s="164"/>
      <c r="BH309" s="164"/>
      <c r="BI309" s="164"/>
      <c r="BJ309" s="164"/>
      <c r="BK309" s="164"/>
      <c r="BL309" s="164"/>
      <c r="BM309" s="164"/>
      <c r="BN309" s="164"/>
      <c r="BO309" s="164"/>
      <c r="BP309" s="164"/>
      <c r="BQ309" s="164"/>
      <c r="BR309" s="164"/>
      <c r="BS309" s="164"/>
      <c r="BT309" s="164"/>
    </row>
    <row r="310" spans="1:72" ht="15.75" thickBot="1">
      <c r="A310" s="711"/>
      <c r="B310" s="193" t="s">
        <v>233</v>
      </c>
      <c r="C310" s="194"/>
      <c r="AM310" s="164"/>
      <c r="AN310" s="164"/>
      <c r="AO310" s="164"/>
      <c r="AP310" s="164"/>
      <c r="AQ310" s="164"/>
      <c r="AR310" s="164"/>
      <c r="AS310" s="164"/>
      <c r="AT310" s="164"/>
      <c r="AU310" s="164"/>
      <c r="AV310" s="164"/>
      <c r="AW310" s="164"/>
      <c r="AX310" s="164"/>
      <c r="AY310" s="164"/>
      <c r="AZ310" s="164"/>
      <c r="BA310" s="164"/>
      <c r="BB310" s="164"/>
      <c r="BC310" s="164"/>
      <c r="BD310" s="164"/>
      <c r="BE310" s="164"/>
      <c r="BF310" s="164"/>
      <c r="BG310" s="164"/>
      <c r="BH310" s="164"/>
      <c r="BI310" s="164"/>
      <c r="BJ310" s="164"/>
      <c r="BK310" s="164"/>
      <c r="BL310" s="164"/>
      <c r="BM310" s="164"/>
      <c r="BN310" s="164"/>
      <c r="BO310" s="164"/>
      <c r="BP310" s="164"/>
      <c r="BQ310" s="164"/>
      <c r="BR310" s="164"/>
      <c r="BS310" s="164"/>
      <c r="BT310" s="164"/>
    </row>
    <row r="311" spans="1:72">
      <c r="AM311" s="164"/>
      <c r="AN311" s="164"/>
      <c r="AO311" s="164"/>
      <c r="AP311" s="164"/>
      <c r="AQ311" s="164"/>
      <c r="AR311" s="164"/>
      <c r="AS311" s="164"/>
      <c r="AT311" s="164"/>
      <c r="AU311" s="164"/>
      <c r="AV311" s="164"/>
      <c r="AW311" s="164"/>
      <c r="AX311" s="164"/>
      <c r="AY311" s="164"/>
      <c r="AZ311" s="164"/>
      <c r="BA311" s="164"/>
      <c r="BB311" s="164"/>
      <c r="BC311" s="164"/>
      <c r="BD311" s="164"/>
      <c r="BE311" s="164"/>
      <c r="BF311" s="164"/>
      <c r="BG311" s="164"/>
      <c r="BH311" s="164"/>
      <c r="BI311" s="164"/>
      <c r="BJ311" s="164"/>
      <c r="BK311" s="164"/>
      <c r="BL311" s="164"/>
      <c r="BM311" s="164"/>
      <c r="BN311" s="164"/>
      <c r="BO311" s="164"/>
      <c r="BP311" s="164"/>
      <c r="BQ311" s="164"/>
      <c r="BR311" s="164"/>
      <c r="BS311" s="164"/>
      <c r="BT311" s="164"/>
    </row>
    <row r="312" spans="1:72">
      <c r="AM312" s="164"/>
      <c r="AN312" s="164"/>
      <c r="AO312" s="164"/>
      <c r="AP312" s="164"/>
      <c r="AQ312" s="164"/>
      <c r="AR312" s="164"/>
      <c r="AS312" s="164"/>
      <c r="AT312" s="164"/>
      <c r="AU312" s="164"/>
      <c r="AV312" s="164"/>
      <c r="AW312" s="164"/>
      <c r="AX312" s="164"/>
      <c r="AY312" s="164"/>
      <c r="AZ312" s="164"/>
      <c r="BA312" s="164"/>
      <c r="BB312" s="164"/>
      <c r="BC312" s="164"/>
      <c r="BD312" s="164"/>
      <c r="BE312" s="164"/>
      <c r="BF312" s="164"/>
      <c r="BG312" s="164"/>
      <c r="BH312" s="164"/>
      <c r="BI312" s="164"/>
      <c r="BJ312" s="164"/>
      <c r="BK312" s="164"/>
      <c r="BL312" s="164"/>
      <c r="BM312" s="164"/>
      <c r="BN312" s="164"/>
      <c r="BO312" s="164"/>
      <c r="BP312" s="164"/>
      <c r="BQ312" s="164"/>
      <c r="BR312" s="164"/>
      <c r="BS312" s="164"/>
      <c r="BT312" s="164"/>
    </row>
    <row r="313" spans="1:72">
      <c r="AM313" s="164"/>
      <c r="AN313" s="164"/>
      <c r="AO313" s="164"/>
      <c r="AP313" s="164"/>
      <c r="AQ313" s="164"/>
      <c r="AR313" s="164"/>
      <c r="AS313" s="164"/>
      <c r="AT313" s="164"/>
      <c r="AU313" s="164"/>
      <c r="AV313" s="164"/>
      <c r="AW313" s="164"/>
      <c r="AX313" s="164"/>
      <c r="AY313" s="164"/>
      <c r="AZ313" s="164"/>
      <c r="BA313" s="164"/>
      <c r="BB313" s="164"/>
      <c r="BC313" s="164"/>
      <c r="BD313" s="164"/>
      <c r="BE313" s="164"/>
      <c r="BF313" s="164"/>
      <c r="BG313" s="164"/>
      <c r="BH313" s="164"/>
      <c r="BI313" s="164"/>
      <c r="BJ313" s="164"/>
      <c r="BK313" s="164"/>
      <c r="BL313" s="164"/>
      <c r="BM313" s="164"/>
      <c r="BN313" s="164"/>
      <c r="BO313" s="164"/>
      <c r="BP313" s="164"/>
      <c r="BQ313" s="164"/>
      <c r="BR313" s="164"/>
      <c r="BS313" s="164"/>
      <c r="BT313" s="164"/>
    </row>
    <row r="314" spans="1:72">
      <c r="AM314" s="164"/>
      <c r="AN314" s="164"/>
      <c r="AO314" s="164"/>
      <c r="AP314" s="164"/>
      <c r="AQ314" s="164"/>
      <c r="AR314" s="164"/>
      <c r="AS314" s="164"/>
      <c r="AT314" s="164"/>
      <c r="AU314" s="164"/>
      <c r="AV314" s="164"/>
      <c r="AW314" s="164"/>
      <c r="AX314" s="164"/>
      <c r="AY314" s="164"/>
      <c r="AZ314" s="164"/>
      <c r="BA314" s="164"/>
      <c r="BB314" s="164"/>
      <c r="BC314" s="164"/>
      <c r="BD314" s="164"/>
      <c r="BE314" s="164"/>
      <c r="BF314" s="164"/>
      <c r="BG314" s="164"/>
      <c r="BH314" s="164"/>
      <c r="BI314" s="164"/>
      <c r="BJ314" s="164"/>
      <c r="BK314" s="164"/>
      <c r="BL314" s="164"/>
      <c r="BM314" s="164"/>
      <c r="BN314" s="164"/>
      <c r="BO314" s="164"/>
      <c r="BP314" s="164"/>
      <c r="BQ314" s="164"/>
      <c r="BR314" s="164"/>
      <c r="BS314" s="164"/>
      <c r="BT314" s="164"/>
    </row>
    <row r="315" spans="1:72">
      <c r="AM315" s="164"/>
      <c r="AN315" s="164"/>
      <c r="AO315" s="164"/>
      <c r="AP315" s="164"/>
      <c r="AQ315" s="164"/>
      <c r="AR315" s="164"/>
      <c r="AS315" s="164"/>
      <c r="AT315" s="164"/>
      <c r="AU315" s="164"/>
      <c r="AV315" s="164"/>
      <c r="AW315" s="164"/>
      <c r="AX315" s="164"/>
      <c r="AY315" s="164"/>
      <c r="AZ315" s="164"/>
      <c r="BA315" s="164"/>
      <c r="BB315" s="164"/>
      <c r="BC315" s="164"/>
      <c r="BD315" s="164"/>
      <c r="BE315" s="164"/>
      <c r="BF315" s="164"/>
      <c r="BG315" s="164"/>
      <c r="BH315" s="164"/>
      <c r="BI315" s="164"/>
      <c r="BJ315" s="164"/>
      <c r="BK315" s="164"/>
      <c r="BL315" s="164"/>
      <c r="BM315" s="164"/>
      <c r="BN315" s="164"/>
      <c r="BO315" s="164"/>
      <c r="BP315" s="164"/>
      <c r="BQ315" s="164"/>
      <c r="BR315" s="164"/>
      <c r="BS315" s="164"/>
      <c r="BT315" s="164"/>
    </row>
    <row r="316" spans="1:72">
      <c r="AM316" s="164"/>
      <c r="AN316" s="164"/>
      <c r="AO316" s="164"/>
      <c r="AP316" s="164"/>
      <c r="AQ316" s="164"/>
      <c r="AR316" s="164"/>
      <c r="AS316" s="164"/>
      <c r="AT316" s="164"/>
      <c r="AU316" s="164"/>
      <c r="AV316" s="164"/>
      <c r="AW316" s="164"/>
      <c r="AX316" s="164"/>
      <c r="AY316" s="164"/>
      <c r="AZ316" s="164"/>
      <c r="BA316" s="164"/>
      <c r="BB316" s="164"/>
      <c r="BC316" s="164"/>
      <c r="BD316" s="164"/>
      <c r="BE316" s="164"/>
      <c r="BF316" s="164"/>
      <c r="BG316" s="164"/>
      <c r="BH316" s="164"/>
      <c r="BI316" s="164"/>
      <c r="BJ316" s="164"/>
      <c r="BK316" s="164"/>
      <c r="BL316" s="164"/>
      <c r="BM316" s="164"/>
      <c r="BN316" s="164"/>
      <c r="BO316" s="164"/>
      <c r="BP316" s="164"/>
      <c r="BQ316" s="164"/>
      <c r="BR316" s="164"/>
      <c r="BS316" s="164"/>
      <c r="BT316" s="164"/>
    </row>
    <row r="317" spans="1:72" ht="15.75" thickBot="1">
      <c r="AM317" s="164"/>
      <c r="AN317" s="164"/>
      <c r="AO317" s="164"/>
      <c r="AP317" s="164"/>
      <c r="AQ317" s="164"/>
      <c r="AR317" s="164"/>
      <c r="AS317" s="164"/>
      <c r="AT317" s="164"/>
      <c r="AU317" s="164"/>
      <c r="AV317" s="164"/>
      <c r="AW317" s="164"/>
      <c r="AX317" s="164"/>
      <c r="AY317" s="164"/>
      <c r="AZ317" s="164"/>
      <c r="BA317" s="164"/>
      <c r="BB317" s="164"/>
      <c r="BC317" s="164"/>
      <c r="BD317" s="164"/>
      <c r="BE317" s="164"/>
      <c r="BF317" s="164"/>
      <c r="BG317" s="164"/>
      <c r="BH317" s="164"/>
      <c r="BI317" s="164"/>
      <c r="BJ317" s="164"/>
      <c r="BK317" s="164"/>
      <c r="BL317" s="164"/>
      <c r="BM317" s="164"/>
      <c r="BN317" s="164"/>
      <c r="BO317" s="164"/>
      <c r="BP317" s="164"/>
      <c r="BQ317" s="164"/>
      <c r="BR317" s="164"/>
      <c r="BS317" s="164"/>
      <c r="BT317" s="164"/>
    </row>
    <row r="318" spans="1:72" ht="15.75" thickTop="1">
      <c r="A318" s="712" t="s">
        <v>224</v>
      </c>
      <c r="B318" s="715" t="s">
        <v>15</v>
      </c>
      <c r="C318" s="716"/>
      <c r="D318" s="716"/>
      <c r="E318" s="716"/>
      <c r="F318" s="716"/>
      <c r="G318" s="716"/>
      <c r="H318" s="716"/>
      <c r="I318" s="716"/>
      <c r="J318" s="716" t="s">
        <v>16</v>
      </c>
      <c r="K318" s="716"/>
      <c r="L318" s="716"/>
      <c r="M318" s="716"/>
      <c r="N318" s="716"/>
      <c r="O318" s="716"/>
      <c r="P318" s="716"/>
      <c r="Q318" s="716"/>
      <c r="R318" s="716" t="s">
        <v>17</v>
      </c>
      <c r="S318" s="716"/>
      <c r="T318" s="716"/>
      <c r="U318" s="716"/>
      <c r="V318" s="716"/>
      <c r="W318" s="716"/>
      <c r="X318" s="716"/>
      <c r="Y318" s="716"/>
      <c r="Z318" s="716" t="s">
        <v>18</v>
      </c>
      <c r="AA318" s="716"/>
      <c r="AB318" s="716"/>
      <c r="AC318" s="716"/>
      <c r="AD318" s="716"/>
      <c r="AE318" s="716"/>
      <c r="AF318" s="716"/>
      <c r="AG318" s="717"/>
      <c r="AM318" s="164"/>
      <c r="AN318" s="164"/>
      <c r="AO318" s="164"/>
      <c r="AP318" s="164"/>
      <c r="AQ318" s="164"/>
      <c r="AR318" s="164"/>
      <c r="AS318" s="164"/>
      <c r="AT318" s="164"/>
      <c r="AU318" s="164"/>
      <c r="AV318" s="164"/>
      <c r="AW318" s="164"/>
      <c r="AX318" s="164"/>
      <c r="AY318" s="164"/>
      <c r="AZ318" s="164"/>
      <c r="BA318" s="164"/>
      <c r="BB318" s="164"/>
      <c r="BC318" s="164"/>
      <c r="BD318" s="164"/>
      <c r="BE318" s="164"/>
      <c r="BF318" s="164"/>
      <c r="BG318" s="164"/>
      <c r="BH318" s="164"/>
      <c r="BI318" s="164"/>
      <c r="BJ318" s="164"/>
      <c r="BK318" s="164"/>
      <c r="BL318" s="164"/>
      <c r="BM318" s="164"/>
      <c r="BN318" s="164"/>
      <c r="BO318" s="164"/>
      <c r="BP318" s="164"/>
      <c r="BQ318" s="164"/>
      <c r="BR318" s="164"/>
      <c r="BS318" s="164"/>
      <c r="BT318" s="164"/>
    </row>
    <row r="319" spans="1:72" ht="15.75" thickBot="1">
      <c r="A319" s="713"/>
      <c r="B319" s="656" t="s">
        <v>12</v>
      </c>
      <c r="C319" s="639"/>
      <c r="D319" s="639"/>
      <c r="E319" s="639"/>
      <c r="F319" s="639" t="s">
        <v>13</v>
      </c>
      <c r="G319" s="639"/>
      <c r="H319" s="639"/>
      <c r="I319" s="639"/>
      <c r="J319" s="639" t="s">
        <v>12</v>
      </c>
      <c r="K319" s="639"/>
      <c r="L319" s="639"/>
      <c r="M319" s="639"/>
      <c r="N319" s="639" t="s">
        <v>13</v>
      </c>
      <c r="O319" s="639"/>
      <c r="P319" s="639"/>
      <c r="Q319" s="639"/>
      <c r="R319" s="639" t="s">
        <v>12</v>
      </c>
      <c r="S319" s="639"/>
      <c r="T319" s="639"/>
      <c r="U319" s="639"/>
      <c r="V319" s="639" t="s">
        <v>13</v>
      </c>
      <c r="W319" s="639"/>
      <c r="X319" s="639"/>
      <c r="Y319" s="639"/>
      <c r="Z319" s="639" t="s">
        <v>12</v>
      </c>
      <c r="AA319" s="639"/>
      <c r="AB319" s="639"/>
      <c r="AC319" s="639"/>
      <c r="AD319" s="639" t="s">
        <v>13</v>
      </c>
      <c r="AE319" s="639"/>
      <c r="AF319" s="639"/>
      <c r="AG319" s="718"/>
      <c r="AM319" s="164"/>
      <c r="AN319" s="164"/>
      <c r="AO319" s="164"/>
      <c r="AP319" s="164"/>
      <c r="AQ319" s="164"/>
      <c r="AR319" s="164"/>
      <c r="AS319" s="164"/>
      <c r="AT319" s="164"/>
      <c r="AU319" s="164"/>
      <c r="AV319" s="164"/>
      <c r="AW319" s="164"/>
      <c r="AX319" s="164"/>
      <c r="AY319" s="164"/>
      <c r="AZ319" s="164"/>
      <c r="BA319" s="164"/>
      <c r="BB319" s="164"/>
      <c r="BC319" s="164"/>
      <c r="BD319" s="164"/>
      <c r="BE319" s="164"/>
      <c r="BF319" s="164"/>
      <c r="BG319" s="164"/>
      <c r="BH319" s="164"/>
      <c r="BI319" s="164"/>
      <c r="BJ319" s="164"/>
      <c r="BK319" s="164"/>
      <c r="BL319" s="164"/>
      <c r="BM319" s="164"/>
      <c r="BN319" s="164"/>
      <c r="BO319" s="164"/>
      <c r="BP319" s="164"/>
      <c r="BQ319" s="164"/>
      <c r="BR319" s="164"/>
      <c r="BS319" s="164"/>
      <c r="BT319" s="164"/>
    </row>
    <row r="320" spans="1:72" ht="15.75" thickBot="1">
      <c r="A320" s="714"/>
      <c r="B320" s="195" t="s">
        <v>167</v>
      </c>
      <c r="C320" s="196" t="s">
        <v>168</v>
      </c>
      <c r="D320" s="196" t="s">
        <v>169</v>
      </c>
      <c r="E320" s="196" t="s">
        <v>170</v>
      </c>
      <c r="F320" s="196" t="s">
        <v>167</v>
      </c>
      <c r="G320" s="196" t="s">
        <v>168</v>
      </c>
      <c r="H320" s="196" t="s">
        <v>169</v>
      </c>
      <c r="I320" s="196" t="s">
        <v>170</v>
      </c>
      <c r="J320" s="196" t="s">
        <v>167</v>
      </c>
      <c r="K320" s="196" t="s">
        <v>168</v>
      </c>
      <c r="L320" s="196" t="s">
        <v>169</v>
      </c>
      <c r="M320" s="196" t="s">
        <v>170</v>
      </c>
      <c r="N320" s="196" t="s">
        <v>167</v>
      </c>
      <c r="O320" s="196" t="s">
        <v>168</v>
      </c>
      <c r="P320" s="196" t="s">
        <v>169</v>
      </c>
      <c r="Q320" s="196" t="s">
        <v>170</v>
      </c>
      <c r="R320" s="196" t="s">
        <v>167</v>
      </c>
      <c r="S320" s="196" t="s">
        <v>168</v>
      </c>
      <c r="T320" s="196" t="s">
        <v>169</v>
      </c>
      <c r="U320" s="196" t="s">
        <v>170</v>
      </c>
      <c r="V320" s="196" t="s">
        <v>167</v>
      </c>
      <c r="W320" s="196" t="s">
        <v>168</v>
      </c>
      <c r="X320" s="196" t="s">
        <v>169</v>
      </c>
      <c r="Y320" s="196" t="s">
        <v>170</v>
      </c>
      <c r="Z320" s="196" t="s">
        <v>167</v>
      </c>
      <c r="AA320" s="196" t="s">
        <v>168</v>
      </c>
      <c r="AB320" s="196" t="s">
        <v>169</v>
      </c>
      <c r="AC320" s="196" t="s">
        <v>170</v>
      </c>
      <c r="AD320" s="196" t="s">
        <v>167</v>
      </c>
      <c r="AE320" s="196" t="s">
        <v>168</v>
      </c>
      <c r="AF320" s="196" t="s">
        <v>169</v>
      </c>
      <c r="AG320" s="197" t="s">
        <v>170</v>
      </c>
      <c r="AH320" s="198" t="s">
        <v>237</v>
      </c>
      <c r="AM320" s="164"/>
      <c r="AN320" s="164"/>
      <c r="AO320" s="164"/>
      <c r="AP320" s="164"/>
      <c r="AQ320" s="164"/>
      <c r="AR320" s="164"/>
      <c r="AS320" s="164"/>
      <c r="AT320" s="164"/>
      <c r="AU320" s="164"/>
      <c r="AV320" s="164"/>
      <c r="AW320" s="164"/>
      <c r="AX320" s="164"/>
      <c r="AY320" s="164"/>
      <c r="AZ320" s="164"/>
      <c r="BA320" s="164"/>
      <c r="BB320" s="164"/>
      <c r="BC320" s="164"/>
      <c r="BD320" s="164"/>
      <c r="BE320" s="164"/>
      <c r="BF320" s="164"/>
      <c r="BG320" s="164"/>
      <c r="BH320" s="164"/>
      <c r="BI320" s="164"/>
      <c r="BJ320" s="164"/>
      <c r="BK320" s="164"/>
      <c r="BL320" s="164"/>
      <c r="BM320" s="164"/>
      <c r="BN320" s="164"/>
      <c r="BO320" s="164"/>
      <c r="BP320" s="164"/>
      <c r="BQ320" s="164"/>
      <c r="BR320" s="164"/>
      <c r="BS320" s="164"/>
      <c r="BT320" s="164"/>
    </row>
    <row r="321" spans="1:72" ht="26.1" customHeight="1" thickTop="1" thickBot="1">
      <c r="A321" s="199" t="s">
        <v>238</v>
      </c>
      <c r="B321" s="99"/>
      <c r="C321" s="100"/>
      <c r="D321" s="100"/>
      <c r="E321" s="200"/>
      <c r="F321" s="108"/>
      <c r="G321" s="100"/>
      <c r="H321" s="100"/>
      <c r="I321" s="101"/>
      <c r="J321" s="99"/>
      <c r="K321" s="100"/>
      <c r="L321" s="100"/>
      <c r="M321" s="200"/>
      <c r="N321" s="108"/>
      <c r="O321" s="100"/>
      <c r="P321" s="100"/>
      <c r="Q321" s="101"/>
      <c r="R321" s="99"/>
      <c r="S321" s="100"/>
      <c r="T321" s="100"/>
      <c r="U321" s="200"/>
      <c r="V321" s="108"/>
      <c r="W321" s="100"/>
      <c r="X321" s="100"/>
      <c r="Y321" s="101"/>
      <c r="Z321" s="99"/>
      <c r="AA321" s="100"/>
      <c r="AB321" s="100"/>
      <c r="AC321" s="200"/>
      <c r="AD321" s="108"/>
      <c r="AE321" s="100"/>
      <c r="AF321" s="100"/>
      <c r="AG321" s="201"/>
      <c r="AH321" s="202">
        <f>SUM(B321:AG321)</f>
        <v>0</v>
      </c>
      <c r="AM321" s="164"/>
      <c r="AN321" s="164"/>
      <c r="AO321" s="164"/>
      <c r="AP321" s="164"/>
      <c r="AQ321" s="164"/>
      <c r="AR321" s="164"/>
      <c r="AS321" s="164"/>
      <c r="AT321" s="164"/>
      <c r="AU321" s="164"/>
      <c r="AV321" s="164"/>
      <c r="AW321" s="164"/>
      <c r="AX321" s="164"/>
      <c r="AY321" s="164"/>
      <c r="AZ321" s="164"/>
      <c r="BA321" s="164"/>
      <c r="BB321" s="164"/>
      <c r="BC321" s="164"/>
      <c r="BD321" s="164"/>
      <c r="BE321" s="164"/>
      <c r="BF321" s="164"/>
      <c r="BG321" s="164"/>
      <c r="BH321" s="164"/>
      <c r="BI321" s="164"/>
      <c r="BJ321" s="164"/>
      <c r="BK321" s="164"/>
      <c r="BL321" s="164"/>
      <c r="BM321" s="164"/>
      <c r="BN321" s="164"/>
      <c r="BO321" s="164"/>
      <c r="BP321" s="164"/>
      <c r="BQ321" s="164"/>
      <c r="BR321" s="164"/>
      <c r="BS321" s="164"/>
      <c r="BT321" s="164"/>
    </row>
    <row r="322" spans="1:72" ht="26.1" customHeight="1" thickTop="1">
      <c r="A322" s="203" t="s">
        <v>239</v>
      </c>
      <c r="B322" s="102"/>
      <c r="C322" s="103"/>
      <c r="D322" s="103"/>
      <c r="E322" s="191"/>
      <c r="F322" s="109"/>
      <c r="G322" s="103"/>
      <c r="H322" s="103"/>
      <c r="I322" s="104"/>
      <c r="J322" s="102"/>
      <c r="K322" s="103"/>
      <c r="L322" s="103"/>
      <c r="M322" s="191"/>
      <c r="N322" s="109"/>
      <c r="O322" s="103"/>
      <c r="P322" s="103"/>
      <c r="Q322" s="104"/>
      <c r="R322" s="102"/>
      <c r="S322" s="103"/>
      <c r="T322" s="103"/>
      <c r="U322" s="191"/>
      <c r="V322" s="109"/>
      <c r="W322" s="103"/>
      <c r="X322" s="103"/>
      <c r="Y322" s="104"/>
      <c r="Z322" s="102"/>
      <c r="AA322" s="103"/>
      <c r="AB322" s="103"/>
      <c r="AC322" s="191"/>
      <c r="AD322" s="109"/>
      <c r="AE322" s="103"/>
      <c r="AF322" s="103"/>
      <c r="AG322" s="204"/>
      <c r="AH322" s="205">
        <f t="shared" ref="AH322:AH323" si="466">SUM(B322:AG322)</f>
        <v>0</v>
      </c>
      <c r="AM322" s="164"/>
      <c r="AN322" s="164"/>
      <c r="AO322" s="164"/>
      <c r="AP322" s="164"/>
      <c r="AQ322" s="164"/>
      <c r="AR322" s="164"/>
      <c r="AS322" s="164"/>
      <c r="AT322" s="164"/>
      <c r="AU322" s="164"/>
      <c r="AV322" s="164"/>
      <c r="AW322" s="164"/>
      <c r="AX322" s="164"/>
      <c r="AY322" s="164"/>
      <c r="AZ322" s="164"/>
      <c r="BA322" s="164"/>
      <c r="BB322" s="164"/>
      <c r="BC322" s="164"/>
      <c r="BD322" s="164"/>
      <c r="BE322" s="164"/>
      <c r="BF322" s="164"/>
      <c r="BG322" s="164"/>
      <c r="BH322" s="164"/>
      <c r="BI322" s="164"/>
      <c r="BJ322" s="164"/>
      <c r="BK322" s="164"/>
      <c r="BL322" s="164"/>
      <c r="BM322" s="164"/>
      <c r="BN322" s="164"/>
      <c r="BO322" s="164"/>
      <c r="BP322" s="164"/>
      <c r="BQ322" s="164"/>
      <c r="BR322" s="164"/>
      <c r="BS322" s="164"/>
      <c r="BT322" s="164"/>
    </row>
    <row r="323" spans="1:72" ht="26.1" customHeight="1">
      <c r="A323" s="206" t="s">
        <v>240</v>
      </c>
      <c r="B323" s="102"/>
      <c r="C323" s="103"/>
      <c r="D323" s="103"/>
      <c r="E323" s="191"/>
      <c r="F323" s="109"/>
      <c r="G323" s="103"/>
      <c r="H323" s="103"/>
      <c r="I323" s="104"/>
      <c r="J323" s="102"/>
      <c r="K323" s="103"/>
      <c r="L323" s="103"/>
      <c r="M323" s="191"/>
      <c r="N323" s="109"/>
      <c r="O323" s="103"/>
      <c r="P323" s="103"/>
      <c r="Q323" s="104"/>
      <c r="R323" s="102"/>
      <c r="S323" s="103"/>
      <c r="T323" s="103"/>
      <c r="U323" s="191"/>
      <c r="V323" s="109"/>
      <c r="W323" s="103"/>
      <c r="X323" s="103"/>
      <c r="Y323" s="104"/>
      <c r="Z323" s="102"/>
      <c r="AA323" s="103"/>
      <c r="AB323" s="103"/>
      <c r="AC323" s="191"/>
      <c r="AD323" s="109"/>
      <c r="AE323" s="103"/>
      <c r="AF323" s="103"/>
      <c r="AG323" s="204"/>
      <c r="AH323" s="205">
        <f t="shared" si="466"/>
        <v>0</v>
      </c>
      <c r="AM323" s="164"/>
      <c r="AN323" s="164"/>
      <c r="AO323" s="164"/>
      <c r="AP323" s="164"/>
      <c r="AQ323" s="164"/>
      <c r="AR323" s="164"/>
      <c r="AS323" s="164"/>
      <c r="AT323" s="164"/>
      <c r="AU323" s="164"/>
      <c r="AV323" s="164"/>
      <c r="AW323" s="164"/>
      <c r="AX323" s="164"/>
      <c r="AY323" s="164"/>
      <c r="AZ323" s="164"/>
      <c r="BA323" s="164"/>
      <c r="BB323" s="164"/>
      <c r="BC323" s="164"/>
      <c r="BD323" s="164"/>
      <c r="BE323" s="164"/>
      <c r="BF323" s="164"/>
      <c r="BG323" s="164"/>
      <c r="BH323" s="164"/>
      <c r="BI323" s="164"/>
      <c r="BJ323" s="164"/>
      <c r="BK323" s="164"/>
      <c r="BL323" s="164"/>
      <c r="BM323" s="164"/>
      <c r="BN323" s="164"/>
      <c r="BO323" s="164"/>
      <c r="BP323" s="164"/>
      <c r="BQ323" s="164"/>
      <c r="BR323" s="164"/>
      <c r="BS323" s="164"/>
      <c r="BT323" s="164"/>
    </row>
    <row r="324" spans="1:72" ht="26.1" customHeight="1" thickBot="1">
      <c r="A324" s="221" t="s">
        <v>241</v>
      </c>
      <c r="B324" s="105"/>
      <c r="C324" s="106"/>
      <c r="D324" s="106"/>
      <c r="E324" s="207"/>
      <c r="F324" s="110"/>
      <c r="G324" s="106"/>
      <c r="H324" s="106"/>
      <c r="I324" s="107"/>
      <c r="J324" s="105"/>
      <c r="K324" s="106"/>
      <c r="L324" s="106"/>
      <c r="M324" s="207"/>
      <c r="N324" s="110"/>
      <c r="O324" s="106"/>
      <c r="P324" s="106"/>
      <c r="Q324" s="107"/>
      <c r="R324" s="105"/>
      <c r="S324" s="106"/>
      <c r="T324" s="106"/>
      <c r="U324" s="207"/>
      <c r="V324" s="110"/>
      <c r="W324" s="106"/>
      <c r="X324" s="106"/>
      <c r="Y324" s="107"/>
      <c r="Z324" s="105"/>
      <c r="AA324" s="106"/>
      <c r="AB324" s="106"/>
      <c r="AC324" s="207"/>
      <c r="AD324" s="110"/>
      <c r="AE324" s="106"/>
      <c r="AF324" s="106"/>
      <c r="AG324" s="208"/>
      <c r="AH324" s="209">
        <f>SUM(AH321:AH323)</f>
        <v>0</v>
      </c>
    </row>
    <row r="325" spans="1:72" ht="16.5" thickTop="1" thickBot="1">
      <c r="AH325" s="210">
        <f>SUM(AH321:AH324)</f>
        <v>0</v>
      </c>
    </row>
    <row r="326" spans="1:72">
      <c r="AH326" s="211"/>
    </row>
    <row r="327" spans="1:72">
      <c r="AH327" s="211"/>
    </row>
    <row r="328" spans="1:72">
      <c r="AH328" s="211"/>
    </row>
    <row r="329" spans="1:72">
      <c r="AH329" s="211"/>
    </row>
    <row r="330" spans="1:72">
      <c r="AH330" s="211"/>
    </row>
    <row r="331" spans="1:72">
      <c r="AH331" s="211"/>
    </row>
    <row r="332" spans="1:72" ht="15.75" thickBot="1"/>
    <row r="333" spans="1:72" ht="15.75" thickTop="1">
      <c r="A333" s="712" t="s">
        <v>1</v>
      </c>
      <c r="B333" s="715" t="s">
        <v>15</v>
      </c>
      <c r="C333" s="716"/>
      <c r="D333" s="716"/>
      <c r="E333" s="716"/>
      <c r="F333" s="716"/>
      <c r="G333" s="716"/>
      <c r="H333" s="716"/>
      <c r="I333" s="716"/>
      <c r="J333" s="716" t="s">
        <v>16</v>
      </c>
      <c r="K333" s="716"/>
      <c r="L333" s="716"/>
      <c r="M333" s="716"/>
      <c r="N333" s="716"/>
      <c r="O333" s="716"/>
      <c r="P333" s="716"/>
      <c r="Q333" s="716"/>
      <c r="R333" s="716" t="s">
        <v>17</v>
      </c>
      <c r="S333" s="716"/>
      <c r="T333" s="716"/>
      <c r="U333" s="716"/>
      <c r="V333" s="716"/>
      <c r="W333" s="716"/>
      <c r="X333" s="716"/>
      <c r="Y333" s="716"/>
      <c r="Z333" s="716" t="s">
        <v>18</v>
      </c>
      <c r="AA333" s="716"/>
      <c r="AB333" s="716"/>
      <c r="AC333" s="716"/>
      <c r="AD333" s="716"/>
      <c r="AE333" s="716"/>
      <c r="AF333" s="716"/>
      <c r="AG333" s="717"/>
    </row>
    <row r="334" spans="1:72">
      <c r="A334" s="713"/>
      <c r="B334" s="656" t="s">
        <v>12</v>
      </c>
      <c r="C334" s="639"/>
      <c r="D334" s="639"/>
      <c r="E334" s="639"/>
      <c r="F334" s="639" t="s">
        <v>13</v>
      </c>
      <c r="G334" s="639"/>
      <c r="H334" s="639"/>
      <c r="I334" s="639"/>
      <c r="J334" s="639" t="s">
        <v>12</v>
      </c>
      <c r="K334" s="639"/>
      <c r="L334" s="639"/>
      <c r="M334" s="639"/>
      <c r="N334" s="639" t="s">
        <v>13</v>
      </c>
      <c r="O334" s="639"/>
      <c r="P334" s="639"/>
      <c r="Q334" s="639"/>
      <c r="R334" s="639" t="s">
        <v>12</v>
      </c>
      <c r="S334" s="639"/>
      <c r="T334" s="639"/>
      <c r="U334" s="639"/>
      <c r="V334" s="639" t="s">
        <v>13</v>
      </c>
      <c r="W334" s="639"/>
      <c r="X334" s="639"/>
      <c r="Y334" s="639"/>
      <c r="Z334" s="639" t="s">
        <v>12</v>
      </c>
      <c r="AA334" s="639"/>
      <c r="AB334" s="639"/>
      <c r="AC334" s="639"/>
      <c r="AD334" s="639" t="s">
        <v>13</v>
      </c>
      <c r="AE334" s="639"/>
      <c r="AF334" s="639"/>
      <c r="AG334" s="718"/>
    </row>
    <row r="335" spans="1:72" ht="15.75" thickBot="1">
      <c r="A335" s="714"/>
      <c r="B335" s="195" t="s">
        <v>167</v>
      </c>
      <c r="C335" s="196" t="s">
        <v>168</v>
      </c>
      <c r="D335" s="196" t="s">
        <v>169</v>
      </c>
      <c r="E335" s="196" t="s">
        <v>170</v>
      </c>
      <c r="F335" s="196" t="s">
        <v>167</v>
      </c>
      <c r="G335" s="196" t="s">
        <v>168</v>
      </c>
      <c r="H335" s="196" t="s">
        <v>169</v>
      </c>
      <c r="I335" s="196" t="s">
        <v>170</v>
      </c>
      <c r="J335" s="196" t="s">
        <v>167</v>
      </c>
      <c r="K335" s="196" t="s">
        <v>168</v>
      </c>
      <c r="L335" s="196" t="s">
        <v>169</v>
      </c>
      <c r="M335" s="196" t="s">
        <v>170</v>
      </c>
      <c r="N335" s="196" t="s">
        <v>167</v>
      </c>
      <c r="O335" s="196" t="s">
        <v>168</v>
      </c>
      <c r="P335" s="196" t="s">
        <v>169</v>
      </c>
      <c r="Q335" s="196" t="s">
        <v>170</v>
      </c>
      <c r="R335" s="196" t="s">
        <v>167</v>
      </c>
      <c r="S335" s="196" t="s">
        <v>168</v>
      </c>
      <c r="T335" s="196" t="s">
        <v>169</v>
      </c>
      <c r="U335" s="196" t="s">
        <v>170</v>
      </c>
      <c r="V335" s="196" t="s">
        <v>167</v>
      </c>
      <c r="W335" s="196" t="s">
        <v>168</v>
      </c>
      <c r="X335" s="196" t="s">
        <v>169</v>
      </c>
      <c r="Y335" s="196" t="s">
        <v>170</v>
      </c>
      <c r="Z335" s="196" t="s">
        <v>167</v>
      </c>
      <c r="AA335" s="196" t="s">
        <v>168</v>
      </c>
      <c r="AB335" s="196" t="s">
        <v>169</v>
      </c>
      <c r="AC335" s="196" t="s">
        <v>170</v>
      </c>
      <c r="AD335" s="196" t="s">
        <v>167</v>
      </c>
      <c r="AE335" s="196" t="s">
        <v>168</v>
      </c>
      <c r="AF335" s="196" t="s">
        <v>169</v>
      </c>
      <c r="AG335" s="212" t="s">
        <v>170</v>
      </c>
    </row>
    <row r="336" spans="1:72" ht="26.1" customHeight="1" thickTop="1">
      <c r="A336" s="199" t="s">
        <v>238</v>
      </c>
      <c r="B336" s="99"/>
      <c r="C336" s="100"/>
      <c r="D336" s="100"/>
      <c r="E336" s="200"/>
      <c r="F336" s="108"/>
      <c r="G336" s="100"/>
      <c r="H336" s="100"/>
      <c r="I336" s="101"/>
      <c r="J336" s="99"/>
      <c r="K336" s="100"/>
      <c r="L336" s="100"/>
      <c r="M336" s="200"/>
      <c r="N336" s="108"/>
      <c r="O336" s="100"/>
      <c r="P336" s="100"/>
      <c r="Q336" s="101"/>
      <c r="R336" s="99"/>
      <c r="S336" s="100"/>
      <c r="T336" s="100"/>
      <c r="U336" s="200"/>
      <c r="V336" s="108"/>
      <c r="W336" s="100"/>
      <c r="X336" s="100"/>
      <c r="Y336" s="101"/>
      <c r="Z336" s="99"/>
      <c r="AA336" s="100"/>
      <c r="AB336" s="100"/>
      <c r="AC336" s="200"/>
      <c r="AD336" s="108"/>
      <c r="AE336" s="100"/>
      <c r="AF336" s="100"/>
      <c r="AG336" s="201"/>
      <c r="AH336" s="213">
        <f>SUM(B336:AG336)</f>
        <v>0</v>
      </c>
    </row>
    <row r="337" spans="1:34" ht="26.1" customHeight="1">
      <c r="A337" s="199" t="s">
        <v>239</v>
      </c>
      <c r="B337" s="102"/>
      <c r="C337" s="103"/>
      <c r="D337" s="103"/>
      <c r="E337" s="191"/>
      <c r="F337" s="109"/>
      <c r="G337" s="103"/>
      <c r="H337" s="103"/>
      <c r="I337" s="104"/>
      <c r="J337" s="102"/>
      <c r="K337" s="103"/>
      <c r="L337" s="103"/>
      <c r="M337" s="191"/>
      <c r="N337" s="109"/>
      <c r="O337" s="103"/>
      <c r="P337" s="103"/>
      <c r="Q337" s="104"/>
      <c r="R337" s="102"/>
      <c r="S337" s="103"/>
      <c r="T337" s="103"/>
      <c r="U337" s="191"/>
      <c r="V337" s="109"/>
      <c r="W337" s="103"/>
      <c r="X337" s="103"/>
      <c r="Y337" s="104"/>
      <c r="Z337" s="102"/>
      <c r="AA337" s="103"/>
      <c r="AB337" s="103"/>
      <c r="AC337" s="191"/>
      <c r="AD337" s="109"/>
      <c r="AE337" s="103"/>
      <c r="AF337" s="103"/>
      <c r="AG337" s="204"/>
      <c r="AH337" s="214">
        <f t="shared" ref="AH337:AH338" si="467">SUM(B337:AG337)</f>
        <v>0</v>
      </c>
    </row>
    <row r="338" spans="1:34" ht="26.1" customHeight="1">
      <c r="A338" s="199" t="s">
        <v>240</v>
      </c>
      <c r="B338" s="102"/>
      <c r="C338" s="103"/>
      <c r="D338" s="103"/>
      <c r="E338" s="191"/>
      <c r="F338" s="109"/>
      <c r="G338" s="103"/>
      <c r="H338" s="103"/>
      <c r="I338" s="104"/>
      <c r="J338" s="102"/>
      <c r="K338" s="103"/>
      <c r="L338" s="103"/>
      <c r="M338" s="191"/>
      <c r="N338" s="109"/>
      <c r="O338" s="103"/>
      <c r="P338" s="103"/>
      <c r="Q338" s="104"/>
      <c r="R338" s="102"/>
      <c r="S338" s="103"/>
      <c r="T338" s="103"/>
      <c r="U338" s="191"/>
      <c r="V338" s="109"/>
      <c r="W338" s="103"/>
      <c r="X338" s="103"/>
      <c r="Y338" s="104"/>
      <c r="Z338" s="102"/>
      <c r="AA338" s="103"/>
      <c r="AB338" s="103"/>
      <c r="AC338" s="191"/>
      <c r="AD338" s="109"/>
      <c r="AE338" s="103"/>
      <c r="AF338" s="103"/>
      <c r="AG338" s="204"/>
      <c r="AH338" s="214">
        <f t="shared" si="467"/>
        <v>0</v>
      </c>
    </row>
    <row r="339" spans="1:34" ht="26.1" customHeight="1" thickBot="1">
      <c r="A339" s="199" t="s">
        <v>241</v>
      </c>
      <c r="B339" s="105"/>
      <c r="C339" s="106"/>
      <c r="D339" s="106"/>
      <c r="E339" s="207"/>
      <c r="F339" s="110"/>
      <c r="G339" s="106"/>
      <c r="H339" s="106"/>
      <c r="I339" s="107"/>
      <c r="J339" s="105"/>
      <c r="K339" s="106"/>
      <c r="L339" s="106"/>
      <c r="M339" s="207"/>
      <c r="N339" s="110"/>
      <c r="O339" s="106"/>
      <c r="P339" s="106"/>
      <c r="Q339" s="107"/>
      <c r="R339" s="105"/>
      <c r="S339" s="106"/>
      <c r="T339" s="106"/>
      <c r="U339" s="207"/>
      <c r="V339" s="110"/>
      <c r="W339" s="106"/>
      <c r="X339" s="106"/>
      <c r="Y339" s="107"/>
      <c r="Z339" s="105"/>
      <c r="AA339" s="106"/>
      <c r="AB339" s="106"/>
      <c r="AC339" s="207"/>
      <c r="AD339" s="110"/>
      <c r="AE339" s="106"/>
      <c r="AF339" s="106"/>
      <c r="AG339" s="208"/>
      <c r="AH339" s="215">
        <f>SUM(AH336:AH338)</f>
        <v>0</v>
      </c>
    </row>
    <row r="340" spans="1:34" ht="16.5" thickTop="1" thickBot="1">
      <c r="AH340" s="216">
        <f>SUM(AH336:AH339)</f>
        <v>0</v>
      </c>
    </row>
    <row r="346" spans="1:34" ht="15.75" thickBot="1"/>
    <row r="347" spans="1:34" ht="15.75" thickTop="1">
      <c r="A347" s="712" t="s">
        <v>2</v>
      </c>
      <c r="B347" s="715" t="s">
        <v>15</v>
      </c>
      <c r="C347" s="716"/>
      <c r="D347" s="716"/>
      <c r="E347" s="716"/>
      <c r="F347" s="716"/>
      <c r="G347" s="716"/>
      <c r="H347" s="716"/>
      <c r="I347" s="716"/>
      <c r="J347" s="716" t="s">
        <v>16</v>
      </c>
      <c r="K347" s="716"/>
      <c r="L347" s="716"/>
      <c r="M347" s="716"/>
      <c r="N347" s="716"/>
      <c r="O347" s="716"/>
      <c r="P347" s="716"/>
      <c r="Q347" s="716"/>
      <c r="R347" s="716" t="s">
        <v>17</v>
      </c>
      <c r="S347" s="716"/>
      <c r="T347" s="716"/>
      <c r="U347" s="716"/>
      <c r="V347" s="716"/>
      <c r="W347" s="716"/>
      <c r="X347" s="716"/>
      <c r="Y347" s="716"/>
      <c r="Z347" s="716" t="s">
        <v>18</v>
      </c>
      <c r="AA347" s="716"/>
      <c r="AB347" s="716"/>
      <c r="AC347" s="716"/>
      <c r="AD347" s="716"/>
      <c r="AE347" s="716"/>
      <c r="AF347" s="716"/>
      <c r="AG347" s="717"/>
    </row>
    <row r="348" spans="1:34">
      <c r="A348" s="713"/>
      <c r="B348" s="656" t="s">
        <v>12</v>
      </c>
      <c r="C348" s="639"/>
      <c r="D348" s="639"/>
      <c r="E348" s="639"/>
      <c r="F348" s="639" t="s">
        <v>13</v>
      </c>
      <c r="G348" s="639"/>
      <c r="H348" s="639"/>
      <c r="I348" s="639"/>
      <c r="J348" s="639" t="s">
        <v>12</v>
      </c>
      <c r="K348" s="639"/>
      <c r="L348" s="639"/>
      <c r="M348" s="639"/>
      <c r="N348" s="639" t="s">
        <v>13</v>
      </c>
      <c r="O348" s="639"/>
      <c r="P348" s="639"/>
      <c r="Q348" s="639"/>
      <c r="R348" s="639" t="s">
        <v>12</v>
      </c>
      <c r="S348" s="639"/>
      <c r="T348" s="639"/>
      <c r="U348" s="639"/>
      <c r="V348" s="639" t="s">
        <v>13</v>
      </c>
      <c r="W348" s="639"/>
      <c r="X348" s="639"/>
      <c r="Y348" s="639"/>
      <c r="Z348" s="639" t="s">
        <v>12</v>
      </c>
      <c r="AA348" s="639"/>
      <c r="AB348" s="639"/>
      <c r="AC348" s="639"/>
      <c r="AD348" s="639" t="s">
        <v>13</v>
      </c>
      <c r="AE348" s="639"/>
      <c r="AF348" s="639"/>
      <c r="AG348" s="718"/>
    </row>
    <row r="349" spans="1:34" ht="15.75" thickBot="1">
      <c r="A349" s="714"/>
      <c r="B349" s="195" t="s">
        <v>167</v>
      </c>
      <c r="C349" s="196" t="s">
        <v>168</v>
      </c>
      <c r="D349" s="196" t="s">
        <v>169</v>
      </c>
      <c r="E349" s="196" t="s">
        <v>170</v>
      </c>
      <c r="F349" s="196" t="s">
        <v>167</v>
      </c>
      <c r="G349" s="196" t="s">
        <v>168</v>
      </c>
      <c r="H349" s="196" t="s">
        <v>169</v>
      </c>
      <c r="I349" s="196" t="s">
        <v>170</v>
      </c>
      <c r="J349" s="196" t="s">
        <v>167</v>
      </c>
      <c r="K349" s="196" t="s">
        <v>168</v>
      </c>
      <c r="L349" s="196" t="s">
        <v>169</v>
      </c>
      <c r="M349" s="196" t="s">
        <v>170</v>
      </c>
      <c r="N349" s="196" t="s">
        <v>167</v>
      </c>
      <c r="O349" s="196" t="s">
        <v>168</v>
      </c>
      <c r="P349" s="196" t="s">
        <v>169</v>
      </c>
      <c r="Q349" s="196" t="s">
        <v>170</v>
      </c>
      <c r="R349" s="196" t="s">
        <v>167</v>
      </c>
      <c r="S349" s="196" t="s">
        <v>168</v>
      </c>
      <c r="T349" s="196" t="s">
        <v>169</v>
      </c>
      <c r="U349" s="196" t="s">
        <v>170</v>
      </c>
      <c r="V349" s="196" t="s">
        <v>167</v>
      </c>
      <c r="W349" s="196" t="s">
        <v>168</v>
      </c>
      <c r="X349" s="196" t="s">
        <v>169</v>
      </c>
      <c r="Y349" s="196" t="s">
        <v>170</v>
      </c>
      <c r="Z349" s="196" t="s">
        <v>167</v>
      </c>
      <c r="AA349" s="196" t="s">
        <v>168</v>
      </c>
      <c r="AB349" s="196" t="s">
        <v>169</v>
      </c>
      <c r="AC349" s="196" t="s">
        <v>170</v>
      </c>
      <c r="AD349" s="196" t="s">
        <v>167</v>
      </c>
      <c r="AE349" s="196" t="s">
        <v>168</v>
      </c>
      <c r="AF349" s="196" t="s">
        <v>169</v>
      </c>
      <c r="AG349" s="212" t="s">
        <v>170</v>
      </c>
    </row>
    <row r="350" spans="1:34" ht="26.1" customHeight="1" thickTop="1" thickBot="1">
      <c r="A350" s="199" t="s">
        <v>238</v>
      </c>
      <c r="B350" s="99"/>
      <c r="C350" s="100"/>
      <c r="D350" s="100"/>
      <c r="E350" s="200"/>
      <c r="F350" s="108"/>
      <c r="G350" s="100"/>
      <c r="H350" s="100"/>
      <c r="I350" s="101"/>
      <c r="J350" s="99"/>
      <c r="K350" s="100"/>
      <c r="L350" s="100"/>
      <c r="M350" s="200"/>
      <c r="N350" s="108"/>
      <c r="O350" s="100"/>
      <c r="P350" s="100"/>
      <c r="Q350" s="101"/>
      <c r="R350" s="99"/>
      <c r="S350" s="100"/>
      <c r="T350" s="100"/>
      <c r="U350" s="200"/>
      <c r="V350" s="108"/>
      <c r="W350" s="100"/>
      <c r="X350" s="100"/>
      <c r="Y350" s="101"/>
      <c r="Z350" s="99"/>
      <c r="AA350" s="100"/>
      <c r="AB350" s="100"/>
      <c r="AC350" s="200"/>
      <c r="AD350" s="108"/>
      <c r="AE350" s="100"/>
      <c r="AF350" s="100"/>
      <c r="AG350" s="201"/>
      <c r="AH350" s="217">
        <f>SUM(B350:AG350)</f>
        <v>0</v>
      </c>
    </row>
    <row r="351" spans="1:34" ht="26.1" customHeight="1" thickTop="1">
      <c r="A351" s="203" t="s">
        <v>239</v>
      </c>
      <c r="B351" s="102"/>
      <c r="C351" s="103"/>
      <c r="D351" s="103"/>
      <c r="E351" s="191"/>
      <c r="F351" s="109"/>
      <c r="G351" s="103"/>
      <c r="H351" s="103"/>
      <c r="I351" s="104"/>
      <c r="J351" s="102"/>
      <c r="K351" s="103"/>
      <c r="L351" s="103"/>
      <c r="M351" s="191"/>
      <c r="N351" s="109"/>
      <c r="O351" s="103"/>
      <c r="P351" s="103"/>
      <c r="Q351" s="104"/>
      <c r="R351" s="102"/>
      <c r="S351" s="103"/>
      <c r="T351" s="103"/>
      <c r="U351" s="191"/>
      <c r="V351" s="109"/>
      <c r="W351" s="103"/>
      <c r="X351" s="103"/>
      <c r="Y351" s="104"/>
      <c r="Z351" s="102"/>
      <c r="AA351" s="103"/>
      <c r="AB351" s="103"/>
      <c r="AC351" s="191"/>
      <c r="AD351" s="109"/>
      <c r="AE351" s="103"/>
      <c r="AF351" s="103"/>
      <c r="AG351" s="204"/>
      <c r="AH351" s="218">
        <f t="shared" ref="AH351:AH352" si="468">SUM(B351:AG351)</f>
        <v>0</v>
      </c>
    </row>
    <row r="352" spans="1:34" ht="26.1" customHeight="1">
      <c r="A352" s="206" t="s">
        <v>240</v>
      </c>
      <c r="B352" s="102"/>
      <c r="C352" s="103"/>
      <c r="D352" s="103"/>
      <c r="E352" s="191"/>
      <c r="F352" s="109"/>
      <c r="G352" s="103"/>
      <c r="H352" s="103"/>
      <c r="I352" s="104"/>
      <c r="J352" s="102"/>
      <c r="K352" s="103"/>
      <c r="L352" s="103"/>
      <c r="M352" s="191"/>
      <c r="N352" s="109"/>
      <c r="O352" s="103"/>
      <c r="P352" s="103"/>
      <c r="Q352" s="104"/>
      <c r="R352" s="102"/>
      <c r="S352" s="103"/>
      <c r="T352" s="103"/>
      <c r="U352" s="191"/>
      <c r="V352" s="109"/>
      <c r="W352" s="103"/>
      <c r="X352" s="103"/>
      <c r="Y352" s="104"/>
      <c r="Z352" s="102"/>
      <c r="AA352" s="103"/>
      <c r="AB352" s="103"/>
      <c r="AC352" s="191"/>
      <c r="AD352" s="109"/>
      <c r="AE352" s="103"/>
      <c r="AF352" s="103"/>
      <c r="AG352" s="204"/>
      <c r="AH352" s="218">
        <f t="shared" si="468"/>
        <v>0</v>
      </c>
    </row>
    <row r="353" spans="1:34" ht="26.1" customHeight="1" thickBot="1">
      <c r="A353" s="206" t="s">
        <v>241</v>
      </c>
      <c r="B353" s="105"/>
      <c r="C353" s="106"/>
      <c r="D353" s="106"/>
      <c r="E353" s="207"/>
      <c r="F353" s="110"/>
      <c r="G353" s="106"/>
      <c r="H353" s="106"/>
      <c r="I353" s="107"/>
      <c r="J353" s="105"/>
      <c r="K353" s="106"/>
      <c r="L353" s="106"/>
      <c r="M353" s="207"/>
      <c r="N353" s="110"/>
      <c r="O353" s="106"/>
      <c r="P353" s="106"/>
      <c r="Q353" s="107"/>
      <c r="R353" s="105"/>
      <c r="S353" s="106"/>
      <c r="T353" s="106"/>
      <c r="U353" s="207"/>
      <c r="V353" s="110"/>
      <c r="W353" s="106"/>
      <c r="X353" s="106"/>
      <c r="Y353" s="107"/>
      <c r="Z353" s="105"/>
      <c r="AA353" s="106"/>
      <c r="AB353" s="106"/>
      <c r="AC353" s="207"/>
      <c r="AD353" s="110"/>
      <c r="AE353" s="106"/>
      <c r="AF353" s="106"/>
      <c r="AG353" s="208"/>
      <c r="AH353" s="219">
        <f>SUM(AH350:AH352)</f>
        <v>0</v>
      </c>
    </row>
    <row r="354" spans="1:34" ht="16.5" thickTop="1" thickBot="1">
      <c r="AH354" s="220">
        <f>SUM(AH350:AH353)</f>
        <v>0</v>
      </c>
    </row>
  </sheetData>
  <mergeCells count="469">
    <mergeCell ref="A347:A349"/>
    <mergeCell ref="B347:I347"/>
    <mergeCell ref="J347:Q347"/>
    <mergeCell ref="R347:Y347"/>
    <mergeCell ref="Z347:AG347"/>
    <mergeCell ref="B348:E348"/>
    <mergeCell ref="F348:I348"/>
    <mergeCell ref="J348:M348"/>
    <mergeCell ref="N348:Q348"/>
    <mergeCell ref="R348:U348"/>
    <mergeCell ref="V348:Y348"/>
    <mergeCell ref="Z348:AC348"/>
    <mergeCell ref="AD348:AG348"/>
    <mergeCell ref="A333:A335"/>
    <mergeCell ref="B333:I333"/>
    <mergeCell ref="J333:Q333"/>
    <mergeCell ref="R333:Y333"/>
    <mergeCell ref="Z333:AG333"/>
    <mergeCell ref="B334:E334"/>
    <mergeCell ref="F334:I334"/>
    <mergeCell ref="J334:M334"/>
    <mergeCell ref="N334:Q334"/>
    <mergeCell ref="R334:U334"/>
    <mergeCell ref="V334:Y334"/>
    <mergeCell ref="Z334:AC334"/>
    <mergeCell ref="AD334:AG334"/>
    <mergeCell ref="A307:A308"/>
    <mergeCell ref="A309:A310"/>
    <mergeCell ref="A318:A320"/>
    <mergeCell ref="B318:I318"/>
    <mergeCell ref="J318:Q318"/>
    <mergeCell ref="R318:Y318"/>
    <mergeCell ref="Z318:AG318"/>
    <mergeCell ref="B319:E319"/>
    <mergeCell ref="F319:I319"/>
    <mergeCell ref="J319:M319"/>
    <mergeCell ref="N319:Q319"/>
    <mergeCell ref="R319:U319"/>
    <mergeCell ref="V319:Y319"/>
    <mergeCell ref="Z319:AC319"/>
    <mergeCell ref="AD319:AG319"/>
    <mergeCell ref="A292:A293"/>
    <mergeCell ref="B292:C292"/>
    <mergeCell ref="G292:H292"/>
    <mergeCell ref="B293:C293"/>
    <mergeCell ref="A294:A295"/>
    <mergeCell ref="B294:C294"/>
    <mergeCell ref="B295:C295"/>
    <mergeCell ref="A303:A304"/>
    <mergeCell ref="A305:A306"/>
    <mergeCell ref="A267:M267"/>
    <mergeCell ref="A270:M270"/>
    <mergeCell ref="A271:M271"/>
    <mergeCell ref="A276:M276"/>
    <mergeCell ref="A281:M281"/>
    <mergeCell ref="A290:A291"/>
    <mergeCell ref="B290:C290"/>
    <mergeCell ref="G290:H290"/>
    <mergeCell ref="B291:C291"/>
    <mergeCell ref="G291:H291"/>
    <mergeCell ref="AL215:AL216"/>
    <mergeCell ref="AM215:AN215"/>
    <mergeCell ref="AO215:AP215"/>
    <mergeCell ref="AQ215:AR215"/>
    <mergeCell ref="AS215:AT215"/>
    <mergeCell ref="AU215:AV215"/>
    <mergeCell ref="A263:G263"/>
    <mergeCell ref="I261:L261"/>
    <mergeCell ref="A266:M266"/>
    <mergeCell ref="C230:E230"/>
    <mergeCell ref="A254:A256"/>
    <mergeCell ref="A258:A259"/>
    <mergeCell ref="B215:B216"/>
    <mergeCell ref="C215:C216"/>
    <mergeCell ref="D215:D216"/>
    <mergeCell ref="E215:E216"/>
    <mergeCell ref="F215:I215"/>
    <mergeCell ref="J215:M215"/>
    <mergeCell ref="N215:Q215"/>
    <mergeCell ref="R215:U215"/>
    <mergeCell ref="V215:Y215"/>
    <mergeCell ref="Z215:AC215"/>
    <mergeCell ref="AD215:AG215"/>
    <mergeCell ref="AH215:AK215"/>
    <mergeCell ref="AL188:AL189"/>
    <mergeCell ref="AM188:AN188"/>
    <mergeCell ref="AO188:AP188"/>
    <mergeCell ref="AQ188:AR188"/>
    <mergeCell ref="AS188:AT188"/>
    <mergeCell ref="AU188:AV188"/>
    <mergeCell ref="A213:A214"/>
    <mergeCell ref="B213:B214"/>
    <mergeCell ref="C213:C214"/>
    <mergeCell ref="D213:E214"/>
    <mergeCell ref="F213:AK213"/>
    <mergeCell ref="F214:M214"/>
    <mergeCell ref="N214:U214"/>
    <mergeCell ref="V214:AC214"/>
    <mergeCell ref="AD214:AK214"/>
    <mergeCell ref="B190:B193"/>
    <mergeCell ref="B194:B197"/>
    <mergeCell ref="B198:B201"/>
    <mergeCell ref="B202:B205"/>
    <mergeCell ref="A188:A189"/>
    <mergeCell ref="A190:A205"/>
    <mergeCell ref="C191:E191"/>
    <mergeCell ref="C194:E194"/>
    <mergeCell ref="C195:E195"/>
    <mergeCell ref="AL161:AL162"/>
    <mergeCell ref="AM161:AN161"/>
    <mergeCell ref="AO161:AP161"/>
    <mergeCell ref="AQ161:AR161"/>
    <mergeCell ref="AS161:AT161"/>
    <mergeCell ref="AU161:AV161"/>
    <mergeCell ref="A186:A187"/>
    <mergeCell ref="B186:B187"/>
    <mergeCell ref="C186:C187"/>
    <mergeCell ref="D186:E187"/>
    <mergeCell ref="F186:AK186"/>
    <mergeCell ref="F187:M187"/>
    <mergeCell ref="N187:U187"/>
    <mergeCell ref="V187:AC187"/>
    <mergeCell ref="AD187:AK187"/>
    <mergeCell ref="A161:A162"/>
    <mergeCell ref="B161:B162"/>
    <mergeCell ref="C161:C162"/>
    <mergeCell ref="D161:D162"/>
    <mergeCell ref="E161:E162"/>
    <mergeCell ref="F161:I161"/>
    <mergeCell ref="J161:M161"/>
    <mergeCell ref="N161:Q161"/>
    <mergeCell ref="R161:U161"/>
    <mergeCell ref="AU134:AV134"/>
    <mergeCell ref="A159:A160"/>
    <mergeCell ref="B159:B160"/>
    <mergeCell ref="C159:C160"/>
    <mergeCell ref="D159:E160"/>
    <mergeCell ref="F159:AK159"/>
    <mergeCell ref="F160:M160"/>
    <mergeCell ref="N160:U160"/>
    <mergeCell ref="V160:AC160"/>
    <mergeCell ref="AD160:AK160"/>
    <mergeCell ref="V134:Y134"/>
    <mergeCell ref="Z134:AC134"/>
    <mergeCell ref="AD134:AG134"/>
    <mergeCell ref="AH134:AK134"/>
    <mergeCell ref="AL134:AL135"/>
    <mergeCell ref="AM134:AN134"/>
    <mergeCell ref="AO134:AP134"/>
    <mergeCell ref="AQ134:AR134"/>
    <mergeCell ref="AS134:AT134"/>
    <mergeCell ref="A134:A135"/>
    <mergeCell ref="B134:B135"/>
    <mergeCell ref="C134:C135"/>
    <mergeCell ref="D134:D135"/>
    <mergeCell ref="E134:E135"/>
    <mergeCell ref="AU107:AV107"/>
    <mergeCell ref="A132:A133"/>
    <mergeCell ref="B132:B133"/>
    <mergeCell ref="C132:C133"/>
    <mergeCell ref="D132:E133"/>
    <mergeCell ref="F132:AK132"/>
    <mergeCell ref="F133:M133"/>
    <mergeCell ref="N133:U133"/>
    <mergeCell ref="V133:AC133"/>
    <mergeCell ref="AD133:AK133"/>
    <mergeCell ref="V107:Y107"/>
    <mergeCell ref="Z107:AC107"/>
    <mergeCell ref="AD107:AG107"/>
    <mergeCell ref="AH107:AK107"/>
    <mergeCell ref="AL107:AL108"/>
    <mergeCell ref="AM107:AN107"/>
    <mergeCell ref="AO107:AP107"/>
    <mergeCell ref="AQ107:AR107"/>
    <mergeCell ref="AS107:AT107"/>
    <mergeCell ref="A107:A108"/>
    <mergeCell ref="AO80:AP80"/>
    <mergeCell ref="C90:E90"/>
    <mergeCell ref="C91:E91"/>
    <mergeCell ref="C94:E94"/>
    <mergeCell ref="C95:E95"/>
    <mergeCell ref="C99:E99"/>
    <mergeCell ref="C100:E100"/>
    <mergeCell ref="F134:I134"/>
    <mergeCell ref="J134:M134"/>
    <mergeCell ref="N134:Q134"/>
    <mergeCell ref="R134:U134"/>
    <mergeCell ref="E107:E108"/>
    <mergeCell ref="F107:I107"/>
    <mergeCell ref="C121:E121"/>
    <mergeCell ref="C122:E122"/>
    <mergeCell ref="C109:E109"/>
    <mergeCell ref="C110:E110"/>
    <mergeCell ref="AQ80:AR80"/>
    <mergeCell ref="AS80:AT80"/>
    <mergeCell ref="AU80:AV80"/>
    <mergeCell ref="A105:A106"/>
    <mergeCell ref="B105:B106"/>
    <mergeCell ref="C105:C106"/>
    <mergeCell ref="D105:E106"/>
    <mergeCell ref="F105:AK105"/>
    <mergeCell ref="F106:M106"/>
    <mergeCell ref="N106:U106"/>
    <mergeCell ref="V106:AC106"/>
    <mergeCell ref="AD106:AK106"/>
    <mergeCell ref="J80:M80"/>
    <mergeCell ref="N80:Q80"/>
    <mergeCell ref="R80:U80"/>
    <mergeCell ref="V80:Y80"/>
    <mergeCell ref="Z80:AC80"/>
    <mergeCell ref="AD80:AG80"/>
    <mergeCell ref="AH80:AK80"/>
    <mergeCell ref="AL80:AL81"/>
    <mergeCell ref="AM80:AN80"/>
    <mergeCell ref="C83:E83"/>
    <mergeCell ref="C86:E86"/>
    <mergeCell ref="C87:E87"/>
    <mergeCell ref="AL53:AL54"/>
    <mergeCell ref="AM53:AN53"/>
    <mergeCell ref="AO53:AP53"/>
    <mergeCell ref="AQ53:AR53"/>
    <mergeCell ref="AS53:AT53"/>
    <mergeCell ref="AU53:AV53"/>
    <mergeCell ref="A78:A79"/>
    <mergeCell ref="B78:B79"/>
    <mergeCell ref="C78:C79"/>
    <mergeCell ref="D78:E79"/>
    <mergeCell ref="F78:AK78"/>
    <mergeCell ref="F79:M79"/>
    <mergeCell ref="N79:U79"/>
    <mergeCell ref="V79:AC79"/>
    <mergeCell ref="AD79:AK79"/>
    <mergeCell ref="A53:A54"/>
    <mergeCell ref="B53:B54"/>
    <mergeCell ref="C53:C54"/>
    <mergeCell ref="D53:D54"/>
    <mergeCell ref="E53:E54"/>
    <mergeCell ref="F53:I53"/>
    <mergeCell ref="J53:M53"/>
    <mergeCell ref="N53:Q53"/>
    <mergeCell ref="R53:U53"/>
    <mergeCell ref="E188:E189"/>
    <mergeCell ref="F188:I188"/>
    <mergeCell ref="J188:M188"/>
    <mergeCell ref="N188:Q188"/>
    <mergeCell ref="R188:U188"/>
    <mergeCell ref="V188:Y188"/>
    <mergeCell ref="Z188:AC188"/>
    <mergeCell ref="AD188:AG188"/>
    <mergeCell ref="AH188:AK188"/>
    <mergeCell ref="AM14:AN14"/>
    <mergeCell ref="AO14:AP14"/>
    <mergeCell ref="AQ14:AR14"/>
    <mergeCell ref="AS14:AT14"/>
    <mergeCell ref="AU14:AV14"/>
    <mergeCell ref="A14:A15"/>
    <mergeCell ref="B14:B15"/>
    <mergeCell ref="D14:D15"/>
    <mergeCell ref="E14:E15"/>
    <mergeCell ref="F14:I14"/>
    <mergeCell ref="J14:M14"/>
    <mergeCell ref="N14:Q14"/>
    <mergeCell ref="R14:U14"/>
    <mergeCell ref="V14:Y14"/>
    <mergeCell ref="Z14:AC14"/>
    <mergeCell ref="AD14:AG14"/>
    <mergeCell ref="AH14:AK14"/>
    <mergeCell ref="AL14:AL15"/>
    <mergeCell ref="A71:A73"/>
    <mergeCell ref="A109:A124"/>
    <mergeCell ref="B158:AK158"/>
    <mergeCell ref="A233:A235"/>
    <mergeCell ref="A237:AK237"/>
    <mergeCell ref="A238:A253"/>
    <mergeCell ref="B238:B241"/>
    <mergeCell ref="B242:B245"/>
    <mergeCell ref="B246:B249"/>
    <mergeCell ref="B250:B253"/>
    <mergeCell ref="A206:A208"/>
    <mergeCell ref="A217:A232"/>
    <mergeCell ref="B217:B220"/>
    <mergeCell ref="B221:B224"/>
    <mergeCell ref="B225:B228"/>
    <mergeCell ref="B229:B232"/>
    <mergeCell ref="C207:E207"/>
    <mergeCell ref="C208:E208"/>
    <mergeCell ref="C217:E217"/>
    <mergeCell ref="C218:E218"/>
    <mergeCell ref="C221:E221"/>
    <mergeCell ref="C222:E222"/>
    <mergeCell ref="B183:AK183"/>
    <mergeCell ref="B184:AK184"/>
    <mergeCell ref="B75:AK75"/>
    <mergeCell ref="B76:AK76"/>
    <mergeCell ref="B77:AK77"/>
    <mergeCell ref="B102:AK102"/>
    <mergeCell ref="B103:AK103"/>
    <mergeCell ref="B104:AK104"/>
    <mergeCell ref="F80:I80"/>
    <mergeCell ref="J107:M107"/>
    <mergeCell ref="N107:Q107"/>
    <mergeCell ref="R107:U107"/>
    <mergeCell ref="A80:A81"/>
    <mergeCell ref="B80:B81"/>
    <mergeCell ref="C80:C81"/>
    <mergeCell ref="D80:D81"/>
    <mergeCell ref="C82:E82"/>
    <mergeCell ref="A125:A127"/>
    <mergeCell ref="A136:A151"/>
    <mergeCell ref="B136:B139"/>
    <mergeCell ref="A82:A97"/>
    <mergeCell ref="B82:B85"/>
    <mergeCell ref="B86:B89"/>
    <mergeCell ref="B90:B93"/>
    <mergeCell ref="B94:B97"/>
    <mergeCell ref="A98:A100"/>
    <mergeCell ref="B107:B108"/>
    <mergeCell ref="B140:B143"/>
    <mergeCell ref="B144:B147"/>
    <mergeCell ref="B148:B151"/>
    <mergeCell ref="E80:E81"/>
    <mergeCell ref="C113:E113"/>
    <mergeCell ref="B109:B112"/>
    <mergeCell ref="B113:B116"/>
    <mergeCell ref="C141:E141"/>
    <mergeCell ref="C144:E144"/>
    <mergeCell ref="A44:A46"/>
    <mergeCell ref="B55:B58"/>
    <mergeCell ref="A55:A70"/>
    <mergeCell ref="B59:B62"/>
    <mergeCell ref="B63:B66"/>
    <mergeCell ref="B67:B70"/>
    <mergeCell ref="C60:E60"/>
    <mergeCell ref="C64:E64"/>
    <mergeCell ref="C63:E63"/>
    <mergeCell ref="B48:AK48"/>
    <mergeCell ref="B49:AK49"/>
    <mergeCell ref="B50:AK50"/>
    <mergeCell ref="A51:A52"/>
    <mergeCell ref="B51:B52"/>
    <mergeCell ref="C51:C52"/>
    <mergeCell ref="D51:E52"/>
    <mergeCell ref="F51:AK51"/>
    <mergeCell ref="F52:M52"/>
    <mergeCell ref="N52:U52"/>
    <mergeCell ref="V52:AC52"/>
    <mergeCell ref="AD52:AK52"/>
    <mergeCell ref="C67:E67"/>
    <mergeCell ref="C68:E68"/>
    <mergeCell ref="C25:E25"/>
    <mergeCell ref="C28:E28"/>
    <mergeCell ref="C29:E29"/>
    <mergeCell ref="C55:E55"/>
    <mergeCell ref="C56:E56"/>
    <mergeCell ref="C59:E59"/>
    <mergeCell ref="B129:AK129"/>
    <mergeCell ref="V53:Y53"/>
    <mergeCell ref="Z53:AC53"/>
    <mergeCell ref="AD53:AG53"/>
    <mergeCell ref="AH53:AK53"/>
    <mergeCell ref="B24:B27"/>
    <mergeCell ref="B28:B31"/>
    <mergeCell ref="C107:C108"/>
    <mergeCell ref="D107:D108"/>
    <mergeCell ref="B32:B35"/>
    <mergeCell ref="C32:E32"/>
    <mergeCell ref="B117:B120"/>
    <mergeCell ref="B121:B124"/>
    <mergeCell ref="C114:E114"/>
    <mergeCell ref="C117:E117"/>
    <mergeCell ref="C118:E118"/>
    <mergeCell ref="C33:E33"/>
    <mergeCell ref="B36:B39"/>
    <mergeCell ref="A1:O1"/>
    <mergeCell ref="B2:P2"/>
    <mergeCell ref="C16:E16"/>
    <mergeCell ref="C17:E17"/>
    <mergeCell ref="C20:E20"/>
    <mergeCell ref="C21:E21"/>
    <mergeCell ref="B16:B19"/>
    <mergeCell ref="B20:B23"/>
    <mergeCell ref="C14:C15"/>
    <mergeCell ref="A7:AK7"/>
    <mergeCell ref="B9:AK9"/>
    <mergeCell ref="B10:AK10"/>
    <mergeCell ref="B11:AK11"/>
    <mergeCell ref="AD13:AK13"/>
    <mergeCell ref="A12:A13"/>
    <mergeCell ref="B12:B13"/>
    <mergeCell ref="C12:C13"/>
    <mergeCell ref="D12:E13"/>
    <mergeCell ref="F12:AK12"/>
    <mergeCell ref="F13:M13"/>
    <mergeCell ref="N13:U13"/>
    <mergeCell ref="V13:AC13"/>
    <mergeCell ref="A16:A43"/>
    <mergeCell ref="C24:E24"/>
    <mergeCell ref="C251:E251"/>
    <mergeCell ref="A163:A178"/>
    <mergeCell ref="B163:B166"/>
    <mergeCell ref="B167:B170"/>
    <mergeCell ref="B171:B174"/>
    <mergeCell ref="B175:B178"/>
    <mergeCell ref="C225:E225"/>
    <mergeCell ref="C226:E226"/>
    <mergeCell ref="C229:E229"/>
    <mergeCell ref="C163:E163"/>
    <mergeCell ref="C164:E164"/>
    <mergeCell ref="C167:E167"/>
    <mergeCell ref="C168:E168"/>
    <mergeCell ref="C171:E171"/>
    <mergeCell ref="C172:E172"/>
    <mergeCell ref="C175:E175"/>
    <mergeCell ref="C176:E176"/>
    <mergeCell ref="C202:E202"/>
    <mergeCell ref="C180:E180"/>
    <mergeCell ref="A215:A216"/>
    <mergeCell ref="B185:AK185"/>
    <mergeCell ref="B210:AK210"/>
    <mergeCell ref="B211:AK211"/>
    <mergeCell ref="B212:AK212"/>
    <mergeCell ref="C203:E203"/>
    <mergeCell ref="C126:E126"/>
    <mergeCell ref="A152:A154"/>
    <mergeCell ref="A179:A181"/>
    <mergeCell ref="C149:E149"/>
    <mergeCell ref="C153:E153"/>
    <mergeCell ref="C154:E154"/>
    <mergeCell ref="C145:E145"/>
    <mergeCell ref="C148:E148"/>
    <mergeCell ref="B130:AK130"/>
    <mergeCell ref="B131:AK131"/>
    <mergeCell ref="C127:E127"/>
    <mergeCell ref="C136:E136"/>
    <mergeCell ref="C137:E137"/>
    <mergeCell ref="C140:E140"/>
    <mergeCell ref="B156:AK156"/>
    <mergeCell ref="B157:AK157"/>
    <mergeCell ref="V161:Y161"/>
    <mergeCell ref="Z161:AC161"/>
    <mergeCell ref="AD161:AG161"/>
    <mergeCell ref="AH161:AK161"/>
    <mergeCell ref="B188:B189"/>
    <mergeCell ref="C188:C189"/>
    <mergeCell ref="D188:D189"/>
    <mergeCell ref="C36:E36"/>
    <mergeCell ref="C37:E37"/>
    <mergeCell ref="B40:B43"/>
    <mergeCell ref="C40:E40"/>
    <mergeCell ref="C41:E41"/>
    <mergeCell ref="C255:E255"/>
    <mergeCell ref="C256:E256"/>
    <mergeCell ref="C45:E45"/>
    <mergeCell ref="C46:E46"/>
    <mergeCell ref="C72:E72"/>
    <mergeCell ref="C73:E73"/>
    <mergeCell ref="C234:E234"/>
    <mergeCell ref="C235:E235"/>
    <mergeCell ref="C238:E238"/>
    <mergeCell ref="C239:E239"/>
    <mergeCell ref="C242:E242"/>
    <mergeCell ref="C243:E243"/>
    <mergeCell ref="C246:E246"/>
    <mergeCell ref="C247:E247"/>
    <mergeCell ref="C250:E250"/>
    <mergeCell ref="C181:E181"/>
    <mergeCell ref="C190:E190"/>
    <mergeCell ref="C198:E198"/>
    <mergeCell ref="C199:E199"/>
  </mergeCells>
  <conditionalFormatting sqref="U16:V17 U12:V12 U261:V261 U355:V1048576">
    <cfRule type="cellIs" dxfId="402" priority="502" operator="greaterThan">
      <formula>1</formula>
    </cfRule>
  </conditionalFormatting>
  <conditionalFormatting sqref="U1:V6">
    <cfRule type="cellIs" dxfId="401" priority="501" operator="greaterThan">
      <formula>1</formula>
    </cfRule>
  </conditionalFormatting>
  <conditionalFormatting sqref="U20:U21">
    <cfRule type="cellIs" dxfId="400" priority="438" operator="greaterThan">
      <formula>1</formula>
    </cfRule>
  </conditionalFormatting>
  <conditionalFormatting sqref="U237:V237">
    <cfRule type="cellIs" dxfId="399" priority="439" operator="greaterThan">
      <formula>1</formula>
    </cfRule>
  </conditionalFormatting>
  <conditionalFormatting sqref="U229:V230">
    <cfRule type="cellIs" dxfId="398" priority="408" operator="greaterThan">
      <formula>1</formula>
    </cfRule>
  </conditionalFormatting>
  <conditionalFormatting sqref="U194:V195">
    <cfRule type="cellIs" dxfId="397" priority="414" operator="greaterThan">
      <formula>1</formula>
    </cfRule>
  </conditionalFormatting>
  <conditionalFormatting sqref="U175:V176">
    <cfRule type="cellIs" dxfId="396" priority="416" operator="greaterThan">
      <formula>1</formula>
    </cfRule>
  </conditionalFormatting>
  <conditionalFormatting sqref="U167:V168">
    <cfRule type="cellIs" dxfId="395" priority="418" operator="greaterThan">
      <formula>1</formula>
    </cfRule>
  </conditionalFormatting>
  <conditionalFormatting sqref="U148:V149">
    <cfRule type="cellIs" dxfId="394" priority="420" operator="greaterThan">
      <formula>1</formula>
    </cfRule>
  </conditionalFormatting>
  <conditionalFormatting sqref="U140:V141">
    <cfRule type="cellIs" dxfId="393" priority="422" operator="greaterThan">
      <formula>1</formula>
    </cfRule>
  </conditionalFormatting>
  <conditionalFormatting sqref="U121:V122">
    <cfRule type="cellIs" dxfId="392" priority="424" operator="greaterThan">
      <formula>1</formula>
    </cfRule>
  </conditionalFormatting>
  <conditionalFormatting sqref="U113:V114">
    <cfRule type="cellIs" dxfId="391" priority="426" operator="greaterThan">
      <formula>1</formula>
    </cfRule>
  </conditionalFormatting>
  <conditionalFormatting sqref="U94:V95">
    <cfRule type="cellIs" dxfId="390" priority="428" operator="greaterThan">
      <formula>1</formula>
    </cfRule>
  </conditionalFormatting>
  <conditionalFormatting sqref="U24:V25">
    <cfRule type="cellIs" dxfId="389" priority="437" operator="greaterThan">
      <formula>1</formula>
    </cfRule>
  </conditionalFormatting>
  <conditionalFormatting sqref="U28:V29">
    <cfRule type="cellIs" dxfId="388" priority="436" operator="greaterThan">
      <formula>1</formula>
    </cfRule>
  </conditionalFormatting>
  <conditionalFormatting sqref="U55:V55">
    <cfRule type="cellIs" dxfId="387" priority="435" operator="greaterThan">
      <formula>1</formula>
    </cfRule>
  </conditionalFormatting>
  <conditionalFormatting sqref="U59:V60">
    <cfRule type="cellIs" dxfId="386" priority="434" operator="greaterThan">
      <formula>1</formula>
    </cfRule>
  </conditionalFormatting>
  <conditionalFormatting sqref="U63:V64">
    <cfRule type="cellIs" dxfId="385" priority="433" operator="greaterThan">
      <formula>1</formula>
    </cfRule>
  </conditionalFormatting>
  <conditionalFormatting sqref="U67:V68">
    <cfRule type="cellIs" dxfId="384" priority="432" operator="greaterThan">
      <formula>1</formula>
    </cfRule>
  </conditionalFormatting>
  <conditionalFormatting sqref="U82:V83">
    <cfRule type="cellIs" dxfId="383" priority="431" operator="greaterThan">
      <formula>1</formula>
    </cfRule>
  </conditionalFormatting>
  <conditionalFormatting sqref="U86:V87">
    <cfRule type="cellIs" dxfId="382" priority="430" operator="greaterThan">
      <formula>1</formula>
    </cfRule>
  </conditionalFormatting>
  <conditionalFormatting sqref="U90:V91">
    <cfRule type="cellIs" dxfId="381" priority="429" operator="greaterThan">
      <formula>1</formula>
    </cfRule>
  </conditionalFormatting>
  <conditionalFormatting sqref="U109:V110">
    <cfRule type="cellIs" dxfId="380" priority="427" operator="greaterThan">
      <formula>1</formula>
    </cfRule>
  </conditionalFormatting>
  <conditionalFormatting sqref="U117:V118">
    <cfRule type="cellIs" dxfId="379" priority="425" operator="greaterThan">
      <formula>1</formula>
    </cfRule>
  </conditionalFormatting>
  <conditionalFormatting sqref="U136:V137">
    <cfRule type="cellIs" dxfId="378" priority="423" operator="greaterThan">
      <formula>1</formula>
    </cfRule>
  </conditionalFormatting>
  <conditionalFormatting sqref="U144:V145">
    <cfRule type="cellIs" dxfId="377" priority="421" operator="greaterThan">
      <formula>1</formula>
    </cfRule>
  </conditionalFormatting>
  <conditionalFormatting sqref="U163:V164">
    <cfRule type="cellIs" dxfId="376" priority="419" operator="greaterThan">
      <formula>1</formula>
    </cfRule>
  </conditionalFormatting>
  <conditionalFormatting sqref="U171:V172">
    <cfRule type="cellIs" dxfId="375" priority="417" operator="greaterThan">
      <formula>1</formula>
    </cfRule>
  </conditionalFormatting>
  <conditionalFormatting sqref="U190:V191">
    <cfRule type="cellIs" dxfId="374" priority="415" operator="greaterThan">
      <formula>1</formula>
    </cfRule>
  </conditionalFormatting>
  <conditionalFormatting sqref="U198:V199">
    <cfRule type="cellIs" dxfId="373" priority="413" operator="greaterThan">
      <formula>1</formula>
    </cfRule>
  </conditionalFormatting>
  <conditionalFormatting sqref="U202:V203">
    <cfRule type="cellIs" dxfId="372" priority="412" operator="greaterThan">
      <formula>1</formula>
    </cfRule>
  </conditionalFormatting>
  <conditionalFormatting sqref="U217:V218">
    <cfRule type="cellIs" dxfId="371" priority="411" operator="greaterThan">
      <formula>1</formula>
    </cfRule>
  </conditionalFormatting>
  <conditionalFormatting sqref="U221:V222">
    <cfRule type="cellIs" dxfId="370" priority="410" operator="greaterThan">
      <formula>1</formula>
    </cfRule>
  </conditionalFormatting>
  <conditionalFormatting sqref="U225:V226">
    <cfRule type="cellIs" dxfId="369" priority="409" operator="greaterThan">
      <formula>1</formula>
    </cfRule>
  </conditionalFormatting>
  <conditionalFormatting sqref="U51:V51">
    <cfRule type="cellIs" dxfId="368" priority="391" operator="greaterThan">
      <formula>1</formula>
    </cfRule>
  </conditionalFormatting>
  <conditionalFormatting sqref="U78:V78">
    <cfRule type="cellIs" dxfId="367" priority="390" operator="greaterThan">
      <formula>1</formula>
    </cfRule>
  </conditionalFormatting>
  <conditionalFormatting sqref="U105:V105">
    <cfRule type="cellIs" dxfId="366" priority="389" operator="greaterThan">
      <formula>1</formula>
    </cfRule>
  </conditionalFormatting>
  <conditionalFormatting sqref="U132:V132">
    <cfRule type="cellIs" dxfId="365" priority="388" operator="greaterThan">
      <formula>1</formula>
    </cfRule>
  </conditionalFormatting>
  <conditionalFormatting sqref="U159:V159">
    <cfRule type="cellIs" dxfId="364" priority="387" operator="greaterThan">
      <formula>1</formula>
    </cfRule>
  </conditionalFormatting>
  <conditionalFormatting sqref="U186:V186">
    <cfRule type="cellIs" dxfId="363" priority="386" operator="greaterThan">
      <formula>1</formula>
    </cfRule>
  </conditionalFormatting>
  <conditionalFormatting sqref="U213:V213">
    <cfRule type="cellIs" dxfId="362" priority="385" operator="greaterThan">
      <formula>1</formula>
    </cfRule>
  </conditionalFormatting>
  <conditionalFormatting sqref="C16:AN16 C55:AL55 C59:AL59 C63:AL63 C67:AL67 C73:AL73 C82:AL82 C86:AL86 C90:AL90 C94:AL94 C100:AL100 C109:AL109 C113:AL113 C117:AL117 C121:AL121 C127:AL127 C136:AL136 C140:AL140 C144:AL144 C148:AL148 C154:AL154 C163:AL163 C167:AL167 C171:AL171 C175:AL175 C181:AL181 C190:AL190 C194:AL194 C198:AL198 C202:AL202 C208:AL208 C217:AL217 C221:AL221 C225:AL225 C229:AL229 C235:AL235 C20:U20 C28:Z28 C24:E24 C46:AN46 AU24:AV24 AU28:AV28 AU20:AV20 AU16:AV16 AD20:AN20 N24:AN24 AI28:AN28">
    <cfRule type="cellIs" dxfId="361" priority="384" operator="greaterThan">
      <formula>0</formula>
    </cfRule>
  </conditionalFormatting>
  <conditionalFormatting sqref="C17:AL17 C21:U21 C25:E25 C29:Z29 C45:AL45 C60:AL60 C64:AL64 C68:AL68 C72:AL72 C83:AL83 C87:AL87 C91:AL91 C95:AL95 C99:AL99 C110:AL110 C114:AL114 C118:AL118 C122:AL122 C126:AL126 C137:AL137 C141:AL141 C145:AL145 C149:AL149 C153:AL153 C164:AL164 C168:AL168 C172:AL172 C176:AL176 C180:AL180 C191:AL191 C195:AL195 C199:AL199 C203:AL203 C207:AL207 C218:AL218 C222:AL222 C226:AL226 C230:AL230 C239:AL239 C243:AL243 C247:AL247 C251:AL251 C255:AL255 AD21:AL21 N25:AL25 AI29:AL29">
    <cfRule type="cellIs" dxfId="360" priority="383" operator="greaterThan">
      <formula>0</formula>
    </cfRule>
  </conditionalFormatting>
  <conditionalFormatting sqref="AP255 C238:AL238 C242:AL242 C246:AL246 C250:AL250 C256:AL256">
    <cfRule type="cellIs" dxfId="359" priority="382" operator="greaterThan">
      <formula>0</formula>
    </cfRule>
  </conditionalFormatting>
  <conditionalFormatting sqref="C18:AL18 C22:U22 C26:E26 C30:Z30 C57:AL57 C61:AL61 C65:AL65 C69:AL69 C84:AL84 C88:AL88 C92:AL92 C96:AL96 C111:AL111 C115:AL115 C119:AL119 C123:AL123 C138:AL138 C142:AL142 C146:AL146 C150:AL150 C165:AL165 C169:AL169 C173:AL173 C177:AL177 C192:AL192 C196:AL196 C200:AL200 C204:AL204 C219:AL219 C223:AL223 C227:AL227 C231:AL231 C240:AL240 C244:AL244 C248:AL248 C252:AL252 C258:AL258 AD22:AL22 N26:AL26 AI30:AL30">
    <cfRule type="cellIs" dxfId="358" priority="381" operator="greaterThan">
      <formula>0</formula>
    </cfRule>
  </conditionalFormatting>
  <conditionalFormatting sqref="C19:AL19 C23:U23 C27:E27 C58:AL58 C62:AL62 C66:AL66 C70:AL71 C85:AL85 C89:AL89 C93:AL93 C97:AL98 C112:AL112 C116:AL116 C120:AL120 C124:AL125 C139:AL139 C143:AL143 C147:AL147 C151:AL152 C166:AL166 C170:AL170 C174:AL174 C178:AL179 C193:AL193 C197:AL197 C201:AL201 C205:AL206 F220:AL220 F224:AL224 F228:AL228 F232:AL233 C241:AL241 C245:AL245 C249:AL249 C253:AL254 C259:AL259 C31:Z31 C260:E260 C44:AN44 AD23:AL23 N27:AL27 AI31:AL31">
    <cfRule type="cellIs" dxfId="357" priority="380" operator="greaterThan">
      <formula>0</formula>
    </cfRule>
  </conditionalFormatting>
  <conditionalFormatting sqref="C234:AL234">
    <cfRule type="cellIs" dxfId="356" priority="379" operator="greaterThan">
      <formula>0</formula>
    </cfRule>
  </conditionalFormatting>
  <conditionalFormatting sqref="C56:AL56">
    <cfRule type="cellIs" dxfId="355" priority="377" operator="greaterThan">
      <formula>0</formula>
    </cfRule>
  </conditionalFormatting>
  <conditionalFormatting sqref="AM17:AN17 AM21:AN21 AM25:AN25 AM29:AN29 AM45:AN45 AU29:AV29 AU25:AV25 AU21:AV21 AU17:AV17">
    <cfRule type="cellIs" dxfId="354" priority="376" operator="greaterThan">
      <formula>0</formula>
    </cfRule>
  </conditionalFormatting>
  <conditionalFormatting sqref="AM18:AN18 AM22:AN22 AM26:AN26 AU26:AV26 AU22:AV22 AU18:AV18">
    <cfRule type="cellIs" dxfId="353" priority="375" operator="greaterThan">
      <formula>0</formula>
    </cfRule>
  </conditionalFormatting>
  <conditionalFormatting sqref="AM19:AN19 AM23:AN23 AM27:AN27 AM31:AN31 AU31:AV31 AU27:AV27 AU23:AV23 AU19:AV19">
    <cfRule type="cellIs" dxfId="352" priority="374" operator="greaterThan">
      <formula>0</formula>
    </cfRule>
  </conditionalFormatting>
  <conditionalFormatting sqref="AM30:AN30 AU30:AV30">
    <cfRule type="cellIs" dxfId="351" priority="373" operator="greaterThan">
      <formula>0</formula>
    </cfRule>
  </conditionalFormatting>
  <conditionalFormatting sqref="AO16:AP16 AO20:AP20 AO28:AP28 AO24:AP24">
    <cfRule type="cellIs" dxfId="350" priority="372" operator="greaterThan">
      <formula>0</formula>
    </cfRule>
  </conditionalFormatting>
  <conditionalFormatting sqref="AO17:AP17 AO21:AP21 AO25:AP25 AO29:AP29">
    <cfRule type="cellIs" dxfId="349" priority="371" operator="greaterThan">
      <formula>0</formula>
    </cfRule>
  </conditionalFormatting>
  <conditionalFormatting sqref="AO18:AP18 AO22:AP22 AO26:AP26">
    <cfRule type="cellIs" dxfId="348" priority="370" operator="greaterThan">
      <formula>0</formula>
    </cfRule>
  </conditionalFormatting>
  <conditionalFormatting sqref="AO19:AP19 AO23:AP23 AO27:AP27 AO31:AP31">
    <cfRule type="cellIs" dxfId="347" priority="369" operator="greaterThan">
      <formula>0</formula>
    </cfRule>
  </conditionalFormatting>
  <conditionalFormatting sqref="AO30:AP30">
    <cfRule type="cellIs" dxfId="346" priority="368" operator="greaterThan">
      <formula>0</formula>
    </cfRule>
  </conditionalFormatting>
  <conditionalFormatting sqref="AQ16:AR16 AQ20:AR20 AQ28:AR28 AQ24:AR24">
    <cfRule type="cellIs" dxfId="345" priority="367" operator="greaterThan">
      <formula>0</formula>
    </cfRule>
  </conditionalFormatting>
  <conditionalFormatting sqref="AQ17:AR17 AQ21:AR21 AQ25:AR25 AQ29:AR29">
    <cfRule type="cellIs" dxfId="344" priority="366" operator="greaterThan">
      <formula>0</formula>
    </cfRule>
  </conditionalFormatting>
  <conditionalFormatting sqref="AQ18:AR18 AQ22:AR22 AQ26:AR26">
    <cfRule type="cellIs" dxfId="343" priority="365" operator="greaterThan">
      <formula>0</formula>
    </cfRule>
  </conditionalFormatting>
  <conditionalFormatting sqref="AQ19:AR19 AQ23:AR23 AQ27:AR27 AQ31:AR31">
    <cfRule type="cellIs" dxfId="342" priority="364" operator="greaterThan">
      <formula>0</formula>
    </cfRule>
  </conditionalFormatting>
  <conditionalFormatting sqref="AQ30:AR30">
    <cfRule type="cellIs" dxfId="341" priority="363" operator="greaterThan">
      <formula>0</formula>
    </cfRule>
  </conditionalFormatting>
  <conditionalFormatting sqref="AS16:AT16 AS20:AT20 AS28:AT28 AS24:AT24">
    <cfRule type="cellIs" dxfId="340" priority="362" operator="greaterThan">
      <formula>0</formula>
    </cfRule>
  </conditionalFormatting>
  <conditionalFormatting sqref="AS17:AT17 AS21:AT21 AS25:AT25 AS29:AT29">
    <cfRule type="cellIs" dxfId="339" priority="361" operator="greaterThan">
      <formula>0</formula>
    </cfRule>
  </conditionalFormatting>
  <conditionalFormatting sqref="AS18:AT18 AS22:AT22 AS26:AT26">
    <cfRule type="cellIs" dxfId="338" priority="360" operator="greaterThan">
      <formula>0</formula>
    </cfRule>
  </conditionalFormatting>
  <conditionalFormatting sqref="AS19:AT19 AS23:AT23 AS27:AT27 AS31:AT31">
    <cfRule type="cellIs" dxfId="337" priority="359" operator="greaterThan">
      <formula>0</formula>
    </cfRule>
  </conditionalFormatting>
  <conditionalFormatting sqref="AS30:AT30">
    <cfRule type="cellIs" dxfId="336" priority="358" operator="greaterThan">
      <formula>0</formula>
    </cfRule>
  </conditionalFormatting>
  <conditionalFormatting sqref="AO46:AP46">
    <cfRule type="cellIs" dxfId="335" priority="357" operator="greaterThan">
      <formula>0</formula>
    </cfRule>
  </conditionalFormatting>
  <conditionalFormatting sqref="AO45:AP45">
    <cfRule type="cellIs" dxfId="334" priority="356" operator="greaterThan">
      <formula>0</formula>
    </cfRule>
  </conditionalFormatting>
  <conditionalFormatting sqref="AO44:AP44">
    <cfRule type="cellIs" dxfId="333" priority="355" operator="greaterThan">
      <formula>0</formula>
    </cfRule>
  </conditionalFormatting>
  <conditionalFormatting sqref="AQ46:AR46">
    <cfRule type="cellIs" dxfId="332" priority="354" operator="greaterThan">
      <formula>0</formula>
    </cfRule>
  </conditionalFormatting>
  <conditionalFormatting sqref="AQ45:AR45">
    <cfRule type="cellIs" dxfId="331" priority="353" operator="greaterThan">
      <formula>0</formula>
    </cfRule>
  </conditionalFormatting>
  <conditionalFormatting sqref="AQ44:AR44">
    <cfRule type="cellIs" dxfId="330" priority="352" operator="greaterThan">
      <formula>0</formula>
    </cfRule>
  </conditionalFormatting>
  <conditionalFormatting sqref="AS46:AT46">
    <cfRule type="cellIs" dxfId="329" priority="351" operator="greaterThan">
      <formula>0</formula>
    </cfRule>
  </conditionalFormatting>
  <conditionalFormatting sqref="AS45:AT45">
    <cfRule type="cellIs" dxfId="328" priority="350" operator="greaterThan">
      <formula>0</formula>
    </cfRule>
  </conditionalFormatting>
  <conditionalFormatting sqref="AS44:AT44">
    <cfRule type="cellIs" dxfId="327" priority="349" operator="greaterThan">
      <formula>0</formula>
    </cfRule>
  </conditionalFormatting>
  <conditionalFormatting sqref="AU46:AV46">
    <cfRule type="cellIs" dxfId="326" priority="348" operator="greaterThan">
      <formula>0</formula>
    </cfRule>
  </conditionalFormatting>
  <conditionalFormatting sqref="AU45:AV45">
    <cfRule type="cellIs" dxfId="325" priority="347" operator="greaterThan">
      <formula>0</formula>
    </cfRule>
  </conditionalFormatting>
  <conditionalFormatting sqref="AU44:AV44">
    <cfRule type="cellIs" dxfId="324" priority="346" operator="greaterThan">
      <formula>0</formula>
    </cfRule>
  </conditionalFormatting>
  <conditionalFormatting sqref="AM55:AN55 AM59:AN59 AM67:AN67 AM63:AN63 AM73:AN73 AU63:AV63 AU67:AV67 AU59:AV59 AU55:AV55">
    <cfRule type="cellIs" dxfId="323" priority="345" operator="greaterThan">
      <formula>0</formula>
    </cfRule>
  </conditionalFormatting>
  <conditionalFormatting sqref="AM56:AN56 AM60:AN60 AM64:AN64 AM68:AN68 AM72:AN72 AU68:AV68 AU64:AV64 AU60:AV60 AU56:AV56">
    <cfRule type="cellIs" dxfId="322" priority="344" operator="greaterThan">
      <formula>0</formula>
    </cfRule>
  </conditionalFormatting>
  <conditionalFormatting sqref="AM57:AN57 AM61:AN61 AM65:AN65 AU65:AV65 AU61:AV61 AU57:AV57">
    <cfRule type="cellIs" dxfId="321" priority="343" operator="greaterThan">
      <formula>0</formula>
    </cfRule>
  </conditionalFormatting>
  <conditionalFormatting sqref="AM58:AN58 AM62:AN62 AM66:AN66 AM70:AN71 AU70:AV70 AU66:AV66 AU62:AV62 AU58:AV58">
    <cfRule type="cellIs" dxfId="320" priority="342" operator="greaterThan">
      <formula>0</formula>
    </cfRule>
  </conditionalFormatting>
  <conditionalFormatting sqref="AM69:AN69 AU69:AV69">
    <cfRule type="cellIs" dxfId="319" priority="341" operator="greaterThan">
      <formula>0</formula>
    </cfRule>
  </conditionalFormatting>
  <conditionalFormatting sqref="AO55:AP55 AO59:AP59 AO67:AP67 AO63:AP63">
    <cfRule type="cellIs" dxfId="318" priority="340" operator="greaterThan">
      <formula>0</formula>
    </cfRule>
  </conditionalFormatting>
  <conditionalFormatting sqref="AO56:AP56 AO60:AP60 AO64:AP64 AO68:AP68">
    <cfRule type="cellIs" dxfId="317" priority="339" operator="greaterThan">
      <formula>0</formula>
    </cfRule>
  </conditionalFormatting>
  <conditionalFormatting sqref="AO57:AP57 AO61:AP61 AO65:AP65">
    <cfRule type="cellIs" dxfId="316" priority="338" operator="greaterThan">
      <formula>0</formula>
    </cfRule>
  </conditionalFormatting>
  <conditionalFormatting sqref="AO58:AP58 AO62:AP62 AO66:AP66 AO70:AP70">
    <cfRule type="cellIs" dxfId="315" priority="337" operator="greaterThan">
      <formula>0</formula>
    </cfRule>
  </conditionalFormatting>
  <conditionalFormatting sqref="AO69:AP69">
    <cfRule type="cellIs" dxfId="314" priority="336" operator="greaterThan">
      <formula>0</formula>
    </cfRule>
  </conditionalFormatting>
  <conditionalFormatting sqref="AQ55:AR55 AQ59:AR59 AQ67:AR67 AQ63:AR63">
    <cfRule type="cellIs" dxfId="313" priority="335" operator="greaterThan">
      <formula>0</formula>
    </cfRule>
  </conditionalFormatting>
  <conditionalFormatting sqref="AQ56:AR56 AQ60:AR60 AQ64:AR64 AQ68:AR68">
    <cfRule type="cellIs" dxfId="312" priority="334" operator="greaterThan">
      <formula>0</formula>
    </cfRule>
  </conditionalFormatting>
  <conditionalFormatting sqref="AQ57:AR57 AQ61:AR61 AQ65:AR65">
    <cfRule type="cellIs" dxfId="311" priority="333" operator="greaterThan">
      <formula>0</formula>
    </cfRule>
  </conditionalFormatting>
  <conditionalFormatting sqref="AQ58:AR58 AQ62:AR62 AQ66:AR66 AQ70:AR70">
    <cfRule type="cellIs" dxfId="310" priority="332" operator="greaterThan">
      <formula>0</formula>
    </cfRule>
  </conditionalFormatting>
  <conditionalFormatting sqref="AQ69:AR69">
    <cfRule type="cellIs" dxfId="309" priority="331" operator="greaterThan">
      <formula>0</formula>
    </cfRule>
  </conditionalFormatting>
  <conditionalFormatting sqref="AS55:AT55 AS59:AT59 AS67:AT67 AS63:AT63">
    <cfRule type="cellIs" dxfId="308" priority="330" operator="greaterThan">
      <formula>0</formula>
    </cfRule>
  </conditionalFormatting>
  <conditionalFormatting sqref="AS56:AT56 AS60:AT60 AS64:AT64 AS68:AT68">
    <cfRule type="cellIs" dxfId="307" priority="329" operator="greaterThan">
      <formula>0</formula>
    </cfRule>
  </conditionalFormatting>
  <conditionalFormatting sqref="AS57:AT57 AS61:AT61 AS65:AT65">
    <cfRule type="cellIs" dxfId="306" priority="328" operator="greaterThan">
      <formula>0</formula>
    </cfRule>
  </conditionalFormatting>
  <conditionalFormatting sqref="AS58:AT58 AS62:AT62 AS66:AT66 AS70:AT70">
    <cfRule type="cellIs" dxfId="305" priority="327" operator="greaterThan">
      <formula>0</formula>
    </cfRule>
  </conditionalFormatting>
  <conditionalFormatting sqref="AS69:AT69">
    <cfRule type="cellIs" dxfId="304" priority="326" operator="greaterThan">
      <formula>0</formula>
    </cfRule>
  </conditionalFormatting>
  <conditionalFormatting sqref="AO73:AP73">
    <cfRule type="cellIs" dxfId="303" priority="325" operator="greaterThan">
      <formula>0</formula>
    </cfRule>
  </conditionalFormatting>
  <conditionalFormatting sqref="AO72:AP72">
    <cfRule type="cellIs" dxfId="302" priority="324" operator="greaterThan">
      <formula>0</formula>
    </cfRule>
  </conditionalFormatting>
  <conditionalFormatting sqref="AO71:AP71">
    <cfRule type="cellIs" dxfId="301" priority="323" operator="greaterThan">
      <formula>0</formula>
    </cfRule>
  </conditionalFormatting>
  <conditionalFormatting sqref="AQ73:AR73">
    <cfRule type="cellIs" dxfId="300" priority="322" operator="greaterThan">
      <formula>0</formula>
    </cfRule>
  </conditionalFormatting>
  <conditionalFormatting sqref="AQ72:AR72">
    <cfRule type="cellIs" dxfId="299" priority="321" operator="greaterThan">
      <formula>0</formula>
    </cfRule>
  </conditionalFormatting>
  <conditionalFormatting sqref="AQ71:AR71">
    <cfRule type="cellIs" dxfId="298" priority="320" operator="greaterThan">
      <formula>0</formula>
    </cfRule>
  </conditionalFormatting>
  <conditionalFormatting sqref="AS73:AT73">
    <cfRule type="cellIs" dxfId="297" priority="319" operator="greaterThan">
      <formula>0</formula>
    </cfRule>
  </conditionalFormatting>
  <conditionalFormatting sqref="AS72:AT72">
    <cfRule type="cellIs" dxfId="296" priority="318" operator="greaterThan">
      <formula>0</formula>
    </cfRule>
  </conditionalFormatting>
  <conditionalFormatting sqref="AS71:AT71">
    <cfRule type="cellIs" dxfId="295" priority="317" operator="greaterThan">
      <formula>0</formula>
    </cfRule>
  </conditionalFormatting>
  <conditionalFormatting sqref="AU73:AV73">
    <cfRule type="cellIs" dxfId="294" priority="316" operator="greaterThan">
      <formula>0</formula>
    </cfRule>
  </conditionalFormatting>
  <conditionalFormatting sqref="AU72:AV72">
    <cfRule type="cellIs" dxfId="293" priority="315" operator="greaterThan">
      <formula>0</formula>
    </cfRule>
  </conditionalFormatting>
  <conditionalFormatting sqref="AU71:AV71">
    <cfRule type="cellIs" dxfId="292" priority="314" operator="greaterThan">
      <formula>0</formula>
    </cfRule>
  </conditionalFormatting>
  <conditionalFormatting sqref="AM82:AN82 AM86:AN86 AM94:AN94 AM90:AN90 AM100:AN100 AU90:AV90 AU94:AV94 AU86:AV86 AU82:AV82">
    <cfRule type="cellIs" dxfId="291" priority="313" operator="greaterThan">
      <formula>0</formula>
    </cfRule>
  </conditionalFormatting>
  <conditionalFormatting sqref="AM83:AN83 AM87:AN87 AM91:AN91 AM95:AN95 AM99:AN99 AU95:AV95 AU91:AV91 AU87:AV87 AU83:AV83">
    <cfRule type="cellIs" dxfId="290" priority="312" operator="greaterThan">
      <formula>0</formula>
    </cfRule>
  </conditionalFormatting>
  <conditionalFormatting sqref="AM84:AN84 AM88:AN88 AM92:AN92 AU92:AV92 AU88:AV88 AU84:AV84">
    <cfRule type="cellIs" dxfId="289" priority="311" operator="greaterThan">
      <formula>0</formula>
    </cfRule>
  </conditionalFormatting>
  <conditionalFormatting sqref="AM85:AN85 AM89:AN89 AM93:AN93 AM97:AN98 AU97:AV97 AU93:AV93 AU89:AV89 AU85:AV85">
    <cfRule type="cellIs" dxfId="288" priority="310" operator="greaterThan">
      <formula>0</formula>
    </cfRule>
  </conditionalFormatting>
  <conditionalFormatting sqref="AM96:AN96 AU96:AV96">
    <cfRule type="cellIs" dxfId="287" priority="309" operator="greaterThan">
      <formula>0</formula>
    </cfRule>
  </conditionalFormatting>
  <conditionalFormatting sqref="AO82:AP82 AO86:AP86 AO94:AP94 AO90:AP90">
    <cfRule type="cellIs" dxfId="286" priority="308" operator="greaterThan">
      <formula>0</formula>
    </cfRule>
  </conditionalFormatting>
  <conditionalFormatting sqref="AO83:AP83 AO87:AP87 AO91:AP91 AO95:AP95">
    <cfRule type="cellIs" dxfId="285" priority="307" operator="greaterThan">
      <formula>0</formula>
    </cfRule>
  </conditionalFormatting>
  <conditionalFormatting sqref="AO84:AP84 AO88:AP88 AO92:AP92">
    <cfRule type="cellIs" dxfId="284" priority="306" operator="greaterThan">
      <formula>0</formula>
    </cfRule>
  </conditionalFormatting>
  <conditionalFormatting sqref="AO85:AP85 AO89:AP89 AO93:AP93 AO97:AP97">
    <cfRule type="cellIs" dxfId="283" priority="305" operator="greaterThan">
      <formula>0</formula>
    </cfRule>
  </conditionalFormatting>
  <conditionalFormatting sqref="AO96:AP96">
    <cfRule type="cellIs" dxfId="282" priority="304" operator="greaterThan">
      <formula>0</formula>
    </cfRule>
  </conditionalFormatting>
  <conditionalFormatting sqref="AQ82:AR82 AQ86:AR86 AQ94:AR94 AQ90:AR90">
    <cfRule type="cellIs" dxfId="281" priority="303" operator="greaterThan">
      <formula>0</formula>
    </cfRule>
  </conditionalFormatting>
  <conditionalFormatting sqref="AQ83:AR83 AQ87:AR87 AQ91:AR91 AQ95:AR95">
    <cfRule type="cellIs" dxfId="280" priority="302" operator="greaterThan">
      <formula>0</formula>
    </cfRule>
  </conditionalFormatting>
  <conditionalFormatting sqref="AQ84:AR84 AQ88:AR88 AQ92:AR92">
    <cfRule type="cellIs" dxfId="279" priority="301" operator="greaterThan">
      <formula>0</formula>
    </cfRule>
  </conditionalFormatting>
  <conditionalFormatting sqref="AQ85:AR85 AQ89:AR89 AQ93:AR93 AQ97:AR97">
    <cfRule type="cellIs" dxfId="278" priority="300" operator="greaterThan">
      <formula>0</formula>
    </cfRule>
  </conditionalFormatting>
  <conditionalFormatting sqref="AQ96:AR96">
    <cfRule type="cellIs" dxfId="277" priority="299" operator="greaterThan">
      <formula>0</formula>
    </cfRule>
  </conditionalFormatting>
  <conditionalFormatting sqref="AS82:AT82 AS86:AT86 AS94:AT94 AS90:AT90">
    <cfRule type="cellIs" dxfId="276" priority="298" operator="greaterThan">
      <formula>0</formula>
    </cfRule>
  </conditionalFormatting>
  <conditionalFormatting sqref="AS83:AT83 AS87:AT87 AS91:AT91 AS95:AT95">
    <cfRule type="cellIs" dxfId="275" priority="297" operator="greaterThan">
      <formula>0</formula>
    </cfRule>
  </conditionalFormatting>
  <conditionalFormatting sqref="AS84:AT84 AS88:AT88 AS92:AT92">
    <cfRule type="cellIs" dxfId="274" priority="296" operator="greaterThan">
      <formula>0</formula>
    </cfRule>
  </conditionalFormatting>
  <conditionalFormatting sqref="AS85:AT85 AS89:AT89 AS93:AT93 AS97:AT97">
    <cfRule type="cellIs" dxfId="273" priority="295" operator="greaterThan">
      <formula>0</formula>
    </cfRule>
  </conditionalFormatting>
  <conditionalFormatting sqref="AS96:AT96">
    <cfRule type="cellIs" dxfId="272" priority="294" operator="greaterThan">
      <formula>0</formula>
    </cfRule>
  </conditionalFormatting>
  <conditionalFormatting sqref="AO100:AP100">
    <cfRule type="cellIs" dxfId="271" priority="293" operator="greaterThan">
      <formula>0</formula>
    </cfRule>
  </conditionalFormatting>
  <conditionalFormatting sqref="AO99:AP99">
    <cfRule type="cellIs" dxfId="270" priority="292" operator="greaterThan">
      <formula>0</formula>
    </cfRule>
  </conditionalFormatting>
  <conditionalFormatting sqref="AO98:AP98">
    <cfRule type="cellIs" dxfId="269" priority="291" operator="greaterThan">
      <formula>0</formula>
    </cfRule>
  </conditionalFormatting>
  <conditionalFormatting sqref="AQ100:AR100">
    <cfRule type="cellIs" dxfId="268" priority="290" operator="greaterThan">
      <formula>0</formula>
    </cfRule>
  </conditionalFormatting>
  <conditionalFormatting sqref="AQ99:AR99">
    <cfRule type="cellIs" dxfId="267" priority="289" operator="greaterThan">
      <formula>0</formula>
    </cfRule>
  </conditionalFormatting>
  <conditionalFormatting sqref="AQ98:AR98">
    <cfRule type="cellIs" dxfId="266" priority="288" operator="greaterThan">
      <formula>0</formula>
    </cfRule>
  </conditionalFormatting>
  <conditionalFormatting sqref="AS100:AT100">
    <cfRule type="cellIs" dxfId="265" priority="287" operator="greaterThan">
      <formula>0</formula>
    </cfRule>
  </conditionalFormatting>
  <conditionalFormatting sqref="AS99:AT99">
    <cfRule type="cellIs" dxfId="264" priority="286" operator="greaterThan">
      <formula>0</formula>
    </cfRule>
  </conditionalFormatting>
  <conditionalFormatting sqref="AS98:AT98">
    <cfRule type="cellIs" dxfId="263" priority="285" operator="greaterThan">
      <formula>0</formula>
    </cfRule>
  </conditionalFormatting>
  <conditionalFormatting sqref="AU100:AV100">
    <cfRule type="cellIs" dxfId="262" priority="284" operator="greaterThan">
      <formula>0</formula>
    </cfRule>
  </conditionalFormatting>
  <conditionalFormatting sqref="AU99:AV99">
    <cfRule type="cellIs" dxfId="261" priority="283" operator="greaterThan">
      <formula>0</formula>
    </cfRule>
  </conditionalFormatting>
  <conditionalFormatting sqref="AU98:AV98">
    <cfRule type="cellIs" dxfId="260" priority="282" operator="greaterThan">
      <formula>0</formula>
    </cfRule>
  </conditionalFormatting>
  <conditionalFormatting sqref="AM109:AN109 AM113:AN113 AM121:AN121 AM117:AN117 AM127:AN127 AU117:AV117 AU121:AV121 AU113:AV113 AU109:AV109">
    <cfRule type="cellIs" dxfId="259" priority="281" operator="greaterThan">
      <formula>0</formula>
    </cfRule>
  </conditionalFormatting>
  <conditionalFormatting sqref="AM110:AN110 AM114:AN114 AM118:AN118 AM122:AN122 AM126:AN126 AU122:AV122 AU118:AV118 AU114:AV114 AU110:AV110">
    <cfRule type="cellIs" dxfId="258" priority="280" operator="greaterThan">
      <formula>0</formula>
    </cfRule>
  </conditionalFormatting>
  <conditionalFormatting sqref="AM111:AN111 AM115:AN115 AM119:AN119 AU119:AV119 AU115:AV115 AU111:AV111">
    <cfRule type="cellIs" dxfId="257" priority="279" operator="greaterThan">
      <formula>0</formula>
    </cfRule>
  </conditionalFormatting>
  <conditionalFormatting sqref="AM112:AN112 AM116:AN116 AM120:AN120 AM124:AN125 AU124:AV124 AU120:AV120 AU116:AV116 AU112:AV112">
    <cfRule type="cellIs" dxfId="256" priority="278" operator="greaterThan">
      <formula>0</formula>
    </cfRule>
  </conditionalFormatting>
  <conditionalFormatting sqref="AM123:AN123 AU123:AV123">
    <cfRule type="cellIs" dxfId="255" priority="277" operator="greaterThan">
      <formula>0</formula>
    </cfRule>
  </conditionalFormatting>
  <conditionalFormatting sqref="AO109:AP109 AO113:AP113 AO121:AP121 AO117:AP117">
    <cfRule type="cellIs" dxfId="254" priority="276" operator="greaterThan">
      <formula>0</formula>
    </cfRule>
  </conditionalFormatting>
  <conditionalFormatting sqref="AO110:AP110 AO114:AP114 AO118:AP118 AO122:AP122">
    <cfRule type="cellIs" dxfId="253" priority="275" operator="greaterThan">
      <formula>0</formula>
    </cfRule>
  </conditionalFormatting>
  <conditionalFormatting sqref="AO111:AP111 AO115:AP115 AO119:AP119">
    <cfRule type="cellIs" dxfId="252" priority="274" operator="greaterThan">
      <formula>0</formula>
    </cfRule>
  </conditionalFormatting>
  <conditionalFormatting sqref="AO112:AP112 AO116:AP116 AO120:AP120 AO124:AP124">
    <cfRule type="cellIs" dxfId="251" priority="273" operator="greaterThan">
      <formula>0</formula>
    </cfRule>
  </conditionalFormatting>
  <conditionalFormatting sqref="AO123:AP123">
    <cfRule type="cellIs" dxfId="250" priority="272" operator="greaterThan">
      <formula>0</formula>
    </cfRule>
  </conditionalFormatting>
  <conditionalFormatting sqref="AQ109:AR109 AQ113:AR113 AQ121:AR121 AQ117:AR117">
    <cfRule type="cellIs" dxfId="249" priority="271" operator="greaterThan">
      <formula>0</formula>
    </cfRule>
  </conditionalFormatting>
  <conditionalFormatting sqref="AQ110:AR110 AQ114:AR114 AQ118:AR118 AQ122:AR122">
    <cfRule type="cellIs" dxfId="248" priority="270" operator="greaterThan">
      <formula>0</formula>
    </cfRule>
  </conditionalFormatting>
  <conditionalFormatting sqref="AQ111:AR111 AQ115:AR115 AQ119:AR119">
    <cfRule type="cellIs" dxfId="247" priority="269" operator="greaterThan">
      <formula>0</formula>
    </cfRule>
  </conditionalFormatting>
  <conditionalFormatting sqref="AQ112:AR112 AQ116:AR116 AQ120:AR120 AQ124:AR124">
    <cfRule type="cellIs" dxfId="246" priority="268" operator="greaterThan">
      <formula>0</formula>
    </cfRule>
  </conditionalFormatting>
  <conditionalFormatting sqref="AQ123:AR123">
    <cfRule type="cellIs" dxfId="245" priority="267" operator="greaterThan">
      <formula>0</formula>
    </cfRule>
  </conditionalFormatting>
  <conditionalFormatting sqref="AS109:AT109 AS113:AT113 AS121:AT121 AS117:AT117">
    <cfRule type="cellIs" dxfId="244" priority="266" operator="greaterThan">
      <formula>0</formula>
    </cfRule>
  </conditionalFormatting>
  <conditionalFormatting sqref="AS110:AT110 AS114:AT114 AS118:AT118 AS122:AT122">
    <cfRule type="cellIs" dxfId="243" priority="265" operator="greaterThan">
      <formula>0</formula>
    </cfRule>
  </conditionalFormatting>
  <conditionalFormatting sqref="AS111:AT111 AS115:AT115 AS119:AT119">
    <cfRule type="cellIs" dxfId="242" priority="264" operator="greaterThan">
      <formula>0</formula>
    </cfRule>
  </conditionalFormatting>
  <conditionalFormatting sqref="AS112:AT112 AS116:AT116 AS120:AT120 AS124:AT124">
    <cfRule type="cellIs" dxfId="241" priority="263" operator="greaterThan">
      <formula>0</formula>
    </cfRule>
  </conditionalFormatting>
  <conditionalFormatting sqref="AS123:AT123">
    <cfRule type="cellIs" dxfId="240" priority="262" operator="greaterThan">
      <formula>0</formula>
    </cfRule>
  </conditionalFormatting>
  <conditionalFormatting sqref="AO127:AP127">
    <cfRule type="cellIs" dxfId="239" priority="261" operator="greaterThan">
      <formula>0</formula>
    </cfRule>
  </conditionalFormatting>
  <conditionalFormatting sqref="AO126:AP126">
    <cfRule type="cellIs" dxfId="238" priority="260" operator="greaterThan">
      <formula>0</formula>
    </cfRule>
  </conditionalFormatting>
  <conditionalFormatting sqref="AO125:AP125">
    <cfRule type="cellIs" dxfId="237" priority="259" operator="greaterThan">
      <formula>0</formula>
    </cfRule>
  </conditionalFormatting>
  <conditionalFormatting sqref="AQ127:AR127">
    <cfRule type="cellIs" dxfId="236" priority="258" operator="greaterThan">
      <formula>0</formula>
    </cfRule>
  </conditionalFormatting>
  <conditionalFormatting sqref="AQ126:AR126">
    <cfRule type="cellIs" dxfId="235" priority="257" operator="greaterThan">
      <formula>0</formula>
    </cfRule>
  </conditionalFormatting>
  <conditionalFormatting sqref="AQ125:AR125">
    <cfRule type="cellIs" dxfId="234" priority="256" operator="greaterThan">
      <formula>0</formula>
    </cfRule>
  </conditionalFormatting>
  <conditionalFormatting sqref="AS127:AT127">
    <cfRule type="cellIs" dxfId="233" priority="255" operator="greaterThan">
      <formula>0</formula>
    </cfRule>
  </conditionalFormatting>
  <conditionalFormatting sqref="AS126:AT126">
    <cfRule type="cellIs" dxfId="232" priority="254" operator="greaterThan">
      <formula>0</formula>
    </cfRule>
  </conditionalFormatting>
  <conditionalFormatting sqref="AS125:AT125">
    <cfRule type="cellIs" dxfId="231" priority="253" operator="greaterThan">
      <formula>0</formula>
    </cfRule>
  </conditionalFormatting>
  <conditionalFormatting sqref="AU127:AV127">
    <cfRule type="cellIs" dxfId="230" priority="252" operator="greaterThan">
      <formula>0</formula>
    </cfRule>
  </conditionalFormatting>
  <conditionalFormatting sqref="AU126:AV126">
    <cfRule type="cellIs" dxfId="229" priority="251" operator="greaterThan">
      <formula>0</formula>
    </cfRule>
  </conditionalFormatting>
  <conditionalFormatting sqref="AU125:AV125">
    <cfRule type="cellIs" dxfId="228" priority="250" operator="greaterThan">
      <formula>0</formula>
    </cfRule>
  </conditionalFormatting>
  <conditionalFormatting sqref="AM136:AN136 AM140:AN140 AM148:AN148 AM144:AN144 AM154:AN154 AU144:AV144 AU148:AV148 AU140:AV140 AU136:AV136">
    <cfRule type="cellIs" dxfId="227" priority="249" operator="greaterThan">
      <formula>0</formula>
    </cfRule>
  </conditionalFormatting>
  <conditionalFormatting sqref="AM137:AN137 AM141:AN141 AM145:AN145 AM149:AN149 AM153:AN153 AU149:AV149 AU145:AV145 AU141:AV141 AU137:AV137">
    <cfRule type="cellIs" dxfId="226" priority="248" operator="greaterThan">
      <formula>0</formula>
    </cfRule>
  </conditionalFormatting>
  <conditionalFormatting sqref="AM138:AN138 AM142:AN142 AM146:AN146 AU146:AV146 AU142:AV142 AU138:AV138">
    <cfRule type="cellIs" dxfId="225" priority="247" operator="greaterThan">
      <formula>0</formula>
    </cfRule>
  </conditionalFormatting>
  <conditionalFormatting sqref="AM139:AN139 AM143:AN143 AM147:AN147 AM151:AN152 AU151:AV151 AU147:AV147 AU143:AV143 AU139:AV139">
    <cfRule type="cellIs" dxfId="224" priority="246" operator="greaterThan">
      <formula>0</formula>
    </cfRule>
  </conditionalFormatting>
  <conditionalFormatting sqref="AM150:AN150 AU150:AV150">
    <cfRule type="cellIs" dxfId="223" priority="245" operator="greaterThan">
      <formula>0</formula>
    </cfRule>
  </conditionalFormatting>
  <conditionalFormatting sqref="AO136:AP136 AO140:AP140 AO148:AP148 AO144:AP144">
    <cfRule type="cellIs" dxfId="222" priority="244" operator="greaterThan">
      <formula>0</formula>
    </cfRule>
  </conditionalFormatting>
  <conditionalFormatting sqref="AO137:AP137 AO141:AP141 AO145:AP145 AO149:AP149">
    <cfRule type="cellIs" dxfId="221" priority="243" operator="greaterThan">
      <formula>0</formula>
    </cfRule>
  </conditionalFormatting>
  <conditionalFormatting sqref="AO138:AP138 AO142:AP142 AO146:AP146">
    <cfRule type="cellIs" dxfId="220" priority="242" operator="greaterThan">
      <formula>0</formula>
    </cfRule>
  </conditionalFormatting>
  <conditionalFormatting sqref="AO139:AP139 AO143:AP143 AO147:AP147 AO151:AP151">
    <cfRule type="cellIs" dxfId="219" priority="241" operator="greaterThan">
      <formula>0</formula>
    </cfRule>
  </conditionalFormatting>
  <conditionalFormatting sqref="AO150:AP150">
    <cfRule type="cellIs" dxfId="218" priority="240" operator="greaterThan">
      <formula>0</formula>
    </cfRule>
  </conditionalFormatting>
  <conditionalFormatting sqref="AQ136:AR136 AQ140:AR140 AQ148:AR148 AQ144:AR144">
    <cfRule type="cellIs" dxfId="217" priority="239" operator="greaterThan">
      <formula>0</formula>
    </cfRule>
  </conditionalFormatting>
  <conditionalFormatting sqref="AQ137:AR137 AQ141:AR141 AQ145:AR145 AQ149:AR149">
    <cfRule type="cellIs" dxfId="216" priority="238" operator="greaterThan">
      <formula>0</formula>
    </cfRule>
  </conditionalFormatting>
  <conditionalFormatting sqref="AQ138:AR138 AQ142:AR142 AQ146:AR146">
    <cfRule type="cellIs" dxfId="215" priority="237" operator="greaterThan">
      <formula>0</formula>
    </cfRule>
  </conditionalFormatting>
  <conditionalFormatting sqref="AQ139:AR139 AQ143:AR143 AQ147:AR147 AQ151:AR151">
    <cfRule type="cellIs" dxfId="214" priority="236" operator="greaterThan">
      <formula>0</formula>
    </cfRule>
  </conditionalFormatting>
  <conditionalFormatting sqref="AQ150:AR150">
    <cfRule type="cellIs" dxfId="213" priority="235" operator="greaterThan">
      <formula>0</formula>
    </cfRule>
  </conditionalFormatting>
  <conditionalFormatting sqref="AS136:AT136 AS140:AT140 AS148:AT148 AS144:AT144">
    <cfRule type="cellIs" dxfId="212" priority="234" operator="greaterThan">
      <formula>0</formula>
    </cfRule>
  </conditionalFormatting>
  <conditionalFormatting sqref="AS137:AT137 AS141:AT141 AS145:AT145 AS149:AT149">
    <cfRule type="cellIs" dxfId="211" priority="233" operator="greaterThan">
      <formula>0</formula>
    </cfRule>
  </conditionalFormatting>
  <conditionalFormatting sqref="AS138:AT138 AS142:AT142 AS146:AT146">
    <cfRule type="cellIs" dxfId="210" priority="232" operator="greaterThan">
      <formula>0</formula>
    </cfRule>
  </conditionalFormatting>
  <conditionalFormatting sqref="AS139:AT139 AS143:AT143 AS147:AT147 AS151:AT151">
    <cfRule type="cellIs" dxfId="209" priority="231" operator="greaterThan">
      <formula>0</formula>
    </cfRule>
  </conditionalFormatting>
  <conditionalFormatting sqref="AS150:AT150">
    <cfRule type="cellIs" dxfId="208" priority="230" operator="greaterThan">
      <formula>0</formula>
    </cfRule>
  </conditionalFormatting>
  <conditionalFormatting sqref="AO154:AP154">
    <cfRule type="cellIs" dxfId="207" priority="229" operator="greaterThan">
      <formula>0</formula>
    </cfRule>
  </conditionalFormatting>
  <conditionalFormatting sqref="AO153:AP153">
    <cfRule type="cellIs" dxfId="206" priority="228" operator="greaterThan">
      <formula>0</formula>
    </cfRule>
  </conditionalFormatting>
  <conditionalFormatting sqref="AO152:AP152">
    <cfRule type="cellIs" dxfId="205" priority="227" operator="greaterThan">
      <formula>0</formula>
    </cfRule>
  </conditionalFormatting>
  <conditionalFormatting sqref="AQ154:AR154">
    <cfRule type="cellIs" dxfId="204" priority="226" operator="greaterThan">
      <formula>0</formula>
    </cfRule>
  </conditionalFormatting>
  <conditionalFormatting sqref="AQ153:AR153">
    <cfRule type="cellIs" dxfId="203" priority="225" operator="greaterThan">
      <formula>0</formula>
    </cfRule>
  </conditionalFormatting>
  <conditionalFormatting sqref="AQ152:AR152">
    <cfRule type="cellIs" dxfId="202" priority="224" operator="greaterThan">
      <formula>0</formula>
    </cfRule>
  </conditionalFormatting>
  <conditionalFormatting sqref="AS154:AT154">
    <cfRule type="cellIs" dxfId="201" priority="223" operator="greaterThan">
      <formula>0</formula>
    </cfRule>
  </conditionalFormatting>
  <conditionalFormatting sqref="AS153:AT153">
    <cfRule type="cellIs" dxfId="200" priority="222" operator="greaterThan">
      <formula>0</formula>
    </cfRule>
  </conditionalFormatting>
  <conditionalFormatting sqref="AS152:AT152">
    <cfRule type="cellIs" dxfId="199" priority="221" operator="greaterThan">
      <formula>0</formula>
    </cfRule>
  </conditionalFormatting>
  <conditionalFormatting sqref="AU154:AV154">
    <cfRule type="cellIs" dxfId="198" priority="220" operator="greaterThan">
      <formula>0</formula>
    </cfRule>
  </conditionalFormatting>
  <conditionalFormatting sqref="AU153:AV153">
    <cfRule type="cellIs" dxfId="197" priority="219" operator="greaterThan">
      <formula>0</formula>
    </cfRule>
  </conditionalFormatting>
  <conditionalFormatting sqref="AU152:AV152">
    <cfRule type="cellIs" dxfId="196" priority="218" operator="greaterThan">
      <formula>0</formula>
    </cfRule>
  </conditionalFormatting>
  <conditionalFormatting sqref="AM163:AN163 AM167:AN167 AM175:AN175 AM171:AN171 AM181:AN181 AU171:AV171 AU175:AV175 AU167:AV167 AU163:AV163">
    <cfRule type="cellIs" dxfId="195" priority="217" operator="greaterThan">
      <formula>0</formula>
    </cfRule>
  </conditionalFormatting>
  <conditionalFormatting sqref="AM164:AN164 AM168:AN168 AM172:AN172 AM176:AN176 AM180:AN180 AU176:AV176 AU172:AV172 AU168:AV168 AU164:AV164">
    <cfRule type="cellIs" dxfId="194" priority="216" operator="greaterThan">
      <formula>0</formula>
    </cfRule>
  </conditionalFormatting>
  <conditionalFormatting sqref="AM165:AN165 AM169:AN169 AM173:AN173 AU173:AV173 AU169:AV169 AU165:AV165">
    <cfRule type="cellIs" dxfId="193" priority="215" operator="greaterThan">
      <formula>0</formula>
    </cfRule>
  </conditionalFormatting>
  <conditionalFormatting sqref="AM166:AN166 AM170:AN170 AM174:AN174 AM178:AN179 AU178:AV178 AU174:AV174 AU170:AV170 AU166:AV166">
    <cfRule type="cellIs" dxfId="192" priority="214" operator="greaterThan">
      <formula>0</formula>
    </cfRule>
  </conditionalFormatting>
  <conditionalFormatting sqref="AM177:AN177 AU177:AV177">
    <cfRule type="cellIs" dxfId="191" priority="213" operator="greaterThan">
      <formula>0</formula>
    </cfRule>
  </conditionalFormatting>
  <conditionalFormatting sqref="AO163:AP163 AO167:AP167 AO175:AP175 AO171:AP171">
    <cfRule type="cellIs" dxfId="190" priority="212" operator="greaterThan">
      <formula>0</formula>
    </cfRule>
  </conditionalFormatting>
  <conditionalFormatting sqref="AO164:AP164 AO168:AP168 AO172:AP172 AO176:AP176">
    <cfRule type="cellIs" dxfId="189" priority="211" operator="greaterThan">
      <formula>0</formula>
    </cfRule>
  </conditionalFormatting>
  <conditionalFormatting sqref="AO165:AP165 AO169:AP169 AO173:AP173">
    <cfRule type="cellIs" dxfId="188" priority="210" operator="greaterThan">
      <formula>0</formula>
    </cfRule>
  </conditionalFormatting>
  <conditionalFormatting sqref="AO166:AP166 AO170:AP170 AO174:AP174 AO178:AP178">
    <cfRule type="cellIs" dxfId="187" priority="209" operator="greaterThan">
      <formula>0</formula>
    </cfRule>
  </conditionalFormatting>
  <conditionalFormatting sqref="AO177:AP177">
    <cfRule type="cellIs" dxfId="186" priority="208" operator="greaterThan">
      <formula>0</formula>
    </cfRule>
  </conditionalFormatting>
  <conditionalFormatting sqref="AQ163:AR163 AQ167:AR167 AQ175:AR175 AQ171:AR171">
    <cfRule type="cellIs" dxfId="185" priority="207" operator="greaterThan">
      <formula>0</formula>
    </cfRule>
  </conditionalFormatting>
  <conditionalFormatting sqref="AQ164:AR164 AQ168:AR168 AQ172:AR172 AQ176:AR176">
    <cfRule type="cellIs" dxfId="184" priority="206" operator="greaterThan">
      <formula>0</formula>
    </cfRule>
  </conditionalFormatting>
  <conditionalFormatting sqref="AQ165:AR165 AQ169:AR169 AQ173:AR173">
    <cfRule type="cellIs" dxfId="183" priority="205" operator="greaterThan">
      <formula>0</formula>
    </cfRule>
  </conditionalFormatting>
  <conditionalFormatting sqref="AQ166:AR166 AQ170:AR170 AQ174:AR174 AQ178:AR178">
    <cfRule type="cellIs" dxfId="182" priority="204" operator="greaterThan">
      <formula>0</formula>
    </cfRule>
  </conditionalFormatting>
  <conditionalFormatting sqref="AQ177:AR177">
    <cfRule type="cellIs" dxfId="181" priority="203" operator="greaterThan">
      <formula>0</formula>
    </cfRule>
  </conditionalFormatting>
  <conditionalFormatting sqref="AS163:AT163 AS167:AT167 AS175:AT175 AS171:AT171">
    <cfRule type="cellIs" dxfId="180" priority="202" operator="greaterThan">
      <formula>0</formula>
    </cfRule>
  </conditionalFormatting>
  <conditionalFormatting sqref="AS164:AT164 AS168:AT168 AS172:AT172 AS176:AT176">
    <cfRule type="cellIs" dxfId="179" priority="201" operator="greaterThan">
      <formula>0</formula>
    </cfRule>
  </conditionalFormatting>
  <conditionalFormatting sqref="AS165:AT165 AS169:AT169 AS173:AT173">
    <cfRule type="cellIs" dxfId="178" priority="200" operator="greaterThan">
      <formula>0</formula>
    </cfRule>
  </conditionalFormatting>
  <conditionalFormatting sqref="AS166:AT166 AS170:AT170 AS174:AT174 AS178:AT178">
    <cfRule type="cellIs" dxfId="177" priority="199" operator="greaterThan">
      <formula>0</formula>
    </cfRule>
  </conditionalFormatting>
  <conditionalFormatting sqref="AS177:AT177">
    <cfRule type="cellIs" dxfId="176" priority="198" operator="greaterThan">
      <formula>0</formula>
    </cfRule>
  </conditionalFormatting>
  <conditionalFormatting sqref="AO181:AP181">
    <cfRule type="cellIs" dxfId="175" priority="197" operator="greaterThan">
      <formula>0</formula>
    </cfRule>
  </conditionalFormatting>
  <conditionalFormatting sqref="AO180:AP180">
    <cfRule type="cellIs" dxfId="174" priority="196" operator="greaterThan">
      <formula>0</formula>
    </cfRule>
  </conditionalFormatting>
  <conditionalFormatting sqref="AO179:AP179">
    <cfRule type="cellIs" dxfId="173" priority="195" operator="greaterThan">
      <formula>0</formula>
    </cfRule>
  </conditionalFormatting>
  <conditionalFormatting sqref="AQ181:AR181">
    <cfRule type="cellIs" dxfId="172" priority="194" operator="greaterThan">
      <formula>0</formula>
    </cfRule>
  </conditionalFormatting>
  <conditionalFormatting sqref="AQ180:AR180">
    <cfRule type="cellIs" dxfId="171" priority="193" operator="greaterThan">
      <formula>0</formula>
    </cfRule>
  </conditionalFormatting>
  <conditionalFormatting sqref="AQ179:AR179">
    <cfRule type="cellIs" dxfId="170" priority="192" operator="greaterThan">
      <formula>0</formula>
    </cfRule>
  </conditionalFormatting>
  <conditionalFormatting sqref="AS181:AT181">
    <cfRule type="cellIs" dxfId="169" priority="191" operator="greaterThan">
      <formula>0</formula>
    </cfRule>
  </conditionalFormatting>
  <conditionalFormatting sqref="AS180:AT180">
    <cfRule type="cellIs" dxfId="168" priority="190" operator="greaterThan">
      <formula>0</formula>
    </cfRule>
  </conditionalFormatting>
  <conditionalFormatting sqref="AS179:AT179">
    <cfRule type="cellIs" dxfId="167" priority="189" operator="greaterThan">
      <formula>0</formula>
    </cfRule>
  </conditionalFormatting>
  <conditionalFormatting sqref="AU181:AV181">
    <cfRule type="cellIs" dxfId="166" priority="188" operator="greaterThan">
      <formula>0</formula>
    </cfRule>
  </conditionalFormatting>
  <conditionalFormatting sqref="AU180:AV180">
    <cfRule type="cellIs" dxfId="165" priority="187" operator="greaterThan">
      <formula>0</formula>
    </cfRule>
  </conditionalFormatting>
  <conditionalFormatting sqref="AU179:AV179">
    <cfRule type="cellIs" dxfId="164" priority="186" operator="greaterThan">
      <formula>0</formula>
    </cfRule>
  </conditionalFormatting>
  <conditionalFormatting sqref="AM190:AN190 AM194:AN194 AM202:AN202 AM198:AN198 AM208:AN208 AU198:AV198 AU202:AV202 AU194:AV194 AU190:AV190">
    <cfRule type="cellIs" dxfId="163" priority="185" operator="greaterThan">
      <formula>0</formula>
    </cfRule>
  </conditionalFormatting>
  <conditionalFormatting sqref="AM191:AN191 AM195:AN195 AM199:AN199 AM203:AN203 AM207:AN207 AU203:AV203 AU199:AV199 AU195:AV195 AU191:AV191">
    <cfRule type="cellIs" dxfId="162" priority="184" operator="greaterThan">
      <formula>0</formula>
    </cfRule>
  </conditionalFormatting>
  <conditionalFormatting sqref="AM192:AN192 AM196:AN196 AM200:AN200 AU200:AV200 AU196:AV196 AU192:AV192">
    <cfRule type="cellIs" dxfId="161" priority="183" operator="greaterThan">
      <formula>0</formula>
    </cfRule>
  </conditionalFormatting>
  <conditionalFormatting sqref="AM193:AN193 AM197:AN197 AM201:AN201 AM205:AN206 AU205:AV205 AU201:AV201 AU197:AV197 AU193:AV193">
    <cfRule type="cellIs" dxfId="160" priority="182" operator="greaterThan">
      <formula>0</formula>
    </cfRule>
  </conditionalFormatting>
  <conditionalFormatting sqref="AM204:AN204 AU204:AV204">
    <cfRule type="cellIs" dxfId="159" priority="181" operator="greaterThan">
      <formula>0</formula>
    </cfRule>
  </conditionalFormatting>
  <conditionalFormatting sqref="AO190:AP190 AO194:AP194 AO202:AP202 AO198:AP198">
    <cfRule type="cellIs" dxfId="158" priority="180" operator="greaterThan">
      <formula>0</formula>
    </cfRule>
  </conditionalFormatting>
  <conditionalFormatting sqref="AO191:AP191 AO195:AP195 AO199:AP199 AO203:AP203">
    <cfRule type="cellIs" dxfId="157" priority="179" operator="greaterThan">
      <formula>0</formula>
    </cfRule>
  </conditionalFormatting>
  <conditionalFormatting sqref="AO192:AP192 AO196:AP196 AO200:AP200">
    <cfRule type="cellIs" dxfId="156" priority="178" operator="greaterThan">
      <formula>0</formula>
    </cfRule>
  </conditionalFormatting>
  <conditionalFormatting sqref="AO193:AP193 AO197:AP197 AO201:AP201 AO205:AP205">
    <cfRule type="cellIs" dxfId="155" priority="177" operator="greaterThan">
      <formula>0</formula>
    </cfRule>
  </conditionalFormatting>
  <conditionalFormatting sqref="AO204:AP204">
    <cfRule type="cellIs" dxfId="154" priority="176" operator="greaterThan">
      <formula>0</formula>
    </cfRule>
  </conditionalFormatting>
  <conditionalFormatting sqref="AQ190:AR190 AQ194:AR194 AQ202:AR202 AQ198:AR198">
    <cfRule type="cellIs" dxfId="153" priority="175" operator="greaterThan">
      <formula>0</formula>
    </cfRule>
  </conditionalFormatting>
  <conditionalFormatting sqref="AQ191:AR191 AQ195:AR195 AQ199:AR199 AQ203:AR203">
    <cfRule type="cellIs" dxfId="152" priority="174" operator="greaterThan">
      <formula>0</formula>
    </cfRule>
  </conditionalFormatting>
  <conditionalFormatting sqref="AQ192:AR192 AQ196:AR196 AQ200:AR200">
    <cfRule type="cellIs" dxfId="151" priority="173" operator="greaterThan">
      <formula>0</formula>
    </cfRule>
  </conditionalFormatting>
  <conditionalFormatting sqref="AQ193:AR193 AQ197:AR197 AQ201:AR201 AQ205:AR205">
    <cfRule type="cellIs" dxfId="150" priority="172" operator="greaterThan">
      <formula>0</formula>
    </cfRule>
  </conditionalFormatting>
  <conditionalFormatting sqref="AQ204:AR204">
    <cfRule type="cellIs" dxfId="149" priority="171" operator="greaterThan">
      <formula>0</formula>
    </cfRule>
  </conditionalFormatting>
  <conditionalFormatting sqref="AS190:AT190 AS194:AT194 AS202:AT202 AS198:AT198">
    <cfRule type="cellIs" dxfId="148" priority="170" operator="greaterThan">
      <formula>0</formula>
    </cfRule>
  </conditionalFormatting>
  <conditionalFormatting sqref="AS191:AT191 AS195:AT195 AS199:AT199 AS203:AT203">
    <cfRule type="cellIs" dxfId="147" priority="169" operator="greaterThan">
      <formula>0</formula>
    </cfRule>
  </conditionalFormatting>
  <conditionalFormatting sqref="AS192:AT192 AS196:AT196 AS200:AT200">
    <cfRule type="cellIs" dxfId="146" priority="168" operator="greaterThan">
      <formula>0</formula>
    </cfRule>
  </conditionalFormatting>
  <conditionalFormatting sqref="AS193:AT193 AS197:AT197 AS201:AT201 AS205:AT205">
    <cfRule type="cellIs" dxfId="145" priority="167" operator="greaterThan">
      <formula>0</formula>
    </cfRule>
  </conditionalFormatting>
  <conditionalFormatting sqref="AS204:AT204">
    <cfRule type="cellIs" dxfId="144" priority="166" operator="greaterThan">
      <formula>0</formula>
    </cfRule>
  </conditionalFormatting>
  <conditionalFormatting sqref="AO208:AP208">
    <cfRule type="cellIs" dxfId="143" priority="165" operator="greaterThan">
      <formula>0</formula>
    </cfRule>
  </conditionalFormatting>
  <conditionalFormatting sqref="AO207:AP207">
    <cfRule type="cellIs" dxfId="142" priority="164" operator="greaterThan">
      <formula>0</formula>
    </cfRule>
  </conditionalFormatting>
  <conditionalFormatting sqref="AO206:AP206">
    <cfRule type="cellIs" dxfId="141" priority="163" operator="greaterThan">
      <formula>0</formula>
    </cfRule>
  </conditionalFormatting>
  <conditionalFormatting sqref="AQ208:AR208">
    <cfRule type="cellIs" dxfId="140" priority="162" operator="greaterThan">
      <formula>0</formula>
    </cfRule>
  </conditionalFormatting>
  <conditionalFormatting sqref="AQ207:AR207">
    <cfRule type="cellIs" dxfId="139" priority="161" operator="greaterThan">
      <formula>0</formula>
    </cfRule>
  </conditionalFormatting>
  <conditionalFormatting sqref="AQ206:AR206">
    <cfRule type="cellIs" dxfId="138" priority="160" operator="greaterThan">
      <formula>0</formula>
    </cfRule>
  </conditionalFormatting>
  <conditionalFormatting sqref="AS208:AT208">
    <cfRule type="cellIs" dxfId="137" priority="159" operator="greaterThan">
      <formula>0</formula>
    </cfRule>
  </conditionalFormatting>
  <conditionalFormatting sqref="AS207:AT207">
    <cfRule type="cellIs" dxfId="136" priority="158" operator="greaterThan">
      <formula>0</formula>
    </cfRule>
  </conditionalFormatting>
  <conditionalFormatting sqref="AS206:AT206">
    <cfRule type="cellIs" dxfId="135" priority="157" operator="greaterThan">
      <formula>0</formula>
    </cfRule>
  </conditionalFormatting>
  <conditionalFormatting sqref="AU208:AV208">
    <cfRule type="cellIs" dxfId="134" priority="156" operator="greaterThan">
      <formula>0</formula>
    </cfRule>
  </conditionalFormatting>
  <conditionalFormatting sqref="AU207:AV207">
    <cfRule type="cellIs" dxfId="133" priority="155" operator="greaterThan">
      <formula>0</formula>
    </cfRule>
  </conditionalFormatting>
  <conditionalFormatting sqref="AU206:AV206">
    <cfRule type="cellIs" dxfId="132" priority="154" operator="greaterThan">
      <formula>0</formula>
    </cfRule>
  </conditionalFormatting>
  <conditionalFormatting sqref="AM217:AN217 AM221:AN221 AM229:AN229 AM225:AN225 AM235:AN235 AU225:AV225 AU229:AV229 AU221:AV221 AU217:AV217">
    <cfRule type="cellIs" dxfId="131" priority="153" operator="greaterThan">
      <formula>0</formula>
    </cfRule>
  </conditionalFormatting>
  <conditionalFormatting sqref="AM218:AN218 AM222:AN222 AM226:AN226 AM230:AN230 AM234:AN234 AU230:AV230 AU226:AV226 AU222:AV222 AU218:AV218">
    <cfRule type="cellIs" dxfId="130" priority="152" operator="greaterThan">
      <formula>0</formula>
    </cfRule>
  </conditionalFormatting>
  <conditionalFormatting sqref="AM219:AN219 AM223:AN223 AM227:AN227 AU227:AV227 AU223:AV223 AU219:AV219">
    <cfRule type="cellIs" dxfId="129" priority="151" operator="greaterThan">
      <formula>0</formula>
    </cfRule>
  </conditionalFormatting>
  <conditionalFormatting sqref="AM220:AN220 AM224:AN224 AM228:AN228 AM232:AN233 AU232:AV232 AU228:AV228 AU224:AV224 AU220:AV220">
    <cfRule type="cellIs" dxfId="128" priority="150" operator="greaterThan">
      <formula>0</formula>
    </cfRule>
  </conditionalFormatting>
  <conditionalFormatting sqref="AM231:AN231 AU231:AV231">
    <cfRule type="cellIs" dxfId="127" priority="149" operator="greaterThan">
      <formula>0</formula>
    </cfRule>
  </conditionalFormatting>
  <conditionalFormatting sqref="AO217:AP217 AO221:AP221 AO229:AP229 AO225:AP225">
    <cfRule type="cellIs" dxfId="126" priority="148" operator="greaterThan">
      <formula>0</formula>
    </cfRule>
  </conditionalFormatting>
  <conditionalFormatting sqref="AO218:AP218 AO222:AP222 AO226:AP226 AO230:AP230">
    <cfRule type="cellIs" dxfId="125" priority="147" operator="greaterThan">
      <formula>0</formula>
    </cfRule>
  </conditionalFormatting>
  <conditionalFormatting sqref="AO219:AP219 AO223:AP223 AO227:AP227">
    <cfRule type="cellIs" dxfId="124" priority="146" operator="greaterThan">
      <formula>0</formula>
    </cfRule>
  </conditionalFormatting>
  <conditionalFormatting sqref="AO220:AP220 AO224:AP224 AO228:AP228 AO232:AP232">
    <cfRule type="cellIs" dxfId="123" priority="145" operator="greaterThan">
      <formula>0</formula>
    </cfRule>
  </conditionalFormatting>
  <conditionalFormatting sqref="AO231:AP231">
    <cfRule type="cellIs" dxfId="122" priority="144" operator="greaterThan">
      <formula>0</formula>
    </cfRule>
  </conditionalFormatting>
  <conditionalFormatting sqref="AQ217:AR217 AQ221:AR221 AQ229:AR229 AQ225:AR225">
    <cfRule type="cellIs" dxfId="121" priority="143" operator="greaterThan">
      <formula>0</formula>
    </cfRule>
  </conditionalFormatting>
  <conditionalFormatting sqref="AQ218:AR218 AQ222:AR222 AQ226:AR226 AQ230:AR230">
    <cfRule type="cellIs" dxfId="120" priority="142" operator="greaterThan">
      <formula>0</formula>
    </cfRule>
  </conditionalFormatting>
  <conditionalFormatting sqref="AQ219:AR219 AQ223:AR223 AQ227:AR227">
    <cfRule type="cellIs" dxfId="119" priority="141" operator="greaterThan">
      <formula>0</formula>
    </cfRule>
  </conditionalFormatting>
  <conditionalFormatting sqref="AQ220:AR220 AQ224:AR224 AQ228:AR228 AQ232:AR232">
    <cfRule type="cellIs" dxfId="118" priority="140" operator="greaterThan">
      <formula>0</formula>
    </cfRule>
  </conditionalFormatting>
  <conditionalFormatting sqref="AQ231:AR231">
    <cfRule type="cellIs" dxfId="117" priority="139" operator="greaterThan">
      <formula>0</formula>
    </cfRule>
  </conditionalFormatting>
  <conditionalFormatting sqref="AS217:AT217 AS221:AT221 AS229:AT229 AS225:AT225">
    <cfRule type="cellIs" dxfId="116" priority="138" operator="greaterThan">
      <formula>0</formula>
    </cfRule>
  </conditionalFormatting>
  <conditionalFormatting sqref="AS218:AT218 AS222:AT222 AS226:AT226 AS230:AT230">
    <cfRule type="cellIs" dxfId="115" priority="137" operator="greaterThan">
      <formula>0</formula>
    </cfRule>
  </conditionalFormatting>
  <conditionalFormatting sqref="AS219:AT219 AS223:AT223 AS227:AT227">
    <cfRule type="cellIs" dxfId="114" priority="136" operator="greaterThan">
      <formula>0</formula>
    </cfRule>
  </conditionalFormatting>
  <conditionalFormatting sqref="AS220:AT220 AS224:AT224 AS228:AT228 AS232:AT232">
    <cfRule type="cellIs" dxfId="113" priority="135" operator="greaterThan">
      <formula>0</formula>
    </cfRule>
  </conditionalFormatting>
  <conditionalFormatting sqref="AS231:AT231">
    <cfRule type="cellIs" dxfId="112" priority="134" operator="greaterThan">
      <formula>0</formula>
    </cfRule>
  </conditionalFormatting>
  <conditionalFormatting sqref="AO235:AP235">
    <cfRule type="cellIs" dxfId="111" priority="133" operator="greaterThan">
      <formula>0</formula>
    </cfRule>
  </conditionalFormatting>
  <conditionalFormatting sqref="AO234:AP234">
    <cfRule type="cellIs" dxfId="110" priority="132" operator="greaterThan">
      <formula>0</formula>
    </cfRule>
  </conditionalFormatting>
  <conditionalFormatting sqref="AO233:AP233">
    <cfRule type="cellIs" dxfId="109" priority="131" operator="greaterThan">
      <formula>0</formula>
    </cfRule>
  </conditionalFormatting>
  <conditionalFormatting sqref="AQ235:AR235">
    <cfRule type="cellIs" dxfId="108" priority="130" operator="greaterThan">
      <formula>0</formula>
    </cfRule>
  </conditionalFormatting>
  <conditionalFormatting sqref="AQ234:AR234">
    <cfRule type="cellIs" dxfId="107" priority="129" operator="greaterThan">
      <formula>0</formula>
    </cfRule>
  </conditionalFormatting>
  <conditionalFormatting sqref="AQ233:AR233">
    <cfRule type="cellIs" dxfId="106" priority="128" operator="greaterThan">
      <formula>0</formula>
    </cfRule>
  </conditionalFormatting>
  <conditionalFormatting sqref="AS235:AT235">
    <cfRule type="cellIs" dxfId="105" priority="127" operator="greaterThan">
      <formula>0</formula>
    </cfRule>
  </conditionalFormatting>
  <conditionalFormatting sqref="AS234:AT234">
    <cfRule type="cellIs" dxfId="104" priority="126" operator="greaterThan">
      <formula>0</formula>
    </cfRule>
  </conditionalFormatting>
  <conditionalFormatting sqref="AS233:AT233">
    <cfRule type="cellIs" dxfId="103" priority="125" operator="greaterThan">
      <formula>0</formula>
    </cfRule>
  </conditionalFormatting>
  <conditionalFormatting sqref="AU235:AV235">
    <cfRule type="cellIs" dxfId="102" priority="124" operator="greaterThan">
      <formula>0</formula>
    </cfRule>
  </conditionalFormatting>
  <conditionalFormatting sqref="AU234:AV234">
    <cfRule type="cellIs" dxfId="101" priority="123" operator="greaterThan">
      <formula>0</formula>
    </cfRule>
  </conditionalFormatting>
  <conditionalFormatting sqref="AU233:AV233">
    <cfRule type="cellIs" dxfId="100" priority="122" operator="greaterThan">
      <formula>0</formula>
    </cfRule>
  </conditionalFormatting>
  <conditionalFormatting sqref="U287:V288 U341:V346">
    <cfRule type="cellIs" dxfId="99" priority="121" operator="greaterThan">
      <formula>1</formula>
    </cfRule>
  </conditionalFormatting>
  <conditionalFormatting sqref="B321:I323">
    <cfRule type="cellIs" dxfId="98" priority="120" operator="greaterThan">
      <formula>0</formula>
    </cfRule>
  </conditionalFormatting>
  <conditionalFormatting sqref="B324:I324">
    <cfRule type="cellIs" dxfId="97" priority="119" operator="greaterThan">
      <formula>0</formula>
    </cfRule>
  </conditionalFormatting>
  <conditionalFormatting sqref="B336:AG339">
    <cfRule type="cellIs" dxfId="96" priority="118" operator="greaterThan">
      <formula>0</formula>
    </cfRule>
  </conditionalFormatting>
  <conditionalFormatting sqref="B350:AG353">
    <cfRule type="cellIs" dxfId="95" priority="117" operator="greaterThan">
      <formula>0</formula>
    </cfRule>
  </conditionalFormatting>
  <conditionalFormatting sqref="J321:Q323">
    <cfRule type="cellIs" dxfId="94" priority="116" operator="greaterThan">
      <formula>0</formula>
    </cfRule>
  </conditionalFormatting>
  <conditionalFormatting sqref="J324:Q324">
    <cfRule type="cellIs" dxfId="93" priority="115" operator="greaterThan">
      <formula>0</formula>
    </cfRule>
  </conditionalFormatting>
  <conditionalFormatting sqref="R321:Y323">
    <cfRule type="cellIs" dxfId="92" priority="114" operator="greaterThan">
      <formula>0</formula>
    </cfRule>
  </conditionalFormatting>
  <conditionalFormatting sqref="R324:Y324">
    <cfRule type="cellIs" dxfId="91" priority="113" operator="greaterThan">
      <formula>0</formula>
    </cfRule>
  </conditionalFormatting>
  <conditionalFormatting sqref="Z321:AG323">
    <cfRule type="cellIs" dxfId="90" priority="112" operator="greaterThan">
      <formula>0</formula>
    </cfRule>
  </conditionalFormatting>
  <conditionalFormatting sqref="Z324:AG324">
    <cfRule type="cellIs" dxfId="89" priority="111" operator="greaterThan">
      <formula>0</formula>
    </cfRule>
  </conditionalFormatting>
  <conditionalFormatting sqref="U32:V33">
    <cfRule type="cellIs" dxfId="88" priority="110" operator="greaterThan">
      <formula>1</formula>
    </cfRule>
  </conditionalFormatting>
  <conditionalFormatting sqref="C32:J32 AU32:AV32 S32:AN32">
    <cfRule type="cellIs" dxfId="87" priority="109" operator="greaterThan">
      <formula>0</formula>
    </cfRule>
  </conditionalFormatting>
  <conditionalFormatting sqref="C33:J33 S33:AL33">
    <cfRule type="cellIs" dxfId="86" priority="108" operator="greaterThan">
      <formula>0</formula>
    </cfRule>
  </conditionalFormatting>
  <conditionalFormatting sqref="C34:J34 S34:AL34">
    <cfRule type="cellIs" dxfId="85" priority="107" operator="greaterThan">
      <formula>0</formula>
    </cfRule>
  </conditionalFormatting>
  <conditionalFormatting sqref="C35:J35 S35:AL35">
    <cfRule type="cellIs" dxfId="84" priority="106" operator="greaterThan">
      <formula>0</formula>
    </cfRule>
  </conditionalFormatting>
  <conditionalFormatting sqref="AM33:AN33 AU33:AV33">
    <cfRule type="cellIs" dxfId="83" priority="105" operator="greaterThan">
      <formula>0</formula>
    </cfRule>
  </conditionalFormatting>
  <conditionalFormatting sqref="AM35:AN35 AU35:AV35">
    <cfRule type="cellIs" dxfId="82" priority="104" operator="greaterThan">
      <formula>0</formula>
    </cfRule>
  </conditionalFormatting>
  <conditionalFormatting sqref="AM34:AN34 AU34:AV34">
    <cfRule type="cellIs" dxfId="81" priority="103" operator="greaterThan">
      <formula>0</formula>
    </cfRule>
  </conditionalFormatting>
  <conditionalFormatting sqref="AO32:AP32">
    <cfRule type="cellIs" dxfId="80" priority="102" operator="greaterThan">
      <formula>0</formula>
    </cfRule>
  </conditionalFormatting>
  <conditionalFormatting sqref="AO33:AP33">
    <cfRule type="cellIs" dxfId="79" priority="101" operator="greaterThan">
      <formula>0</formula>
    </cfRule>
  </conditionalFormatting>
  <conditionalFormatting sqref="AO35:AP35">
    <cfRule type="cellIs" dxfId="78" priority="100" operator="greaterThan">
      <formula>0</formula>
    </cfRule>
  </conditionalFormatting>
  <conditionalFormatting sqref="AO34:AP34">
    <cfRule type="cellIs" dxfId="77" priority="99" operator="greaterThan">
      <formula>0</formula>
    </cfRule>
  </conditionalFormatting>
  <conditionalFormatting sqref="AQ32:AR32">
    <cfRule type="cellIs" dxfId="76" priority="98" operator="greaterThan">
      <formula>0</formula>
    </cfRule>
  </conditionalFormatting>
  <conditionalFormatting sqref="AQ33:AR33">
    <cfRule type="cellIs" dxfId="75" priority="97" operator="greaterThan">
      <formula>0</formula>
    </cfRule>
  </conditionalFormatting>
  <conditionalFormatting sqref="AQ35:AR35">
    <cfRule type="cellIs" dxfId="74" priority="96" operator="greaterThan">
      <formula>0</formula>
    </cfRule>
  </conditionalFormatting>
  <conditionalFormatting sqref="AQ34:AR34">
    <cfRule type="cellIs" dxfId="73" priority="95" operator="greaterThan">
      <formula>0</formula>
    </cfRule>
  </conditionalFormatting>
  <conditionalFormatting sqref="AS32:AT32">
    <cfRule type="cellIs" dxfId="72" priority="94" operator="greaterThan">
      <formula>0</formula>
    </cfRule>
  </conditionalFormatting>
  <conditionalFormatting sqref="AS33:AT33">
    <cfRule type="cellIs" dxfId="71" priority="93" operator="greaterThan">
      <formula>0</formula>
    </cfRule>
  </conditionalFormatting>
  <conditionalFormatting sqref="AS35:AT35">
    <cfRule type="cellIs" dxfId="70" priority="92" operator="greaterThan">
      <formula>0</formula>
    </cfRule>
  </conditionalFormatting>
  <conditionalFormatting sqref="AS34:AT34">
    <cfRule type="cellIs" dxfId="69" priority="91" operator="greaterThan">
      <formula>0</formula>
    </cfRule>
  </conditionalFormatting>
  <conditionalFormatting sqref="C36:R36 AU36:AV36 AA36:AN36">
    <cfRule type="cellIs" dxfId="68" priority="89" operator="greaterThan">
      <formula>0</formula>
    </cfRule>
  </conditionalFormatting>
  <conditionalFormatting sqref="C37:R37 AA37:AL37">
    <cfRule type="cellIs" dxfId="67" priority="88" operator="greaterThan">
      <formula>0</formula>
    </cfRule>
  </conditionalFormatting>
  <conditionalFormatting sqref="C38:R38 AA38:AL38">
    <cfRule type="cellIs" dxfId="66" priority="87" operator="greaterThan">
      <formula>0</formula>
    </cfRule>
  </conditionalFormatting>
  <conditionalFormatting sqref="C39:R39 AA39:AL39">
    <cfRule type="cellIs" dxfId="65" priority="86" operator="greaterThan">
      <formula>0</formula>
    </cfRule>
  </conditionalFormatting>
  <conditionalFormatting sqref="AM37:AN37 AU37:AV37">
    <cfRule type="cellIs" dxfId="64" priority="85" operator="greaterThan">
      <formula>0</formula>
    </cfRule>
  </conditionalFormatting>
  <conditionalFormatting sqref="AM39:AN39 AU39:AV39">
    <cfRule type="cellIs" dxfId="63" priority="84" operator="greaterThan">
      <formula>0</formula>
    </cfRule>
  </conditionalFormatting>
  <conditionalFormatting sqref="AM38:AN38 AU38:AV38">
    <cfRule type="cellIs" dxfId="62" priority="83" operator="greaterThan">
      <formula>0</formula>
    </cfRule>
  </conditionalFormatting>
  <conditionalFormatting sqref="AO36:AP36">
    <cfRule type="cellIs" dxfId="61" priority="82" operator="greaterThan">
      <formula>0</formula>
    </cfRule>
  </conditionalFormatting>
  <conditionalFormatting sqref="AO37:AP37">
    <cfRule type="cellIs" dxfId="60" priority="81" operator="greaterThan">
      <formula>0</formula>
    </cfRule>
  </conditionalFormatting>
  <conditionalFormatting sqref="AO39:AP39">
    <cfRule type="cellIs" dxfId="59" priority="80" operator="greaterThan">
      <formula>0</formula>
    </cfRule>
  </conditionalFormatting>
  <conditionalFormatting sqref="AO38:AP38">
    <cfRule type="cellIs" dxfId="58" priority="79" operator="greaterThan">
      <formula>0</formula>
    </cfRule>
  </conditionalFormatting>
  <conditionalFormatting sqref="AQ36:AR36">
    <cfRule type="cellIs" dxfId="57" priority="78" operator="greaterThan">
      <formula>0</formula>
    </cfRule>
  </conditionalFormatting>
  <conditionalFormatting sqref="AQ37:AR37">
    <cfRule type="cellIs" dxfId="56" priority="77" operator="greaterThan">
      <formula>0</formula>
    </cfRule>
  </conditionalFormatting>
  <conditionalFormatting sqref="AQ39:AR39">
    <cfRule type="cellIs" dxfId="55" priority="76" operator="greaterThan">
      <formula>0</formula>
    </cfRule>
  </conditionalFormatting>
  <conditionalFormatting sqref="AQ38:AR38">
    <cfRule type="cellIs" dxfId="54" priority="75" operator="greaterThan">
      <formula>0</formula>
    </cfRule>
  </conditionalFormatting>
  <conditionalFormatting sqref="AS36:AT36">
    <cfRule type="cellIs" dxfId="53" priority="74" operator="greaterThan">
      <formula>0</formula>
    </cfRule>
  </conditionalFormatting>
  <conditionalFormatting sqref="AS37:AT37">
    <cfRule type="cellIs" dxfId="52" priority="73" operator="greaterThan">
      <formula>0</formula>
    </cfRule>
  </conditionalFormatting>
  <conditionalFormatting sqref="AS39:AT39">
    <cfRule type="cellIs" dxfId="51" priority="72" operator="greaterThan">
      <formula>0</formula>
    </cfRule>
  </conditionalFormatting>
  <conditionalFormatting sqref="AS38:AT38">
    <cfRule type="cellIs" dxfId="50" priority="71" operator="greaterThan">
      <formula>0</formula>
    </cfRule>
  </conditionalFormatting>
  <conditionalFormatting sqref="U40:V41">
    <cfRule type="cellIs" dxfId="49" priority="70" operator="greaterThan">
      <formula>1</formula>
    </cfRule>
  </conditionalFormatting>
  <conditionalFormatting sqref="C40:Z40 AU40:AV40 AI40:AN40">
    <cfRule type="cellIs" dxfId="48" priority="69" operator="greaterThan">
      <formula>0</formula>
    </cfRule>
  </conditionalFormatting>
  <conditionalFormatting sqref="C41:Z41 AI41:AL41">
    <cfRule type="cellIs" dxfId="47" priority="68" operator="greaterThan">
      <formula>0</formula>
    </cfRule>
  </conditionalFormatting>
  <conditionalFormatting sqref="C42:Z42 AI42:AL42">
    <cfRule type="cellIs" dxfId="46" priority="67" operator="greaterThan">
      <formula>0</formula>
    </cfRule>
  </conditionalFormatting>
  <conditionalFormatting sqref="C43:Z43 AI43:AL43">
    <cfRule type="cellIs" dxfId="45" priority="66" operator="greaterThan">
      <formula>0</formula>
    </cfRule>
  </conditionalFormatting>
  <conditionalFormatting sqref="AM41:AN41 AU41:AV41">
    <cfRule type="cellIs" dxfId="44" priority="65" operator="greaterThan">
      <formula>0</formula>
    </cfRule>
  </conditionalFormatting>
  <conditionalFormatting sqref="AM43:AN43 AU43:AV43">
    <cfRule type="cellIs" dxfId="43" priority="64" operator="greaterThan">
      <formula>0</formula>
    </cfRule>
  </conditionalFormatting>
  <conditionalFormatting sqref="AM42:AN42 AU42:AV42">
    <cfRule type="cellIs" dxfId="42" priority="63" operator="greaterThan">
      <formula>0</formula>
    </cfRule>
  </conditionalFormatting>
  <conditionalFormatting sqref="AO40:AP40">
    <cfRule type="cellIs" dxfId="41" priority="62" operator="greaterThan">
      <formula>0</formula>
    </cfRule>
  </conditionalFormatting>
  <conditionalFormatting sqref="AO41:AP41">
    <cfRule type="cellIs" dxfId="40" priority="61" operator="greaterThan">
      <formula>0</formula>
    </cfRule>
  </conditionalFormatting>
  <conditionalFormatting sqref="AO43:AP43">
    <cfRule type="cellIs" dxfId="39" priority="60" operator="greaterThan">
      <formula>0</formula>
    </cfRule>
  </conditionalFormatting>
  <conditionalFormatting sqref="AO42:AP42">
    <cfRule type="cellIs" dxfId="38" priority="59" operator="greaterThan">
      <formula>0</formula>
    </cfRule>
  </conditionalFormatting>
  <conditionalFormatting sqref="AQ40:AR40">
    <cfRule type="cellIs" dxfId="37" priority="58" operator="greaterThan">
      <formula>0</formula>
    </cfRule>
  </conditionalFormatting>
  <conditionalFormatting sqref="AQ41:AR41">
    <cfRule type="cellIs" dxfId="36" priority="57" operator="greaterThan">
      <formula>0</formula>
    </cfRule>
  </conditionalFormatting>
  <conditionalFormatting sqref="AQ43:AR43">
    <cfRule type="cellIs" dxfId="35" priority="56" operator="greaterThan">
      <formula>0</formula>
    </cfRule>
  </conditionalFormatting>
  <conditionalFormatting sqref="AQ42:AR42">
    <cfRule type="cellIs" dxfId="34" priority="55" operator="greaterThan">
      <formula>0</formula>
    </cfRule>
  </conditionalFormatting>
  <conditionalFormatting sqref="AS40:AT40">
    <cfRule type="cellIs" dxfId="33" priority="54" operator="greaterThan">
      <formula>0</formula>
    </cfRule>
  </conditionalFormatting>
  <conditionalFormatting sqref="AS41:AT41">
    <cfRule type="cellIs" dxfId="32" priority="53" operator="greaterThan">
      <formula>0</formula>
    </cfRule>
  </conditionalFormatting>
  <conditionalFormatting sqref="AS43:AT43">
    <cfRule type="cellIs" dxfId="31" priority="52" operator="greaterThan">
      <formula>0</formula>
    </cfRule>
  </conditionalFormatting>
  <conditionalFormatting sqref="AS42:AT42">
    <cfRule type="cellIs" dxfId="30" priority="51" operator="greaterThan">
      <formula>0</formula>
    </cfRule>
  </conditionalFormatting>
  <conditionalFormatting sqref="AC20:AC21">
    <cfRule type="cellIs" dxfId="29" priority="30" operator="greaterThan">
      <formula>1</formula>
    </cfRule>
  </conditionalFormatting>
  <conditionalFormatting sqref="V20:AC20">
    <cfRule type="cellIs" dxfId="28" priority="29" operator="greaterThan">
      <formula>0</formula>
    </cfRule>
  </conditionalFormatting>
  <conditionalFormatting sqref="V21:AC21">
    <cfRule type="cellIs" dxfId="27" priority="28" operator="greaterThan">
      <formula>0</formula>
    </cfRule>
  </conditionalFormatting>
  <conditionalFormatting sqref="V22:AC22">
    <cfRule type="cellIs" dxfId="26" priority="27" operator="greaterThan">
      <formula>0</formula>
    </cfRule>
  </conditionalFormatting>
  <conditionalFormatting sqref="V23:AC23">
    <cfRule type="cellIs" dxfId="25" priority="26" operator="greaterThan">
      <formula>0</formula>
    </cfRule>
  </conditionalFormatting>
  <conditionalFormatting sqref="M24:M25">
    <cfRule type="cellIs" dxfId="24" priority="25" operator="greaterThan">
      <formula>1</formula>
    </cfRule>
  </conditionalFormatting>
  <conditionalFormatting sqref="F24:M24">
    <cfRule type="cellIs" dxfId="23" priority="24" operator="greaterThan">
      <formula>0</formula>
    </cfRule>
  </conditionalFormatting>
  <conditionalFormatting sqref="F25:M25">
    <cfRule type="cellIs" dxfId="22" priority="23" operator="greaterThan">
      <formula>0</formula>
    </cfRule>
  </conditionalFormatting>
  <conditionalFormatting sqref="F26:M26">
    <cfRule type="cellIs" dxfId="21" priority="22" operator="greaterThan">
      <formula>0</formula>
    </cfRule>
  </conditionalFormatting>
  <conditionalFormatting sqref="F27:M27">
    <cfRule type="cellIs" dxfId="20" priority="21" operator="greaterThan">
      <formula>0</formula>
    </cfRule>
  </conditionalFormatting>
  <conditionalFormatting sqref="AH28:AH29">
    <cfRule type="cellIs" dxfId="19" priority="20" operator="greaterThan">
      <formula>1</formula>
    </cfRule>
  </conditionalFormatting>
  <conditionalFormatting sqref="AA28:AH28">
    <cfRule type="cellIs" dxfId="18" priority="19" operator="greaterThan">
      <formula>0</formula>
    </cfRule>
  </conditionalFormatting>
  <conditionalFormatting sqref="AA29:AH29">
    <cfRule type="cellIs" dxfId="17" priority="18" operator="greaterThan">
      <formula>0</formula>
    </cfRule>
  </conditionalFormatting>
  <conditionalFormatting sqref="AA30:AH30">
    <cfRule type="cellIs" dxfId="16" priority="17" operator="greaterThan">
      <formula>0</formula>
    </cfRule>
  </conditionalFormatting>
  <conditionalFormatting sqref="AA31:AH31">
    <cfRule type="cellIs" dxfId="15" priority="16" operator="greaterThan">
      <formula>0</formula>
    </cfRule>
  </conditionalFormatting>
  <conditionalFormatting sqref="R32:R33">
    <cfRule type="cellIs" dxfId="14" priority="15" operator="greaterThan">
      <formula>1</formula>
    </cfRule>
  </conditionalFormatting>
  <conditionalFormatting sqref="K32:R32">
    <cfRule type="cellIs" dxfId="13" priority="14" operator="greaterThan">
      <formula>0</formula>
    </cfRule>
  </conditionalFormatting>
  <conditionalFormatting sqref="K33:R33">
    <cfRule type="cellIs" dxfId="12" priority="13" operator="greaterThan">
      <formula>0</formula>
    </cfRule>
  </conditionalFormatting>
  <conditionalFormatting sqref="K34:R34">
    <cfRule type="cellIs" dxfId="11" priority="12" operator="greaterThan">
      <formula>0</formula>
    </cfRule>
  </conditionalFormatting>
  <conditionalFormatting sqref="K35:R35">
    <cfRule type="cellIs" dxfId="10" priority="11" operator="greaterThan">
      <formula>0</formula>
    </cfRule>
  </conditionalFormatting>
  <conditionalFormatting sqref="Z36:Z37">
    <cfRule type="cellIs" dxfId="9" priority="10" operator="greaterThan">
      <formula>1</formula>
    </cfRule>
  </conditionalFormatting>
  <conditionalFormatting sqref="S36:Z36">
    <cfRule type="cellIs" dxfId="8" priority="9" operator="greaterThan">
      <formula>0</formula>
    </cfRule>
  </conditionalFormatting>
  <conditionalFormatting sqref="S37:Z37">
    <cfRule type="cellIs" dxfId="7" priority="8" operator="greaterThan">
      <formula>0</formula>
    </cfRule>
  </conditionalFormatting>
  <conditionalFormatting sqref="S38:Z38">
    <cfRule type="cellIs" dxfId="6" priority="7" operator="greaterThan">
      <formula>0</formula>
    </cfRule>
  </conditionalFormatting>
  <conditionalFormatting sqref="S39:Z39">
    <cfRule type="cellIs" dxfId="5" priority="6" operator="greaterThan">
      <formula>0</formula>
    </cfRule>
  </conditionalFormatting>
  <conditionalFormatting sqref="AH40:AH41">
    <cfRule type="cellIs" dxfId="4" priority="5" operator="greaterThan">
      <formula>1</formula>
    </cfRule>
  </conditionalFormatting>
  <conditionalFormatting sqref="AA40:AH40">
    <cfRule type="cellIs" dxfId="3" priority="4" operator="greaterThan">
      <formula>0</formula>
    </cfRule>
  </conditionalFormatting>
  <conditionalFormatting sqref="AA41:AH41">
    <cfRule type="cellIs" dxfId="2" priority="3" operator="greaterThan">
      <formula>0</formula>
    </cfRule>
  </conditionalFormatting>
  <conditionalFormatting sqref="AA42:AH42">
    <cfRule type="cellIs" dxfId="1" priority="2" operator="greaterThan">
      <formula>0</formula>
    </cfRule>
  </conditionalFormatting>
  <conditionalFormatting sqref="AA43:AH43">
    <cfRule type="cellIs" dxfId="0" priority="1" operator="greaterThan">
      <formula>0</formula>
    </cfRule>
  </conditionalFormatting>
  <pageMargins left="0.23622047244094491" right="0.23622047244094491" top="0.31496062992125984" bottom="0.6692913385826772" header="0.23622047244094491" footer="0.23622047244094491"/>
  <pageSetup scale="51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METAS (PED)</vt:lpstr>
      <vt:lpstr>1.-POA-2025</vt:lpstr>
      <vt:lpstr>STG</vt:lpstr>
      <vt:lpstr>SNIMAS</vt:lpstr>
      <vt:lpstr>SIIP</vt:lpstr>
      <vt:lpstr>Ficha tecnica</vt:lpstr>
      <vt:lpstr>POA-Institucional</vt:lpstr>
      <vt:lpstr>formato</vt:lpstr>
      <vt:lpstr>formato!Área_de_impresión</vt:lpstr>
      <vt:lpstr>SIIP!Área_de_impresión</vt:lpstr>
      <vt:lpstr>SIIP!Títulos_a_imprimir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Salvador Méndez Montealvo</dc:creator>
  <cp:lastModifiedBy>Silvia Cardoso Rosas</cp:lastModifiedBy>
  <cp:lastPrinted>2025-01-20T17:48:17Z</cp:lastPrinted>
  <dcterms:created xsi:type="dcterms:W3CDTF">2023-06-23T14:54:26Z</dcterms:created>
  <dcterms:modified xsi:type="dcterms:W3CDTF">2025-01-20T18:01:30Z</dcterms:modified>
</cp:coreProperties>
</file>