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4\TRANSPARENCIA PAGINA ESTATAL 2024\A.84 F.XXVI   B\EDO. FINANCIEROS\"/>
    </mc:Choice>
  </mc:AlternateContent>
  <bookViews>
    <workbookView xWindow="0" yWindow="0" windowWidth="25200" windowHeight="11895"/>
  </bookViews>
  <sheets>
    <sheet name="ANALITICO R-3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F80" i="1"/>
  <c r="I80" i="1" s="1"/>
  <c r="F79" i="1"/>
  <c r="I79" i="1" s="1"/>
  <c r="F78" i="1"/>
  <c r="I78" i="1" s="1"/>
  <c r="F77" i="1"/>
  <c r="I77" i="1" s="1"/>
  <c r="F76" i="1"/>
  <c r="I76" i="1" s="1"/>
  <c r="F75" i="1"/>
  <c r="I75" i="1" s="1"/>
  <c r="H74" i="1"/>
  <c r="G74" i="1"/>
  <c r="F74" i="1"/>
  <c r="E74" i="1"/>
  <c r="D74" i="1"/>
  <c r="F73" i="1"/>
  <c r="I73" i="1" s="1"/>
  <c r="F72" i="1"/>
  <c r="I72" i="1" s="1"/>
  <c r="F71" i="1"/>
  <c r="I71" i="1" s="1"/>
  <c r="H70" i="1"/>
  <c r="G70" i="1"/>
  <c r="F70" i="1"/>
  <c r="E70" i="1"/>
  <c r="D70" i="1"/>
  <c r="F69" i="1"/>
  <c r="I69" i="1" s="1"/>
  <c r="F68" i="1"/>
  <c r="I68" i="1" s="1"/>
  <c r="F67" i="1"/>
  <c r="I67" i="1" s="1"/>
  <c r="F66" i="1"/>
  <c r="I66" i="1" s="1"/>
  <c r="F65" i="1"/>
  <c r="I65" i="1" s="1"/>
  <c r="F64" i="1"/>
  <c r="I64" i="1" s="1"/>
  <c r="F63" i="1"/>
  <c r="I63" i="1" s="1"/>
  <c r="H62" i="1"/>
  <c r="G62" i="1"/>
  <c r="F62" i="1"/>
  <c r="E62" i="1"/>
  <c r="D62" i="1"/>
  <c r="F61" i="1"/>
  <c r="I61" i="1" s="1"/>
  <c r="F60" i="1"/>
  <c r="I60" i="1" s="1"/>
  <c r="F59" i="1"/>
  <c r="I59" i="1" s="1"/>
  <c r="H58" i="1"/>
  <c r="G58" i="1"/>
  <c r="E58" i="1"/>
  <c r="D58" i="1"/>
  <c r="F57" i="1"/>
  <c r="I57" i="1" s="1"/>
  <c r="F56" i="1"/>
  <c r="I56" i="1" s="1"/>
  <c r="F55" i="1"/>
  <c r="I55" i="1" s="1"/>
  <c r="F54" i="1"/>
  <c r="I54" i="1" s="1"/>
  <c r="F53" i="1"/>
  <c r="I53" i="1" s="1"/>
  <c r="F52" i="1"/>
  <c r="I52" i="1" s="1"/>
  <c r="F51" i="1"/>
  <c r="I51" i="1" s="1"/>
  <c r="F50" i="1"/>
  <c r="I50" i="1" s="1"/>
  <c r="F49" i="1"/>
  <c r="I49" i="1" s="1"/>
  <c r="I48" i="1" s="1"/>
  <c r="H48" i="1"/>
  <c r="G48" i="1"/>
  <c r="E48" i="1"/>
  <c r="D48" i="1"/>
  <c r="F47" i="1"/>
  <c r="I47" i="1" s="1"/>
  <c r="F46" i="1"/>
  <c r="I46" i="1" s="1"/>
  <c r="F45" i="1"/>
  <c r="I45" i="1" s="1"/>
  <c r="F44" i="1"/>
  <c r="I44" i="1" s="1"/>
  <c r="F43" i="1"/>
  <c r="I43" i="1" s="1"/>
  <c r="H42" i="1"/>
  <c r="G42" i="1"/>
  <c r="F42" i="1"/>
  <c r="I42" i="1" s="1"/>
  <c r="E42" i="1"/>
  <c r="D42" i="1"/>
  <c r="F41" i="1"/>
  <c r="I41" i="1" s="1"/>
  <c r="F40" i="1"/>
  <c r="I40" i="1" s="1"/>
  <c r="F39" i="1"/>
  <c r="I39" i="1" s="1"/>
  <c r="H38" i="1"/>
  <c r="G38" i="1"/>
  <c r="F38" i="1"/>
  <c r="E38" i="1"/>
  <c r="D38" i="1"/>
  <c r="F37" i="1"/>
  <c r="I37" i="1" s="1"/>
  <c r="H36" i="1"/>
  <c r="G36" i="1"/>
  <c r="F36" i="1"/>
  <c r="I36" i="1" s="1"/>
  <c r="E36" i="1"/>
  <c r="D36" i="1"/>
  <c r="H35" i="1"/>
  <c r="G35" i="1"/>
  <c r="E35" i="1"/>
  <c r="D35" i="1"/>
  <c r="F35" i="1" s="1"/>
  <c r="I35" i="1" s="1"/>
  <c r="F34" i="1"/>
  <c r="I34" i="1" s="1"/>
  <c r="H33" i="1"/>
  <c r="G33" i="1"/>
  <c r="E33" i="1"/>
  <c r="D33" i="1"/>
  <c r="F33" i="1" s="1"/>
  <c r="I33" i="1" s="1"/>
  <c r="H32" i="1"/>
  <c r="G32" i="1"/>
  <c r="F32" i="1"/>
  <c r="I32" i="1" s="1"/>
  <c r="E32" i="1"/>
  <c r="D32" i="1"/>
  <c r="H31" i="1"/>
  <c r="G31" i="1"/>
  <c r="E31" i="1"/>
  <c r="D31" i="1"/>
  <c r="F31" i="1" s="1"/>
  <c r="I31" i="1" s="1"/>
  <c r="H30" i="1"/>
  <c r="G30" i="1"/>
  <c r="F30" i="1"/>
  <c r="I30" i="1" s="1"/>
  <c r="E30" i="1"/>
  <c r="D30" i="1"/>
  <c r="H29" i="1"/>
  <c r="H28" i="1" s="1"/>
  <c r="G29" i="1"/>
  <c r="G28" i="1" s="1"/>
  <c r="E29" i="1"/>
  <c r="D29" i="1"/>
  <c r="F29" i="1" s="1"/>
  <c r="E28" i="1"/>
  <c r="H27" i="1"/>
  <c r="G27" i="1"/>
  <c r="E27" i="1"/>
  <c r="D27" i="1"/>
  <c r="F27" i="1" s="1"/>
  <c r="I27" i="1" s="1"/>
  <c r="F26" i="1"/>
  <c r="I26" i="1" s="1"/>
  <c r="H25" i="1"/>
  <c r="G25" i="1"/>
  <c r="E25" i="1"/>
  <c r="D25" i="1"/>
  <c r="F25" i="1" s="1"/>
  <c r="I25" i="1" s="1"/>
  <c r="H24" i="1"/>
  <c r="G24" i="1"/>
  <c r="F24" i="1"/>
  <c r="I24" i="1" s="1"/>
  <c r="E24" i="1"/>
  <c r="D24" i="1"/>
  <c r="F23" i="1"/>
  <c r="I23" i="1" s="1"/>
  <c r="H22" i="1"/>
  <c r="G22" i="1"/>
  <c r="F22" i="1"/>
  <c r="I22" i="1" s="1"/>
  <c r="E22" i="1"/>
  <c r="D22" i="1"/>
  <c r="F21" i="1"/>
  <c r="I21" i="1" s="1"/>
  <c r="H20" i="1"/>
  <c r="G20" i="1"/>
  <c r="F20" i="1"/>
  <c r="I20" i="1" s="1"/>
  <c r="E20" i="1"/>
  <c r="D20" i="1"/>
  <c r="H19" i="1"/>
  <c r="H18" i="1" s="1"/>
  <c r="G19" i="1"/>
  <c r="G18" i="1" s="1"/>
  <c r="E19" i="1"/>
  <c r="D19" i="1"/>
  <c r="F19" i="1" s="1"/>
  <c r="E18" i="1"/>
  <c r="H17" i="1"/>
  <c r="G17" i="1"/>
  <c r="E17" i="1"/>
  <c r="D17" i="1"/>
  <c r="F17" i="1" s="1"/>
  <c r="I17" i="1" s="1"/>
  <c r="F16" i="1"/>
  <c r="I16" i="1" s="1"/>
  <c r="H15" i="1"/>
  <c r="G15" i="1"/>
  <c r="E15" i="1"/>
  <c r="D15" i="1"/>
  <c r="F15" i="1" s="1"/>
  <c r="I15" i="1" s="1"/>
  <c r="H14" i="1"/>
  <c r="G14" i="1"/>
  <c r="F14" i="1"/>
  <c r="I14" i="1" s="1"/>
  <c r="E14" i="1"/>
  <c r="D14" i="1"/>
  <c r="H13" i="1"/>
  <c r="G13" i="1"/>
  <c r="E13" i="1"/>
  <c r="D13" i="1"/>
  <c r="F13" i="1" s="1"/>
  <c r="I13" i="1" s="1"/>
  <c r="H12" i="1"/>
  <c r="G12" i="1"/>
  <c r="F12" i="1"/>
  <c r="I12" i="1" s="1"/>
  <c r="E12" i="1"/>
  <c r="D12" i="1"/>
  <c r="H11" i="1"/>
  <c r="H10" i="1" s="1"/>
  <c r="G11" i="1"/>
  <c r="G10" i="1" s="1"/>
  <c r="G82" i="1" s="1"/>
  <c r="E11" i="1"/>
  <c r="D11" i="1"/>
  <c r="F11" i="1" s="1"/>
  <c r="E10" i="1"/>
  <c r="E82" i="1" s="1"/>
  <c r="H82" i="1" l="1"/>
  <c r="I29" i="1"/>
  <c r="I28" i="1" s="1"/>
  <c r="F28" i="1"/>
  <c r="I58" i="1"/>
  <c r="I62" i="1"/>
  <c r="I70" i="1"/>
  <c r="I74" i="1"/>
  <c r="I11" i="1"/>
  <c r="I10" i="1" s="1"/>
  <c r="F10" i="1"/>
  <c r="I19" i="1"/>
  <c r="I18" i="1" s="1"/>
  <c r="F18" i="1"/>
  <c r="I38" i="1"/>
  <c r="D10" i="1"/>
  <c r="D18" i="1"/>
  <c r="D28" i="1"/>
  <c r="F48" i="1"/>
  <c r="F58" i="1"/>
  <c r="I82" i="1" l="1"/>
  <c r="D82" i="1"/>
  <c r="F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<sst xmlns="http://schemas.openxmlformats.org/spreadsheetml/2006/main" count="88" uniqueCount="88">
  <si>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</si>
  <si>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</si>
  <si>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</si>
  <si>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</si>
  <si>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AL MES DE ABRIL DEL 2024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</si>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</sst>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A9AFFBBD-4AEB-4290-ABF9-A782188BD5C7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DCCBCEDB-C31C-4B7B-937F-846D225B251C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3743325</xdr:colOff>
      <xdr:row>83</xdr:row>
      <xdr:rowOff>85725</xdr:rowOff>
    </xdr:from>
    <xdr:to>
      <xdr:col>5</xdr:col>
      <xdr:colOff>314325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53B1F4B8-7E65-4BC4-AA90-92B94BA3A337}"/>
            </a:ext>
          </a:extLst>
        </xdr:cNvPr>
        <xdr:cNvSpPr txBox="1">
          <a:spLocks noChangeArrowheads="1"/>
        </xdr:cNvSpPr>
      </xdr:nvSpPr>
      <xdr:spPr bwMode="auto">
        <a:xfrm>
          <a:off x="5057775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ISC. Damaris Lizbeth Aguilar Reyna</a:t>
          </a:r>
          <a:endParaRPr lang="es-MX" sz="1100" b="0" i="0" baseline="0">
            <a:effectLst/>
            <a:latin typeface="+mn-lt"/>
            <a:ea typeface="+mn-ea"/>
            <a:cs typeface="+mn-cs"/>
          </a:endParaRPr>
        </a:p>
        <a:p>
          <a:pPr algn="ctr" rtl="1"/>
          <a:r>
            <a:rPr lang="es-MX" sz="11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1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4/ESTADOS%20FINANCIEROS%202024/RAMO%2033/ESTADO%20DEL%20EJERCICIO%20DEL%20PRESUPUESTO/EDO.%20FINAN.%20ABRIL%202024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BASE X PARTIDA (3)"/>
      <sheetName val="EDO. FINAN. ABRIL"/>
      <sheetName val="EDO. FINAN. ABRIL (4000)"/>
      <sheetName val="EDO. FINAN. ABRIL (1)"/>
      <sheetName val="EDO. FINAN. ABRIL (2)"/>
      <sheetName val="EDO. FINAN. ABRIL (3)"/>
      <sheetName val="ANALITICO R-33"/>
      <sheetName val="EDO. FINAN. ABRIL (4)"/>
      <sheetName val="Sheet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8">
          <cell r="C8">
            <v>17693173.190000001</v>
          </cell>
          <cell r="D8">
            <v>-10392.549999999999</v>
          </cell>
          <cell r="G8">
            <v>5872864.3200000003</v>
          </cell>
          <cell r="I8">
            <v>5872864.3200000003</v>
          </cell>
        </row>
        <row r="9">
          <cell r="C9">
            <v>1748667.68</v>
          </cell>
          <cell r="D9">
            <v>0</v>
          </cell>
          <cell r="G9">
            <v>496000</v>
          </cell>
          <cell r="I9">
            <v>496000</v>
          </cell>
        </row>
        <row r="10">
          <cell r="C10">
            <v>437165.76</v>
          </cell>
          <cell r="D10">
            <v>411.69</v>
          </cell>
          <cell r="G10">
            <v>145980</v>
          </cell>
          <cell r="I10">
            <v>145980</v>
          </cell>
        </row>
        <row r="11">
          <cell r="C11">
            <v>1059093.78</v>
          </cell>
          <cell r="D11">
            <v>0</v>
          </cell>
          <cell r="G11">
            <v>528180.82999999996</v>
          </cell>
          <cell r="I11">
            <v>528180.82999999996</v>
          </cell>
        </row>
        <row r="12">
          <cell r="C12">
            <v>2592143.2200000002</v>
          </cell>
          <cell r="D12">
            <v>0</v>
          </cell>
          <cell r="G12">
            <v>1296071.6100000001</v>
          </cell>
          <cell r="I12">
            <v>1296071.6100000001</v>
          </cell>
        </row>
        <row r="13">
          <cell r="C13">
            <v>2163487.46</v>
          </cell>
          <cell r="D13">
            <v>0</v>
          </cell>
          <cell r="G13">
            <v>718265.25</v>
          </cell>
          <cell r="I13">
            <v>718265.25</v>
          </cell>
        </row>
        <row r="14">
          <cell r="C14">
            <v>688974.21</v>
          </cell>
          <cell r="D14">
            <v>0</v>
          </cell>
          <cell r="G14">
            <v>228734.06</v>
          </cell>
          <cell r="I14">
            <v>228734.06</v>
          </cell>
        </row>
        <row r="15">
          <cell r="C15">
            <v>1084999.21</v>
          </cell>
          <cell r="D15">
            <v>0</v>
          </cell>
          <cell r="G15">
            <v>360212.39</v>
          </cell>
          <cell r="I15">
            <v>360212.39</v>
          </cell>
        </row>
        <row r="16">
          <cell r="C16">
            <v>433998.84</v>
          </cell>
          <cell r="D16">
            <v>0</v>
          </cell>
          <cell r="G16">
            <v>144088.53</v>
          </cell>
          <cell r="I16">
            <v>144088.53</v>
          </cell>
        </row>
        <row r="17">
          <cell r="C17">
            <v>1305339.96</v>
          </cell>
          <cell r="D17">
            <v>0</v>
          </cell>
          <cell r="G17">
            <v>702821.51</v>
          </cell>
          <cell r="I17">
            <v>702821.51</v>
          </cell>
        </row>
        <row r="18">
          <cell r="C18">
            <v>176207.35999999999</v>
          </cell>
          <cell r="D18">
            <v>0</v>
          </cell>
          <cell r="G18">
            <v>51315.18</v>
          </cell>
          <cell r="I18">
            <v>51315.18</v>
          </cell>
        </row>
        <row r="19">
          <cell r="C19">
            <v>74445</v>
          </cell>
          <cell r="D19">
            <v>0</v>
          </cell>
          <cell r="G19">
            <v>24708.63</v>
          </cell>
          <cell r="I19">
            <v>24708.63</v>
          </cell>
        </row>
        <row r="20">
          <cell r="C20">
            <v>1745835</v>
          </cell>
          <cell r="D20">
            <v>0</v>
          </cell>
          <cell r="G20">
            <v>580110</v>
          </cell>
          <cell r="I20">
            <v>580110</v>
          </cell>
        </row>
        <row r="21">
          <cell r="C21">
            <v>4006800</v>
          </cell>
          <cell r="D21">
            <v>0</v>
          </cell>
          <cell r="G21">
            <v>1331400</v>
          </cell>
          <cell r="I21">
            <v>1331400</v>
          </cell>
        </row>
        <row r="22">
          <cell r="C22">
            <v>6319111.8099999996</v>
          </cell>
          <cell r="D22">
            <v>0</v>
          </cell>
          <cell r="G22">
            <v>2090855.51</v>
          </cell>
          <cell r="I22">
            <v>2090855.51</v>
          </cell>
        </row>
        <row r="23">
          <cell r="C23">
            <v>612000</v>
          </cell>
          <cell r="D23">
            <v>0</v>
          </cell>
          <cell r="G23">
            <v>0</v>
          </cell>
          <cell r="I23">
            <v>0</v>
          </cell>
        </row>
        <row r="24">
          <cell r="C24">
            <v>352000</v>
          </cell>
          <cell r="D24">
            <v>0</v>
          </cell>
          <cell r="G24">
            <v>277000</v>
          </cell>
          <cell r="I24">
            <v>277000</v>
          </cell>
        </row>
        <row r="25">
          <cell r="C25">
            <v>201519.19</v>
          </cell>
          <cell r="D25">
            <v>0</v>
          </cell>
          <cell r="G25">
            <v>0</v>
          </cell>
          <cell r="I25">
            <v>0</v>
          </cell>
        </row>
        <row r="26">
          <cell r="C26">
            <v>2355707.04</v>
          </cell>
          <cell r="D26">
            <v>0</v>
          </cell>
          <cell r="G26">
            <v>767953.52</v>
          </cell>
          <cell r="I26">
            <v>767953.52</v>
          </cell>
        </row>
        <row r="27">
          <cell r="C27">
            <v>366922.15</v>
          </cell>
          <cell r="D27">
            <v>0</v>
          </cell>
          <cell r="G27">
            <v>51542.83</v>
          </cell>
          <cell r="I27">
            <v>51542.83</v>
          </cell>
        </row>
        <row r="28">
          <cell r="C28">
            <v>336675.73</v>
          </cell>
          <cell r="D28">
            <v>0</v>
          </cell>
          <cell r="G28">
            <v>23435.81</v>
          </cell>
          <cell r="I28">
            <v>23435.81</v>
          </cell>
        </row>
        <row r="29">
          <cell r="C29">
            <v>84000</v>
          </cell>
          <cell r="D29">
            <v>0</v>
          </cell>
          <cell r="G29">
            <v>0</v>
          </cell>
          <cell r="I29">
            <v>0</v>
          </cell>
        </row>
        <row r="30">
          <cell r="C30">
            <v>211887.95</v>
          </cell>
          <cell r="D30">
            <v>9980.86</v>
          </cell>
          <cell r="G30">
            <v>89691.97</v>
          </cell>
          <cell r="I30">
            <v>89691.97</v>
          </cell>
        </row>
        <row r="31">
          <cell r="C31">
            <v>2476952.4900000002</v>
          </cell>
          <cell r="D31">
            <v>0</v>
          </cell>
          <cell r="G31">
            <v>818202.64</v>
          </cell>
          <cell r="I31">
            <v>818202.64</v>
          </cell>
        </row>
        <row r="32">
          <cell r="C32">
            <v>351596.63</v>
          </cell>
          <cell r="D32">
            <v>0</v>
          </cell>
          <cell r="G32">
            <v>0</v>
          </cell>
          <cell r="I32">
            <v>0</v>
          </cell>
        </row>
        <row r="33">
          <cell r="C33">
            <v>31185.3</v>
          </cell>
          <cell r="D33">
            <v>0</v>
          </cell>
          <cell r="G33">
            <v>0</v>
          </cell>
          <cell r="I33">
            <v>0</v>
          </cell>
        </row>
        <row r="34">
          <cell r="C34">
            <v>90734.58</v>
          </cell>
          <cell r="D34">
            <v>0</v>
          </cell>
          <cell r="G34">
            <v>77666.16</v>
          </cell>
          <cell r="I34">
            <v>77666.16</v>
          </cell>
        </row>
        <row r="35">
          <cell r="C35">
            <v>679859.93</v>
          </cell>
          <cell r="D35">
            <v>0</v>
          </cell>
          <cell r="G35">
            <v>0</v>
          </cell>
          <cell r="I35">
            <v>0</v>
          </cell>
        </row>
        <row r="36">
          <cell r="C36">
            <v>19250</v>
          </cell>
          <cell r="D36">
            <v>0</v>
          </cell>
          <cell r="G36">
            <v>0</v>
          </cell>
          <cell r="I36">
            <v>0</v>
          </cell>
        </row>
        <row r="37">
          <cell r="C37">
            <v>2845500</v>
          </cell>
          <cell r="D37">
            <v>0</v>
          </cell>
          <cell r="G37">
            <v>944435</v>
          </cell>
          <cell r="I37">
            <v>944435</v>
          </cell>
        </row>
        <row r="38">
          <cell r="C38">
            <v>28800</v>
          </cell>
          <cell r="D38">
            <v>0</v>
          </cell>
          <cell r="G38">
            <v>0</v>
          </cell>
          <cell r="I38">
            <v>0</v>
          </cell>
        </row>
        <row r="39">
          <cell r="C39">
            <v>1650420</v>
          </cell>
          <cell r="D39">
            <v>0</v>
          </cell>
          <cell r="G39">
            <v>548410</v>
          </cell>
          <cell r="I39">
            <v>548410</v>
          </cell>
        </row>
        <row r="40">
          <cell r="C40">
            <v>46940</v>
          </cell>
          <cell r="D40">
            <v>-1094.28</v>
          </cell>
          <cell r="G40">
            <v>5920</v>
          </cell>
          <cell r="I40">
            <v>5920</v>
          </cell>
        </row>
        <row r="41">
          <cell r="C41">
            <v>1300</v>
          </cell>
          <cell r="D41">
            <v>0</v>
          </cell>
          <cell r="G41">
            <v>0</v>
          </cell>
          <cell r="I41">
            <v>0</v>
          </cell>
        </row>
        <row r="42">
          <cell r="C42">
            <v>18420.82</v>
          </cell>
          <cell r="D42">
            <v>-995.72</v>
          </cell>
          <cell r="G42">
            <v>17425</v>
          </cell>
          <cell r="I42">
            <v>17425</v>
          </cell>
        </row>
        <row r="43">
          <cell r="C43">
            <v>99360</v>
          </cell>
          <cell r="D43">
            <v>0</v>
          </cell>
          <cell r="G43">
            <v>0</v>
          </cell>
          <cell r="I43">
            <v>0</v>
          </cell>
        </row>
        <row r="44">
          <cell r="C44">
            <v>13300</v>
          </cell>
          <cell r="D44">
            <v>0</v>
          </cell>
          <cell r="G44">
            <v>0</v>
          </cell>
          <cell r="I44">
            <v>0</v>
          </cell>
        </row>
        <row r="45">
          <cell r="C45">
            <v>14400</v>
          </cell>
          <cell r="D45">
            <v>2090</v>
          </cell>
          <cell r="G45">
            <v>16215</v>
          </cell>
          <cell r="I45">
            <v>16215</v>
          </cell>
        </row>
        <row r="46">
          <cell r="C46">
            <v>57000</v>
          </cell>
          <cell r="D46">
            <v>0</v>
          </cell>
          <cell r="G46">
            <v>13500</v>
          </cell>
          <cell r="I46">
            <v>13500</v>
          </cell>
        </row>
        <row r="47">
          <cell r="C47">
            <v>53768.639999999999</v>
          </cell>
          <cell r="D47">
            <v>0</v>
          </cell>
          <cell r="G47">
            <v>8774.74</v>
          </cell>
          <cell r="I47">
            <v>8774.74</v>
          </cell>
        </row>
        <row r="48">
          <cell r="C48">
            <v>144000</v>
          </cell>
          <cell r="D48">
            <v>0</v>
          </cell>
          <cell r="G48">
            <v>0</v>
          </cell>
          <cell r="I48">
            <v>0</v>
          </cell>
        </row>
        <row r="49">
          <cell r="C49">
            <v>50000</v>
          </cell>
          <cell r="D49">
            <v>0</v>
          </cell>
          <cell r="G49">
            <v>0</v>
          </cell>
          <cell r="I49">
            <v>0</v>
          </cell>
        </row>
        <row r="50">
          <cell r="C50">
            <v>2320000</v>
          </cell>
          <cell r="D50">
            <v>0</v>
          </cell>
          <cell r="G50">
            <v>0</v>
          </cell>
          <cell r="I50">
            <v>0</v>
          </cell>
        </row>
        <row r="51">
          <cell r="C51">
            <v>1005539.07</v>
          </cell>
          <cell r="D51">
            <v>0</v>
          </cell>
          <cell r="G51">
            <v>0</v>
          </cell>
          <cell r="I51">
            <v>0</v>
          </cell>
        </row>
        <row r="53">
          <cell r="C53">
            <v>394600</v>
          </cell>
          <cell r="D53">
            <v>16694.82</v>
          </cell>
          <cell r="G53">
            <v>56078.87</v>
          </cell>
          <cell r="I53">
            <v>56078.87</v>
          </cell>
        </row>
        <row r="54">
          <cell r="C54">
            <v>930000</v>
          </cell>
          <cell r="D54">
            <v>-504578</v>
          </cell>
          <cell r="G54">
            <v>88394.93</v>
          </cell>
          <cell r="I54">
            <v>88394.93</v>
          </cell>
        </row>
        <row r="55">
          <cell r="C55">
            <v>44000</v>
          </cell>
          <cell r="D55">
            <v>0</v>
          </cell>
          <cell r="G55">
            <v>5661.96</v>
          </cell>
          <cell r="I55">
            <v>5661.96</v>
          </cell>
        </row>
        <row r="56">
          <cell r="C56">
            <v>118000</v>
          </cell>
          <cell r="D56">
            <v>2913.23</v>
          </cell>
          <cell r="G56">
            <v>35322.35</v>
          </cell>
          <cell r="I56">
            <v>35322.35</v>
          </cell>
        </row>
        <row r="57">
          <cell r="C57">
            <v>69600</v>
          </cell>
          <cell r="D57">
            <v>2152</v>
          </cell>
          <cell r="G57">
            <v>27602.19</v>
          </cell>
          <cell r="I57">
            <v>27602.19</v>
          </cell>
        </row>
        <row r="58">
          <cell r="C58">
            <v>39100</v>
          </cell>
          <cell r="D58">
            <v>-3611</v>
          </cell>
          <cell r="G58">
            <v>3446.47</v>
          </cell>
          <cell r="I58">
            <v>3446.47</v>
          </cell>
        </row>
        <row r="59">
          <cell r="C59">
            <v>10900</v>
          </cell>
          <cell r="D59">
            <v>-500</v>
          </cell>
          <cell r="G59">
            <v>541.80999999999995</v>
          </cell>
          <cell r="I59">
            <v>541.80999999999995</v>
          </cell>
        </row>
        <row r="60">
          <cell r="C60">
            <v>34150</v>
          </cell>
          <cell r="D60">
            <v>1197.55</v>
          </cell>
          <cell r="G60">
            <v>7532.65</v>
          </cell>
          <cell r="I60">
            <v>7532.65</v>
          </cell>
        </row>
        <row r="61">
          <cell r="C61">
            <v>3605952</v>
          </cell>
          <cell r="D61">
            <v>74009.929999999993</v>
          </cell>
          <cell r="G61">
            <v>899657.67</v>
          </cell>
          <cell r="I61">
            <v>899657.67</v>
          </cell>
        </row>
        <row r="62">
          <cell r="C62">
            <v>2000</v>
          </cell>
          <cell r="D62">
            <v>-2000</v>
          </cell>
          <cell r="G62">
            <v>0</v>
          </cell>
          <cell r="I62">
            <v>0</v>
          </cell>
        </row>
        <row r="63">
          <cell r="C63">
            <v>7071</v>
          </cell>
          <cell r="D63">
            <v>-500</v>
          </cell>
          <cell r="G63">
            <v>0</v>
          </cell>
          <cell r="I63">
            <v>0</v>
          </cell>
        </row>
        <row r="64">
          <cell r="C64">
            <v>2000</v>
          </cell>
          <cell r="D64">
            <v>-1000</v>
          </cell>
          <cell r="G64">
            <v>0</v>
          </cell>
          <cell r="I64">
            <v>0</v>
          </cell>
        </row>
        <row r="65">
          <cell r="C65">
            <v>4800</v>
          </cell>
          <cell r="D65">
            <v>-1500</v>
          </cell>
          <cell r="G65">
            <v>0</v>
          </cell>
          <cell r="I65">
            <v>0</v>
          </cell>
        </row>
        <row r="66">
          <cell r="C66">
            <v>12200</v>
          </cell>
          <cell r="D66">
            <v>-650</v>
          </cell>
          <cell r="G66">
            <v>119</v>
          </cell>
          <cell r="I66">
            <v>119</v>
          </cell>
        </row>
        <row r="67">
          <cell r="C67">
            <v>84000</v>
          </cell>
          <cell r="D67">
            <v>2124.2399999999998</v>
          </cell>
          <cell r="G67">
            <v>9811.2800000000007</v>
          </cell>
          <cell r="I67">
            <v>9811.2800000000007</v>
          </cell>
        </row>
        <row r="68">
          <cell r="C68">
            <v>40400</v>
          </cell>
          <cell r="D68">
            <v>49640</v>
          </cell>
          <cell r="G68">
            <v>62083.65</v>
          </cell>
          <cell r="I68">
            <v>59883.59</v>
          </cell>
        </row>
        <row r="69">
          <cell r="C69">
            <v>2000</v>
          </cell>
          <cell r="D69">
            <v>-870</v>
          </cell>
          <cell r="G69">
            <v>129.25</v>
          </cell>
          <cell r="I69">
            <v>129.25</v>
          </cell>
        </row>
        <row r="71">
          <cell r="C71">
            <v>494055</v>
          </cell>
          <cell r="D71">
            <v>-4000</v>
          </cell>
          <cell r="G71">
            <v>94957</v>
          </cell>
          <cell r="I71">
            <v>94957</v>
          </cell>
        </row>
        <row r="72">
          <cell r="C72">
            <v>147245</v>
          </cell>
          <cell r="D72">
            <v>0</v>
          </cell>
          <cell r="G72">
            <v>36479.69</v>
          </cell>
          <cell r="I72">
            <v>36479.69</v>
          </cell>
        </row>
        <row r="73">
          <cell r="C73">
            <v>222000</v>
          </cell>
          <cell r="D73">
            <v>-2100</v>
          </cell>
          <cell r="G73">
            <v>59299.56</v>
          </cell>
          <cell r="I73">
            <v>59299.56</v>
          </cell>
        </row>
        <row r="74">
          <cell r="C74">
            <v>391500</v>
          </cell>
          <cell r="D74">
            <v>0</v>
          </cell>
          <cell r="G74">
            <v>118752.22</v>
          </cell>
          <cell r="I74">
            <v>118752.22</v>
          </cell>
        </row>
        <row r="75">
          <cell r="C75">
            <v>6194916</v>
          </cell>
          <cell r="D75">
            <v>0</v>
          </cell>
          <cell r="G75">
            <v>2017393.15</v>
          </cell>
          <cell r="I75">
            <v>2017393.15</v>
          </cell>
        </row>
        <row r="76">
          <cell r="C76">
            <v>2499372</v>
          </cell>
          <cell r="D76">
            <v>0.36</v>
          </cell>
          <cell r="G76">
            <v>833124.36</v>
          </cell>
          <cell r="I76">
            <v>833124.36</v>
          </cell>
        </row>
        <row r="77">
          <cell r="C77">
            <v>395808</v>
          </cell>
          <cell r="D77">
            <v>0</v>
          </cell>
          <cell r="G77">
            <v>117672.42</v>
          </cell>
          <cell r="I77">
            <v>117672.42</v>
          </cell>
        </row>
        <row r="78">
          <cell r="C78">
            <v>245000</v>
          </cell>
          <cell r="D78">
            <v>21609.85</v>
          </cell>
          <cell r="G78">
            <v>266609.84999999998</v>
          </cell>
          <cell r="I78">
            <v>266609.84999999998</v>
          </cell>
        </row>
        <row r="79">
          <cell r="C79">
            <v>3422195</v>
          </cell>
          <cell r="D79">
            <v>460</v>
          </cell>
          <cell r="G79">
            <v>897460</v>
          </cell>
          <cell r="I79">
            <v>897460</v>
          </cell>
        </row>
        <row r="80">
          <cell r="C80">
            <v>279500</v>
          </cell>
          <cell r="D80">
            <v>0</v>
          </cell>
          <cell r="G80">
            <v>78000</v>
          </cell>
          <cell r="I80">
            <v>78000</v>
          </cell>
        </row>
        <row r="81">
          <cell r="C81">
            <v>860000</v>
          </cell>
          <cell r="D81">
            <v>0</v>
          </cell>
          <cell r="G81">
            <v>222500</v>
          </cell>
          <cell r="I81">
            <v>222500</v>
          </cell>
        </row>
        <row r="82">
          <cell r="C82">
            <v>541084</v>
          </cell>
          <cell r="D82">
            <v>0</v>
          </cell>
          <cell r="G82">
            <v>150812.5</v>
          </cell>
          <cell r="I82">
            <v>150812.5</v>
          </cell>
        </row>
        <row r="83">
          <cell r="C83">
            <v>75150</v>
          </cell>
          <cell r="D83">
            <v>38597</v>
          </cell>
          <cell r="G83">
            <v>54408.59</v>
          </cell>
          <cell r="I83">
            <v>54408.59</v>
          </cell>
        </row>
        <row r="84">
          <cell r="C84">
            <v>516000</v>
          </cell>
          <cell r="D84">
            <v>18932</v>
          </cell>
          <cell r="G84">
            <v>164684.06</v>
          </cell>
          <cell r="I84">
            <v>164684.06</v>
          </cell>
        </row>
        <row r="85">
          <cell r="C85">
            <v>2000</v>
          </cell>
          <cell r="D85">
            <v>0</v>
          </cell>
          <cell r="G85">
            <v>0</v>
          </cell>
          <cell r="I85">
            <v>0</v>
          </cell>
        </row>
        <row r="86">
          <cell r="C86">
            <v>334300</v>
          </cell>
          <cell r="D86">
            <v>0</v>
          </cell>
          <cell r="G86">
            <v>274231.59000000003</v>
          </cell>
          <cell r="I86">
            <v>274231.59000000003</v>
          </cell>
        </row>
        <row r="87">
          <cell r="C87">
            <v>1000</v>
          </cell>
          <cell r="D87">
            <v>-1000</v>
          </cell>
          <cell r="G87">
            <v>0</v>
          </cell>
          <cell r="I87">
            <v>0</v>
          </cell>
        </row>
        <row r="88">
          <cell r="C88">
            <v>65800</v>
          </cell>
          <cell r="D88">
            <v>92179.64</v>
          </cell>
          <cell r="G88">
            <v>16213.3</v>
          </cell>
          <cell r="I88">
            <v>16213.3</v>
          </cell>
        </row>
        <row r="89">
          <cell r="C89">
            <v>16700</v>
          </cell>
          <cell r="D89">
            <v>-400</v>
          </cell>
          <cell r="G89">
            <v>0</v>
          </cell>
          <cell r="I89">
            <v>0</v>
          </cell>
        </row>
        <row r="90">
          <cell r="C90">
            <v>43700</v>
          </cell>
          <cell r="D90">
            <v>-2135.79</v>
          </cell>
          <cell r="G90">
            <v>3356.01</v>
          </cell>
          <cell r="I90">
            <v>3356.01</v>
          </cell>
        </row>
        <row r="91">
          <cell r="C91">
            <v>59000</v>
          </cell>
          <cell r="D91">
            <v>-3609.85</v>
          </cell>
          <cell r="G91">
            <v>788.8</v>
          </cell>
          <cell r="I91">
            <v>788.8</v>
          </cell>
        </row>
        <row r="92">
          <cell r="C92">
            <v>476180</v>
          </cell>
          <cell r="D92">
            <v>55307</v>
          </cell>
          <cell r="G92">
            <v>186756.66</v>
          </cell>
          <cell r="I92">
            <v>186756.66</v>
          </cell>
        </row>
        <row r="93">
          <cell r="C93">
            <v>440000</v>
          </cell>
          <cell r="D93">
            <v>20981</v>
          </cell>
          <cell r="G93">
            <v>165680.14000000001</v>
          </cell>
          <cell r="I93">
            <v>165680.14000000001</v>
          </cell>
        </row>
        <row r="94">
          <cell r="C94">
            <v>3000</v>
          </cell>
          <cell r="D94">
            <v>-1500</v>
          </cell>
          <cell r="G94">
            <v>0</v>
          </cell>
          <cell r="I94">
            <v>0</v>
          </cell>
        </row>
        <row r="95">
          <cell r="C95">
            <v>9900</v>
          </cell>
          <cell r="D95">
            <v>-2690</v>
          </cell>
          <cell r="G95">
            <v>69</v>
          </cell>
          <cell r="I95">
            <v>69</v>
          </cell>
        </row>
        <row r="96">
          <cell r="C96">
            <v>149000</v>
          </cell>
          <cell r="D96">
            <v>5630</v>
          </cell>
          <cell r="G96">
            <v>49466.68</v>
          </cell>
          <cell r="I96">
            <v>49466.68</v>
          </cell>
        </row>
        <row r="97">
          <cell r="C97">
            <v>10100</v>
          </cell>
          <cell r="D97">
            <v>-730</v>
          </cell>
          <cell r="G97">
            <v>0</v>
          </cell>
          <cell r="I97">
            <v>0</v>
          </cell>
        </row>
        <row r="98">
          <cell r="C98">
            <v>926100</v>
          </cell>
          <cell r="D98">
            <v>49715.83</v>
          </cell>
          <cell r="G98">
            <v>258514.18</v>
          </cell>
          <cell r="I98">
            <v>258514.18</v>
          </cell>
        </row>
        <row r="99">
          <cell r="C99">
            <v>840400</v>
          </cell>
          <cell r="D99">
            <v>81230.19</v>
          </cell>
          <cell r="G99">
            <v>288723.8</v>
          </cell>
          <cell r="I99">
            <v>288723.8</v>
          </cell>
        </row>
        <row r="101">
          <cell r="C101">
            <v>2620000</v>
          </cell>
          <cell r="D101">
            <v>0</v>
          </cell>
          <cell r="G101">
            <v>562880</v>
          </cell>
          <cell r="I101">
            <v>562880</v>
          </cell>
        </row>
        <row r="102">
          <cell r="C102">
            <v>12772088</v>
          </cell>
          <cell r="D102">
            <v>0</v>
          </cell>
          <cell r="G102">
            <v>4178550</v>
          </cell>
          <cell r="I102">
            <v>4178550</v>
          </cell>
        </row>
        <row r="103">
          <cell r="C103">
            <v>1786400</v>
          </cell>
          <cell r="D103">
            <v>0</v>
          </cell>
          <cell r="G103">
            <v>263200</v>
          </cell>
          <cell r="I103">
            <v>263200</v>
          </cell>
        </row>
        <row r="104">
          <cell r="C104">
            <v>636000</v>
          </cell>
          <cell r="D104">
            <v>0</v>
          </cell>
          <cell r="G104">
            <v>632000</v>
          </cell>
          <cell r="I104">
            <v>632000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J108"/>
  <sheetViews>
    <sheetView tabSelected="1" workbookViewId="0">
      <selection activeCell="C92" sqref="C92:J102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58048482</v>
      </c>
      <c r="E10" s="24">
        <f>SUM(E11:E17)</f>
        <v>1.8189894035458565E-12</v>
      </c>
      <c r="F10" s="24">
        <f t="shared" ref="F10:I10" si="0">SUM(F11:F17)</f>
        <v>58048481.999999993</v>
      </c>
      <c r="G10" s="24">
        <f t="shared" si="0"/>
        <v>18231780.489999998</v>
      </c>
      <c r="H10" s="24">
        <f t="shared" si="0"/>
        <v>18231780.489999998</v>
      </c>
      <c r="I10" s="24">
        <f t="shared" si="0"/>
        <v>39816701.509999998</v>
      </c>
    </row>
    <row r="11" spans="2:9" ht="15" customHeight="1" x14ac:dyDescent="0.25">
      <c r="B11" s="25"/>
      <c r="C11" s="26" t="s">
        <v>16</v>
      </c>
      <c r="D11" s="27">
        <f>'[1]EDO. FINAN. ABRIL (3)'!C8</f>
        <v>17693173.190000001</v>
      </c>
      <c r="E11" s="27">
        <f>'[1]EDO. FINAN. ABRIL (3)'!D8</f>
        <v>-10392.549999999999</v>
      </c>
      <c r="F11" s="27">
        <f>D11+E11</f>
        <v>17682780.640000001</v>
      </c>
      <c r="G11" s="27">
        <f>'[1]EDO. FINAN. ABRIL (3)'!G8</f>
        <v>5872864.3200000003</v>
      </c>
      <c r="H11" s="27">
        <f>'[1]EDO. FINAN. ABRIL (3)'!I8</f>
        <v>5872864.3200000003</v>
      </c>
      <c r="I11" s="28">
        <f>+F11-G11</f>
        <v>11809916.32</v>
      </c>
    </row>
    <row r="12" spans="2:9" ht="15" customHeight="1" x14ac:dyDescent="0.25">
      <c r="B12" s="25"/>
      <c r="C12" s="26" t="s">
        <v>17</v>
      </c>
      <c r="D12" s="27">
        <f>'[1]EDO. FINAN. ABRIL (3)'!C9</f>
        <v>1748667.68</v>
      </c>
      <c r="E12" s="27">
        <f>'[1]EDO. FINAN. ABRIL (3)'!D9</f>
        <v>0</v>
      </c>
      <c r="F12" s="27">
        <f t="shared" ref="F12:F27" si="1">D12+E12</f>
        <v>1748667.68</v>
      </c>
      <c r="G12" s="27">
        <f>'[1]EDO. FINAN. ABRIL (3)'!G9</f>
        <v>496000</v>
      </c>
      <c r="H12" s="27">
        <f>'[1]EDO. FINAN. ABRIL (3)'!I9</f>
        <v>496000</v>
      </c>
      <c r="I12" s="28">
        <f t="shared" ref="I12:I75" si="2">+F12-G12</f>
        <v>1252667.68</v>
      </c>
    </row>
    <row r="13" spans="2:9" ht="15" customHeight="1" x14ac:dyDescent="0.25">
      <c r="B13" s="25"/>
      <c r="C13" s="26" t="s">
        <v>18</v>
      </c>
      <c r="D13" s="27">
        <f>'[1]EDO. FINAN. ABRIL (3)'!C10+'[1]EDO. FINAN. ABRIL (3)'!C11+'[1]EDO. FINAN. ABRIL (3)'!C12</f>
        <v>4088402.7600000002</v>
      </c>
      <c r="E13" s="27">
        <f>'[1]EDO. FINAN. ABRIL (3)'!D10+'[1]EDO. FINAN. ABRIL (3)'!D11+'[1]EDO. FINAN. ABRIL (3)'!D12</f>
        <v>411.69</v>
      </c>
      <c r="F13" s="27">
        <f t="shared" si="1"/>
        <v>4088814.45</v>
      </c>
      <c r="G13" s="27">
        <f>'[1]EDO. FINAN. ABRIL (3)'!G10+'[1]EDO. FINAN. ABRIL (3)'!G11+'[1]EDO. FINAN. ABRIL (3)'!G12</f>
        <v>1970232.44</v>
      </c>
      <c r="H13" s="27">
        <f>'[1]EDO. FINAN. ABRIL (3)'!I10+'[1]EDO. FINAN. ABRIL (3)'!I11+'[1]EDO. FINAN. ABRIL (3)'!I12</f>
        <v>1970232.44</v>
      </c>
      <c r="I13" s="28">
        <f t="shared" si="2"/>
        <v>2118582.0100000002</v>
      </c>
    </row>
    <row r="14" spans="2:9" ht="15" customHeight="1" x14ac:dyDescent="0.25">
      <c r="B14" s="25"/>
      <c r="C14" s="26" t="s">
        <v>19</v>
      </c>
      <c r="D14" s="27">
        <f>'[1]EDO. FINAN. ABRIL (3)'!C13+'[1]EDO. FINAN. ABRIL (3)'!C14+'[1]EDO. FINAN. ABRIL (3)'!C15+'[1]EDO. FINAN. ABRIL (3)'!C16+'[1]EDO. FINAN. ABRIL (3)'!C17+'[1]EDO. FINAN. ABRIL (3)'!C18+'[1]EDO. FINAN. ABRIL (3)'!C19</f>
        <v>5927452.04</v>
      </c>
      <c r="E14" s="27">
        <f>'[1]EDO. FINAN. ABRIL (3)'!D13+'[1]EDO. FINAN. ABRIL (3)'!D14+'[1]EDO. FINAN. ABRIL (3)'!D15+'[1]EDO. FINAN. ABRIL (3)'!D16+'[1]EDO. FINAN. ABRIL (3)'!D17+'[1]EDO. FINAN. ABRIL (3)'!D18+'[1]EDO. FINAN. ABRIL (3)'!D19</f>
        <v>0</v>
      </c>
      <c r="F14" s="27">
        <f t="shared" si="1"/>
        <v>5927452.04</v>
      </c>
      <c r="G14" s="27">
        <f>'[1]EDO. FINAN. ABRIL (3)'!G13+'[1]EDO. FINAN. ABRIL (3)'!G14+'[1]EDO. FINAN. ABRIL (3)'!G15+'[1]EDO. FINAN. ABRIL (3)'!G16+'[1]EDO. FINAN. ABRIL (3)'!G17+'[1]EDO. FINAN. ABRIL (3)'!G18+'[1]EDO. FINAN. ABRIL (3)'!G19</f>
        <v>2230145.5500000003</v>
      </c>
      <c r="H14" s="27">
        <f>'[1]EDO. FINAN. ABRIL (3)'!I13+'[1]EDO. FINAN. ABRIL (3)'!I14+'[1]EDO. FINAN. ABRIL (3)'!I15+'[1]EDO. FINAN. ABRIL (3)'!I16+'[1]EDO. FINAN. ABRIL (3)'!I17+'[1]EDO. FINAN. ABRIL (3)'!I18+'[1]EDO. FINAN. ABRIL (3)'!I19</f>
        <v>2230145.5500000003</v>
      </c>
      <c r="I14" s="28">
        <f t="shared" si="2"/>
        <v>3697306.4899999998</v>
      </c>
    </row>
    <row r="15" spans="2:9" ht="15" customHeight="1" x14ac:dyDescent="0.25">
      <c r="B15" s="25"/>
      <c r="C15" s="26" t="s">
        <v>20</v>
      </c>
      <c r="D15" s="27">
        <f>'[1]EDO. FINAN. ABRIL (3)'!C20+'[1]EDO. FINAN. ABRIL (3)'!C21+'[1]EDO. FINAN. ABRIL (3)'!C22+'[1]EDO. FINAN. ABRIL (3)'!C23+'[1]EDO. FINAN. ABRIL (3)'!C24+'[1]EDO. FINAN. ABRIL (3)'!C25+'[1]EDO. FINAN. ABRIL (3)'!C26+'[1]EDO. FINAN. ABRIL (3)'!C27+'[1]EDO. FINAN. ABRIL (3)'!C28+'[1]EDO. FINAN. ABRIL (3)'!C29+'[1]EDO. FINAN. ABRIL (3)'!C30+'[1]EDO. FINAN. ABRIL (3)'!C31+'[1]EDO. FINAN. ABRIL (3)'!C32+'[1]EDO. FINAN. ABRIL (3)'!C33+'[1]EDO. FINAN. ABRIL (3)'!C34+'[1]EDO. FINAN. ABRIL (3)'!C35+'[1]EDO. FINAN. ABRIL (3)'!C36+'[1]EDO. FINAN. ABRIL (3)'!C37+'[1]EDO. FINAN. ABRIL (3)'!C38+'[1]EDO. FINAN. ABRIL (3)'!C39+'[1]EDO. FINAN. ABRIL (3)'!C40+'[1]EDO. FINAN. ABRIL (3)'!C41+'[1]EDO. FINAN. ABRIL (3)'!C42+'[1]EDO. FINAN. ABRIL (3)'!C43+'[1]EDO. FINAN. ABRIL (3)'!C44+'[1]EDO. FINAN. ABRIL (3)'!C45+'[1]EDO. FINAN. ABRIL (3)'!C46+'[1]EDO. FINAN. ABRIL (3)'!C47+'[1]EDO. FINAN. ABRIL (3)'!C48+'[1]EDO. FINAN. ABRIL (3)'!C49+'[1]EDO. FINAN. ABRIL (3)'!C50</f>
        <v>27585247.259999998</v>
      </c>
      <c r="E15" s="27">
        <f>'[1]EDO. FINAN. ABRIL (3)'!D20+'[1]EDO. FINAN. ABRIL (3)'!D21+'[1]EDO. FINAN. ABRIL (3)'!D22+'[1]EDO. FINAN. ABRIL (3)'!D23+'[1]EDO. FINAN. ABRIL (3)'!D24+'[1]EDO. FINAN. ABRIL (3)'!D25+'[1]EDO. FINAN. ABRIL (3)'!D26+'[1]EDO. FINAN. ABRIL (3)'!D27+'[1]EDO. FINAN. ABRIL (3)'!D28+'[1]EDO. FINAN. ABRIL (3)'!D29+'[1]EDO. FINAN. ABRIL (3)'!D30+'[1]EDO. FINAN. ABRIL (3)'!D31+'[1]EDO. FINAN. ABRIL (3)'!D32+'[1]EDO. FINAN. ABRIL (3)'!D33+'[1]EDO. FINAN. ABRIL (3)'!D34+'[1]EDO. FINAN. ABRIL (3)'!D35+'[1]EDO. FINAN. ABRIL (3)'!D36+'[1]EDO. FINAN. ABRIL (3)'!D37+'[1]EDO. FINAN. ABRIL (3)'!D38+'[1]EDO. FINAN. ABRIL (3)'!D39+'[1]EDO. FINAN. ABRIL (3)'!D40+'[1]EDO. FINAN. ABRIL (3)'!D41+'[1]EDO. FINAN. ABRIL (3)'!D42+'[1]EDO. FINAN. ABRIL (3)'!D43+'[1]EDO. FINAN. ABRIL (3)'!D44+'[1]EDO. FINAN. ABRIL (3)'!D45+'[1]EDO. FINAN. ABRIL (3)'!D46+'[1]EDO. FINAN. ABRIL (3)'!D47+'[1]EDO. FINAN. ABRIL (3)'!D48+'[1]EDO. FINAN. ABRIL (3)'!D49+'[1]EDO. FINAN. ABRIL (3)'!D50</f>
        <v>9980.86</v>
      </c>
      <c r="F15" s="27">
        <f t="shared" si="1"/>
        <v>27595228.119999997</v>
      </c>
      <c r="G15" s="27">
        <f>'[1]EDO. FINAN. ABRIL (3)'!G20+'[1]EDO. FINAN. ABRIL (3)'!G21+'[1]EDO. FINAN. ABRIL (3)'!G22+'[1]EDO. FINAN. ABRIL (3)'!G23+'[1]EDO. FINAN. ABRIL (3)'!G24+'[1]EDO. FINAN. ABRIL (3)'!G25+'[1]EDO. FINAN. ABRIL (3)'!G26+'[1]EDO. FINAN. ABRIL (3)'!G27+'[1]EDO. FINAN. ABRIL (3)'!G28+'[1]EDO. FINAN. ABRIL (3)'!G29+'[1]EDO. FINAN. ABRIL (3)'!G30+'[1]EDO. FINAN. ABRIL (3)'!G31+'[1]EDO. FINAN. ABRIL (3)'!G32+'[1]EDO. FINAN. ABRIL (3)'!G33+'[1]EDO. FINAN. ABRIL (3)'!G34+'[1]EDO. FINAN. ABRIL (3)'!G35+'[1]EDO. FINAN. ABRIL (3)'!G36+'[1]EDO. FINAN. ABRIL (3)'!G37+'[1]EDO. FINAN. ABRIL (3)'!G38+'[1]EDO. FINAN. ABRIL (3)'!G39+'[1]EDO. FINAN. ABRIL (3)'!G40+'[1]EDO. FINAN. ABRIL (3)'!G41+'[1]EDO. FINAN. ABRIL (3)'!G42+'[1]EDO. FINAN. ABRIL (3)'!G43+'[1]EDO. FINAN. ABRIL (3)'!G44+'[1]EDO. FINAN. ABRIL (3)'!G45+'[1]EDO. FINAN. ABRIL (3)'!G46+'[1]EDO. FINAN. ABRIL (3)'!G47+'[1]EDO. FINAN. ABRIL (3)'!G48+'[1]EDO. FINAN. ABRIL (3)'!G49+'[1]EDO. FINAN. ABRIL (3)'!G50</f>
        <v>7662538.1799999988</v>
      </c>
      <c r="H15" s="27">
        <f>'[1]EDO. FINAN. ABRIL (3)'!I20+'[1]EDO. FINAN. ABRIL (3)'!I21+'[1]EDO. FINAN. ABRIL (3)'!I22+'[1]EDO. FINAN. ABRIL (3)'!I23+'[1]EDO. FINAN. ABRIL (3)'!I24+'[1]EDO. FINAN. ABRIL (3)'!I25+'[1]EDO. FINAN. ABRIL (3)'!I26+'[1]EDO. FINAN. ABRIL (3)'!I27+'[1]EDO. FINAN. ABRIL (3)'!I28+'[1]EDO. FINAN. ABRIL (3)'!I29+'[1]EDO. FINAN. ABRIL (3)'!I30+'[1]EDO. FINAN. ABRIL (3)'!I31+'[1]EDO. FINAN. ABRIL (3)'!I32+'[1]EDO. FINAN. ABRIL (3)'!I33+'[1]EDO. FINAN. ABRIL (3)'!I34+'[1]EDO. FINAN. ABRIL (3)'!I35+'[1]EDO. FINAN. ABRIL (3)'!I36+'[1]EDO. FINAN. ABRIL (3)'!I37+'[1]EDO. FINAN. ABRIL (3)'!I38+'[1]EDO. FINAN. ABRIL (3)'!I39+'[1]EDO. FINAN. ABRIL (3)'!I40+'[1]EDO. FINAN. ABRIL (3)'!I41+'[1]EDO. FINAN. ABRIL (3)'!I42+'[1]EDO. FINAN. ABRIL (3)'!I43+'[1]EDO. FINAN. ABRIL (3)'!I44+'[1]EDO. FINAN. ABRIL (3)'!I45+'[1]EDO. FINAN. ABRIL (3)'!I46+'[1]EDO. FINAN. ABRIL (3)'!I47+'[1]EDO. FINAN. ABRIL (3)'!I48+'[1]EDO. FINAN. ABRIL (3)'!I49+'[1]EDO. FINAN. ABRIL (3)'!I50</f>
        <v>7662538.1799999988</v>
      </c>
      <c r="I15" s="28">
        <f t="shared" si="2"/>
        <v>19932689.939999998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>D16+E16</f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f>'[1]EDO. FINAN. ABRIL (3)'!C51</f>
        <v>1005539.07</v>
      </c>
      <c r="E17" s="27">
        <f>'[1]EDO. FINAN. ABRIL (3)'!D51</f>
        <v>0</v>
      </c>
      <c r="F17" s="27">
        <f t="shared" si="1"/>
        <v>1005539.07</v>
      </c>
      <c r="G17" s="27">
        <f>'[1]EDO. FINAN. ABRIL (3)'!G51</f>
        <v>0</v>
      </c>
      <c r="H17" s="27">
        <f>'[1]EDO. FINAN. ABRIL (3)'!I51</f>
        <v>0</v>
      </c>
      <c r="I17" s="28">
        <f t="shared" si="2"/>
        <v>1005539.07</v>
      </c>
    </row>
    <row r="18" spans="2:9" ht="15" customHeight="1" x14ac:dyDescent="0.25">
      <c r="B18" s="29" t="s">
        <v>23</v>
      </c>
      <c r="C18" s="30"/>
      <c r="D18" s="24">
        <f>SUM(D19:D27)</f>
        <v>5400773</v>
      </c>
      <c r="E18" s="24">
        <f t="shared" ref="E18:I18" si="3">SUM(E19:E27)</f>
        <v>-366477.23000000004</v>
      </c>
      <c r="F18" s="24">
        <f t="shared" si="3"/>
        <v>5034295.7700000005</v>
      </c>
      <c r="G18" s="24">
        <f t="shared" si="3"/>
        <v>1196382.0799999998</v>
      </c>
      <c r="H18" s="24">
        <f t="shared" si="3"/>
        <v>1194182.02</v>
      </c>
      <c r="I18" s="24">
        <f t="shared" si="3"/>
        <v>3837913.6900000004</v>
      </c>
    </row>
    <row r="19" spans="2:9" ht="15" customHeight="1" x14ac:dyDescent="0.25">
      <c r="B19" s="25"/>
      <c r="C19" s="26" t="s">
        <v>24</v>
      </c>
      <c r="D19" s="27">
        <f>'[1]EDO. FINAN. ABRIL (3)'!C53+'[1]EDO. FINAN. ABRIL (3)'!C54+'[1]EDO. FINAN. ABRIL (3)'!C55+'[1]EDO. FINAN. ABRIL (3)'!C56</f>
        <v>1486600</v>
      </c>
      <c r="E19" s="27">
        <f>'[1]EDO. FINAN. ABRIL (3)'!D53+'[1]EDO. FINAN. ABRIL (3)'!D54+'[1]EDO. FINAN. ABRIL (3)'!D55+'[1]EDO. FINAN. ABRIL (3)'!D56</f>
        <v>-484969.95</v>
      </c>
      <c r="F19" s="27">
        <f>D19+E19</f>
        <v>1001630.05</v>
      </c>
      <c r="G19" s="27">
        <f>'[1]EDO. FINAN. ABRIL (3)'!G53+'[1]EDO. FINAN. ABRIL (3)'!G54+'[1]EDO. FINAN. ABRIL (3)'!G55+'[1]EDO. FINAN. ABRIL (3)'!G56</f>
        <v>185458.11</v>
      </c>
      <c r="H19" s="27">
        <f>'[1]EDO. FINAN. ABRIL (3)'!I53+'[1]EDO. FINAN. ABRIL (3)'!I54+'[1]EDO. FINAN. ABRIL (3)'!I55+'[1]EDO. FINAN. ABRIL (3)'!I56</f>
        <v>185458.11</v>
      </c>
      <c r="I19" s="28">
        <f t="shared" si="2"/>
        <v>816171.94000000006</v>
      </c>
    </row>
    <row r="20" spans="2:9" ht="15" customHeight="1" x14ac:dyDescent="0.25">
      <c r="B20" s="25"/>
      <c r="C20" s="26" t="s">
        <v>25</v>
      </c>
      <c r="D20" s="27">
        <f>'[1]EDO. FINAN. ABRIL (3)'!C57</f>
        <v>69600</v>
      </c>
      <c r="E20" s="27">
        <f>'[1]EDO. FINAN. ABRIL (3)'!D57</f>
        <v>2152</v>
      </c>
      <c r="F20" s="27">
        <f t="shared" si="1"/>
        <v>71752</v>
      </c>
      <c r="G20" s="27">
        <f>'[1]EDO. FINAN. ABRIL (3)'!G57</f>
        <v>27602.19</v>
      </c>
      <c r="H20" s="27">
        <f>'[1]EDO. FINAN. ABRIL (3)'!I57</f>
        <v>27602.19</v>
      </c>
      <c r="I20" s="28">
        <f t="shared" si="2"/>
        <v>44149.81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f>'[1]EDO. FINAN. ABRIL (3)'!C58+'[1]EDO. FINAN. ABRIL (3)'!C59+'[1]EDO. FINAN. ABRIL (3)'!C60</f>
        <v>84150</v>
      </c>
      <c r="E22" s="27">
        <f>'[1]EDO. FINAN. ABRIL (3)'!D58+'[1]EDO. FINAN. ABRIL (3)'!D59+'[1]EDO. FINAN. ABRIL (3)'!D60</f>
        <v>-2913.45</v>
      </c>
      <c r="F22" s="27">
        <f t="shared" si="1"/>
        <v>81236.55</v>
      </c>
      <c r="G22" s="27">
        <f>'[1]EDO. FINAN. ABRIL (3)'!G58+'[1]EDO. FINAN. ABRIL (3)'!G59+'[1]EDO. FINAN. ABRIL (3)'!G60</f>
        <v>11520.93</v>
      </c>
      <c r="H22" s="27">
        <f>'[1]EDO. FINAN. ABRIL (3)'!I58+'[1]EDO. FINAN. ABRIL (3)'!I59+'[1]EDO. FINAN. ABRIL (3)'!I60</f>
        <v>11520.93</v>
      </c>
      <c r="I22" s="28">
        <f t="shared" si="2"/>
        <v>69715.62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f>'[1]EDO. FINAN. ABRIL (3)'!C61</f>
        <v>3605952</v>
      </c>
      <c r="E24" s="27">
        <f>'[1]EDO. FINAN. ABRIL (3)'!D61</f>
        <v>74009.929999999993</v>
      </c>
      <c r="F24" s="27">
        <f t="shared" si="1"/>
        <v>3679961.93</v>
      </c>
      <c r="G24" s="27">
        <f>'[1]EDO. FINAN. ABRIL (3)'!G61</f>
        <v>899657.67</v>
      </c>
      <c r="H24" s="27">
        <f>'[1]EDO. FINAN. ABRIL (3)'!I61</f>
        <v>899657.67</v>
      </c>
      <c r="I24" s="28">
        <f t="shared" si="2"/>
        <v>2780304.2600000002</v>
      </c>
    </row>
    <row r="25" spans="2:9" ht="15" customHeight="1" x14ac:dyDescent="0.25">
      <c r="B25" s="25"/>
      <c r="C25" s="26" t="s">
        <v>30</v>
      </c>
      <c r="D25" s="27">
        <f>'[1]EDO. FINAN. ABRIL (3)'!C62+'[1]EDO. FINAN. ABRIL (3)'!C63</f>
        <v>9071</v>
      </c>
      <c r="E25" s="27">
        <f>'[1]EDO. FINAN. ABRIL (3)'!D62+'[1]EDO. FINAN. ABRIL (3)'!D63</f>
        <v>-2500</v>
      </c>
      <c r="F25" s="27">
        <f t="shared" si="1"/>
        <v>6571</v>
      </c>
      <c r="G25" s="27">
        <f>'[1]EDO. FINAN. ABRIL (3)'!G62+'[1]EDO. FINAN. ABRIL (3)'!G63</f>
        <v>0</v>
      </c>
      <c r="H25" s="27">
        <f>'[1]EDO. FINAN. ABRIL (3)'!I62+'[1]EDO. FINAN. ABRIL (3)'!I63</f>
        <v>0</v>
      </c>
      <c r="I25" s="28">
        <f t="shared" si="2"/>
        <v>6571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f>'[1]EDO. FINAN. ABRIL (3)'!C64+'[1]EDO. FINAN. ABRIL (3)'!C65+'[1]EDO. FINAN. ABRIL (3)'!C66+'[1]EDO. FINAN. ABRIL (3)'!C67+'[1]EDO. FINAN. ABRIL (3)'!C68+'[1]EDO. FINAN. ABRIL (3)'!C69</f>
        <v>145400</v>
      </c>
      <c r="E27" s="27">
        <f>'[1]EDO. FINAN. ABRIL (3)'!D64+'[1]EDO. FINAN. ABRIL (3)'!D65+'[1]EDO. FINAN. ABRIL (3)'!D66+'[1]EDO. FINAN. ABRIL (3)'!D67+'[1]EDO. FINAN. ABRIL (3)'!D68+'[1]EDO. FINAN. ABRIL (3)'!D69</f>
        <v>47744.24</v>
      </c>
      <c r="F27" s="27">
        <f t="shared" si="1"/>
        <v>193144.24</v>
      </c>
      <c r="G27" s="27">
        <f>'[1]EDO. FINAN. ABRIL (3)'!G64+'[1]EDO. FINAN. ABRIL (3)'!G65+'[1]EDO. FINAN. ABRIL (3)'!G66+'[1]EDO. FINAN. ABRIL (3)'!G67+'[1]EDO. FINAN. ABRIL (3)'!G68+'[1]EDO. FINAN. ABRIL (3)'!G69</f>
        <v>72143.180000000008</v>
      </c>
      <c r="H27" s="27">
        <f>'[1]EDO. FINAN. ABRIL (3)'!I64+'[1]EDO. FINAN. ABRIL (3)'!I65+'[1]EDO. FINAN. ABRIL (3)'!I66+'[1]EDO. FINAN. ABRIL (3)'!I67+'[1]EDO. FINAN. ABRIL (3)'!I68+'[1]EDO. FINAN. ABRIL (3)'!I69</f>
        <v>69943.12</v>
      </c>
      <c r="I27" s="28">
        <f t="shared" si="2"/>
        <v>121001.05999999998</v>
      </c>
    </row>
    <row r="28" spans="2:9" ht="15" customHeight="1" x14ac:dyDescent="0.25">
      <c r="B28" s="29" t="s">
        <v>33</v>
      </c>
      <c r="C28" s="30"/>
      <c r="D28" s="24">
        <f>SUM(D29:D37)</f>
        <v>19661005</v>
      </c>
      <c r="E28" s="24">
        <f t="shared" ref="E28:I28" si="4">SUM(E29:E37)</f>
        <v>366477.23</v>
      </c>
      <c r="F28" s="24">
        <f t="shared" si="4"/>
        <v>20027482.23</v>
      </c>
      <c r="G28" s="24">
        <f t="shared" si="4"/>
        <v>6355953.5600000005</v>
      </c>
      <c r="H28" s="24">
        <f t="shared" si="4"/>
        <v>6355953.5600000005</v>
      </c>
      <c r="I28" s="24">
        <f t="shared" si="4"/>
        <v>13671528.670000004</v>
      </c>
    </row>
    <row r="29" spans="2:9" ht="15" customHeight="1" x14ac:dyDescent="0.25">
      <c r="B29" s="25"/>
      <c r="C29" s="26" t="s">
        <v>34</v>
      </c>
      <c r="D29" s="27">
        <f>'[1]EDO. FINAN. ABRIL (3)'!C71+'[1]EDO. FINAN. ABRIL (3)'!C72+'[1]EDO. FINAN. ABRIL (3)'!C73+'[1]EDO. FINAN. ABRIL (3)'!C74</f>
        <v>1254800</v>
      </c>
      <c r="E29" s="27">
        <f>'[1]EDO. FINAN. ABRIL (3)'!D71+'[1]EDO. FINAN. ABRIL (3)'!D72+'[1]EDO. FINAN. ABRIL (3)'!D73+'[1]EDO. FINAN. ABRIL (3)'!D74</f>
        <v>-6100</v>
      </c>
      <c r="F29" s="27">
        <f t="shared" ref="F29:F81" si="5">D29+E29</f>
        <v>1248700</v>
      </c>
      <c r="G29" s="27">
        <f>'[1]EDO. FINAN. ABRIL (3)'!G71+'[1]EDO. FINAN. ABRIL (3)'!G72+'[1]EDO. FINAN. ABRIL (3)'!G73+'[1]EDO. FINAN. ABRIL (3)'!G74</f>
        <v>309488.46999999997</v>
      </c>
      <c r="H29" s="27">
        <f>'[1]EDO. FINAN. ABRIL (3)'!I71+'[1]EDO. FINAN. ABRIL (3)'!I72+'[1]EDO. FINAN. ABRIL (3)'!I73+'[1]EDO. FINAN. ABRIL (3)'!I74</f>
        <v>309488.46999999997</v>
      </c>
      <c r="I29" s="28">
        <f t="shared" si="2"/>
        <v>939211.53</v>
      </c>
    </row>
    <row r="30" spans="2:9" ht="15" customHeight="1" x14ac:dyDescent="0.25">
      <c r="B30" s="25"/>
      <c r="C30" s="26" t="s">
        <v>35</v>
      </c>
      <c r="D30" s="27">
        <f>'[1]EDO. FINAN. ABRIL (3)'!C75+'[1]EDO. FINAN. ABRIL (3)'!C76+'[1]EDO. FINAN. ABRIL (3)'!C77+'[1]EDO. FINAN. ABRIL (3)'!C78</f>
        <v>9335096</v>
      </c>
      <c r="E30" s="27">
        <f>'[1]EDO. FINAN. ABRIL (3)'!D75+'[1]EDO. FINAN. ABRIL (3)'!D76+'[1]EDO. FINAN. ABRIL (3)'!D77+'[1]EDO. FINAN. ABRIL (3)'!D78</f>
        <v>21610.21</v>
      </c>
      <c r="F30" s="27">
        <f t="shared" si="5"/>
        <v>9356706.2100000009</v>
      </c>
      <c r="G30" s="27">
        <f>'[1]EDO. FINAN. ABRIL (3)'!G75+'[1]EDO. FINAN. ABRIL (3)'!G76+'[1]EDO. FINAN. ABRIL (3)'!G77+'[1]EDO. FINAN. ABRIL (3)'!G78</f>
        <v>3234799.78</v>
      </c>
      <c r="H30" s="27">
        <f>'[1]EDO. FINAN. ABRIL (3)'!I75+'[1]EDO. FINAN. ABRIL (3)'!I76+'[1]EDO. FINAN. ABRIL (3)'!I77+'[1]EDO. FINAN. ABRIL (3)'!I78</f>
        <v>3234799.78</v>
      </c>
      <c r="I30" s="28">
        <f t="shared" si="2"/>
        <v>6121906.4300000016</v>
      </c>
    </row>
    <row r="31" spans="2:9" ht="15" customHeight="1" x14ac:dyDescent="0.25">
      <c r="B31" s="25"/>
      <c r="C31" s="26" t="s">
        <v>36</v>
      </c>
      <c r="D31" s="27">
        <f>'[1]EDO. FINAN. ABRIL (3)'!C79+'[1]EDO. FINAN. ABRIL (3)'!C80+'[1]EDO. FINAN. ABRIL (3)'!C81+'[1]EDO. FINAN. ABRIL (3)'!C82+'[1]EDO. FINAN. ABRIL (3)'!C83+'[1]EDO. FINAN. ABRIL (3)'!C84</f>
        <v>5693929</v>
      </c>
      <c r="E31" s="27">
        <f>'[1]EDO. FINAN. ABRIL (3)'!D79+'[1]EDO. FINAN. ABRIL (3)'!D80+'[1]EDO. FINAN. ABRIL (3)'!D81+'[1]EDO. FINAN. ABRIL (3)'!D82+'[1]EDO. FINAN. ABRIL (3)'!D83+'[1]EDO. FINAN. ABRIL (3)'!D84</f>
        <v>57989</v>
      </c>
      <c r="F31" s="27">
        <f t="shared" si="5"/>
        <v>5751918</v>
      </c>
      <c r="G31" s="27">
        <f>'[1]EDO. FINAN. ABRIL (3)'!G79+'[1]EDO. FINAN. ABRIL (3)'!G80+'[1]EDO. FINAN. ABRIL (3)'!G81+'[1]EDO. FINAN. ABRIL (3)'!G82+'[1]EDO. FINAN. ABRIL (3)'!G83+'[1]EDO. FINAN. ABRIL (3)'!G84</f>
        <v>1567865.1500000001</v>
      </c>
      <c r="H31" s="27">
        <f>'[1]EDO. FINAN. ABRIL (3)'!I79+'[1]EDO. FINAN. ABRIL (3)'!I80+'[1]EDO. FINAN. ABRIL (3)'!I81+'[1]EDO. FINAN. ABRIL (3)'!I82+'[1]EDO. FINAN. ABRIL (3)'!I83+'[1]EDO. FINAN. ABRIL (3)'!I84</f>
        <v>1567865.1500000001</v>
      </c>
      <c r="I31" s="28">
        <f t="shared" si="2"/>
        <v>4184052.8499999996</v>
      </c>
    </row>
    <row r="32" spans="2:9" ht="15" customHeight="1" x14ac:dyDescent="0.25">
      <c r="B32" s="25"/>
      <c r="C32" s="26" t="s">
        <v>37</v>
      </c>
      <c r="D32" s="27">
        <f>'[1]EDO. FINAN. ABRIL (3)'!C85+'[1]EDO. FINAN. ABRIL (3)'!C86+'[1]EDO. FINAN. ABRIL (3)'!C87+'[1]EDO. FINAN. ABRIL (3)'!C88</f>
        <v>403100</v>
      </c>
      <c r="E32" s="27">
        <f>'[1]EDO. FINAN. ABRIL (3)'!D85+'[1]EDO. FINAN. ABRIL (3)'!D86+'[1]EDO. FINAN. ABRIL (3)'!D87+'[1]EDO. FINAN. ABRIL (3)'!D88</f>
        <v>91179.64</v>
      </c>
      <c r="F32" s="27">
        <f t="shared" si="5"/>
        <v>494279.64</v>
      </c>
      <c r="G32" s="27">
        <f>'[1]EDO. FINAN. ABRIL (3)'!G85+'[1]EDO. FINAN. ABRIL (3)'!G86+'[1]EDO. FINAN. ABRIL (3)'!G87+'[1]EDO. FINAN. ABRIL (3)'!G88</f>
        <v>290444.89</v>
      </c>
      <c r="H32" s="27">
        <f>'[1]EDO. FINAN. ABRIL (3)'!I85+'[1]EDO. FINAN. ABRIL (3)'!I86+'[1]EDO. FINAN. ABRIL (3)'!I87+'[1]EDO. FINAN. ABRIL (3)'!I88</f>
        <v>290444.89</v>
      </c>
      <c r="I32" s="28">
        <f t="shared" si="2"/>
        <v>203834.75</v>
      </c>
    </row>
    <row r="33" spans="2:9" ht="15" customHeight="1" x14ac:dyDescent="0.25">
      <c r="B33" s="25"/>
      <c r="C33" s="26" t="s">
        <v>38</v>
      </c>
      <c r="D33" s="27">
        <f>'[1]EDO. FINAN. ABRIL (3)'!C89+'[1]EDO. FINAN. ABRIL (3)'!C90+'[1]EDO. FINAN. ABRIL (3)'!C91+'[1]EDO. FINAN. ABRIL (3)'!C92+'[1]EDO. FINAN. ABRIL (3)'!C93+'[1]EDO. FINAN. ABRIL (3)'!C94</f>
        <v>1038580</v>
      </c>
      <c r="E33" s="27">
        <f>'[1]EDO. FINAN. ABRIL (3)'!D89+'[1]EDO. FINAN. ABRIL (3)'!D90+'[1]EDO. FINAN. ABRIL (3)'!D91+'[1]EDO. FINAN. ABRIL (3)'!D92+'[1]EDO. FINAN. ABRIL (3)'!D93+'[1]EDO. FINAN. ABRIL (3)'!D94</f>
        <v>68642.36</v>
      </c>
      <c r="F33" s="27">
        <f t="shared" si="5"/>
        <v>1107222.3600000001</v>
      </c>
      <c r="G33" s="27">
        <f>'[1]EDO. FINAN. ABRIL (3)'!G89+'[1]EDO. FINAN. ABRIL (3)'!G90+'[1]EDO. FINAN. ABRIL (3)'!G91+'[1]EDO. FINAN. ABRIL (3)'!G92+'[1]EDO. FINAN. ABRIL (3)'!G93+'[1]EDO. FINAN. ABRIL (3)'!G94</f>
        <v>356581.61</v>
      </c>
      <c r="H33" s="27">
        <f>'[1]EDO. FINAN. ABRIL (3)'!I89+'[1]EDO. FINAN. ABRIL (3)'!I90+'[1]EDO. FINAN. ABRIL (3)'!I91+'[1]EDO. FINAN. ABRIL (3)'!I92+'[1]EDO. FINAN. ABRIL (3)'!I93+'[1]EDO. FINAN. ABRIL (3)'!I94</f>
        <v>356581.61</v>
      </c>
      <c r="I33" s="28">
        <f t="shared" si="2"/>
        <v>750640.75000000012</v>
      </c>
    </row>
    <row r="34" spans="2:9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9" ht="15" customHeight="1" x14ac:dyDescent="0.25">
      <c r="B35" s="25"/>
      <c r="C35" s="26" t="s">
        <v>40</v>
      </c>
      <c r="D35" s="27">
        <f>'[1]EDO. FINAN. ABRIL (3)'!C95+'[1]EDO. FINAN. ABRIL (3)'!C96+'[1]EDO. FINAN. ABRIL (3)'!C97+'[1]EDO. FINAN. ABRIL (3)'!C98</f>
        <v>1095100</v>
      </c>
      <c r="E35" s="27">
        <f>'[1]EDO. FINAN. ABRIL (3)'!D95+'[1]EDO. FINAN. ABRIL (3)'!D96+'[1]EDO. FINAN. ABRIL (3)'!D97+'[1]EDO. FINAN. ABRIL (3)'!D98</f>
        <v>51925.83</v>
      </c>
      <c r="F35" s="27">
        <f t="shared" si="5"/>
        <v>1147025.83</v>
      </c>
      <c r="G35" s="27">
        <f>'[1]EDO. FINAN. ABRIL (3)'!G95+'[1]EDO. FINAN. ABRIL (3)'!G96+'[1]EDO. FINAN. ABRIL (3)'!G97+'[1]EDO. FINAN. ABRIL (3)'!G98</f>
        <v>308049.86</v>
      </c>
      <c r="H35" s="27">
        <f>'[1]EDO. FINAN. ABRIL (3)'!I95+'[1]EDO. FINAN. ABRIL (3)'!I96+'[1]EDO. FINAN. ABRIL (3)'!I97+'[1]EDO. FINAN. ABRIL (3)'!I98</f>
        <v>308049.86</v>
      </c>
      <c r="I35" s="28">
        <f t="shared" si="2"/>
        <v>838975.97000000009</v>
      </c>
    </row>
    <row r="36" spans="2:9" ht="15" customHeight="1" x14ac:dyDescent="0.25">
      <c r="B36" s="25"/>
      <c r="C36" s="26" t="s">
        <v>41</v>
      </c>
      <c r="D36" s="27">
        <f>'[1]EDO. FINAN. ABRIL (3)'!C99</f>
        <v>840400</v>
      </c>
      <c r="E36" s="27">
        <f>'[1]EDO. FINAN. ABRIL (3)'!D99</f>
        <v>81230.19</v>
      </c>
      <c r="F36" s="27">
        <f t="shared" si="5"/>
        <v>921630.19</v>
      </c>
      <c r="G36" s="27">
        <f>'[1]EDO. FINAN. ABRIL (3)'!G99</f>
        <v>288723.8</v>
      </c>
      <c r="H36" s="27">
        <f>'[1]EDO. FINAN. ABRIL (3)'!I99</f>
        <v>288723.8</v>
      </c>
      <c r="I36" s="28">
        <f t="shared" si="2"/>
        <v>632906.3899999999</v>
      </c>
    </row>
    <row r="37" spans="2:9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9" ht="15" customHeight="1" x14ac:dyDescent="0.25">
      <c r="B38" s="29" t="s">
        <v>43</v>
      </c>
      <c r="C38" s="30"/>
      <c r="D38" s="24">
        <f>SUM(D39:D47)</f>
        <v>17814488</v>
      </c>
      <c r="E38" s="24">
        <f t="shared" ref="E38:I38" si="6">SUM(E39:E47)</f>
        <v>0</v>
      </c>
      <c r="F38" s="24">
        <f t="shared" si="6"/>
        <v>17814488</v>
      </c>
      <c r="G38" s="24">
        <f t="shared" si="6"/>
        <v>5636630</v>
      </c>
      <c r="H38" s="24">
        <f>SUM(H39:H47)</f>
        <v>5636630</v>
      </c>
      <c r="I38" s="24">
        <f t="shared" si="6"/>
        <v>12177858</v>
      </c>
    </row>
    <row r="39" spans="2:9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9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</row>
    <row r="41" spans="2:9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9" ht="15" customHeight="1" x14ac:dyDescent="0.25">
      <c r="B42" s="25"/>
      <c r="C42" s="26" t="s">
        <v>47</v>
      </c>
      <c r="D42" s="27">
        <f>'[1]EDO. FINAN. ABRIL (3)'!C101+'[1]EDO. FINAN. ABRIL (3)'!C102+'[1]EDO. FINAN. ABRIL (3)'!C103+'[1]EDO. FINAN. ABRIL (3)'!C104</f>
        <v>17814488</v>
      </c>
      <c r="E42" s="27">
        <f>'[1]EDO. FINAN. ABRIL (3)'!D101+'[1]EDO. FINAN. ABRIL (3)'!D102+'[1]EDO. FINAN. ABRIL (3)'!D103+'[1]EDO. FINAN. ABRIL (3)'!D104</f>
        <v>0</v>
      </c>
      <c r="F42" s="27">
        <f t="shared" si="5"/>
        <v>17814488</v>
      </c>
      <c r="G42" s="27">
        <f>'[1]EDO. FINAN. ABRIL (3)'!G101+'[1]EDO. FINAN. ABRIL (3)'!G102+'[1]EDO. FINAN. ABRIL (3)'!G103+'[1]EDO. FINAN. ABRIL (3)'!G104</f>
        <v>5636630</v>
      </c>
      <c r="H42" s="27">
        <f>'[1]EDO. FINAN. ABRIL (3)'!I101+'[1]EDO. FINAN. ABRIL (3)'!I102+'[1]EDO. FINAN. ABRIL (3)'!I103+'[1]EDO. FINAN. ABRIL (3)'!I104</f>
        <v>5636630</v>
      </c>
      <c r="I42" s="28">
        <f t="shared" si="2"/>
        <v>12177858</v>
      </c>
    </row>
    <row r="43" spans="2:9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9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9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9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9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9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9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9" ht="15" customHeight="1" thickBot="1" x14ac:dyDescent="0.3">
      <c r="B82" s="31"/>
      <c r="C82" s="32" t="s">
        <v>87</v>
      </c>
      <c r="D82" s="33">
        <f>SUM(D10+D18+D28+D38+D48+D58+D62+D70+D74)</f>
        <v>100924748</v>
      </c>
      <c r="E82" s="33">
        <f t="shared" ref="E82:I82" si="13">SUM(E10+E18+E28+E38+E48+E58+E62+E70+E74)</f>
        <v>-5.8207660913467407E-11</v>
      </c>
      <c r="F82" s="33">
        <f t="shared" si="13"/>
        <v>100924748</v>
      </c>
      <c r="G82" s="33">
        <f t="shared" si="13"/>
        <v>31420746.129999995</v>
      </c>
      <c r="H82" s="33">
        <f t="shared" si="13"/>
        <v>31418546.07</v>
      </c>
      <c r="I82" s="33">
        <f t="shared" si="13"/>
        <v>69504001.870000005</v>
      </c>
    </row>
    <row r="94" spans="2:9" x14ac:dyDescent="0.25">
      <c r="D94" s="34"/>
    </row>
    <row r="95" spans="2:9" x14ac:dyDescent="0.25">
      <c r="D95" s="34"/>
      <c r="E95" s="34"/>
      <c r="F95" s="34"/>
      <c r="G95" s="34"/>
      <c r="H95" s="34"/>
      <c r="I95" s="34"/>
    </row>
    <row r="98" spans="4:10" x14ac:dyDescent="0.25">
      <c r="G98" s="34"/>
      <c r="H98" s="34"/>
      <c r="I98" s="34"/>
      <c r="J98" s="34"/>
    </row>
    <row r="100" spans="4:10" x14ac:dyDescent="0.25">
      <c r="D100" s="34"/>
    </row>
    <row r="104" spans="4:10" x14ac:dyDescent="0.25">
      <c r="D104" s="34"/>
      <c r="E104" s="34"/>
      <c r="F104" s="34"/>
      <c r="G104" s="34"/>
      <c r="H104" s="34"/>
      <c r="I104" s="34"/>
    </row>
    <row r="105" spans="4:10" x14ac:dyDescent="0.25">
      <c r="D105" s="34"/>
      <c r="E105" s="34"/>
      <c r="F105" s="34"/>
      <c r="G105" s="34"/>
      <c r="H105" s="34"/>
      <c r="I105" s="34"/>
    </row>
    <row r="106" spans="4:10" x14ac:dyDescent="0.25">
      <c r="D106" s="34"/>
      <c r="E106" s="34"/>
      <c r="F106" s="34"/>
      <c r="G106" s="34"/>
      <c r="H106" s="34"/>
      <c r="I106" s="34"/>
    </row>
    <row r="107" spans="4:10" x14ac:dyDescent="0.25">
      <c r="D107" s="34"/>
      <c r="E107" s="34"/>
      <c r="F107" s="34"/>
      <c r="G107" s="34"/>
      <c r="H107" s="34"/>
      <c r="I107" s="34"/>
    </row>
    <row r="108" spans="4:10" x14ac:dyDescent="0.25">
      <c r="D108" s="34"/>
      <c r="E108" s="34"/>
      <c r="F108" s="34"/>
      <c r="G108" s="34"/>
      <c r="H108" s="34"/>
      <c r="I108" s="34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2024-05-09T14:53:39Z</dcterms:created>
  <dcterms:modified xsi:type="dcterms:W3CDTF">2024-05-09T14:54:10Z</dcterms:modified>
</cp:coreProperties>
</file>