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financiero 2024\marzo 2024\"/>
    </mc:Choice>
  </mc:AlternateContent>
  <bookViews>
    <workbookView xWindow="0" yWindow="0" windowWidth="20490" windowHeight="4920" firstSheet="6" activeTab="8"/>
  </bookViews>
  <sheets>
    <sheet name="Analitico del Activo" sheetId="9" r:id="rId1"/>
    <sheet name="Hoja2" sheetId="11" r:id="rId2"/>
    <sheet name="varicacion sacg" sheetId="10" r:id="rId3"/>
    <sheet name="VARIACION" sheetId="6" r:id="rId4"/>
    <sheet name="FLUJO DE EFCTIVO" sheetId="4" r:id="rId5"/>
    <sheet name="ESTADO DE CAMBIOS EN LA SITUAC" sheetId="3" r:id="rId6"/>
    <sheet name="ESTADO DE ACTIVIDADES" sheetId="2" r:id="rId7"/>
    <sheet name="EDO SITUACION  19 (2)" sheetId="7" r:id="rId8"/>
    <sheet name="Hoja1" sheetId="12" r:id="rId9"/>
  </sheets>
  <calcPr calcId="162913"/>
</workbook>
</file>

<file path=xl/calcChain.xml><?xml version="1.0" encoding="utf-8"?>
<calcChain xmlns="http://schemas.openxmlformats.org/spreadsheetml/2006/main">
  <c r="G12" i="4" l="1"/>
  <c r="G24" i="4"/>
  <c r="H45" i="4"/>
  <c r="G50" i="4"/>
  <c r="I58" i="4"/>
  <c r="I57" i="4" s="1"/>
  <c r="I64" i="4"/>
  <c r="I63" i="4" s="1"/>
  <c r="G70" i="4"/>
  <c r="G54" i="4" l="1"/>
  <c r="I41" i="4"/>
  <c r="I68" i="4"/>
  <c r="T8" i="12" l="1"/>
  <c r="T9" i="12"/>
  <c r="T10" i="12"/>
  <c r="T11" i="12"/>
  <c r="T12" i="12"/>
  <c r="T13" i="12"/>
  <c r="T14" i="12"/>
  <c r="T15" i="12"/>
  <c r="T17" i="12"/>
  <c r="T18" i="12"/>
  <c r="T19" i="12"/>
  <c r="T20" i="12"/>
  <c r="T21" i="12"/>
  <c r="T22" i="12"/>
  <c r="T23" i="12"/>
  <c r="T24" i="12"/>
  <c r="T25" i="12"/>
  <c r="T27" i="12"/>
  <c r="T28" i="12"/>
  <c r="T30" i="12"/>
  <c r="T31" i="12"/>
  <c r="T33" i="12"/>
  <c r="T34" i="12"/>
  <c r="T35" i="12"/>
  <c r="T36" i="12"/>
  <c r="T40" i="12"/>
  <c r="T41" i="12"/>
  <c r="T42" i="12"/>
  <c r="T43" i="12"/>
  <c r="T45" i="12"/>
  <c r="T46" i="12"/>
  <c r="T47" i="12"/>
  <c r="T49" i="12"/>
  <c r="T7" i="12"/>
  <c r="L8" i="12"/>
  <c r="L9" i="12"/>
  <c r="L10" i="12"/>
  <c r="L11" i="12"/>
  <c r="L12" i="12"/>
  <c r="L13" i="12"/>
  <c r="L14" i="12"/>
  <c r="L16" i="12"/>
  <c r="L17" i="12"/>
  <c r="L18" i="12"/>
  <c r="L19" i="12"/>
  <c r="L20" i="12"/>
  <c r="L21" i="12"/>
  <c r="L22" i="12"/>
  <c r="L23" i="12"/>
  <c r="L24" i="12"/>
  <c r="L25" i="12"/>
  <c r="L26" i="12"/>
  <c r="L27" i="12"/>
  <c r="L29" i="12"/>
  <c r="L31" i="12"/>
  <c r="L7" i="12"/>
  <c r="S44" i="12"/>
  <c r="O44" i="12"/>
  <c r="T44" i="12" s="1"/>
  <c r="S39" i="12"/>
  <c r="O39" i="12"/>
  <c r="T39" i="12" s="1"/>
  <c r="S38" i="12"/>
  <c r="O38" i="12"/>
  <c r="O37" i="12" s="1"/>
  <c r="O48" i="12" s="1"/>
  <c r="S37" i="12"/>
  <c r="S32" i="12"/>
  <c r="T32" i="12" s="1"/>
  <c r="O32" i="12"/>
  <c r="K28" i="12"/>
  <c r="L28" i="12" s="1"/>
  <c r="I28" i="12"/>
  <c r="S26" i="12"/>
  <c r="T26" i="12" s="1"/>
  <c r="O26" i="12"/>
  <c r="S16" i="12"/>
  <c r="S29" i="12" s="1"/>
  <c r="S50" i="12" s="1"/>
  <c r="O16" i="12"/>
  <c r="O29" i="12" s="1"/>
  <c r="K15" i="12"/>
  <c r="K30" i="12" s="1"/>
  <c r="L30" i="12" s="1"/>
  <c r="I15" i="12"/>
  <c r="I30" i="12" s="1"/>
  <c r="H62" i="2"/>
  <c r="H55" i="2"/>
  <c r="H49" i="2"/>
  <c r="H45" i="2"/>
  <c r="H35" i="2"/>
  <c r="H31" i="2"/>
  <c r="H18" i="2"/>
  <c r="H10" i="2"/>
  <c r="T38" i="12" l="1"/>
  <c r="T16" i="12"/>
  <c r="H28" i="2"/>
  <c r="H65" i="2"/>
  <c r="O50" i="12"/>
  <c r="T50" i="12" s="1"/>
  <c r="S48" i="12"/>
  <c r="T48" i="12" s="1"/>
  <c r="L15" i="12"/>
  <c r="T37" i="12"/>
  <c r="T29" i="12"/>
  <c r="Q43" i="7"/>
  <c r="U49" i="7"/>
  <c r="R49" i="7"/>
  <c r="U44" i="7"/>
  <c r="R44" i="7"/>
  <c r="U43" i="7"/>
  <c r="R43" i="7"/>
  <c r="U42" i="7"/>
  <c r="R42" i="7"/>
  <c r="U37" i="7"/>
  <c r="R37" i="7"/>
  <c r="U31" i="7"/>
  <c r="R31" i="7"/>
  <c r="U21" i="7"/>
  <c r="U34" i="7" s="1"/>
  <c r="U55" i="7" s="1"/>
  <c r="R21" i="7"/>
  <c r="R34" i="7" s="1"/>
  <c r="R55" i="7" s="1"/>
  <c r="M33" i="7"/>
  <c r="M20" i="7"/>
  <c r="M35" i="7" s="1"/>
  <c r="R53" i="7" l="1"/>
  <c r="U53" i="7"/>
  <c r="H67" i="2"/>
  <c r="V43" i="7"/>
  <c r="Q44" i="7" l="1"/>
  <c r="V44" i="7" s="1"/>
  <c r="F22" i="4" l="1"/>
  <c r="F27" i="4"/>
  <c r="F26" i="4"/>
  <c r="F25" i="4"/>
  <c r="G21" i="2" l="1"/>
  <c r="Q49" i="7" l="1"/>
  <c r="Z43" i="7"/>
  <c r="AB42" i="7"/>
  <c r="Z42" i="7"/>
  <c r="Q42" i="7"/>
  <c r="Q37" i="7"/>
  <c r="K33" i="7"/>
  <c r="Q31" i="7"/>
  <c r="X25" i="7"/>
  <c r="Q21" i="7"/>
  <c r="Q34" i="7" s="1"/>
  <c r="K20" i="7"/>
  <c r="V17" i="7"/>
  <c r="G62" i="2"/>
  <c r="G55" i="2"/>
  <c r="G49" i="2"/>
  <c r="G45" i="2"/>
  <c r="G35" i="2"/>
  <c r="G31" i="2"/>
  <c r="G65" i="2" s="1"/>
  <c r="G18" i="2"/>
  <c r="G10" i="2"/>
  <c r="G61" i="3"/>
  <c r="F61" i="3"/>
  <c r="G55" i="3"/>
  <c r="F55" i="3"/>
  <c r="G50" i="3"/>
  <c r="F50" i="3"/>
  <c r="G40" i="3"/>
  <c r="F40" i="3"/>
  <c r="G30" i="3"/>
  <c r="G29" i="3" s="1"/>
  <c r="F30" i="3"/>
  <c r="F29" i="3" s="1"/>
  <c r="G18" i="3"/>
  <c r="F18" i="3"/>
  <c r="G9" i="3"/>
  <c r="F9" i="3"/>
  <c r="F8" i="3" s="1"/>
  <c r="F71" i="4"/>
  <c r="F70" i="4" s="1"/>
  <c r="F64" i="4"/>
  <c r="F63" i="4"/>
  <c r="F58" i="4"/>
  <c r="F57" i="4"/>
  <c r="F68" i="4" s="1"/>
  <c r="N54" i="4"/>
  <c r="N51" i="4"/>
  <c r="O51" i="4" s="1"/>
  <c r="Q46" i="4"/>
  <c r="O46" i="4"/>
  <c r="N39" i="4"/>
  <c r="F48" i="4" s="1"/>
  <c r="F45" i="4" s="1"/>
  <c r="F24" i="4"/>
  <c r="F21" i="4"/>
  <c r="F19" i="4"/>
  <c r="P43" i="6"/>
  <c r="P42" i="6"/>
  <c r="P41" i="6"/>
  <c r="N41" i="6"/>
  <c r="L41" i="6"/>
  <c r="J41" i="6"/>
  <c r="H41" i="6"/>
  <c r="P39" i="6"/>
  <c r="P38" i="6"/>
  <c r="P37" i="6"/>
  <c r="P36" i="6"/>
  <c r="P34" i="6" s="1"/>
  <c r="P35" i="6"/>
  <c r="N34" i="6"/>
  <c r="L34" i="6"/>
  <c r="J34" i="6"/>
  <c r="H34" i="6"/>
  <c r="P31" i="6"/>
  <c r="P29" i="6" s="1"/>
  <c r="N29" i="6"/>
  <c r="L29" i="6"/>
  <c r="J29" i="6"/>
  <c r="H29" i="6"/>
  <c r="P23" i="6"/>
  <c r="N23" i="6"/>
  <c r="N27" i="6" s="1"/>
  <c r="L23" i="6"/>
  <c r="J23" i="6"/>
  <c r="H23" i="6"/>
  <c r="P21" i="6"/>
  <c r="P20" i="6"/>
  <c r="P19" i="6"/>
  <c r="P18" i="6"/>
  <c r="P17" i="6"/>
  <c r="P16" i="6" s="1"/>
  <c r="N16" i="6"/>
  <c r="L16" i="6"/>
  <c r="J16" i="6"/>
  <c r="H16" i="6"/>
  <c r="P14" i="6"/>
  <c r="P11" i="6"/>
  <c r="N11" i="6"/>
  <c r="L11" i="6"/>
  <c r="J11" i="6"/>
  <c r="J27" i="6" s="1"/>
  <c r="H11" i="6"/>
  <c r="H27" i="6" s="1"/>
  <c r="H45" i="6" s="1"/>
  <c r="U33" i="10"/>
  <c r="U32" i="10"/>
  <c r="L31" i="10"/>
  <c r="J31" i="10"/>
  <c r="O25" i="10"/>
  <c r="J25" i="10"/>
  <c r="U20" i="10"/>
  <c r="U18" i="10"/>
  <c r="U17" i="10"/>
  <c r="U16" i="10"/>
  <c r="L15" i="10"/>
  <c r="J15" i="10"/>
  <c r="H15" i="10"/>
  <c r="H25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B28" i="9"/>
  <c r="E28" i="9" s="1"/>
  <c r="F28" i="9" s="1"/>
  <c r="C27" i="9"/>
  <c r="C26" i="9" s="1"/>
  <c r="C25" i="9" s="1"/>
  <c r="F20" i="9"/>
  <c r="E20" i="9"/>
  <c r="E14" i="9"/>
  <c r="F14" i="9" s="1"/>
  <c r="E13" i="9"/>
  <c r="F13" i="9" s="1"/>
  <c r="F12" i="9"/>
  <c r="E12" i="9"/>
  <c r="E23" i="9" l="1"/>
  <c r="F23" i="9" s="1"/>
  <c r="D22" i="9"/>
  <c r="E25" i="9"/>
  <c r="F25" i="9" s="1"/>
  <c r="C24" i="9"/>
  <c r="L27" i="6"/>
  <c r="L45" i="6" s="1"/>
  <c r="P27" i="6"/>
  <c r="F48" i="3"/>
  <c r="B27" i="9"/>
  <c r="G48" i="3"/>
  <c r="Q53" i="7"/>
  <c r="K35" i="7"/>
  <c r="U31" i="10"/>
  <c r="J41" i="10"/>
  <c r="Q55" i="7"/>
  <c r="Z55" i="7" s="1"/>
  <c r="U15" i="10"/>
  <c r="U25" i="10" s="1"/>
  <c r="L25" i="10"/>
  <c r="L41" i="10" s="1"/>
  <c r="J45" i="6"/>
  <c r="P45" i="6"/>
  <c r="T45" i="6" s="1"/>
  <c r="O54" i="4"/>
  <c r="F53" i="4" s="1"/>
  <c r="F50" i="4" s="1"/>
  <c r="F54" i="4" s="1"/>
  <c r="I12" i="3"/>
  <c r="G8" i="3"/>
  <c r="I13" i="3" s="1"/>
  <c r="F12" i="4"/>
  <c r="F41" i="4" s="1"/>
  <c r="G28" i="2"/>
  <c r="G67" i="2" s="1"/>
  <c r="E27" i="9" l="1"/>
  <c r="F27" i="9" s="1"/>
  <c r="B26" i="9"/>
  <c r="C19" i="9"/>
  <c r="E24" i="9"/>
  <c r="F24" i="9" s="1"/>
  <c r="E22" i="9"/>
  <c r="F22" i="9" s="1"/>
  <c r="D21" i="9"/>
  <c r="U41" i="10"/>
  <c r="X56" i="7"/>
  <c r="I14" i="3"/>
  <c r="V58" i="7"/>
  <c r="K41" i="4"/>
  <c r="K52" i="4" s="1"/>
  <c r="K44" i="4"/>
  <c r="E21" i="9" l="1"/>
  <c r="F21" i="9" s="1"/>
  <c r="D19" i="9"/>
  <c r="E26" i="9"/>
  <c r="F26" i="9" s="1"/>
  <c r="B19" i="9"/>
  <c r="E19" i="9" s="1"/>
  <c r="F19" i="9" s="1"/>
  <c r="B18" i="9"/>
  <c r="E18" i="9"/>
  <c r="F18" i="9"/>
  <c r="C18" i="9"/>
  <c r="C15" i="9"/>
  <c r="C16" i="9"/>
  <c r="E16" i="9"/>
  <c r="F16" i="9"/>
  <c r="D18" i="9"/>
  <c r="D16" i="9"/>
  <c r="B11" i="9"/>
  <c r="E11" i="9"/>
  <c r="C11" i="9"/>
  <c r="D17" i="9"/>
  <c r="C17" i="9"/>
  <c r="D11" i="9"/>
  <c r="B17" i="9"/>
  <c r="E17" i="9"/>
  <c r="F17" i="9"/>
  <c r="B15" i="9"/>
  <c r="E15" i="9"/>
  <c r="F15" i="9"/>
  <c r="F11" i="9"/>
  <c r="D15" i="9"/>
</calcChain>
</file>

<file path=xl/sharedStrings.xml><?xml version="1.0" encoding="utf-8"?>
<sst xmlns="http://schemas.openxmlformats.org/spreadsheetml/2006/main" count="484" uniqueCount="233">
  <si>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</si>
  <si>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</si>
  <si>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</si>
  <si>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</si>
  <si>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</si>
  <si>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</si>
  <si>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</si>
  <si>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</si>
  <si>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</si>
  <si>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</si>
  <si>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</si>
  <si>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</si>
  <si>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</si>
  <si>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</si>
  <si>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</si>
  <si>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</si>
  <si>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</si>
  <si>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</si>
  <si>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</si>
  <si>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</si>
  <si>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</si>
  <si>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</si>
  <si>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</si>
  <si>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</si>
  <si>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</si>
  <si>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</si>
  <si>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</si>
  <si>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</si>
  <si>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</si>
  <si>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</si>
  <si>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</si>
  <si>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</si>
  <si>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</si>
  <si>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</si>
  <si>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</si>
  <si>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</si>
  <si>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</si>
  <si>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</si>
  <si>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</si>
  <si>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</si>
  <si>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</si>
  <si>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</si>
  <si>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</si>
  <si>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</si>
  <si>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</si>
  <si>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</si>
  <si>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</si>
  <si>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</si>
  <si>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</si>
  <si>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</si>
  <si>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</si>
  <si>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</si>
  <si>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</si>
  <si>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</si>
  <si>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</si>
  <si>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</si>
  <si>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</si>
  <si>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</si>
  <si>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</si>
  <si>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</si>
  <si>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</si>
  <si>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</si>
  <si>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</si>
  <si>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</si>
  <si>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</si>
  <si>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</si>
  <si>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</si>
  <si>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</si>
  <si>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</si>
  <si>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</si>
  <si>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</si>
  <si>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</si>
  <si>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</si>
  <si>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</si>
  <si>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</si>
  <si>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</si>
  <si>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</si>
  <si>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</si>
  <si>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</si>
  <si>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</si>
  <si>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</si>
  <si>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</si>
  <si>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</si>
  <si>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</si>
  <si>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</si>
  <si>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</si>
  <si>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</si>
  <si>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</si>
  <si>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</si>
  <si>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</si>
  <si>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</si>
  <si>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</si>
  <si>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</si>
  <si>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</si>
  <si>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</si>
  <si>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</si>
  <si>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</si>
  <si>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</si>
  <si>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</si>
  <si>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</si>
  <si>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</si>
  <si>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</si>
  <si>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</si>
  <si>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</si>
  <si>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</si>
  <si>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</si>
  <si>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</si>
  <si>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</si>
  <si>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</si>
  <si>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</si>
  <si>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</si>
  <si>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</si>
  <si>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</si>
  <si>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</si>
  <si>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</si>
  <si>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</si>
  <si>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</si>
  <si>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</si>
  <si>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</si>
  <si>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</si>
  <si>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</si>
  <si>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</si>
  <si>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</si>
  <si>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</si>
  <si>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</si>
  <si>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</si>
  <si>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</si>
  <si>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</si>
  <si>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</si>
  <si>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</si>
  <si>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</si>
  <si>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</si>
  <si>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</si>
  <si>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</si>
  <si>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</si>
  <si>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</si>
  <si>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</si>
  <si>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</si>
  <si>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</si>
  <si>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</si>
  <si>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</si>
  <si>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</si>
  <si>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</si>
  <si>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</si>
  <si>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</si>
  <si>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</si>
  <si>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</si>
  <si>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</si>
  <si>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</si>
  <si>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</si>
  <si>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</si>
  <si>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</si>
  <si>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</si>
  <si>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</si>
  <si>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</si>
  <si>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</si>
  <si>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</si>
  <si>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</si>
  <si>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</si>
  <si>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</si>
  <si>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</si>
  <si>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</si>
  <si>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</si>
  <si>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</si>
  <si>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</si>
  <si>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</si>
  <si>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</si>
  <si>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</si>
  <si>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 xml:space="preserve">Hacienda Pública/Patrimonio Contribuido
</t>
  </si>
  <si>
    <t>Hacienda Pública/Patrimonio Generado del Ejercicio</t>
  </si>
  <si>
    <t>Exceso o Insuficiencia en la Actualización de la Hacienda Pública/Patrimonio</t>
  </si>
  <si>
    <t>Total</t>
  </si>
  <si>
    <t>Actualización de la Hacienda Pública/Patrimonio</t>
  </si>
  <si>
    <t>Resultados del Ejercicio (Ahorro/Desahorro)</t>
  </si>
  <si>
    <t>Rectificaciones de Resultados de Ejercicios Anteriores</t>
  </si>
  <si>
    <t>Resultado por Tenencia de Activos No Monetarios</t>
  </si>
  <si>
    <t>Cambios en la Hacienda Pública/Patrimonio Contribuido 2019</t>
  </si>
  <si>
    <t>Cambios en el Exceso o Insuficiencia en la Actualización de la Hacienda Pública/Patriminio Neto de 2019</t>
  </si>
  <si>
    <t>Resultado por Tenerncia de Activos No Monetarios</t>
  </si>
  <si>
    <t>Hacienda Pública/Patrimonio Generado de Ejercicios Anteriores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</si>
  <si>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</si>
  <si>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</si>
  <si>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</si>
  <si>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</si>
  <si>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</si>
  <si>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</si>
  <si>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</si>
  <si>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</si>
  <si>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</si>
  <si>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</si>
  <si>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</si>
  <si>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</si>
  <si>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</si>
  <si>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Pública/Patromonio Neto Final 2021</t>
  </si>
  <si>
    <t>Variaciones en la Hacienda Pública/Patrimonio Generado Neto de 2022</t>
  </si>
  <si>
    <t>Hacienda Pública/Patrimonio Neto Final 2022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</si>
  <si>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</si>
  <si>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</si>
  <si>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</si>
  <si>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</si>
  <si>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</si>
  <si>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</si>
  <si>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</si>
  <si>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</si>
  <si>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</si>
  <si>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</si>
  <si>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</si>
  <si>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</si>
  <si>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</si>
  <si>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</si>
  <si>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</si>
  <si>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</si>
  <si>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</si>
  <si>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</si>
  <si>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</si>
  <si>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</si>
  <si>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</si>
  <si>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</si>
  <si>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>DR. NAZARET LÓPEZ DÁVILA</t>
  </si>
  <si>
    <t>LIC. JORGE HERVERT SCHEKAIBAN</t>
  </si>
  <si>
    <t>DIRECTOR GENERAL</t>
  </si>
  <si>
    <t xml:space="preserve">ADMINISTRADOR </t>
  </si>
  <si>
    <t>Hacienda Pública/Patrimoni Neto de 2023</t>
  </si>
  <si>
    <t>Hacienda Pública/Patrimonio Generado Neto 2023</t>
  </si>
  <si>
    <t>Exceso o Insuficiencia en la Actualización de la Hacienda Pública/Patrimonio Neto 2023</t>
  </si>
  <si>
    <t>HACIENDA PÚBLICA/PATRIMONIO CONTRIBUIDO NETO DE 2023</t>
  </si>
  <si>
    <t xml:space="preserve">HACIENDA PÚBLICA /PATRIMONIO GENERADO NETO DE 2023 </t>
  </si>
  <si>
    <t xml:space="preserve">EXCESO O INSUFICIENCIA EN LA ACTUALIZACIÓN DE LA HACIENDA PÚBLICA/ PATRIMONIO NETO DE 2023 </t>
  </si>
  <si>
    <t xml:space="preserve">HACIENDA PÚBLICA / PATRIMONIO  NETO  FINAL DE 2023 </t>
  </si>
  <si>
    <t xml:space="preserve">CAMBIOS EN LA HACIENDA PÚBLICA/PATRIMONIO CONTRIBUIDO NETO DE 2024 </t>
  </si>
  <si>
    <t xml:space="preserve">VARIACIONES DE LA HACIENDA PÚBLICA / PATRIMONIO GENERADO NETO DE 2024 </t>
  </si>
  <si>
    <t xml:space="preserve">CAMBIOS EN EL EXCESO O INSUFICIENCIA EN LA ACTUALIZACIÓN DE LA HACIENDA PÚBLICA/ PATRIMONIO NETO DE 2024 </t>
  </si>
  <si>
    <t xml:space="preserve">HACIENDA PÚBLICA / PATRIMONIO NETO FINAL DE 2024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</si>
</sst>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9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8"/>
      <color indexed="8"/>
      <name val="Arial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b/>
      <sz val="8"/>
      <color rgb="FF000000"/>
      <name val="Arial"/>
      <family val="2"/>
    </font>
    <font>
      <sz val="9"/>
      <color theme="1"/>
      <name val="Tahoma"/>
      <family val="2"/>
    </font>
    <font>
      <sz val="8"/>
      <color rgb="FF000000"/>
      <name val="Microsoft Sans Serif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indexed="9"/>
      <name val="Arial"/>
      <family val="2"/>
    </font>
    <font>
      <sz val="6"/>
      <color rgb="FF000000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2"/>
      <color rgb="FF80808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6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rgb="FF000000"/>
      </bottom>
      <diagonal/>
    </border>
    <border>
      <left/>
      <right style="thin">
        <color indexed="64"/>
      </right>
      <top style="thin">
        <color indexed="64"/>
      </top>
      <bottom style="dotted">
        <color rgb="FF000000"/>
      </bottom>
      <diagonal/>
    </border>
    <border>
      <left/>
      <right/>
      <top style="thin">
        <color indexed="64"/>
      </top>
      <bottom style="dotted">
        <color rgb="FF000000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32" fillId="0" borderId="0" applyFont="0" applyFill="0" applyBorder="0" applyAlignment="0" applyProtection="0"/>
  </cellStyleXfs>
  <cellXfs count="539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0" fontId="20" fillId="10" borderId="17" xfId="0" applyFont="1" applyFill="1" applyBorder="1" applyAlignment="1">
      <alignment horizontal="left" wrapText="1"/>
    </xf>
    <xf numFmtId="7" fontId="22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1" fillId="10" borderId="17" xfId="0" applyFont="1" applyFill="1" applyBorder="1" applyAlignment="1">
      <alignment horizontal="center" wrapText="1"/>
    </xf>
    <xf numFmtId="43" fontId="0" fillId="10" borderId="0" xfId="0" applyNumberFormat="1" applyFill="1" applyAlignment="1">
      <alignment horizontal="left" vertical="top" wrapText="1"/>
    </xf>
    <xf numFmtId="7" fontId="23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29" fillId="10" borderId="17" xfId="0" applyNumberFormat="1" applyFont="1" applyFill="1" applyBorder="1" applyAlignment="1">
      <alignment horizontal="right" vertical="center" wrapText="1"/>
    </xf>
    <xf numFmtId="7" fontId="30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43" fontId="5" fillId="10" borderId="0" xfId="0" applyNumberFormat="1" applyFont="1" applyFill="1" applyAlignment="1">
      <alignment horizontal="righ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27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1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43" fontId="17" fillId="10" borderId="0" xfId="1" applyFont="1" applyFill="1" applyAlignment="1">
      <alignment horizontal="right" vertical="top" wrapText="1"/>
    </xf>
    <xf numFmtId="43" fontId="5" fillId="10" borderId="17" xfId="0" applyNumberFormat="1" applyFont="1" applyFill="1" applyBorder="1" applyAlignment="1">
      <alignment horizontal="right" vertical="center" wrapText="1"/>
    </xf>
    <xf numFmtId="0" fontId="5" fillId="2" borderId="0" xfId="0" applyFont="1" applyFill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0" fontId="15" fillId="2" borderId="0" xfId="0" applyFont="1" applyFill="1" applyAlignment="1">
      <alignment horizontal="left" vertical="top" wrapText="1" indent="2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0" fillId="10" borderId="0" xfId="0" applyFill="1" applyAlignment="1">
      <alignment horizontal="left" vertical="top" wrapText="1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left" vertical="center" wrapText="1"/>
    </xf>
    <xf numFmtId="0" fontId="7" fillId="10" borderId="17" xfId="0" applyFont="1" applyFill="1" applyBorder="1" applyAlignment="1">
      <alignment horizontal="center" vertical="center" wrapText="1"/>
    </xf>
    <xf numFmtId="0" fontId="33" fillId="10" borderId="0" xfId="0" applyFont="1" applyFill="1" applyAlignment="1">
      <alignment horizontal="left" vertical="top" wrapText="1"/>
    </xf>
    <xf numFmtId="7" fontId="28" fillId="10" borderId="17" xfId="0" applyNumberFormat="1" applyFont="1" applyFill="1" applyBorder="1" applyAlignment="1">
      <alignment horizontal="center" vertical="top" wrapText="1"/>
    </xf>
    <xf numFmtId="0" fontId="28" fillId="10" borderId="0" xfId="0" applyFont="1" applyFill="1" applyAlignment="1">
      <alignment horizontal="center" vertical="top" wrapText="1"/>
    </xf>
    <xf numFmtId="7" fontId="33" fillId="10" borderId="0" xfId="0" applyNumberFormat="1" applyFont="1" applyFill="1" applyAlignment="1">
      <alignment horizontal="left" vertical="top" wrapText="1"/>
    </xf>
    <xf numFmtId="164" fontId="0" fillId="10" borderId="0" xfId="0" applyNumberForma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wrapText="1"/>
    </xf>
    <xf numFmtId="0" fontId="5" fillId="2" borderId="0" xfId="0" applyFont="1" applyFill="1" applyAlignment="1">
      <alignment horizontal="left" vertical="top" indent="2"/>
    </xf>
    <xf numFmtId="0" fontId="5" fillId="2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indent="2"/>
    </xf>
    <xf numFmtId="0" fontId="27" fillId="2" borderId="0" xfId="0" applyFont="1" applyFill="1" applyAlignment="1">
      <alignment horizontal="left" vertical="top" wrapText="1"/>
    </xf>
    <xf numFmtId="0" fontId="27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27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27" fillId="2" borderId="0" xfId="0" applyNumberFormat="1" applyFont="1" applyFill="1" applyAlignment="1">
      <alignment horizontal="right" vertical="top" wrapText="1"/>
    </xf>
    <xf numFmtId="164" fontId="27" fillId="2" borderId="0" xfId="1" applyNumberFormat="1" applyFont="1" applyFill="1" applyAlignment="1">
      <alignment horizontal="right" vertical="top" wrapText="1"/>
    </xf>
    <xf numFmtId="0" fontId="0" fillId="10" borderId="0" xfId="0" applyFill="1" applyAlignment="1">
      <alignment horizontal="lef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20" fillId="0" borderId="0" xfId="0" applyFont="1"/>
    <xf numFmtId="0" fontId="4" fillId="2" borderId="0" xfId="0" applyFont="1" applyFill="1" applyAlignment="1">
      <alignment horizontal="right" vertical="top" wrapText="1"/>
    </xf>
    <xf numFmtId="164" fontId="34" fillId="10" borderId="35" xfId="1" applyNumberFormat="1" applyFont="1" applyFill="1" applyBorder="1" applyAlignment="1">
      <alignment horizontal="right" vertical="top" wrapText="1"/>
    </xf>
    <xf numFmtId="164" fontId="35" fillId="10" borderId="35" xfId="1" applyNumberFormat="1" applyFont="1" applyFill="1" applyBorder="1" applyAlignment="1">
      <alignment horizontal="right" vertical="top" wrapText="1"/>
    </xf>
    <xf numFmtId="164" fontId="28" fillId="12" borderId="35" xfId="1" applyNumberFormat="1" applyFont="1" applyFill="1" applyBorder="1" applyAlignment="1">
      <alignment horizontal="right" vertical="top" wrapText="1"/>
    </xf>
    <xf numFmtId="164" fontId="28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35" fillId="12" borderId="35" xfId="1" applyNumberFormat="1" applyFont="1" applyFill="1" applyBorder="1" applyAlignment="1">
      <alignment horizontal="right" vertical="top" wrapText="1"/>
    </xf>
    <xf numFmtId="43" fontId="5" fillId="10" borderId="0" xfId="1" applyFont="1" applyFill="1" applyAlignment="1">
      <alignment horizontal="left" vertical="top" wrapText="1"/>
    </xf>
    <xf numFmtId="43" fontId="5" fillId="10" borderId="0" xfId="0" applyNumberFormat="1" applyFont="1" applyFill="1" applyAlignment="1">
      <alignment horizontal="left" vertical="top" wrapText="1"/>
    </xf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37" fillId="0" borderId="17" xfId="0" applyNumberFormat="1" applyFont="1" applyFill="1" applyBorder="1" applyAlignment="1" applyProtection="1">
      <alignment vertical="center" wrapText="1"/>
    </xf>
    <xf numFmtId="0" fontId="38" fillId="0" borderId="17" xfId="0" applyNumberFormat="1" applyFont="1" applyFill="1" applyBorder="1" applyAlignment="1" applyProtection="1">
      <alignment horizontal="left" vertical="center" wrapText="1"/>
    </xf>
    <xf numFmtId="7" fontId="38" fillId="0" borderId="17" xfId="0" applyNumberFormat="1" applyFont="1" applyFill="1" applyBorder="1" applyAlignment="1" applyProtection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45" fillId="0" borderId="17" xfId="0" applyNumberFormat="1" applyFont="1" applyFill="1" applyBorder="1" applyAlignment="1" applyProtection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47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6" fillId="10" borderId="0" xfId="1" applyNumberFormat="1" applyFont="1" applyFill="1" applyAlignment="1">
      <alignment horizontal="right" vertical="top" wrapText="1"/>
    </xf>
    <xf numFmtId="7" fontId="31" fillId="12" borderId="14" xfId="0" applyNumberFormat="1" applyFont="1" applyFill="1" applyBorder="1" applyAlignment="1">
      <alignment horizontal="right" vertical="top" wrapText="1"/>
    </xf>
    <xf numFmtId="7" fontId="21" fillId="10" borderId="35" xfId="0" applyNumberFormat="1" applyFont="1" applyFill="1" applyBorder="1" applyAlignment="1">
      <alignment horizontal="right" vertical="top" wrapText="1"/>
    </xf>
    <xf numFmtId="0" fontId="46" fillId="10" borderId="35" xfId="0" applyFont="1" applyFill="1" applyBorder="1" applyAlignment="1">
      <alignment horizontal="right" wrapText="1"/>
    </xf>
    <xf numFmtId="0" fontId="46" fillId="10" borderId="35" xfId="0" applyFont="1" applyFill="1" applyBorder="1" applyAlignment="1">
      <alignment wrapText="1"/>
    </xf>
    <xf numFmtId="7" fontId="27" fillId="10" borderId="35" xfId="0" applyNumberFormat="1" applyFont="1" applyFill="1" applyBorder="1" applyAlignment="1">
      <alignment horizontal="right" vertical="top" wrapText="1"/>
    </xf>
    <xf numFmtId="0" fontId="4" fillId="10" borderId="35" xfId="0" applyFont="1" applyFill="1" applyBorder="1" applyAlignment="1">
      <alignment horizontal="left" vertical="top" wrapText="1"/>
    </xf>
    <xf numFmtId="7" fontId="46" fillId="10" borderId="35" xfId="0" applyNumberFormat="1" applyFont="1" applyFill="1" applyBorder="1" applyAlignment="1">
      <alignment vertical="top" wrapText="1"/>
    </xf>
    <xf numFmtId="7" fontId="48" fillId="10" borderId="35" xfId="0" applyNumberFormat="1" applyFont="1" applyFill="1" applyBorder="1" applyAlignment="1">
      <alignment vertical="top" wrapText="1"/>
    </xf>
    <xf numFmtId="7" fontId="21" fillId="10" borderId="35" xfId="0" applyNumberFormat="1" applyFont="1" applyFill="1" applyBorder="1" applyAlignment="1">
      <alignment vertical="top" wrapText="1"/>
    </xf>
    <xf numFmtId="7" fontId="22" fillId="10" borderId="35" xfId="0" applyNumberFormat="1" applyFont="1" applyFill="1" applyBorder="1" applyAlignment="1">
      <alignment vertical="top" wrapText="1"/>
    </xf>
    <xf numFmtId="164" fontId="46" fillId="10" borderId="35" xfId="2" applyNumberFormat="1" applyFont="1" applyFill="1" applyBorder="1" applyAlignment="1">
      <alignment vertical="top" wrapText="1"/>
    </xf>
    <xf numFmtId="164" fontId="48" fillId="10" borderId="35" xfId="2" applyNumberFormat="1" applyFont="1" applyFill="1" applyBorder="1" applyAlignment="1">
      <alignment vertical="top" wrapText="1"/>
    </xf>
    <xf numFmtId="164" fontId="22" fillId="10" borderId="35" xfId="2" applyNumberFormat="1" applyFont="1" applyFill="1" applyBorder="1" applyAlignment="1">
      <alignment vertical="top" wrapText="1"/>
    </xf>
    <xf numFmtId="164" fontId="21" fillId="10" borderId="35" xfId="2" applyNumberFormat="1" applyFont="1" applyFill="1" applyBorder="1" applyAlignment="1">
      <alignment horizontal="right" vertical="top" wrapText="1"/>
    </xf>
    <xf numFmtId="164" fontId="48" fillId="10" borderId="35" xfId="2" applyNumberFormat="1" applyFont="1" applyFill="1" applyBorder="1" applyAlignment="1">
      <alignment horizontal="right" vertical="top" wrapText="1"/>
    </xf>
    <xf numFmtId="164" fontId="4" fillId="10" borderId="35" xfId="2" applyNumberFormat="1" applyFont="1" applyFill="1" applyBorder="1" applyAlignment="1">
      <alignment horizontal="right" vertical="top" wrapText="1"/>
    </xf>
    <xf numFmtId="164" fontId="27" fillId="10" borderId="35" xfId="2" applyNumberFormat="1" applyFont="1" applyFill="1" applyBorder="1" applyAlignment="1">
      <alignment horizontal="right" vertical="top" wrapText="1"/>
    </xf>
    <xf numFmtId="164" fontId="4" fillId="2" borderId="35" xfId="2" applyNumberFormat="1" applyFont="1" applyFill="1" applyBorder="1" applyAlignment="1">
      <alignment horizontal="right" vertical="top" wrapText="1"/>
    </xf>
    <xf numFmtId="164" fontId="27" fillId="2" borderId="35" xfId="2" applyNumberFormat="1" applyFont="1" applyFill="1" applyBorder="1" applyAlignment="1">
      <alignment vertical="top" wrapText="1"/>
    </xf>
    <xf numFmtId="164" fontId="27" fillId="2" borderId="35" xfId="2" applyNumberFormat="1" applyFont="1" applyFill="1" applyBorder="1" applyAlignment="1">
      <alignment horizontal="right" vertical="top" wrapText="1"/>
    </xf>
    <xf numFmtId="0" fontId="20" fillId="0" borderId="40" xfId="0" applyFont="1" applyBorder="1"/>
    <xf numFmtId="0" fontId="20" fillId="0" borderId="41" xfId="0" applyFont="1" applyBorder="1"/>
    <xf numFmtId="0" fontId="20" fillId="0" borderId="17" xfId="0" applyFont="1" applyBorder="1"/>
    <xf numFmtId="0" fontId="20" fillId="0" borderId="43" xfId="0" applyFont="1" applyBorder="1"/>
    <xf numFmtId="0" fontId="49" fillId="0" borderId="17" xfId="0" applyNumberFormat="1" applyFont="1" applyFill="1" applyBorder="1" applyAlignment="1" applyProtection="1">
      <alignment vertical="center" wrapText="1"/>
    </xf>
    <xf numFmtId="0" fontId="50" fillId="0" borderId="17" xfId="0" applyNumberFormat="1" applyFont="1" applyFill="1" applyBorder="1" applyAlignment="1" applyProtection="1">
      <alignment horizontal="left" vertical="center" wrapText="1"/>
    </xf>
    <xf numFmtId="7" fontId="50" fillId="0" borderId="17" xfId="0" applyNumberFormat="1" applyFont="1" applyFill="1" applyBorder="1" applyAlignment="1" applyProtection="1">
      <alignment horizontal="right" vertical="center" wrapText="1"/>
    </xf>
    <xf numFmtId="0" fontId="20" fillId="0" borderId="33" xfId="0" applyFont="1" applyBorder="1"/>
    <xf numFmtId="0" fontId="51" fillId="0" borderId="17" xfId="0" applyNumberFormat="1" applyFont="1" applyFill="1" applyBorder="1" applyAlignment="1" applyProtection="1">
      <alignment horizontal="left" vertical="top" wrapText="1"/>
    </xf>
    <xf numFmtId="0" fontId="52" fillId="2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7" fontId="9" fillId="13" borderId="9" xfId="0" applyNumberFormat="1" applyFont="1" applyFill="1" applyBorder="1" applyAlignment="1">
      <alignment horizontal="right" vertical="top" wrapText="1"/>
    </xf>
    <xf numFmtId="7" fontId="9" fillId="14" borderId="9" xfId="0" applyNumberFormat="1" applyFont="1" applyFill="1" applyBorder="1" applyAlignment="1">
      <alignment horizontal="right" vertical="top" wrapText="1"/>
    </xf>
    <xf numFmtId="7" fontId="9" fillId="15" borderId="9" xfId="0" applyNumberFormat="1" applyFont="1" applyFill="1" applyBorder="1" applyAlignment="1">
      <alignment horizontal="right" vertical="top" wrapText="1"/>
    </xf>
    <xf numFmtId="0" fontId="1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15" fillId="10" borderId="0" xfId="1" applyNumberFormat="1" applyFont="1" applyFill="1" applyAlignment="1">
      <alignment horizontal="left" vertical="top" wrapText="1"/>
    </xf>
    <xf numFmtId="43" fontId="15" fillId="10" borderId="0" xfId="0" applyNumberFormat="1" applyFont="1" applyFill="1" applyAlignment="1">
      <alignment horizontal="left" vertical="top" wrapText="1"/>
    </xf>
    <xf numFmtId="7" fontId="15" fillId="2" borderId="0" xfId="0" applyNumberFormat="1" applyFont="1" applyFill="1" applyAlignment="1">
      <alignment horizontal="left" vertical="top" wrapText="1"/>
    </xf>
    <xf numFmtId="0" fontId="8" fillId="12" borderId="6" xfId="0" applyFont="1" applyFill="1" applyBorder="1" applyAlignment="1">
      <alignment horizontal="lef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10" xfId="0" applyFont="1" applyFill="1" applyBorder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0" fontId="8" fillId="12" borderId="4" xfId="0" applyFont="1" applyFill="1" applyBorder="1" applyAlignment="1">
      <alignment horizontal="lef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31" fillId="12" borderId="14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7" fontId="11" fillId="15" borderId="11" xfId="0" applyNumberFormat="1" applyFont="1" applyFill="1" applyBorder="1" applyAlignment="1">
      <alignment horizontal="right" vertical="top" wrapText="1"/>
    </xf>
    <xf numFmtId="7" fontId="11" fillId="13" borderId="11" xfId="0" applyNumberFormat="1" applyFont="1" applyFill="1" applyBorder="1" applyAlignment="1">
      <alignment horizontal="right" vertical="top" wrapText="1"/>
    </xf>
    <xf numFmtId="7" fontId="11" fillId="14" borderId="11" xfId="0" applyNumberFormat="1" applyFont="1" applyFill="1" applyBorder="1" applyAlignment="1">
      <alignment horizontal="right" vertical="top" wrapText="1"/>
    </xf>
    <xf numFmtId="0" fontId="46" fillId="11" borderId="35" xfId="0" applyFont="1" applyFill="1" applyBorder="1" applyAlignment="1">
      <alignment horizontal="right" wrapText="1"/>
    </xf>
    <xf numFmtId="0" fontId="21" fillId="10" borderId="0" xfId="0" applyFont="1" applyFill="1" applyAlignment="1">
      <alignment horizontal="left" vertical="top" wrapText="1"/>
    </xf>
    <xf numFmtId="0" fontId="21" fillId="10" borderId="17" xfId="0" applyFont="1" applyFill="1" applyBorder="1" applyAlignment="1">
      <alignment horizontal="left" vertical="top" wrapText="1"/>
    </xf>
    <xf numFmtId="0" fontId="21" fillId="10" borderId="35" xfId="0" applyFont="1" applyFill="1" applyBorder="1" applyAlignment="1">
      <alignment horizontal="left" vertical="top" wrapText="1"/>
    </xf>
    <xf numFmtId="7" fontId="46" fillId="10" borderId="35" xfId="0" applyNumberFormat="1" applyFont="1" applyFill="1" applyBorder="1" applyAlignment="1">
      <alignment horizontal="right" vertical="top" wrapText="1"/>
    </xf>
    <xf numFmtId="7" fontId="46" fillId="10" borderId="35" xfId="0" applyNumberFormat="1" applyFont="1" applyFill="1" applyBorder="1" applyAlignment="1">
      <alignment horizontal="right" vertical="top" wrapText="1"/>
    </xf>
    <xf numFmtId="7" fontId="21" fillId="10" borderId="35" xfId="0" applyNumberFormat="1" applyFont="1" applyFill="1" applyBorder="1" applyAlignment="1">
      <alignment horizontal="right" vertical="top" wrapText="1"/>
    </xf>
    <xf numFmtId="7" fontId="21" fillId="10" borderId="36" xfId="0" applyNumberFormat="1" applyFont="1" applyFill="1" applyBorder="1" applyAlignment="1">
      <alignment horizontal="right" vertical="top" wrapText="1"/>
    </xf>
    <xf numFmtId="7" fontId="46" fillId="10" borderId="36" xfId="0" applyNumberFormat="1" applyFont="1" applyFill="1" applyBorder="1" applyAlignment="1">
      <alignment horizontal="right" vertical="top" wrapText="1"/>
    </xf>
    <xf numFmtId="7" fontId="46" fillId="10" borderId="36" xfId="0" applyNumberFormat="1" applyFont="1" applyFill="1" applyBorder="1" applyAlignment="1">
      <alignment horizontal="right" vertical="top" wrapText="1"/>
    </xf>
    <xf numFmtId="7" fontId="46" fillId="10" borderId="38" xfId="0" applyNumberFormat="1" applyFont="1" applyFill="1" applyBorder="1" applyAlignment="1">
      <alignment horizontal="right" vertical="top" wrapText="1"/>
    </xf>
    <xf numFmtId="164" fontId="46" fillId="10" borderId="36" xfId="1" applyNumberFormat="1" applyFont="1" applyFill="1" applyBorder="1" applyAlignment="1">
      <alignment horizontal="right" vertical="top" wrapText="1"/>
    </xf>
    <xf numFmtId="164" fontId="21" fillId="10" borderId="36" xfId="0" applyNumberFormat="1" applyFont="1" applyFill="1" applyBorder="1" applyAlignment="1">
      <alignment horizontal="left" vertical="top" wrapText="1"/>
    </xf>
    <xf numFmtId="164" fontId="21" fillId="10" borderId="36" xfId="1" applyNumberFormat="1" applyFont="1" applyFill="1" applyBorder="1" applyAlignment="1">
      <alignment horizontal="right" vertical="top" wrapText="1"/>
    </xf>
    <xf numFmtId="0" fontId="21" fillId="10" borderId="36" xfId="0" applyFont="1" applyFill="1" applyBorder="1" applyAlignment="1">
      <alignment horizontal="left" vertical="top" wrapText="1"/>
    </xf>
    <xf numFmtId="0" fontId="21" fillId="10" borderId="37" xfId="0" applyFont="1" applyFill="1" applyBorder="1" applyAlignment="1">
      <alignment horizontal="left" vertical="top" wrapText="1"/>
    </xf>
    <xf numFmtId="164" fontId="21" fillId="10" borderId="38" xfId="0" applyNumberFormat="1" applyFont="1" applyFill="1" applyBorder="1" applyAlignment="1">
      <alignment horizontal="right" vertical="top" wrapText="1"/>
    </xf>
    <xf numFmtId="164" fontId="21" fillId="10" borderId="36" xfId="0" applyNumberFormat="1" applyFont="1" applyFill="1" applyBorder="1" applyAlignment="1">
      <alignment horizontal="right" vertical="top" wrapText="1"/>
    </xf>
    <xf numFmtId="164" fontId="21" fillId="12" borderId="36" xfId="1" applyNumberFormat="1" applyFont="1" applyFill="1" applyBorder="1" applyAlignment="1">
      <alignment horizontal="right" vertical="top" wrapText="1"/>
    </xf>
    <xf numFmtId="164" fontId="21" fillId="10" borderId="38" xfId="1" applyNumberFormat="1" applyFont="1" applyFill="1" applyBorder="1" applyAlignment="1">
      <alignment horizontal="right" vertical="top" wrapText="1"/>
    </xf>
    <xf numFmtId="43" fontId="21" fillId="12" borderId="36" xfId="1" applyFont="1" applyFill="1" applyBorder="1" applyAlignment="1">
      <alignment horizontal="right" vertical="top" wrapText="1"/>
    </xf>
    <xf numFmtId="43" fontId="21" fillId="10" borderId="17" xfId="1" applyFont="1" applyFill="1" applyBorder="1" applyAlignment="1">
      <alignment horizontal="left" vertical="top" wrapText="1"/>
    </xf>
    <xf numFmtId="7" fontId="46" fillId="10" borderId="37" xfId="0" applyNumberFormat="1" applyFont="1" applyFill="1" applyBorder="1" applyAlignment="1">
      <alignment horizontal="right" vertical="top" wrapText="1"/>
    </xf>
    <xf numFmtId="43" fontId="21" fillId="10" borderId="36" xfId="0" applyNumberFormat="1" applyFont="1" applyFill="1" applyBorder="1" applyAlignment="1">
      <alignment horizontal="right" vertical="top" wrapText="1"/>
    </xf>
    <xf numFmtId="7" fontId="21" fillId="10" borderId="36" xfId="0" applyNumberFormat="1" applyFont="1" applyFill="1" applyBorder="1" applyAlignment="1">
      <alignment horizontal="right" vertical="top" wrapText="1"/>
    </xf>
    <xf numFmtId="7" fontId="21" fillId="10" borderId="37" xfId="0" applyNumberFormat="1" applyFont="1" applyFill="1" applyBorder="1" applyAlignment="1">
      <alignment horizontal="right" vertical="top" wrapText="1"/>
    </xf>
    <xf numFmtId="7" fontId="21" fillId="10" borderId="38" xfId="0" applyNumberFormat="1" applyFont="1" applyFill="1" applyBorder="1" applyAlignment="1">
      <alignment horizontal="right" vertical="top" wrapText="1"/>
    </xf>
    <xf numFmtId="164" fontId="46" fillId="10" borderId="36" xfId="0" applyNumberFormat="1" applyFont="1" applyFill="1" applyBorder="1" applyAlignment="1">
      <alignment horizontal="right" vertical="top" wrapText="1"/>
    </xf>
    <xf numFmtId="0" fontId="21" fillId="10" borderId="38" xfId="0" applyFont="1" applyFill="1" applyBorder="1" applyAlignment="1">
      <alignment horizontal="left" vertical="top" wrapText="1"/>
    </xf>
    <xf numFmtId="164" fontId="46" fillId="10" borderId="38" xfId="0" applyNumberFormat="1" applyFont="1" applyFill="1" applyBorder="1" applyAlignment="1">
      <alignment horizontal="right" vertical="top" wrapText="1"/>
    </xf>
    <xf numFmtId="164" fontId="21" fillId="10" borderId="37" xfId="0" applyNumberFormat="1" applyFont="1" applyFill="1" applyBorder="1" applyAlignment="1">
      <alignment horizontal="right" vertical="top" wrapText="1"/>
    </xf>
    <xf numFmtId="7" fontId="21" fillId="10" borderId="35" xfId="0" applyNumberFormat="1" applyFont="1" applyFill="1" applyBorder="1" applyAlignment="1">
      <alignment horizontal="left" vertical="top" wrapText="1"/>
    </xf>
    <xf numFmtId="7" fontId="21" fillId="12" borderId="35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7" fontId="48" fillId="10" borderId="35" xfId="0" applyNumberFormat="1" applyFont="1" applyFill="1" applyBorder="1" applyAlignment="1">
      <alignment horizontal="right" vertical="top" wrapText="1"/>
    </xf>
    <xf numFmtId="0" fontId="4" fillId="10" borderId="35" xfId="0" applyFont="1" applyFill="1" applyBorder="1" applyAlignment="1">
      <alignment horizontal="right" vertical="top" wrapText="1"/>
    </xf>
    <xf numFmtId="7" fontId="22" fillId="10" borderId="35" xfId="0" applyNumberFormat="1" applyFont="1" applyFill="1" applyBorder="1" applyAlignment="1">
      <alignment horizontal="right" vertical="top" wrapText="1"/>
    </xf>
    <xf numFmtId="164" fontId="46" fillId="10" borderId="35" xfId="2" applyNumberFormat="1" applyFont="1" applyFill="1" applyBorder="1" applyAlignment="1">
      <alignment horizontal="right" vertical="top" wrapText="1"/>
    </xf>
    <xf numFmtId="164" fontId="22" fillId="10" borderId="35" xfId="2" applyNumberFormat="1" applyFont="1" applyFill="1" applyBorder="1" applyAlignment="1">
      <alignment horizontal="right" vertical="top" wrapText="1"/>
    </xf>
    <xf numFmtId="7" fontId="9" fillId="13" borderId="17" xfId="0" applyNumberFormat="1" applyFont="1" applyFill="1" applyBorder="1" applyAlignment="1">
      <alignment horizontal="right" vertical="top" wrapText="1"/>
    </xf>
    <xf numFmtId="7" fontId="9" fillId="14" borderId="17" xfId="0" applyNumberFormat="1" applyFont="1" applyFill="1" applyBorder="1" applyAlignment="1">
      <alignment horizontal="right" vertical="top" wrapText="1"/>
    </xf>
    <xf numFmtId="7" fontId="9" fillId="15" borderId="17" xfId="0" applyNumberFormat="1" applyFont="1" applyFill="1" applyBorder="1" applyAlignment="1">
      <alignment horizontal="right" vertical="top" wrapText="1"/>
    </xf>
    <xf numFmtId="0" fontId="0" fillId="14" borderId="0" xfId="0" applyFill="1" applyAlignment="1">
      <alignment horizontal="left" vertical="top" wrapText="1"/>
    </xf>
    <xf numFmtId="7" fontId="58" fillId="14" borderId="17" xfId="0" applyNumberFormat="1" applyFont="1" applyFill="1" applyBorder="1" applyAlignment="1">
      <alignment horizontal="right" vertical="top" wrapText="1"/>
    </xf>
    <xf numFmtId="7" fontId="58" fillId="15" borderId="17" xfId="0" applyNumberFormat="1" applyFont="1" applyFill="1" applyBorder="1" applyAlignment="1">
      <alignment horizontal="right" vertical="top" wrapText="1"/>
    </xf>
    <xf numFmtId="7" fontId="58" fillId="13" borderId="17" xfId="0" applyNumberFormat="1" applyFont="1" applyFill="1" applyBorder="1" applyAlignment="1">
      <alignment horizontal="right" vertical="top" wrapText="1"/>
    </xf>
    <xf numFmtId="7" fontId="58" fillId="12" borderId="17" xfId="0" applyNumberFormat="1" applyFont="1" applyFill="1" applyBorder="1" applyAlignment="1">
      <alignment horizontal="right" vertical="top" wrapText="1"/>
    </xf>
    <xf numFmtId="0" fontId="8" fillId="12" borderId="0" xfId="0" applyFont="1" applyFill="1" applyAlignment="1">
      <alignment horizontal="left" vertical="top" wrapText="1"/>
    </xf>
    <xf numFmtId="7" fontId="17" fillId="13" borderId="0" xfId="0" applyNumberFormat="1" applyFont="1" applyFill="1" applyAlignment="1">
      <alignment horizontal="left" vertical="top" wrapText="1"/>
    </xf>
    <xf numFmtId="7" fontId="17" fillId="14" borderId="0" xfId="0" applyNumberFormat="1" applyFont="1" applyFill="1" applyAlignment="1">
      <alignment horizontal="left" vertical="top" wrapText="1"/>
    </xf>
    <xf numFmtId="7" fontId="17" fillId="2" borderId="0" xfId="0" applyNumberFormat="1" applyFont="1" applyFill="1" applyAlignment="1">
      <alignment horizontal="left" vertical="top" wrapText="1"/>
    </xf>
    <xf numFmtId="0" fontId="17" fillId="2" borderId="0" xfId="0" applyFont="1" applyFill="1" applyAlignment="1">
      <alignment horizontal="left" vertical="top" wrapText="1"/>
    </xf>
    <xf numFmtId="0" fontId="37" fillId="0" borderId="47" xfId="0" applyNumberFormat="1" applyFont="1" applyFill="1" applyBorder="1" applyAlignment="1" applyProtection="1">
      <alignment horizontal="left" vertical="top" wrapText="1"/>
    </xf>
    <xf numFmtId="0" fontId="37" fillId="0" borderId="30" xfId="0" applyNumberFormat="1" applyFont="1" applyFill="1" applyBorder="1" applyAlignment="1" applyProtection="1">
      <alignment horizontal="left" vertical="top" wrapText="1"/>
    </xf>
    <xf numFmtId="0" fontId="37" fillId="0" borderId="31" xfId="0" applyNumberFormat="1" applyFont="1" applyFill="1" applyBorder="1" applyAlignment="1" applyProtection="1">
      <alignment horizontal="left" vertical="top" wrapText="1"/>
    </xf>
    <xf numFmtId="0" fontId="37" fillId="0" borderId="29" xfId="0" applyNumberFormat="1" applyFont="1" applyFill="1" applyBorder="1" applyAlignment="1" applyProtection="1">
      <alignment horizontal="left" vertical="top" wrapText="1"/>
    </xf>
    <xf numFmtId="0" fontId="37" fillId="0" borderId="48" xfId="0" applyNumberFormat="1" applyFont="1" applyFill="1" applyBorder="1" applyAlignment="1" applyProtection="1">
      <alignment horizontal="left" vertical="top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8" fillId="0" borderId="45" xfId="0" applyNumberFormat="1" applyFont="1" applyFill="1" applyBorder="1" applyAlignment="1" applyProtection="1">
      <alignment horizontal="center" vertical="center" wrapText="1"/>
    </xf>
    <xf numFmtId="0" fontId="38" fillId="0" borderId="27" xfId="0" applyNumberFormat="1" applyFont="1" applyFill="1" applyBorder="1" applyAlignment="1" applyProtection="1">
      <alignment horizontal="center" vertical="center" wrapText="1"/>
    </xf>
    <xf numFmtId="0" fontId="38" fillId="0" borderId="28" xfId="0" applyNumberFormat="1" applyFont="1" applyFill="1" applyBorder="1" applyAlignment="1" applyProtection="1">
      <alignment horizontal="center" vertical="center" wrapText="1"/>
    </xf>
    <xf numFmtId="0" fontId="38" fillId="0" borderId="26" xfId="0" applyNumberFormat="1" applyFont="1" applyFill="1" applyBorder="1" applyAlignment="1" applyProtection="1">
      <alignment horizontal="right" vertical="center" wrapText="1"/>
    </xf>
    <xf numFmtId="0" fontId="38" fillId="0" borderId="28" xfId="0" applyNumberFormat="1" applyFont="1" applyFill="1" applyBorder="1" applyAlignment="1" applyProtection="1">
      <alignment horizontal="right" vertical="center" wrapText="1"/>
    </xf>
    <xf numFmtId="0" fontId="38" fillId="0" borderId="27" xfId="0" applyNumberFormat="1" applyFont="1" applyFill="1" applyBorder="1" applyAlignment="1" applyProtection="1">
      <alignment horizontal="right" vertical="center" wrapText="1"/>
    </xf>
    <xf numFmtId="0" fontId="38" fillId="0" borderId="26" xfId="0" applyNumberFormat="1" applyFont="1" applyFill="1" applyBorder="1" applyAlignment="1" applyProtection="1">
      <alignment horizontal="center" vertical="center" wrapText="1"/>
    </xf>
    <xf numFmtId="0" fontId="38" fillId="0" borderId="46" xfId="0" applyNumberFormat="1" applyFont="1" applyFill="1" applyBorder="1" applyAlignment="1" applyProtection="1">
      <alignment horizontal="center" vertical="center" wrapText="1"/>
    </xf>
    <xf numFmtId="0" fontId="37" fillId="0" borderId="47" xfId="0" applyNumberFormat="1" applyFont="1" applyFill="1" applyBorder="1" applyAlignment="1" applyProtection="1">
      <alignment horizontal="left" vertical="center" wrapText="1"/>
    </xf>
    <xf numFmtId="0" fontId="37" fillId="0" borderId="30" xfId="0" applyNumberFormat="1" applyFont="1" applyFill="1" applyBorder="1" applyAlignment="1" applyProtection="1">
      <alignment horizontal="left" vertical="center" wrapText="1"/>
    </xf>
    <xf numFmtId="0" fontId="37" fillId="0" borderId="31" xfId="0" applyNumberFormat="1" applyFont="1" applyFill="1" applyBorder="1" applyAlignment="1" applyProtection="1">
      <alignment horizontal="left" vertical="center" wrapText="1"/>
    </xf>
    <xf numFmtId="7" fontId="37" fillId="0" borderId="29" xfId="0" applyNumberFormat="1" applyFont="1" applyFill="1" applyBorder="1" applyAlignment="1" applyProtection="1">
      <alignment horizontal="right" vertical="center" wrapText="1"/>
    </xf>
    <xf numFmtId="7" fontId="37" fillId="0" borderId="31" xfId="0" applyNumberFormat="1" applyFont="1" applyFill="1" applyBorder="1" applyAlignment="1" applyProtection="1">
      <alignment horizontal="right" vertical="center" wrapText="1"/>
    </xf>
    <xf numFmtId="7" fontId="37" fillId="0" borderId="30" xfId="0" applyNumberFormat="1" applyFont="1" applyFill="1" applyBorder="1" applyAlignment="1" applyProtection="1">
      <alignment horizontal="right" vertical="center" wrapText="1"/>
    </xf>
    <xf numFmtId="7" fontId="37" fillId="0" borderId="48" xfId="0" applyNumberFormat="1" applyFont="1" applyFill="1" applyBorder="1" applyAlignment="1" applyProtection="1">
      <alignment horizontal="right" vertical="center" wrapText="1"/>
    </xf>
    <xf numFmtId="0" fontId="38" fillId="0" borderId="47" xfId="0" applyNumberFormat="1" applyFont="1" applyFill="1" applyBorder="1" applyAlignment="1" applyProtection="1">
      <alignment horizontal="left" vertical="center" wrapText="1"/>
    </xf>
    <xf numFmtId="0" fontId="38" fillId="0" borderId="30" xfId="0" applyNumberFormat="1" applyFont="1" applyFill="1" applyBorder="1" applyAlignment="1" applyProtection="1">
      <alignment horizontal="left" vertical="center" wrapText="1"/>
    </xf>
    <xf numFmtId="0" fontId="38" fillId="0" borderId="31" xfId="0" applyNumberFormat="1" applyFont="1" applyFill="1" applyBorder="1" applyAlignment="1" applyProtection="1">
      <alignment horizontal="left" vertical="center" wrapText="1"/>
    </xf>
    <xf numFmtId="7" fontId="38" fillId="0" borderId="29" xfId="0" applyNumberFormat="1" applyFont="1" applyFill="1" applyBorder="1" applyAlignment="1" applyProtection="1">
      <alignment horizontal="right" vertical="center" wrapText="1"/>
    </xf>
    <xf numFmtId="7" fontId="38" fillId="0" borderId="31" xfId="0" applyNumberFormat="1" applyFont="1" applyFill="1" applyBorder="1" applyAlignment="1" applyProtection="1">
      <alignment horizontal="right" vertical="center" wrapText="1"/>
    </xf>
    <xf numFmtId="7" fontId="38" fillId="0" borderId="30" xfId="0" applyNumberFormat="1" applyFont="1" applyFill="1" applyBorder="1" applyAlignment="1" applyProtection="1">
      <alignment horizontal="right" vertical="center" wrapText="1"/>
    </xf>
    <xf numFmtId="7" fontId="38" fillId="0" borderId="48" xfId="0" applyNumberFormat="1" applyFont="1" applyFill="1" applyBorder="1" applyAlignment="1" applyProtection="1">
      <alignment horizontal="right" vertical="center" wrapText="1"/>
    </xf>
    <xf numFmtId="7" fontId="39" fillId="0" borderId="29" xfId="0" applyNumberFormat="1" applyFont="1" applyFill="1" applyBorder="1" applyAlignment="1" applyProtection="1">
      <alignment horizontal="right" vertical="center" wrapText="1"/>
    </xf>
    <xf numFmtId="7" fontId="39" fillId="0" borderId="31" xfId="0" applyNumberFormat="1" applyFont="1" applyFill="1" applyBorder="1" applyAlignment="1" applyProtection="1">
      <alignment horizontal="right" vertical="center" wrapText="1"/>
    </xf>
    <xf numFmtId="7" fontId="40" fillId="0" borderId="29" xfId="0" applyNumberFormat="1" applyFont="1" applyFill="1" applyBorder="1" applyAlignment="1" applyProtection="1">
      <alignment horizontal="right" vertical="center" wrapText="1"/>
    </xf>
    <xf numFmtId="7" fontId="40" fillId="0" borderId="30" xfId="0" applyNumberFormat="1" applyFont="1" applyFill="1" applyBorder="1" applyAlignment="1" applyProtection="1">
      <alignment horizontal="right" vertical="center" wrapText="1"/>
    </xf>
    <xf numFmtId="7" fontId="40" fillId="0" borderId="31" xfId="0" applyNumberFormat="1" applyFont="1" applyFill="1" applyBorder="1" applyAlignment="1" applyProtection="1">
      <alignment horizontal="right" vertical="center" wrapText="1"/>
    </xf>
    <xf numFmtId="7" fontId="41" fillId="0" borderId="29" xfId="0" applyNumberFormat="1" applyFont="1" applyFill="1" applyBorder="1" applyAlignment="1" applyProtection="1">
      <alignment horizontal="right" vertical="center" wrapText="1"/>
    </xf>
    <xf numFmtId="7" fontId="41" fillId="0" borderId="30" xfId="0" applyNumberFormat="1" applyFont="1" applyFill="1" applyBorder="1" applyAlignment="1" applyProtection="1">
      <alignment horizontal="right" vertical="center" wrapText="1"/>
    </xf>
    <xf numFmtId="7" fontId="41" fillId="0" borderId="48" xfId="0" applyNumberFormat="1" applyFont="1" applyFill="1" applyBorder="1" applyAlignment="1" applyProtection="1">
      <alignment horizontal="right" vertical="center" wrapText="1"/>
    </xf>
    <xf numFmtId="7" fontId="42" fillId="0" borderId="29" xfId="0" applyNumberFormat="1" applyFont="1" applyFill="1" applyBorder="1" applyAlignment="1" applyProtection="1">
      <alignment horizontal="right" vertical="center" wrapText="1"/>
    </xf>
    <xf numFmtId="7" fontId="42" fillId="0" borderId="31" xfId="0" applyNumberFormat="1" applyFont="1" applyFill="1" applyBorder="1" applyAlignment="1" applyProtection="1">
      <alignment horizontal="right" vertical="center" wrapText="1"/>
    </xf>
    <xf numFmtId="7" fontId="43" fillId="0" borderId="29" xfId="0" applyNumberFormat="1" applyFont="1" applyFill="1" applyBorder="1" applyAlignment="1" applyProtection="1">
      <alignment horizontal="right" vertical="center" wrapText="1"/>
    </xf>
    <xf numFmtId="7" fontId="43" fillId="0" borderId="30" xfId="0" applyNumberFormat="1" applyFont="1" applyFill="1" applyBorder="1" applyAlignment="1" applyProtection="1">
      <alignment horizontal="right" vertical="center" wrapText="1"/>
    </xf>
    <xf numFmtId="7" fontId="43" fillId="0" borderId="31" xfId="0" applyNumberFormat="1" applyFont="1" applyFill="1" applyBorder="1" applyAlignment="1" applyProtection="1">
      <alignment horizontal="right" vertical="center" wrapText="1"/>
    </xf>
    <xf numFmtId="7" fontId="44" fillId="0" borderId="29" xfId="0" applyNumberFormat="1" applyFont="1" applyFill="1" applyBorder="1" applyAlignment="1" applyProtection="1">
      <alignment horizontal="right" vertical="center" wrapText="1"/>
    </xf>
    <xf numFmtId="7" fontId="44" fillId="0" borderId="30" xfId="0" applyNumberFormat="1" applyFont="1" applyFill="1" applyBorder="1" applyAlignment="1" applyProtection="1">
      <alignment horizontal="right" vertical="center" wrapText="1"/>
    </xf>
    <xf numFmtId="7" fontId="44" fillId="0" borderId="48" xfId="0" applyNumberFormat="1" applyFont="1" applyFill="1" applyBorder="1" applyAlignment="1" applyProtection="1">
      <alignment horizontal="right" vertical="center" wrapText="1"/>
    </xf>
    <xf numFmtId="0" fontId="38" fillId="0" borderId="17" xfId="0" applyNumberFormat="1" applyFont="1" applyFill="1" applyBorder="1" applyAlignment="1" applyProtection="1">
      <alignment horizontal="center" vertical="center" wrapText="1"/>
    </xf>
    <xf numFmtId="0" fontId="37" fillId="0" borderId="17" xfId="0" applyNumberFormat="1" applyFont="1" applyFill="1" applyBorder="1" applyAlignment="1" applyProtection="1">
      <alignment horizontal="center" vertical="top" wrapText="1"/>
    </xf>
    <xf numFmtId="0" fontId="45" fillId="0" borderId="33" xfId="0" applyNumberFormat="1" applyFont="1" applyFill="1" applyBorder="1" applyAlignment="1" applyProtection="1">
      <alignment horizontal="left" vertical="top" wrapText="1"/>
    </xf>
    <xf numFmtId="0" fontId="45" fillId="0" borderId="34" xfId="0" applyNumberFormat="1" applyFont="1" applyFill="1" applyBorder="1" applyAlignment="1" applyProtection="1">
      <alignment horizontal="left" vertical="top" wrapText="1"/>
    </xf>
    <xf numFmtId="0" fontId="38" fillId="0" borderId="49" xfId="0" applyNumberFormat="1" applyFont="1" applyFill="1" applyBorder="1" applyAlignment="1" applyProtection="1">
      <alignment horizontal="left" vertical="center" wrapText="1"/>
    </xf>
    <xf numFmtId="0" fontId="38" fillId="0" borderId="33" xfId="0" applyNumberFormat="1" applyFont="1" applyFill="1" applyBorder="1" applyAlignment="1" applyProtection="1">
      <alignment horizontal="left" vertical="center" wrapText="1"/>
    </xf>
    <xf numFmtId="0" fontId="38" fillId="0" borderId="50" xfId="0" applyNumberFormat="1" applyFont="1" applyFill="1" applyBorder="1" applyAlignment="1" applyProtection="1">
      <alignment horizontal="left" vertical="center" wrapText="1"/>
    </xf>
    <xf numFmtId="7" fontId="38" fillId="0" borderId="33" xfId="0" applyNumberFormat="1" applyFont="1" applyFill="1" applyBorder="1" applyAlignment="1" applyProtection="1">
      <alignment horizontal="right" vertical="center" wrapText="1"/>
    </xf>
    <xf numFmtId="7" fontId="38" fillId="0" borderId="50" xfId="0" applyNumberFormat="1" applyFont="1" applyFill="1" applyBorder="1" applyAlignment="1" applyProtection="1">
      <alignment horizontal="right" vertical="center" wrapText="1"/>
    </xf>
    <xf numFmtId="7" fontId="38" fillId="0" borderId="51" xfId="0" applyNumberFormat="1" applyFont="1" applyFill="1" applyBorder="1" applyAlignment="1" applyProtection="1">
      <alignment horizontal="right" vertical="center" wrapText="1"/>
    </xf>
    <xf numFmtId="0" fontId="36" fillId="0" borderId="17" xfId="0" applyNumberFormat="1" applyFont="1" applyFill="1" applyBorder="1" applyAlignment="1" applyProtection="1">
      <alignment horizontal="center" vertical="top" wrapText="1"/>
    </xf>
    <xf numFmtId="0" fontId="50" fillId="0" borderId="17" xfId="0" applyNumberFormat="1" applyFont="1" applyFill="1" applyBorder="1" applyAlignment="1" applyProtection="1">
      <alignment horizontal="center" vertical="center" wrapText="1"/>
    </xf>
    <xf numFmtId="0" fontId="20" fillId="0" borderId="17" xfId="0" applyFont="1" applyBorder="1" applyAlignment="1">
      <alignment horizontal="center"/>
    </xf>
    <xf numFmtId="0" fontId="20" fillId="0" borderId="39" xfId="0" applyFont="1" applyBorder="1" applyAlignment="1">
      <alignment horizontal="center"/>
    </xf>
    <xf numFmtId="0" fontId="20" fillId="0" borderId="40" xfId="0" applyFont="1" applyBorder="1" applyAlignment="1">
      <alignment horizontal="center"/>
    </xf>
    <xf numFmtId="0" fontId="20" fillId="0" borderId="42" xfId="0" applyFont="1" applyBorder="1" applyAlignment="1">
      <alignment horizontal="center"/>
    </xf>
    <xf numFmtId="0" fontId="49" fillId="0" borderId="47" xfId="0" applyNumberFormat="1" applyFont="1" applyFill="1" applyBorder="1" applyAlignment="1" applyProtection="1">
      <alignment horizontal="left" vertical="top" wrapText="1"/>
    </xf>
    <xf numFmtId="0" fontId="49" fillId="0" borderId="30" xfId="0" applyNumberFormat="1" applyFont="1" applyFill="1" applyBorder="1" applyAlignment="1" applyProtection="1">
      <alignment horizontal="left" vertical="top" wrapText="1"/>
    </xf>
    <xf numFmtId="0" fontId="54" fillId="0" borderId="57" xfId="0" applyNumberFormat="1" applyFont="1" applyFill="1" applyBorder="1" applyAlignment="1" applyProtection="1">
      <alignment horizontal="left" vertical="top" wrapText="1"/>
    </xf>
    <xf numFmtId="0" fontId="54" fillId="0" borderId="58" xfId="0" applyNumberFormat="1" applyFont="1" applyFill="1" applyBorder="1" applyAlignment="1" applyProtection="1">
      <alignment horizontal="left" vertical="top" wrapText="1"/>
    </xf>
    <xf numFmtId="0" fontId="54" fillId="0" borderId="59" xfId="0" applyNumberFormat="1" applyFont="1" applyFill="1" applyBorder="1" applyAlignment="1" applyProtection="1">
      <alignment horizontal="left" vertical="top" wrapText="1"/>
    </xf>
    <xf numFmtId="0" fontId="50" fillId="0" borderId="52" xfId="0" applyNumberFormat="1" applyFont="1" applyFill="1" applyBorder="1" applyAlignment="1" applyProtection="1">
      <alignment horizontal="center" vertical="center" wrapText="1"/>
    </xf>
    <xf numFmtId="0" fontId="50" fillId="0" borderId="53" xfId="0" applyNumberFormat="1" applyFont="1" applyFill="1" applyBorder="1" applyAlignment="1" applyProtection="1">
      <alignment horizontal="center" vertical="center" wrapText="1"/>
    </xf>
    <xf numFmtId="0" fontId="50" fillId="0" borderId="54" xfId="0" applyNumberFormat="1" applyFont="1" applyFill="1" applyBorder="1" applyAlignment="1" applyProtection="1">
      <alignment horizontal="center" vertical="center" wrapText="1"/>
    </xf>
    <xf numFmtId="0" fontId="53" fillId="0" borderId="55" xfId="0" applyNumberFormat="1" applyFont="1" applyFill="1" applyBorder="1" applyAlignment="1" applyProtection="1">
      <alignment horizontal="right" vertical="center" wrapText="1"/>
    </xf>
    <xf numFmtId="0" fontId="53" fillId="0" borderId="56" xfId="0" applyNumberFormat="1" applyFont="1" applyFill="1" applyBorder="1" applyAlignment="1" applyProtection="1">
      <alignment horizontal="right" vertical="center" wrapText="1"/>
    </xf>
    <xf numFmtId="0" fontId="53" fillId="0" borderId="40" xfId="0" applyNumberFormat="1" applyFont="1" applyFill="1" applyBorder="1" applyAlignment="1" applyProtection="1">
      <alignment horizontal="right" vertical="center" wrapText="1"/>
    </xf>
    <xf numFmtId="0" fontId="53" fillId="0" borderId="55" xfId="0" applyNumberFormat="1" applyFont="1" applyFill="1" applyBorder="1" applyAlignment="1" applyProtection="1">
      <alignment horizontal="center" vertical="center" wrapText="1"/>
    </xf>
    <xf numFmtId="0" fontId="53" fillId="0" borderId="40" xfId="0" applyNumberFormat="1" applyFont="1" applyFill="1" applyBorder="1" applyAlignment="1" applyProtection="1">
      <alignment horizontal="center" vertical="center" wrapText="1"/>
    </xf>
    <xf numFmtId="0" fontId="53" fillId="0" borderId="41" xfId="0" applyNumberFormat="1" applyFont="1" applyFill="1" applyBorder="1" applyAlignment="1" applyProtection="1">
      <alignment horizontal="center" vertical="center" wrapText="1"/>
    </xf>
    <xf numFmtId="0" fontId="49" fillId="0" borderId="47" xfId="0" applyNumberFormat="1" applyFont="1" applyFill="1" applyBorder="1" applyAlignment="1" applyProtection="1">
      <alignment horizontal="left" vertical="center" wrapText="1"/>
    </xf>
    <xf numFmtId="0" fontId="49" fillId="0" borderId="30" xfId="0" applyNumberFormat="1" applyFont="1" applyFill="1" applyBorder="1" applyAlignment="1" applyProtection="1">
      <alignment horizontal="left" vertical="center" wrapText="1"/>
    </xf>
    <xf numFmtId="7" fontId="54" fillId="0" borderId="47" xfId="0" applyNumberFormat="1" applyFont="1" applyFill="1" applyBorder="1" applyAlignment="1" applyProtection="1">
      <alignment horizontal="right" vertical="center" wrapText="1"/>
    </xf>
    <xf numFmtId="7" fontId="54" fillId="0" borderId="48" xfId="0" applyNumberFormat="1" applyFont="1" applyFill="1" applyBorder="1" applyAlignment="1" applyProtection="1">
      <alignment horizontal="right" vertical="center" wrapText="1"/>
    </xf>
    <xf numFmtId="7" fontId="54" fillId="0" borderId="30" xfId="0" applyNumberFormat="1" applyFont="1" applyFill="1" applyBorder="1" applyAlignment="1" applyProtection="1">
      <alignment horizontal="right" vertical="center" wrapText="1"/>
    </xf>
    <xf numFmtId="0" fontId="50" fillId="0" borderId="47" xfId="0" applyNumberFormat="1" applyFont="1" applyFill="1" applyBorder="1" applyAlignment="1" applyProtection="1">
      <alignment horizontal="left" vertical="center" wrapText="1"/>
    </xf>
    <xf numFmtId="0" fontId="50" fillId="0" borderId="30" xfId="0" applyNumberFormat="1" applyFont="1" applyFill="1" applyBorder="1" applyAlignment="1" applyProtection="1">
      <alignment horizontal="left" vertical="center" wrapText="1"/>
    </xf>
    <xf numFmtId="7" fontId="53" fillId="0" borderId="47" xfId="0" applyNumberFormat="1" applyFont="1" applyFill="1" applyBorder="1" applyAlignment="1" applyProtection="1">
      <alignment horizontal="right" vertical="center" wrapText="1"/>
    </xf>
    <xf numFmtId="7" fontId="53" fillId="0" borderId="48" xfId="0" applyNumberFormat="1" applyFont="1" applyFill="1" applyBorder="1" applyAlignment="1" applyProtection="1">
      <alignment horizontal="right" vertical="center" wrapText="1"/>
    </xf>
    <xf numFmtId="7" fontId="53" fillId="0" borderId="30" xfId="0" applyNumberFormat="1" applyFont="1" applyFill="1" applyBorder="1" applyAlignment="1" applyProtection="1">
      <alignment horizontal="right" vertical="center" wrapText="1"/>
    </xf>
    <xf numFmtId="7" fontId="56" fillId="0" borderId="47" xfId="0" applyNumberFormat="1" applyFont="1" applyFill="1" applyBorder="1" applyAlignment="1" applyProtection="1">
      <alignment horizontal="right" vertical="center" wrapText="1"/>
    </xf>
    <xf numFmtId="7" fontId="56" fillId="0" borderId="48" xfId="0" applyNumberFormat="1" applyFont="1" applyFill="1" applyBorder="1" applyAlignment="1" applyProtection="1">
      <alignment horizontal="right" vertical="center" wrapText="1"/>
    </xf>
    <xf numFmtId="7" fontId="56" fillId="0" borderId="30" xfId="0" applyNumberFormat="1" applyFont="1" applyFill="1" applyBorder="1" applyAlignment="1" applyProtection="1">
      <alignment horizontal="right" vertical="center" wrapText="1"/>
    </xf>
    <xf numFmtId="7" fontId="57" fillId="0" borderId="47" xfId="0" applyNumberFormat="1" applyFont="1" applyFill="1" applyBorder="1" applyAlignment="1" applyProtection="1">
      <alignment horizontal="right" vertical="center" wrapText="1"/>
    </xf>
    <xf numFmtId="7" fontId="57" fillId="0" borderId="30" xfId="0" applyNumberFormat="1" applyFont="1" applyFill="1" applyBorder="1" applyAlignment="1" applyProtection="1">
      <alignment horizontal="right" vertical="center" wrapText="1"/>
    </xf>
    <xf numFmtId="7" fontId="57" fillId="0" borderId="48" xfId="0" applyNumberFormat="1" applyFont="1" applyFill="1" applyBorder="1" applyAlignment="1" applyProtection="1">
      <alignment horizontal="right" vertical="center" wrapText="1"/>
    </xf>
    <xf numFmtId="0" fontId="54" fillId="0" borderId="47" xfId="0" applyNumberFormat="1" applyFont="1" applyFill="1" applyBorder="1" applyAlignment="1" applyProtection="1">
      <alignment horizontal="left" vertical="top" wrapText="1"/>
    </xf>
    <xf numFmtId="0" fontId="54" fillId="0" borderId="48" xfId="0" applyNumberFormat="1" applyFont="1" applyFill="1" applyBorder="1" applyAlignment="1" applyProtection="1">
      <alignment horizontal="left" vertical="top" wrapText="1"/>
    </xf>
    <xf numFmtId="0" fontId="54" fillId="0" borderId="30" xfId="0" applyNumberFormat="1" applyFont="1" applyFill="1" applyBorder="1" applyAlignment="1" applyProtection="1">
      <alignment horizontal="left" vertical="top" wrapText="1"/>
    </xf>
    <xf numFmtId="7" fontId="55" fillId="12" borderId="47" xfId="0" applyNumberFormat="1" applyFont="1" applyFill="1" applyBorder="1" applyAlignment="1" applyProtection="1">
      <alignment horizontal="right" vertical="center" wrapText="1"/>
    </xf>
    <xf numFmtId="7" fontId="55" fillId="12" borderId="30" xfId="0" applyNumberFormat="1" applyFont="1" applyFill="1" applyBorder="1" applyAlignment="1" applyProtection="1">
      <alignment horizontal="right" vertical="center" wrapText="1"/>
    </xf>
    <xf numFmtId="7" fontId="55" fillId="12" borderId="48" xfId="0" applyNumberFormat="1" applyFont="1" applyFill="1" applyBorder="1" applyAlignment="1" applyProtection="1">
      <alignment horizontal="right" vertical="center" wrapText="1"/>
    </xf>
    <xf numFmtId="7" fontId="55" fillId="0" borderId="47" xfId="0" applyNumberFormat="1" applyFont="1" applyFill="1" applyBorder="1" applyAlignment="1" applyProtection="1">
      <alignment horizontal="right" vertical="center" wrapText="1"/>
    </xf>
    <xf numFmtId="7" fontId="55" fillId="0" borderId="48" xfId="0" applyNumberFormat="1" applyFont="1" applyFill="1" applyBorder="1" applyAlignment="1" applyProtection="1">
      <alignment horizontal="right" vertical="center" wrapText="1"/>
    </xf>
    <xf numFmtId="7" fontId="55" fillId="0" borderId="30" xfId="0" applyNumberFormat="1" applyFont="1" applyFill="1" applyBorder="1" applyAlignment="1" applyProtection="1">
      <alignment horizontal="right" vertical="center" wrapText="1"/>
    </xf>
    <xf numFmtId="7" fontId="57" fillId="12" borderId="47" xfId="0" applyNumberFormat="1" applyFont="1" applyFill="1" applyBorder="1" applyAlignment="1" applyProtection="1">
      <alignment horizontal="right" vertical="center" wrapText="1"/>
    </xf>
    <xf numFmtId="7" fontId="57" fillId="12" borderId="48" xfId="0" applyNumberFormat="1" applyFont="1" applyFill="1" applyBorder="1" applyAlignment="1" applyProtection="1">
      <alignment horizontal="right" vertical="center" wrapText="1"/>
    </xf>
    <xf numFmtId="0" fontId="49" fillId="0" borderId="17" xfId="0" applyNumberFormat="1" applyFont="1" applyFill="1" applyBorder="1" applyAlignment="1" applyProtection="1">
      <alignment horizontal="center" vertical="top" wrapText="1"/>
    </xf>
    <xf numFmtId="0" fontId="51" fillId="0" borderId="33" xfId="0" applyNumberFormat="1" applyFont="1" applyFill="1" applyBorder="1" applyAlignment="1" applyProtection="1">
      <alignment horizontal="left" vertical="top" wrapText="1"/>
    </xf>
    <xf numFmtId="0" fontId="51" fillId="0" borderId="34" xfId="0" applyNumberFormat="1" applyFont="1" applyFill="1" applyBorder="1" applyAlignment="1" applyProtection="1">
      <alignment horizontal="left" vertical="top" wrapText="1"/>
    </xf>
    <xf numFmtId="0" fontId="50" fillId="0" borderId="49" xfId="0" applyNumberFormat="1" applyFont="1" applyFill="1" applyBorder="1" applyAlignment="1" applyProtection="1">
      <alignment horizontal="left" vertical="center" wrapText="1"/>
    </xf>
    <xf numFmtId="0" fontId="50" fillId="0" borderId="33" xfId="0" applyNumberFormat="1" applyFont="1" applyFill="1" applyBorder="1" applyAlignment="1" applyProtection="1">
      <alignment horizontal="left" vertical="center" wrapText="1"/>
    </xf>
    <xf numFmtId="7" fontId="53" fillId="0" borderId="49" xfId="0" applyNumberFormat="1" applyFont="1" applyFill="1" applyBorder="1" applyAlignment="1" applyProtection="1">
      <alignment horizontal="right" vertical="center" wrapText="1"/>
    </xf>
    <xf numFmtId="7" fontId="53" fillId="0" borderId="51" xfId="0" applyNumberFormat="1" applyFont="1" applyFill="1" applyBorder="1" applyAlignment="1" applyProtection="1">
      <alignment horizontal="right" vertical="center" wrapText="1"/>
    </xf>
    <xf numFmtId="7" fontId="53" fillId="0" borderId="33" xfId="0" applyNumberFormat="1" applyFont="1" applyFill="1" applyBorder="1" applyAlignment="1" applyProtection="1">
      <alignment horizontal="right" vertical="center" wrapText="1"/>
    </xf>
    <xf numFmtId="0" fontId="5" fillId="10" borderId="0" xfId="0" applyFont="1" applyFill="1" applyAlignment="1">
      <alignment horizontal="left" vertical="top" wrapText="1" indent="2"/>
    </xf>
    <xf numFmtId="0" fontId="5" fillId="10" borderId="17" xfId="0" applyFont="1" applyFill="1" applyBorder="1" applyAlignment="1">
      <alignment horizontal="left" vertical="center" wrapText="1" indent="2"/>
    </xf>
    <xf numFmtId="0" fontId="6" fillId="10" borderId="17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top" wrapText="1" indent="2"/>
    </xf>
    <xf numFmtId="0" fontId="6" fillId="10" borderId="17" xfId="0" applyFont="1" applyFill="1" applyBorder="1" applyAlignment="1">
      <alignment horizontal="center" vertical="center" wrapText="1"/>
    </xf>
    <xf numFmtId="0" fontId="26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6" fillId="10" borderId="17" xfId="0" applyFont="1" applyFill="1" applyBorder="1" applyAlignment="1">
      <alignment horizontal="center" wrapText="1"/>
    </xf>
    <xf numFmtId="0" fontId="0" fillId="10" borderId="0" xfId="0" applyFill="1" applyAlignment="1">
      <alignment horizontal="left" vertical="top" wrapText="1"/>
    </xf>
    <xf numFmtId="0" fontId="18" fillId="10" borderId="17" xfId="0" applyFont="1" applyFill="1" applyBorder="1" applyAlignment="1">
      <alignment horizontal="center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7" fontId="22" fillId="10" borderId="17" xfId="0" applyNumberFormat="1" applyFont="1" applyFill="1" applyBorder="1" applyAlignment="1">
      <alignment horizontal="right" vertical="center" wrapText="1"/>
    </xf>
    <xf numFmtId="0" fontId="2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22" fillId="10" borderId="17" xfId="0" applyFont="1" applyFill="1" applyBorder="1" applyAlignment="1">
      <alignment horizontal="left" vertical="center" wrapText="1"/>
    </xf>
    <xf numFmtId="43" fontId="22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0" fontId="21" fillId="10" borderId="36" xfId="0" applyFont="1" applyFill="1" applyBorder="1" applyAlignment="1">
      <alignment horizontal="center" vertical="top" wrapText="1"/>
    </xf>
    <xf numFmtId="0" fontId="21" fillId="10" borderId="37" xfId="0" applyFont="1" applyFill="1" applyBorder="1" applyAlignment="1">
      <alignment horizontal="center" vertical="top" wrapText="1"/>
    </xf>
    <xf numFmtId="0" fontId="21" fillId="10" borderId="38" xfId="0" applyFont="1" applyFill="1" applyBorder="1" applyAlignment="1">
      <alignment horizontal="center" vertical="top" wrapText="1"/>
    </xf>
    <xf numFmtId="7" fontId="21" fillId="10" borderId="36" xfId="0" applyNumberFormat="1" applyFont="1" applyFill="1" applyBorder="1" applyAlignment="1">
      <alignment horizontal="right" vertical="top" wrapText="1"/>
    </xf>
    <xf numFmtId="7" fontId="21" fillId="10" borderId="37" xfId="0" applyNumberFormat="1" applyFont="1" applyFill="1" applyBorder="1" applyAlignment="1">
      <alignment horizontal="right" vertical="top" wrapText="1"/>
    </xf>
    <xf numFmtId="7" fontId="21" fillId="10" borderId="38" xfId="0" applyNumberFormat="1" applyFont="1" applyFill="1" applyBorder="1" applyAlignment="1">
      <alignment horizontal="right" vertical="top" wrapText="1"/>
    </xf>
    <xf numFmtId="7" fontId="21" fillId="10" borderId="36" xfId="0" applyNumberFormat="1" applyFont="1" applyFill="1" applyBorder="1" applyAlignment="1">
      <alignment horizontal="center" vertical="top" wrapText="1"/>
    </xf>
    <xf numFmtId="7" fontId="21" fillId="10" borderId="37" xfId="0" applyNumberFormat="1" applyFont="1" applyFill="1" applyBorder="1" applyAlignment="1">
      <alignment horizontal="center" vertical="top" wrapText="1"/>
    </xf>
    <xf numFmtId="7" fontId="21" fillId="10" borderId="38" xfId="0" applyNumberFormat="1" applyFont="1" applyFill="1" applyBorder="1" applyAlignment="1">
      <alignment horizontal="center" vertical="top" wrapText="1"/>
    </xf>
    <xf numFmtId="0" fontId="46" fillId="10" borderId="36" xfId="0" applyFont="1" applyFill="1" applyBorder="1" applyAlignment="1">
      <alignment horizontal="left" vertical="top" wrapText="1"/>
    </xf>
    <xf numFmtId="0" fontId="46" fillId="10" borderId="37" xfId="0" applyFont="1" applyFill="1" applyBorder="1" applyAlignment="1">
      <alignment horizontal="left" vertical="top" wrapText="1"/>
    </xf>
    <xf numFmtId="0" fontId="21" fillId="12" borderId="36" xfId="0" applyFont="1" applyFill="1" applyBorder="1" applyAlignment="1">
      <alignment horizontal="center" vertical="top" wrapText="1"/>
    </xf>
    <xf numFmtId="0" fontId="21" fillId="12" borderId="37" xfId="0" applyFont="1" applyFill="1" applyBorder="1" applyAlignment="1">
      <alignment horizontal="center" vertical="top" wrapText="1"/>
    </xf>
    <xf numFmtId="0" fontId="46" fillId="10" borderId="35" xfId="0" applyFont="1" applyFill="1" applyBorder="1" applyAlignment="1">
      <alignment horizontal="left" vertical="top" wrapText="1" indent="1"/>
    </xf>
    <xf numFmtId="0" fontId="46" fillId="10" borderId="36" xfId="0" applyFont="1" applyFill="1" applyBorder="1" applyAlignment="1">
      <alignment horizontal="left" vertical="top" wrapText="1" indent="1"/>
    </xf>
    <xf numFmtId="7" fontId="46" fillId="10" borderId="36" xfId="0" applyNumberFormat="1" applyFont="1" applyFill="1" applyBorder="1" applyAlignment="1">
      <alignment horizontal="right" vertical="top" wrapText="1"/>
    </xf>
    <xf numFmtId="7" fontId="46" fillId="10" borderId="37" xfId="0" applyNumberFormat="1" applyFont="1" applyFill="1" applyBorder="1" applyAlignment="1">
      <alignment horizontal="right" vertical="top" wrapText="1"/>
    </xf>
    <xf numFmtId="7" fontId="46" fillId="10" borderId="38" xfId="0" applyNumberFormat="1" applyFont="1" applyFill="1" applyBorder="1" applyAlignment="1">
      <alignment horizontal="right" vertical="top" wrapText="1"/>
    </xf>
    <xf numFmtId="0" fontId="21" fillId="10" borderId="35" xfId="0" applyFont="1" applyFill="1" applyBorder="1" applyAlignment="1">
      <alignment horizontal="left" vertical="top" wrapText="1" indent="2"/>
    </xf>
    <xf numFmtId="0" fontId="21" fillId="10" borderId="36" xfId="0" applyFont="1" applyFill="1" applyBorder="1" applyAlignment="1">
      <alignment horizontal="left" vertical="top" wrapText="1" indent="2"/>
    </xf>
    <xf numFmtId="0" fontId="5" fillId="10" borderId="17" xfId="0" applyFont="1" applyFill="1" applyBorder="1" applyAlignment="1">
      <alignment horizontal="right" vertical="top" wrapText="1"/>
    </xf>
    <xf numFmtId="0" fontId="46" fillId="10" borderId="35" xfId="0" applyFont="1" applyFill="1" applyBorder="1" applyAlignment="1">
      <alignment horizontal="left" vertical="top" wrapText="1"/>
    </xf>
    <xf numFmtId="164" fontId="46" fillId="10" borderId="36" xfId="0" applyNumberFormat="1" applyFont="1" applyFill="1" applyBorder="1" applyAlignment="1">
      <alignment horizontal="right" vertical="top" wrapText="1"/>
    </xf>
    <xf numFmtId="164" fontId="46" fillId="10" borderId="37" xfId="0" applyNumberFormat="1" applyFont="1" applyFill="1" applyBorder="1" applyAlignment="1">
      <alignment horizontal="right" vertical="top" wrapText="1"/>
    </xf>
    <xf numFmtId="164" fontId="46" fillId="10" borderId="38" xfId="0" applyNumberFormat="1" applyFont="1" applyFill="1" applyBorder="1" applyAlignment="1">
      <alignment horizontal="right" vertical="top" wrapText="1"/>
    </xf>
    <xf numFmtId="0" fontId="21" fillId="10" borderId="35" xfId="0" applyFont="1" applyFill="1" applyBorder="1" applyAlignment="1">
      <alignment horizontal="left" vertical="top" wrapText="1" indent="3"/>
    </xf>
    <xf numFmtId="0" fontId="21" fillId="10" borderId="36" xfId="0" applyFont="1" applyFill="1" applyBorder="1" applyAlignment="1">
      <alignment horizontal="left" vertical="top" wrapText="1" indent="3"/>
    </xf>
    <xf numFmtId="0" fontId="21" fillId="12" borderId="35" xfId="0" applyFont="1" applyFill="1" applyBorder="1" applyAlignment="1">
      <alignment horizontal="left" vertical="top" wrapText="1" indent="2"/>
    </xf>
    <xf numFmtId="0" fontId="21" fillId="12" borderId="36" xfId="0" applyFont="1" applyFill="1" applyBorder="1" applyAlignment="1">
      <alignment horizontal="left" vertical="top" wrapText="1" indent="2"/>
    </xf>
    <xf numFmtId="164" fontId="46" fillId="10" borderId="37" xfId="1" applyNumberFormat="1" applyFont="1" applyFill="1" applyBorder="1" applyAlignment="1">
      <alignment horizontal="right" vertical="top" wrapText="1"/>
    </xf>
    <xf numFmtId="164" fontId="46" fillId="10" borderId="38" xfId="1" applyNumberFormat="1" applyFont="1" applyFill="1" applyBorder="1" applyAlignment="1">
      <alignment horizontal="right" vertical="top" wrapText="1"/>
    </xf>
    <xf numFmtId="0" fontId="46" fillId="11" borderId="36" xfId="0" applyFont="1" applyFill="1" applyBorder="1" applyAlignment="1">
      <alignment horizontal="center" wrapText="1"/>
    </xf>
    <xf numFmtId="0" fontId="46" fillId="11" borderId="37" xfId="0" applyFont="1" applyFill="1" applyBorder="1" applyAlignment="1">
      <alignment horizontal="center" wrapText="1"/>
    </xf>
    <xf numFmtId="0" fontId="46" fillId="11" borderId="38" xfId="0" applyFont="1" applyFill="1" applyBorder="1" applyAlignment="1">
      <alignment horizontal="center" wrapText="1"/>
    </xf>
    <xf numFmtId="0" fontId="46" fillId="11" borderId="35" xfId="0" applyFont="1" applyFill="1" applyBorder="1" applyAlignment="1">
      <alignment horizontal="right" wrapText="1"/>
    </xf>
    <xf numFmtId="0" fontId="21" fillId="10" borderId="17" xfId="0" applyFon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10" borderId="0" xfId="0" applyFont="1" applyFill="1" applyAlignment="1">
      <alignment horizontal="center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left" vertical="top" wrapText="1"/>
    </xf>
    <xf numFmtId="0" fontId="8" fillId="10" borderId="35" xfId="0" applyFont="1" applyFill="1" applyBorder="1" applyAlignment="1">
      <alignment horizontal="left" vertical="top" wrapText="1" inden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48" fillId="10" borderId="35" xfId="0" applyFont="1" applyFill="1" applyBorder="1" applyAlignment="1">
      <alignment horizontal="left" vertical="top" wrapText="1" indent="2"/>
    </xf>
    <xf numFmtId="0" fontId="22" fillId="10" borderId="35" xfId="0" applyFont="1" applyFill="1" applyBorder="1" applyAlignment="1">
      <alignment horizontal="left" vertical="top" wrapText="1"/>
    </xf>
    <xf numFmtId="0" fontId="22" fillId="10" borderId="35" xfId="0" applyFont="1" applyFill="1" applyBorder="1" applyAlignment="1">
      <alignment vertical="top" wrapText="1"/>
    </xf>
    <xf numFmtId="0" fontId="48" fillId="10" borderId="35" xfId="0" applyFont="1" applyFill="1" applyBorder="1" applyAlignment="1">
      <alignment horizontal="left" vertical="top" wrapText="1" indent="2" readingOrder="1"/>
    </xf>
    <xf numFmtId="0" fontId="27" fillId="10" borderId="36" xfId="0" applyFont="1" applyFill="1" applyBorder="1" applyAlignment="1">
      <alignment horizontal="center" vertical="top" wrapText="1"/>
    </xf>
    <xf numFmtId="0" fontId="27" fillId="10" borderId="37" xfId="0" applyFont="1" applyFill="1" applyBorder="1" applyAlignment="1">
      <alignment horizontal="center" vertical="top" wrapText="1"/>
    </xf>
    <xf numFmtId="0" fontId="27" fillId="10" borderId="38" xfId="0" applyFont="1" applyFill="1" applyBorder="1" applyAlignment="1">
      <alignment horizontal="center" vertical="top" wrapText="1"/>
    </xf>
    <xf numFmtId="0" fontId="15" fillId="2" borderId="0" xfId="0" applyFont="1" applyFill="1" applyAlignment="1">
      <alignment horizontal="center" vertical="top" wrapText="1"/>
    </xf>
    <xf numFmtId="0" fontId="4" fillId="2" borderId="35" xfId="0" applyFont="1" applyFill="1" applyBorder="1" applyAlignment="1">
      <alignment horizontal="left" vertical="top" wrapText="1" indent="2"/>
    </xf>
    <xf numFmtId="0" fontId="22" fillId="10" borderId="35" xfId="0" applyFont="1" applyFill="1" applyBorder="1" applyAlignment="1">
      <alignment horizontal="left" vertical="top" wrapText="1" indent="1"/>
    </xf>
    <xf numFmtId="0" fontId="4" fillId="10" borderId="35" xfId="0" applyFont="1" applyFill="1" applyBorder="1" applyAlignment="1">
      <alignment horizontal="left" vertical="top" wrapText="1" indent="2"/>
    </xf>
    <xf numFmtId="0" fontId="22" fillId="10" borderId="36" xfId="0" applyFont="1" applyFill="1" applyBorder="1" applyAlignment="1">
      <alignment horizontal="center" vertical="top"/>
    </xf>
    <xf numFmtId="0" fontId="22" fillId="10" borderId="37" xfId="0" applyFont="1" applyFill="1" applyBorder="1" applyAlignment="1">
      <alignment horizontal="center" vertical="top"/>
    </xf>
    <xf numFmtId="0" fontId="22" fillId="10" borderId="38" xfId="0" applyFont="1" applyFill="1" applyBorder="1" applyAlignment="1">
      <alignment horizontal="center" vertical="top"/>
    </xf>
    <xf numFmtId="0" fontId="22" fillId="10" borderId="35" xfId="0" applyFont="1" applyFill="1" applyBorder="1" applyAlignment="1">
      <alignment horizontal="center" vertical="top" wrapText="1"/>
    </xf>
    <xf numFmtId="0" fontId="27" fillId="10" borderId="35" xfId="0" applyFont="1" applyFill="1" applyBorder="1" applyAlignment="1">
      <alignment horizontal="left" vertical="top" wrapText="1"/>
    </xf>
    <xf numFmtId="0" fontId="27" fillId="2" borderId="35" xfId="0" applyFont="1" applyFill="1" applyBorder="1" applyAlignment="1">
      <alignment horizontal="left" vertical="top" wrapText="1"/>
    </xf>
    <xf numFmtId="0" fontId="4" fillId="2" borderId="35" xfId="0" applyFont="1" applyFill="1" applyBorder="1" applyAlignment="1">
      <alignment horizontal="center" vertical="top" wrapText="1"/>
    </xf>
    <xf numFmtId="0" fontId="4" fillId="2" borderId="36" xfId="0" applyFont="1" applyFill="1" applyBorder="1" applyAlignment="1">
      <alignment horizontal="center" vertical="top" wrapText="1"/>
    </xf>
    <xf numFmtId="0" fontId="4" fillId="2" borderId="37" xfId="0" applyFont="1" applyFill="1" applyBorder="1" applyAlignment="1">
      <alignment horizontal="center" vertical="top" wrapText="1"/>
    </xf>
    <xf numFmtId="0" fontId="4" fillId="2" borderId="38" xfId="0" applyFont="1" applyFill="1" applyBorder="1" applyAlignment="1">
      <alignment horizontal="center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10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8" fillId="8" borderId="17" xfId="0" applyFont="1" applyFill="1" applyBorder="1" applyAlignment="1">
      <alignment horizontal="left" vertical="top" wrapText="1" indent="1"/>
    </xf>
    <xf numFmtId="7" fontId="13" fillId="9" borderId="8" xfId="0" applyNumberFormat="1" applyFont="1" applyFill="1" applyBorder="1" applyAlignment="1">
      <alignment horizontal="right" vertical="top" wrapText="1"/>
    </xf>
    <xf numFmtId="0" fontId="8" fillId="8" borderId="6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9" fillId="14" borderId="10" xfId="0" applyFont="1" applyFill="1" applyBorder="1" applyAlignment="1">
      <alignment horizontal="left" vertical="top" wrapText="1"/>
    </xf>
    <xf numFmtId="0" fontId="9" fillId="13" borderId="10" xfId="0" applyFont="1" applyFill="1" applyBorder="1" applyAlignment="1">
      <alignment horizontal="left" vertical="top" wrapText="1" indent="2"/>
    </xf>
    <xf numFmtId="0" fontId="9" fillId="13" borderId="10" xfId="0" applyFont="1" applyFill="1" applyBorder="1" applyAlignment="1">
      <alignment horizontal="left" vertical="top" wrapText="1"/>
    </xf>
    <xf numFmtId="0" fontId="9" fillId="15" borderId="10" xfId="0" applyFont="1" applyFill="1" applyBorder="1" applyAlignment="1">
      <alignment horizontal="left" vertical="top" wrapText="1" indent="2"/>
    </xf>
    <xf numFmtId="0" fontId="9" fillId="14" borderId="10" xfId="0" applyFont="1" applyFill="1" applyBorder="1" applyAlignment="1">
      <alignment horizontal="left" vertical="top" wrapText="1" indent="2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9525</xdr:rowOff>
    </xdr:from>
    <xdr:to>
      <xdr:col>0</xdr:col>
      <xdr:colOff>1562100</xdr:colOff>
      <xdr:row>4</xdr:row>
      <xdr:rowOff>76200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779EACFF-473B-4BAD-A024-421530220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42875"/>
          <a:ext cx="1543050" cy="466725"/>
        </a:xfrm>
        <a:prstGeom prst="rect">
          <a:avLst/>
        </a:prstGeom>
      </xdr:spPr>
    </xdr:pic>
    <xdr:clientData/>
  </xdr:twoCellAnchor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D835898-9DEC-4097-B02C-0A3C0397426B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9745DD0C-7279-4C2A-AFCD-544D5E86DBD9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eaLnBrk="1" fontAlgn="auto" latinLnBrk="0" hangingPunct="1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Bajo protesta de decir verdad declaramos que los estados financieros y sus notas, son razonablemente correctos y son responsabilidad del emisor</a:t>
          </a:r>
        </a:p>
        <a:p>
          <a:pPr eaLnBrk="1" fontAlgn="auto" latinLnBrk="0" hangingPunct="1"/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			                             _____________________________                            </a:t>
          </a: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			 LIC. JORGE HERVERT SCHEKAIBAN                               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       			 ADMINISTRADOR CASA DE ASISTENCIA                      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/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/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/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“Bajo protesta de decir verdad declaramos que los Estados Financieros y sus notas, son razonablemente correctos y son responsabilidad del emisor”.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906780</xdr:colOff>
      <xdr:row>0</xdr:row>
      <xdr:rowOff>76200</xdr:rowOff>
    </xdr:from>
    <xdr:ext cx="9105900" cy="982980"/>
    <xdr:sp macro="" textlink="">
      <xdr:nvSpPr>
        <xdr:cNvPr id="2" name="CuadroTexto 1"/>
        <xdr:cNvSpPr txBox="1"/>
      </xdr:nvSpPr>
      <xdr:spPr>
        <a:xfrm>
          <a:off x="2125980" y="76200"/>
          <a:ext cx="9105900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01/ene/2024 al 31/mar./2024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/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2</xdr:col>
      <xdr:colOff>404590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/>
        <xdr:cNvSpPr txBox="1"/>
      </xdr:nvSpPr>
      <xdr:spPr>
        <a:xfrm>
          <a:off x="66675" y="11458575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“Bajo protesta de decir verdad declaramos que los Estados Financieros y sus notas, son razonablemente correctos y son responsabilidad del emisor”.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123825</xdr:rowOff>
    </xdr:from>
    <xdr:to>
      <xdr:col>3</xdr:col>
      <xdr:colOff>171450</xdr:colOff>
      <xdr:row>3</xdr:row>
      <xdr:rowOff>57150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47650" y="123825"/>
          <a:ext cx="1543050" cy="466725"/>
        </a:xfrm>
        <a:prstGeom prst="rect">
          <a:avLst/>
        </a:prstGeom>
      </xdr:spPr>
    </xdr:pic>
    <xdr:clientData/>
  </xdr:twoCellAnchor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436786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43678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314325</xdr:colOff>
      <xdr:row>0</xdr:row>
      <xdr:rowOff>123825</xdr:rowOff>
    </xdr:from>
    <xdr:ext cx="8239125" cy="800100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2DBD1336-1080-4264-8A1D-6F761F90E871}"/>
            </a:ext>
          </a:extLst>
        </xdr:cNvPr>
        <xdr:cNvSpPr txBox="1"/>
      </xdr:nvSpPr>
      <xdr:spPr>
        <a:xfrm>
          <a:off x="1933575" y="123825"/>
          <a:ext cx="8239125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01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31 de Enero de 2024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01/ene/2024 al 31/mar./2024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2</xdr:col>
      <xdr:colOff>385540</xdr:colOff>
      <xdr:row>2</xdr:row>
      <xdr:rowOff>20369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01/ene/2024 al 31/mar./2024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2</xdr:col>
      <xdr:colOff>385540</xdr:colOff>
      <xdr:row>2</xdr:row>
      <xdr:rowOff>41324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0025" y="0"/>
          <a:ext cx="1757140" cy="33469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252190</xdr:colOff>
      <xdr:row>2</xdr:row>
      <xdr:rowOff>67994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2</xdr:col>
      <xdr:colOff>60960</xdr:colOff>
      <xdr:row>0</xdr:row>
      <xdr:rowOff>0</xdr:rowOff>
    </xdr:from>
    <xdr:ext cx="4922520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432560" y="0"/>
          <a:ext cx="4922520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01/ene./2024 al 31/mar./2024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0</xdr:colOff>
      <xdr:row>70</xdr:row>
      <xdr:rowOff>66674</xdr:rowOff>
    </xdr:from>
    <xdr:ext cx="6715125" cy="9620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47625" y="11753849"/>
          <a:ext cx="6715125" cy="9620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r>
            <a:rPr lang="es-MX" sz="1100"/>
            <a:t>______________________________   		   ______________________________         </a:t>
          </a:r>
        </a:p>
        <a:p>
          <a:r>
            <a:rPr lang="es-MX" sz="1100" baseline="0"/>
            <a:t>	    </a:t>
          </a:r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123824</xdr:rowOff>
    </xdr:from>
    <xdr:ext cx="6629400" cy="57150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85725" y="11325224"/>
          <a:ext cx="6629400" cy="5715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31/mar./2024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		 _____________________________      	    </a:t>
          </a:r>
          <a:endParaRPr lang="es-MX">
            <a:effectLst/>
          </a:endParaRPr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50FEB3E7-DBDD-462D-9068-086E17A3D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opLeftCell="A7" workbookViewId="0">
      <selection activeCell="A4" sqref="A4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129" t="s">
        <v>1</v>
      </c>
      <c r="B10" s="130" t="s">
        <v>182</v>
      </c>
      <c r="C10" s="129" t="s">
        <v>183</v>
      </c>
      <c r="D10" s="129" t="s">
        <v>184</v>
      </c>
      <c r="E10" s="129" t="s">
        <v>185</v>
      </c>
      <c r="F10" s="129" t="s">
        <v>186</v>
      </c>
      <c r="G10" s="129"/>
      <c r="H10" s="129"/>
      <c r="I10" s="129"/>
    </row>
    <row r="11" spans="1:9" x14ac:dyDescent="0.15">
      <c r="A11" s="132" t="s">
        <v>83</v>
      </c>
      <c r="B11" s="135">
        <f ca="1">SUM(B12:B18)</f>
        <v>0</v>
      </c>
      <c r="C11" s="136">
        <f ca="1">SUM(C11:C18)</f>
        <v>0</v>
      </c>
      <c r="D11" s="136">
        <f ca="1">SUM(D11:D18)</f>
        <v>0</v>
      </c>
      <c r="E11" s="136">
        <f ca="1">B11+C11-D11</f>
        <v>0</v>
      </c>
      <c r="F11" s="136">
        <f ca="1">SUM(F12:F18)</f>
        <v>0</v>
      </c>
    </row>
    <row r="12" spans="1:9" x14ac:dyDescent="0.15">
      <c r="A12" s="133" t="s">
        <v>84</v>
      </c>
      <c r="B12" s="131">
        <v>7353573</v>
      </c>
      <c r="C12" s="131">
        <v>5666125</v>
      </c>
      <c r="D12" s="131">
        <v>8598363</v>
      </c>
      <c r="E12" s="131">
        <f>B12+C12-D12</f>
        <v>4421335</v>
      </c>
      <c r="F12" s="131">
        <f>B12</f>
        <v>7353573</v>
      </c>
    </row>
    <row r="13" spans="1:9" ht="12.75" customHeight="1" x14ac:dyDescent="0.15">
      <c r="A13" s="133" t="s">
        <v>85</v>
      </c>
      <c r="B13" s="131">
        <v>16257</v>
      </c>
      <c r="C13" s="131">
        <v>7868522</v>
      </c>
      <c r="D13" s="131">
        <v>5577536</v>
      </c>
      <c r="E13" s="131">
        <f>B13+C13-D13</f>
        <v>2307243</v>
      </c>
      <c r="F13" s="131">
        <f>E13-B13</f>
        <v>2290986</v>
      </c>
    </row>
    <row r="14" spans="1:9" x14ac:dyDescent="0.15">
      <c r="A14" s="133" t="s">
        <v>180</v>
      </c>
      <c r="B14" s="131">
        <v>0</v>
      </c>
      <c r="C14" s="131">
        <v>34684</v>
      </c>
      <c r="D14" s="131">
        <v>34684</v>
      </c>
      <c r="E14" s="131">
        <f>B14+C14-D14</f>
        <v>0</v>
      </c>
      <c r="F14" s="131">
        <f>E14-B14</f>
        <v>0</v>
      </c>
    </row>
    <row r="15" spans="1:9" x14ac:dyDescent="0.15">
      <c r="A15" s="133" t="s">
        <v>87</v>
      </c>
      <c r="B15" s="131">
        <f ca="1">SUM(B15:B22)</f>
        <v>0</v>
      </c>
      <c r="C15" s="131">
        <f ca="1">SUM(C15:C22)</f>
        <v>0</v>
      </c>
      <c r="D15" s="131">
        <f ca="1">SUM(D15:D22)</f>
        <v>0</v>
      </c>
      <c r="E15" s="131">
        <f t="shared" ref="E15:E28" ca="1" si="0">B15+C15-D15</f>
        <v>0</v>
      </c>
      <c r="F15" s="131">
        <f t="shared" ref="F15:F28" ca="1" si="1">E15-B15</f>
        <v>0</v>
      </c>
    </row>
    <row r="16" spans="1:9" x14ac:dyDescent="0.15">
      <c r="A16" s="133" t="s">
        <v>88</v>
      </c>
      <c r="B16" s="131">
        <v>380012</v>
      </c>
      <c r="C16" s="131">
        <f t="shared" ref="C16:D18" ca="1" si="2">SUM(C16:C23)</f>
        <v>0</v>
      </c>
      <c r="D16" s="131">
        <f t="shared" ca="1" si="2"/>
        <v>0</v>
      </c>
      <c r="E16" s="131">
        <f t="shared" ca="1" si="0"/>
        <v>0</v>
      </c>
      <c r="F16" s="131">
        <f t="shared" ca="1" si="1"/>
        <v>0</v>
      </c>
    </row>
    <row r="17" spans="1:9" ht="10.5" customHeight="1" x14ac:dyDescent="0.15">
      <c r="A17" s="133" t="s">
        <v>181</v>
      </c>
      <c r="B17" s="131">
        <f ca="1">SUM(B17:B24)</f>
        <v>0</v>
      </c>
      <c r="C17" s="131">
        <f t="shared" ca="1" si="2"/>
        <v>0</v>
      </c>
      <c r="D17" s="131">
        <f t="shared" ca="1" si="2"/>
        <v>0</v>
      </c>
      <c r="E17" s="131">
        <f t="shared" ca="1" si="0"/>
        <v>0</v>
      </c>
      <c r="F17" s="131">
        <f t="shared" ca="1" si="1"/>
        <v>0</v>
      </c>
    </row>
    <row r="18" spans="1:9" x14ac:dyDescent="0.15">
      <c r="A18" s="133" t="s">
        <v>90</v>
      </c>
      <c r="B18" s="131">
        <f ca="1">SUM(B18:B25)</f>
        <v>0</v>
      </c>
      <c r="C18" s="131">
        <f t="shared" ca="1" si="2"/>
        <v>0</v>
      </c>
      <c r="D18" s="131">
        <f t="shared" ca="1" si="2"/>
        <v>0</v>
      </c>
      <c r="E18" s="131">
        <f t="shared" ca="1" si="0"/>
        <v>0</v>
      </c>
      <c r="F18" s="131">
        <f t="shared" ca="1" si="1"/>
        <v>0</v>
      </c>
    </row>
    <row r="19" spans="1:9" x14ac:dyDescent="0.15">
      <c r="A19" s="132" t="s">
        <v>91</v>
      </c>
      <c r="B19" s="135">
        <f>SUM(B20:B28)</f>
        <v>36694434</v>
      </c>
      <c r="C19" s="135">
        <f>SUM(C20:C28)</f>
        <v>34684</v>
      </c>
      <c r="D19" s="135">
        <f>SUM(D20:D28)</f>
        <v>0</v>
      </c>
      <c r="E19" s="136">
        <f t="shared" si="0"/>
        <v>36729118</v>
      </c>
      <c r="F19" s="136">
        <f t="shared" si="1"/>
        <v>34684</v>
      </c>
      <c r="G19" s="134"/>
      <c r="H19" s="134"/>
      <c r="I19" s="134"/>
    </row>
    <row r="20" spans="1:9" x14ac:dyDescent="0.15">
      <c r="A20" s="133" t="s">
        <v>187</v>
      </c>
      <c r="B20" s="134">
        <v>0</v>
      </c>
      <c r="C20" s="134">
        <v>0</v>
      </c>
      <c r="D20" s="134">
        <v>0</v>
      </c>
      <c r="E20" s="131">
        <f t="shared" si="0"/>
        <v>0</v>
      </c>
      <c r="F20" s="131">
        <f t="shared" si="1"/>
        <v>0</v>
      </c>
      <c r="G20" s="134"/>
      <c r="H20" s="134"/>
      <c r="I20" s="134"/>
    </row>
    <row r="21" spans="1:9" x14ac:dyDescent="0.15">
      <c r="A21" s="133" t="s">
        <v>93</v>
      </c>
      <c r="B21" s="134">
        <v>0</v>
      </c>
      <c r="C21" s="134">
        <v>0</v>
      </c>
      <c r="D21" s="134">
        <f t="shared" ref="D21:D28" si="3">SUM(D22:D30)</f>
        <v>0</v>
      </c>
      <c r="E21" s="131">
        <f t="shared" si="0"/>
        <v>0</v>
      </c>
      <c r="F21" s="131">
        <f t="shared" si="1"/>
        <v>0</v>
      </c>
      <c r="G21" s="134"/>
      <c r="H21" s="134"/>
      <c r="I21" s="134"/>
    </row>
    <row r="22" spans="1:9" ht="13.5" customHeight="1" x14ac:dyDescent="0.15">
      <c r="A22" s="133" t="s">
        <v>188</v>
      </c>
      <c r="B22" s="134">
        <v>36934899</v>
      </c>
      <c r="C22" s="134">
        <v>0</v>
      </c>
      <c r="D22" s="134">
        <f t="shared" si="3"/>
        <v>0</v>
      </c>
      <c r="E22" s="131">
        <f t="shared" si="0"/>
        <v>36934899</v>
      </c>
      <c r="F22" s="131">
        <f>E22-B22</f>
        <v>0</v>
      </c>
      <c r="G22" s="134"/>
      <c r="H22" s="134"/>
      <c r="I22" s="134"/>
    </row>
    <row r="23" spans="1:9" x14ac:dyDescent="0.15">
      <c r="A23" s="133" t="s">
        <v>95</v>
      </c>
      <c r="B23" s="134">
        <v>4284333</v>
      </c>
      <c r="C23" s="134">
        <v>34684</v>
      </c>
      <c r="D23" s="134">
        <f t="shared" si="3"/>
        <v>0</v>
      </c>
      <c r="E23" s="131">
        <f>B23+C23-D23</f>
        <v>4319017</v>
      </c>
      <c r="F23" s="131">
        <f t="shared" si="1"/>
        <v>34684</v>
      </c>
      <c r="G23" s="134"/>
      <c r="H23" s="134"/>
      <c r="I23" s="134"/>
    </row>
    <row r="24" spans="1:9" x14ac:dyDescent="0.15">
      <c r="A24" s="133" t="s">
        <v>96</v>
      </c>
      <c r="B24" s="134">
        <v>0</v>
      </c>
      <c r="C24" s="134">
        <f>SUM(C25:C33)</f>
        <v>0</v>
      </c>
      <c r="D24" s="134">
        <f t="shared" si="3"/>
        <v>0</v>
      </c>
      <c r="E24" s="131">
        <f>B24+C24-D24</f>
        <v>0</v>
      </c>
      <c r="F24" s="131">
        <f t="shared" si="1"/>
        <v>0</v>
      </c>
      <c r="G24" s="134"/>
      <c r="H24" s="134"/>
      <c r="I24" s="134"/>
    </row>
    <row r="25" spans="1:9" ht="11.25" customHeight="1" x14ac:dyDescent="0.15">
      <c r="A25" s="133" t="s">
        <v>189</v>
      </c>
      <c r="B25" s="134">
        <v>-4524798</v>
      </c>
      <c r="C25" s="134">
        <f>SUM(C26:C34)</f>
        <v>0</v>
      </c>
      <c r="D25" s="134">
        <f t="shared" si="3"/>
        <v>0</v>
      </c>
      <c r="E25" s="131">
        <f t="shared" si="0"/>
        <v>-4524798</v>
      </c>
      <c r="F25" s="131">
        <f t="shared" si="1"/>
        <v>0</v>
      </c>
      <c r="G25" s="134"/>
      <c r="H25" s="134"/>
      <c r="I25" s="134"/>
    </row>
    <row r="26" spans="1:9" ht="10.5" customHeight="1" x14ac:dyDescent="0.15">
      <c r="A26" s="133" t="s">
        <v>98</v>
      </c>
      <c r="B26" s="134">
        <f>SUM(B27:B35)</f>
        <v>0</v>
      </c>
      <c r="C26" s="134">
        <f>SUM(C27:C35)</f>
        <v>0</v>
      </c>
      <c r="D26" s="134">
        <f t="shared" si="3"/>
        <v>0</v>
      </c>
      <c r="E26" s="131">
        <f t="shared" si="0"/>
        <v>0</v>
      </c>
      <c r="F26" s="131">
        <f t="shared" si="1"/>
        <v>0</v>
      </c>
      <c r="G26" s="134"/>
      <c r="H26" s="134"/>
      <c r="I26" s="134"/>
    </row>
    <row r="27" spans="1:9" x14ac:dyDescent="0.15">
      <c r="A27" s="133" t="s">
        <v>129</v>
      </c>
      <c r="B27" s="134">
        <f>SUM(B28:B36)</f>
        <v>0</v>
      </c>
      <c r="C27" s="134">
        <f>SUM(C28:C36)</f>
        <v>0</v>
      </c>
      <c r="D27" s="134">
        <f t="shared" si="3"/>
        <v>0</v>
      </c>
      <c r="E27" s="131">
        <f t="shared" si="0"/>
        <v>0</v>
      </c>
      <c r="F27" s="131">
        <f t="shared" si="1"/>
        <v>0</v>
      </c>
      <c r="G27" s="134"/>
      <c r="H27" s="134"/>
      <c r="I27" s="134"/>
    </row>
    <row r="28" spans="1:9" x14ac:dyDescent="0.15">
      <c r="A28" s="133" t="s">
        <v>100</v>
      </c>
      <c r="B28" s="134">
        <f>SUM(B29:B37)</f>
        <v>0</v>
      </c>
      <c r="C28" s="134">
        <f>SUM(C29:C37)</f>
        <v>0</v>
      </c>
      <c r="D28" s="134">
        <f t="shared" si="3"/>
        <v>0</v>
      </c>
      <c r="E28" s="131">
        <f t="shared" si="0"/>
        <v>0</v>
      </c>
      <c r="F28" s="131">
        <f t="shared" si="1"/>
        <v>0</v>
      </c>
      <c r="G28" s="134"/>
      <c r="H28" s="134"/>
      <c r="I28" s="134"/>
    </row>
    <row r="29" spans="1:9" x14ac:dyDescent="0.15">
      <c r="B29" s="134"/>
      <c r="C29" s="134"/>
      <c r="D29" s="134"/>
      <c r="E29" s="134"/>
      <c r="F29" s="134"/>
      <c r="G29" s="134"/>
      <c r="H29" s="134"/>
      <c r="I29" s="134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14" workbookViewId="0">
      <selection activeCell="A9" sqref="A9:X41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306"/>
      <c r="B1" s="307"/>
      <c r="C1" s="307"/>
      <c r="D1" s="307"/>
      <c r="E1" s="307"/>
      <c r="F1" s="307"/>
      <c r="G1" s="307"/>
      <c r="H1" s="307"/>
      <c r="I1" s="307"/>
      <c r="J1" s="307"/>
      <c r="K1" s="307"/>
      <c r="L1" s="307"/>
      <c r="M1" s="307"/>
      <c r="N1" s="307"/>
      <c r="O1" s="307"/>
      <c r="P1" s="307"/>
      <c r="Q1" s="307"/>
      <c r="R1" s="307"/>
      <c r="S1" s="307"/>
      <c r="T1" s="307"/>
      <c r="U1" s="307"/>
      <c r="V1" s="307"/>
      <c r="W1" s="173"/>
      <c r="X1" s="174"/>
    </row>
    <row r="2" spans="1:24" ht="15" customHeight="1" x14ac:dyDescent="0.15">
      <c r="A2" s="308"/>
      <c r="B2" s="309"/>
      <c r="C2" s="309"/>
      <c r="D2" s="309"/>
      <c r="E2" s="309"/>
      <c r="F2" s="309"/>
      <c r="G2" s="309"/>
      <c r="H2" s="309"/>
      <c r="I2" s="309"/>
      <c r="J2" s="309"/>
      <c r="K2" s="309"/>
      <c r="L2" s="309"/>
      <c r="M2" s="309"/>
      <c r="N2" s="309"/>
      <c r="O2" s="309"/>
      <c r="P2" s="309"/>
      <c r="Q2" s="309"/>
      <c r="R2" s="309"/>
      <c r="S2" s="309"/>
      <c r="T2" s="309"/>
      <c r="U2" s="309"/>
      <c r="V2" s="309"/>
      <c r="W2" s="175"/>
      <c r="X2" s="176"/>
    </row>
    <row r="3" spans="1:24" ht="15" customHeight="1" x14ac:dyDescent="0.15">
      <c r="A3" s="308"/>
      <c r="B3" s="309"/>
      <c r="C3" s="309"/>
      <c r="D3" s="309"/>
      <c r="E3" s="309"/>
      <c r="F3" s="309"/>
      <c r="G3" s="309"/>
      <c r="H3" s="309"/>
      <c r="I3" s="309"/>
      <c r="J3" s="309"/>
      <c r="K3" s="309"/>
      <c r="L3" s="309"/>
      <c r="M3" s="309"/>
      <c r="N3" s="309"/>
      <c r="O3" s="309"/>
      <c r="P3" s="309"/>
      <c r="Q3" s="309"/>
      <c r="R3" s="309"/>
      <c r="S3" s="309"/>
      <c r="T3" s="309"/>
      <c r="U3" s="309"/>
      <c r="V3" s="309"/>
      <c r="W3" s="175"/>
      <c r="X3" s="176"/>
    </row>
    <row r="4" spans="1:24" ht="15" customHeight="1" x14ac:dyDescent="0.15">
      <c r="A4" s="308"/>
      <c r="B4" s="309"/>
      <c r="C4" s="309"/>
      <c r="D4" s="309"/>
      <c r="E4" s="309"/>
      <c r="F4" s="309"/>
      <c r="G4" s="309"/>
      <c r="H4" s="309"/>
      <c r="I4" s="309"/>
      <c r="J4" s="309"/>
      <c r="K4" s="309"/>
      <c r="L4" s="309"/>
      <c r="M4" s="309"/>
      <c r="N4" s="309"/>
      <c r="O4" s="309"/>
      <c r="P4" s="309"/>
      <c r="Q4" s="309"/>
      <c r="R4" s="309"/>
      <c r="S4" s="309"/>
      <c r="T4" s="309"/>
      <c r="U4" s="309"/>
      <c r="V4" s="309"/>
      <c r="W4" s="175"/>
      <c r="X4" s="176"/>
    </row>
    <row r="5" spans="1:24" ht="15" customHeight="1" x14ac:dyDescent="0.15">
      <c r="A5" s="308"/>
      <c r="B5" s="309"/>
      <c r="C5" s="309"/>
      <c r="D5" s="309"/>
      <c r="E5" s="309"/>
      <c r="F5" s="309"/>
      <c r="G5" s="309"/>
      <c r="H5" s="309"/>
      <c r="I5" s="309"/>
      <c r="J5" s="309"/>
      <c r="K5" s="309"/>
      <c r="L5" s="309"/>
      <c r="M5" s="309"/>
      <c r="N5" s="309"/>
      <c r="O5" s="309"/>
      <c r="P5" s="309"/>
      <c r="Q5" s="309"/>
      <c r="R5" s="309"/>
      <c r="S5" s="309"/>
      <c r="T5" s="309"/>
      <c r="U5" s="309"/>
      <c r="V5" s="309"/>
      <c r="W5" s="175"/>
      <c r="X5" s="176"/>
    </row>
    <row r="6" spans="1:24" ht="15" customHeight="1" x14ac:dyDescent="0.15">
      <c r="A6" s="308"/>
      <c r="B6" s="309"/>
      <c r="C6" s="309"/>
      <c r="D6" s="309"/>
      <c r="E6" s="309"/>
      <c r="F6" s="309"/>
      <c r="G6" s="309"/>
      <c r="H6" s="309"/>
      <c r="I6" s="309"/>
      <c r="J6" s="309"/>
      <c r="K6" s="309"/>
      <c r="L6" s="309"/>
      <c r="M6" s="309"/>
      <c r="N6" s="309"/>
      <c r="O6" s="309"/>
      <c r="P6" s="309"/>
      <c r="Q6" s="309"/>
      <c r="R6" s="309"/>
      <c r="S6" s="309"/>
      <c r="T6" s="309"/>
      <c r="U6" s="309"/>
      <c r="V6" s="309"/>
      <c r="W6" s="177"/>
      <c r="X6" s="176"/>
    </row>
    <row r="7" spans="1:24" ht="15" customHeight="1" x14ac:dyDescent="0.15">
      <c r="A7" s="308"/>
      <c r="B7" s="309"/>
      <c r="C7" s="309"/>
      <c r="D7" s="309"/>
      <c r="E7" s="309"/>
      <c r="F7" s="309"/>
      <c r="G7" s="309"/>
      <c r="H7" s="309"/>
      <c r="I7" s="309"/>
      <c r="J7" s="309"/>
      <c r="K7" s="309"/>
      <c r="L7" s="309"/>
      <c r="M7" s="309"/>
      <c r="N7" s="309"/>
      <c r="O7" s="309"/>
      <c r="P7" s="309"/>
      <c r="Q7" s="309"/>
      <c r="R7" s="309"/>
      <c r="S7" s="309"/>
      <c r="T7" s="309"/>
      <c r="U7" s="309"/>
      <c r="V7" s="309"/>
      <c r="W7" s="177"/>
      <c r="X7" s="176"/>
    </row>
    <row r="8" spans="1:24" ht="15" customHeight="1" x14ac:dyDescent="0.15">
      <c r="A8" s="310"/>
      <c r="B8" s="311"/>
      <c r="C8" s="311"/>
      <c r="D8" s="311"/>
      <c r="E8" s="311"/>
      <c r="F8" s="311"/>
      <c r="G8" s="311"/>
      <c r="H8" s="311"/>
      <c r="I8" s="311"/>
      <c r="J8" s="311"/>
      <c r="K8" s="311"/>
      <c r="L8" s="311"/>
      <c r="M8" s="311"/>
      <c r="N8" s="311"/>
      <c r="O8" s="311"/>
      <c r="P8" s="311"/>
      <c r="Q8" s="311"/>
      <c r="R8" s="311"/>
      <c r="S8" s="311"/>
      <c r="T8" s="311"/>
      <c r="U8" s="311"/>
      <c r="V8" s="311"/>
      <c r="W8" s="177"/>
      <c r="X8" s="176"/>
    </row>
    <row r="9" spans="1:24" ht="15" customHeight="1" x14ac:dyDescent="0.15">
      <c r="A9" s="312" t="s">
        <v>16</v>
      </c>
      <c r="B9" s="313"/>
      <c r="C9" s="313"/>
      <c r="D9" s="313"/>
      <c r="E9" s="313"/>
      <c r="F9" s="313"/>
      <c r="G9" s="314"/>
      <c r="H9" s="315" t="s">
        <v>196</v>
      </c>
      <c r="I9" s="316"/>
      <c r="J9" s="315" t="s">
        <v>197</v>
      </c>
      <c r="K9" s="316"/>
      <c r="L9" s="315" t="s">
        <v>198</v>
      </c>
      <c r="M9" s="317"/>
      <c r="N9" s="316"/>
      <c r="O9" s="315" t="s">
        <v>199</v>
      </c>
      <c r="P9" s="317"/>
      <c r="Q9" s="317"/>
      <c r="R9" s="317"/>
      <c r="S9" s="317"/>
      <c r="T9" s="316"/>
      <c r="U9" s="318" t="s">
        <v>171</v>
      </c>
      <c r="V9" s="313"/>
      <c r="W9" s="313"/>
      <c r="X9" s="319"/>
    </row>
    <row r="10" spans="1:24" ht="15" customHeight="1" x14ac:dyDescent="0.15">
      <c r="A10" s="301" t="s">
        <v>0</v>
      </c>
      <c r="B10" s="302"/>
      <c r="C10" s="302"/>
      <c r="D10" s="302"/>
      <c r="E10" s="302"/>
      <c r="F10" s="302"/>
      <c r="G10" s="303"/>
      <c r="H10" s="304" t="s">
        <v>0</v>
      </c>
      <c r="I10" s="303"/>
      <c r="J10" s="304" t="s">
        <v>0</v>
      </c>
      <c r="K10" s="303"/>
      <c r="L10" s="304" t="s">
        <v>0</v>
      </c>
      <c r="M10" s="302"/>
      <c r="N10" s="303"/>
      <c r="O10" s="304" t="s">
        <v>0</v>
      </c>
      <c r="P10" s="302"/>
      <c r="Q10" s="302"/>
      <c r="R10" s="302"/>
      <c r="S10" s="302"/>
      <c r="T10" s="303"/>
      <c r="U10" s="304" t="s">
        <v>0</v>
      </c>
      <c r="V10" s="302"/>
      <c r="W10" s="302"/>
      <c r="X10" s="305"/>
    </row>
    <row r="11" spans="1:24" ht="15" customHeight="1" x14ac:dyDescent="0.15">
      <c r="A11" s="327" t="s">
        <v>200</v>
      </c>
      <c r="B11" s="328"/>
      <c r="C11" s="328"/>
      <c r="D11" s="328"/>
      <c r="E11" s="328"/>
      <c r="F11" s="328"/>
      <c r="G11" s="329"/>
      <c r="H11" s="330">
        <v>17722108.420000002</v>
      </c>
      <c r="I11" s="331"/>
      <c r="J11" s="330">
        <v>0</v>
      </c>
      <c r="K11" s="331"/>
      <c r="L11" s="330">
        <v>0</v>
      </c>
      <c r="M11" s="332"/>
      <c r="N11" s="331"/>
      <c r="O11" s="330">
        <v>0</v>
      </c>
      <c r="P11" s="332"/>
      <c r="Q11" s="332"/>
      <c r="R11" s="332"/>
      <c r="S11" s="332"/>
      <c r="T11" s="331"/>
      <c r="U11" s="330">
        <v>17722108</v>
      </c>
      <c r="V11" s="332"/>
      <c r="W11" s="332"/>
      <c r="X11" s="333"/>
    </row>
    <row r="12" spans="1:24" ht="15" customHeight="1" x14ac:dyDescent="0.15">
      <c r="A12" s="320" t="s">
        <v>201</v>
      </c>
      <c r="B12" s="321"/>
      <c r="C12" s="321"/>
      <c r="D12" s="321"/>
      <c r="E12" s="321"/>
      <c r="F12" s="321"/>
      <c r="G12" s="322"/>
      <c r="H12" s="323">
        <v>0</v>
      </c>
      <c r="I12" s="324"/>
      <c r="J12" s="323">
        <v>0</v>
      </c>
      <c r="K12" s="324"/>
      <c r="L12" s="323">
        <v>0</v>
      </c>
      <c r="M12" s="325"/>
      <c r="N12" s="324"/>
      <c r="O12" s="323">
        <v>0</v>
      </c>
      <c r="P12" s="325"/>
      <c r="Q12" s="325"/>
      <c r="R12" s="325"/>
      <c r="S12" s="325"/>
      <c r="T12" s="324"/>
      <c r="U12" s="323">
        <v>0</v>
      </c>
      <c r="V12" s="325"/>
      <c r="W12" s="325"/>
      <c r="X12" s="326"/>
    </row>
    <row r="13" spans="1:24" ht="15" customHeight="1" x14ac:dyDescent="0.15">
      <c r="A13" s="320" t="s">
        <v>202</v>
      </c>
      <c r="B13" s="321"/>
      <c r="C13" s="321"/>
      <c r="D13" s="321"/>
      <c r="E13" s="321"/>
      <c r="F13" s="321"/>
      <c r="G13" s="322"/>
      <c r="H13" s="323">
        <v>0</v>
      </c>
      <c r="I13" s="324"/>
      <c r="J13" s="323">
        <v>0</v>
      </c>
      <c r="K13" s="324"/>
      <c r="L13" s="323">
        <v>0</v>
      </c>
      <c r="M13" s="325"/>
      <c r="N13" s="324"/>
      <c r="O13" s="323">
        <v>0</v>
      </c>
      <c r="P13" s="325"/>
      <c r="Q13" s="325"/>
      <c r="R13" s="325"/>
      <c r="S13" s="325"/>
      <c r="T13" s="324"/>
      <c r="U13" s="323">
        <v>0</v>
      </c>
      <c r="V13" s="325"/>
      <c r="W13" s="325"/>
      <c r="X13" s="326"/>
    </row>
    <row r="14" spans="1:24" ht="15" customHeight="1" x14ac:dyDescent="0.15">
      <c r="A14" s="320" t="s">
        <v>203</v>
      </c>
      <c r="B14" s="321"/>
      <c r="C14" s="321"/>
      <c r="D14" s="321"/>
      <c r="E14" s="321"/>
      <c r="F14" s="321"/>
      <c r="G14" s="322"/>
      <c r="H14" s="323">
        <v>17722108</v>
      </c>
      <c r="I14" s="324"/>
      <c r="J14" s="323">
        <v>0</v>
      </c>
      <c r="K14" s="324"/>
      <c r="L14" s="323">
        <v>0</v>
      </c>
      <c r="M14" s="325"/>
      <c r="N14" s="324"/>
      <c r="O14" s="323">
        <v>0</v>
      </c>
      <c r="P14" s="325"/>
      <c r="Q14" s="325"/>
      <c r="R14" s="325"/>
      <c r="S14" s="325"/>
      <c r="T14" s="324"/>
      <c r="U14" s="323">
        <v>17722108</v>
      </c>
      <c r="V14" s="325"/>
      <c r="W14" s="325"/>
      <c r="X14" s="326"/>
    </row>
    <row r="15" spans="1:24" ht="15" customHeight="1" x14ac:dyDescent="0.15">
      <c r="A15" s="327" t="s">
        <v>204</v>
      </c>
      <c r="B15" s="328"/>
      <c r="C15" s="328"/>
      <c r="D15" s="328"/>
      <c r="E15" s="328"/>
      <c r="F15" s="328"/>
      <c r="G15" s="329"/>
      <c r="H15" s="330">
        <v>0</v>
      </c>
      <c r="I15" s="331"/>
      <c r="J15" s="330">
        <v>21638619</v>
      </c>
      <c r="K15" s="331"/>
      <c r="L15" s="330">
        <f>SUM(L16:N20)</f>
        <v>-123867</v>
      </c>
      <c r="M15" s="332"/>
      <c r="N15" s="331"/>
      <c r="O15" s="330">
        <v>0</v>
      </c>
      <c r="P15" s="332"/>
      <c r="Q15" s="332"/>
      <c r="R15" s="332"/>
      <c r="S15" s="332"/>
      <c r="T15" s="331"/>
      <c r="U15" s="330">
        <f>SUM(U16:X20)</f>
        <v>21514752</v>
      </c>
      <c r="V15" s="332"/>
      <c r="W15" s="332"/>
      <c r="X15" s="333"/>
    </row>
    <row r="16" spans="1:24" ht="15" customHeight="1" x14ac:dyDescent="0.15">
      <c r="A16" s="320" t="s">
        <v>205</v>
      </c>
      <c r="B16" s="321"/>
      <c r="C16" s="321"/>
      <c r="D16" s="321"/>
      <c r="E16" s="321"/>
      <c r="F16" s="321"/>
      <c r="G16" s="322"/>
      <c r="H16" s="323">
        <v>0</v>
      </c>
      <c r="I16" s="324"/>
      <c r="J16" s="323">
        <v>0</v>
      </c>
      <c r="K16" s="324"/>
      <c r="L16" s="323">
        <v>-123867</v>
      </c>
      <c r="M16" s="325"/>
      <c r="N16" s="324"/>
      <c r="O16" s="323">
        <v>0</v>
      </c>
      <c r="P16" s="325"/>
      <c r="Q16" s="325"/>
      <c r="R16" s="325"/>
      <c r="S16" s="325"/>
      <c r="T16" s="324"/>
      <c r="U16" s="323">
        <v>-123867</v>
      </c>
      <c r="V16" s="325"/>
      <c r="W16" s="325"/>
      <c r="X16" s="326"/>
    </row>
    <row r="17" spans="1:24" ht="15" customHeight="1" x14ac:dyDescent="0.15">
      <c r="A17" s="320" t="s">
        <v>206</v>
      </c>
      <c r="B17" s="321"/>
      <c r="C17" s="321"/>
      <c r="D17" s="321"/>
      <c r="E17" s="321"/>
      <c r="F17" s="321"/>
      <c r="G17" s="322"/>
      <c r="H17" s="323">
        <v>0</v>
      </c>
      <c r="I17" s="324"/>
      <c r="J17" s="323">
        <v>792387</v>
      </c>
      <c r="K17" s="324"/>
      <c r="L17" s="323">
        <v>0</v>
      </c>
      <c r="M17" s="325"/>
      <c r="N17" s="324"/>
      <c r="O17" s="323">
        <v>0</v>
      </c>
      <c r="P17" s="325"/>
      <c r="Q17" s="325"/>
      <c r="R17" s="325"/>
      <c r="S17" s="325"/>
      <c r="T17" s="324"/>
      <c r="U17" s="323">
        <v>792387</v>
      </c>
      <c r="V17" s="325"/>
      <c r="W17" s="325"/>
      <c r="X17" s="326"/>
    </row>
    <row r="18" spans="1:24" ht="15" customHeight="1" x14ac:dyDescent="0.15">
      <c r="A18" s="320" t="s">
        <v>207</v>
      </c>
      <c r="B18" s="321"/>
      <c r="C18" s="321"/>
      <c r="D18" s="321"/>
      <c r="E18" s="321"/>
      <c r="F18" s="321"/>
      <c r="G18" s="322"/>
      <c r="H18" s="323">
        <v>0</v>
      </c>
      <c r="I18" s="324"/>
      <c r="J18" s="323">
        <v>20838165</v>
      </c>
      <c r="K18" s="324"/>
      <c r="L18" s="323">
        <v>0</v>
      </c>
      <c r="M18" s="325"/>
      <c r="N18" s="324"/>
      <c r="O18" s="323">
        <v>0</v>
      </c>
      <c r="P18" s="325"/>
      <c r="Q18" s="325"/>
      <c r="R18" s="325"/>
      <c r="S18" s="325"/>
      <c r="T18" s="324"/>
      <c r="U18" s="323">
        <v>20838165</v>
      </c>
      <c r="V18" s="325"/>
      <c r="W18" s="325"/>
      <c r="X18" s="326"/>
    </row>
    <row r="19" spans="1:24" ht="15" customHeight="1" x14ac:dyDescent="0.15">
      <c r="A19" s="320" t="s">
        <v>208</v>
      </c>
      <c r="B19" s="321"/>
      <c r="C19" s="321"/>
      <c r="D19" s="321"/>
      <c r="E19" s="321"/>
      <c r="F19" s="321"/>
      <c r="G19" s="322"/>
      <c r="H19" s="323">
        <v>0</v>
      </c>
      <c r="I19" s="324"/>
      <c r="J19" s="323">
        <v>0</v>
      </c>
      <c r="K19" s="324"/>
      <c r="L19" s="323">
        <v>0</v>
      </c>
      <c r="M19" s="325"/>
      <c r="N19" s="324"/>
      <c r="O19" s="323">
        <v>0</v>
      </c>
      <c r="P19" s="325"/>
      <c r="Q19" s="325"/>
      <c r="R19" s="325"/>
      <c r="S19" s="325"/>
      <c r="T19" s="324"/>
      <c r="U19" s="323">
        <v>0</v>
      </c>
      <c r="V19" s="325"/>
      <c r="W19" s="325"/>
      <c r="X19" s="326"/>
    </row>
    <row r="20" spans="1:24" ht="15" customHeight="1" x14ac:dyDescent="0.15">
      <c r="A20" s="320" t="s">
        <v>209</v>
      </c>
      <c r="B20" s="321"/>
      <c r="C20" s="321"/>
      <c r="D20" s="321"/>
      <c r="E20" s="321"/>
      <c r="F20" s="321"/>
      <c r="G20" s="322"/>
      <c r="H20" s="323">
        <v>0</v>
      </c>
      <c r="I20" s="324"/>
      <c r="J20" s="323">
        <v>8067</v>
      </c>
      <c r="K20" s="324"/>
      <c r="L20" s="323">
        <v>0</v>
      </c>
      <c r="M20" s="325"/>
      <c r="N20" s="324"/>
      <c r="O20" s="323">
        <v>0</v>
      </c>
      <c r="P20" s="325"/>
      <c r="Q20" s="325"/>
      <c r="R20" s="325"/>
      <c r="S20" s="325"/>
      <c r="T20" s="324"/>
      <c r="U20" s="323">
        <v>8067</v>
      </c>
      <c r="V20" s="325"/>
      <c r="W20" s="325"/>
      <c r="X20" s="326"/>
    </row>
    <row r="21" spans="1:24" ht="15" customHeight="1" x14ac:dyDescent="0.15">
      <c r="A21" s="327" t="s">
        <v>210</v>
      </c>
      <c r="B21" s="328"/>
      <c r="C21" s="328"/>
      <c r="D21" s="328"/>
      <c r="E21" s="328"/>
      <c r="F21" s="328"/>
      <c r="G21" s="329"/>
      <c r="H21" s="330">
        <v>0</v>
      </c>
      <c r="I21" s="331"/>
      <c r="J21" s="330">
        <v>0</v>
      </c>
      <c r="K21" s="331"/>
      <c r="L21" s="330">
        <v>0</v>
      </c>
      <c r="M21" s="332"/>
      <c r="N21" s="331"/>
      <c r="O21" s="330">
        <v>0</v>
      </c>
      <c r="P21" s="332"/>
      <c r="Q21" s="332"/>
      <c r="R21" s="332"/>
      <c r="S21" s="332"/>
      <c r="T21" s="331"/>
      <c r="U21" s="330">
        <v>0</v>
      </c>
      <c r="V21" s="332"/>
      <c r="W21" s="332"/>
      <c r="X21" s="333"/>
    </row>
    <row r="22" spans="1:24" ht="15" customHeight="1" x14ac:dyDescent="0.15">
      <c r="A22" s="320" t="s">
        <v>211</v>
      </c>
      <c r="B22" s="321"/>
      <c r="C22" s="321"/>
      <c r="D22" s="321"/>
      <c r="E22" s="321"/>
      <c r="F22" s="321"/>
      <c r="G22" s="322"/>
      <c r="H22" s="323">
        <v>0</v>
      </c>
      <c r="I22" s="324"/>
      <c r="J22" s="323">
        <v>0</v>
      </c>
      <c r="K22" s="324"/>
      <c r="L22" s="323">
        <v>0</v>
      </c>
      <c r="M22" s="325"/>
      <c r="N22" s="324"/>
      <c r="O22" s="323">
        <v>0</v>
      </c>
      <c r="P22" s="325"/>
      <c r="Q22" s="325"/>
      <c r="R22" s="325"/>
      <c r="S22" s="325"/>
      <c r="T22" s="324"/>
      <c r="U22" s="323">
        <v>0</v>
      </c>
      <c r="V22" s="325"/>
      <c r="W22" s="325"/>
      <c r="X22" s="326"/>
    </row>
    <row r="23" spans="1:24" ht="15" customHeight="1" x14ac:dyDescent="0.15">
      <c r="A23" s="320" t="s">
        <v>212</v>
      </c>
      <c r="B23" s="321"/>
      <c r="C23" s="321"/>
      <c r="D23" s="321"/>
      <c r="E23" s="321"/>
      <c r="F23" s="321"/>
      <c r="G23" s="322"/>
      <c r="H23" s="323">
        <v>0</v>
      </c>
      <c r="I23" s="324"/>
      <c r="J23" s="323">
        <v>0</v>
      </c>
      <c r="K23" s="324"/>
      <c r="L23" s="323">
        <v>0</v>
      </c>
      <c r="M23" s="325"/>
      <c r="N23" s="324"/>
      <c r="O23" s="323">
        <v>0</v>
      </c>
      <c r="P23" s="325"/>
      <c r="Q23" s="325"/>
      <c r="R23" s="325"/>
      <c r="S23" s="325"/>
      <c r="T23" s="324"/>
      <c r="U23" s="323">
        <v>0</v>
      </c>
      <c r="V23" s="325"/>
      <c r="W23" s="325"/>
      <c r="X23" s="326"/>
    </row>
    <row r="24" spans="1:24" ht="15" customHeight="1" x14ac:dyDescent="0.15">
      <c r="A24" s="301" t="s">
        <v>0</v>
      </c>
      <c r="B24" s="302"/>
      <c r="C24" s="302"/>
      <c r="D24" s="302"/>
      <c r="E24" s="302"/>
      <c r="F24" s="302"/>
      <c r="G24" s="303"/>
      <c r="H24" s="304" t="s">
        <v>0</v>
      </c>
      <c r="I24" s="303"/>
      <c r="J24" s="304" t="s">
        <v>0</v>
      </c>
      <c r="K24" s="303"/>
      <c r="L24" s="304" t="s">
        <v>0</v>
      </c>
      <c r="M24" s="302"/>
      <c r="N24" s="303"/>
      <c r="O24" s="304" t="s">
        <v>0</v>
      </c>
      <c r="P24" s="302"/>
      <c r="Q24" s="302"/>
      <c r="R24" s="302"/>
      <c r="S24" s="302"/>
      <c r="T24" s="303"/>
      <c r="U24" s="304" t="s">
        <v>0</v>
      </c>
      <c r="V24" s="302"/>
      <c r="W24" s="302"/>
      <c r="X24" s="305"/>
    </row>
    <row r="25" spans="1:24" ht="15" customHeight="1" x14ac:dyDescent="0.15">
      <c r="A25" s="327" t="s">
        <v>213</v>
      </c>
      <c r="B25" s="328"/>
      <c r="C25" s="328"/>
      <c r="D25" s="328"/>
      <c r="E25" s="328"/>
      <c r="F25" s="328"/>
      <c r="G25" s="329"/>
      <c r="H25" s="330">
        <f>H11+H15+H21</f>
        <v>17722108.420000002</v>
      </c>
      <c r="I25" s="331"/>
      <c r="J25" s="330">
        <f>J11+J15+J21</f>
        <v>21638619</v>
      </c>
      <c r="K25" s="331"/>
      <c r="L25" s="330">
        <f>L11+L15+L21</f>
        <v>-123867</v>
      </c>
      <c r="M25" s="332"/>
      <c r="N25" s="331"/>
      <c r="O25" s="330">
        <f>O11+O15+O21</f>
        <v>0</v>
      </c>
      <c r="P25" s="332"/>
      <c r="Q25" s="332"/>
      <c r="R25" s="332"/>
      <c r="S25" s="332"/>
      <c r="T25" s="331"/>
      <c r="U25" s="330">
        <f>U11+U15+U21</f>
        <v>39236860</v>
      </c>
      <c r="V25" s="332"/>
      <c r="W25" s="332"/>
      <c r="X25" s="333"/>
    </row>
    <row r="26" spans="1:24" ht="15" customHeight="1" x14ac:dyDescent="0.15">
      <c r="A26" s="301" t="s">
        <v>0</v>
      </c>
      <c r="B26" s="302"/>
      <c r="C26" s="302"/>
      <c r="D26" s="302"/>
      <c r="E26" s="302"/>
      <c r="F26" s="302"/>
      <c r="G26" s="303"/>
      <c r="H26" s="304" t="s">
        <v>0</v>
      </c>
      <c r="I26" s="303"/>
      <c r="J26" s="304" t="s">
        <v>0</v>
      </c>
      <c r="K26" s="303"/>
      <c r="L26" s="304" t="s">
        <v>0</v>
      </c>
      <c r="M26" s="302"/>
      <c r="N26" s="303"/>
      <c r="O26" s="304" t="s">
        <v>0</v>
      </c>
      <c r="P26" s="302"/>
      <c r="Q26" s="302"/>
      <c r="R26" s="302"/>
      <c r="S26" s="302"/>
      <c r="T26" s="303"/>
      <c r="U26" s="304" t="s">
        <v>0</v>
      </c>
      <c r="V26" s="302"/>
      <c r="W26" s="302"/>
      <c r="X26" s="305"/>
    </row>
    <row r="27" spans="1:24" ht="15" customHeight="1" x14ac:dyDescent="0.15">
      <c r="A27" s="327" t="s">
        <v>214</v>
      </c>
      <c r="B27" s="328"/>
      <c r="C27" s="328"/>
      <c r="D27" s="328"/>
      <c r="E27" s="328"/>
      <c r="F27" s="328"/>
      <c r="G27" s="329"/>
      <c r="H27" s="330">
        <v>0</v>
      </c>
      <c r="I27" s="331"/>
      <c r="J27" s="330">
        <v>0</v>
      </c>
      <c r="K27" s="331"/>
      <c r="L27" s="330">
        <v>0</v>
      </c>
      <c r="M27" s="332"/>
      <c r="N27" s="331"/>
      <c r="O27" s="330">
        <v>0</v>
      </c>
      <c r="P27" s="332"/>
      <c r="Q27" s="332"/>
      <c r="R27" s="332"/>
      <c r="S27" s="332"/>
      <c r="T27" s="331"/>
      <c r="U27" s="330">
        <v>0</v>
      </c>
      <c r="V27" s="332"/>
      <c r="W27" s="332"/>
      <c r="X27" s="333"/>
    </row>
    <row r="28" spans="1:24" ht="15" customHeight="1" x14ac:dyDescent="0.15">
      <c r="A28" s="320" t="s">
        <v>201</v>
      </c>
      <c r="B28" s="321"/>
      <c r="C28" s="321"/>
      <c r="D28" s="321"/>
      <c r="E28" s="321"/>
      <c r="F28" s="321"/>
      <c r="G28" s="322"/>
      <c r="H28" s="323">
        <v>0</v>
      </c>
      <c r="I28" s="324"/>
      <c r="J28" s="323">
        <v>0</v>
      </c>
      <c r="K28" s="324"/>
      <c r="L28" s="323">
        <v>0</v>
      </c>
      <c r="M28" s="325"/>
      <c r="N28" s="324"/>
      <c r="O28" s="323">
        <v>0</v>
      </c>
      <c r="P28" s="325"/>
      <c r="Q28" s="325"/>
      <c r="R28" s="325"/>
      <c r="S28" s="325"/>
      <c r="T28" s="324"/>
      <c r="U28" s="323">
        <v>0</v>
      </c>
      <c r="V28" s="325"/>
      <c r="W28" s="325"/>
      <c r="X28" s="326"/>
    </row>
    <row r="29" spans="1:24" ht="15" customHeight="1" x14ac:dyDescent="0.15">
      <c r="A29" s="320" t="s">
        <v>202</v>
      </c>
      <c r="B29" s="321"/>
      <c r="C29" s="321"/>
      <c r="D29" s="321"/>
      <c r="E29" s="321"/>
      <c r="F29" s="321"/>
      <c r="G29" s="322"/>
      <c r="H29" s="323">
        <v>0</v>
      </c>
      <c r="I29" s="324"/>
      <c r="J29" s="323">
        <v>0</v>
      </c>
      <c r="K29" s="324"/>
      <c r="L29" s="323">
        <v>0</v>
      </c>
      <c r="M29" s="325"/>
      <c r="N29" s="324"/>
      <c r="O29" s="323">
        <v>0</v>
      </c>
      <c r="P29" s="325"/>
      <c r="Q29" s="325"/>
      <c r="R29" s="325"/>
      <c r="S29" s="325"/>
      <c r="T29" s="324"/>
      <c r="U29" s="323">
        <v>0</v>
      </c>
      <c r="V29" s="325"/>
      <c r="W29" s="325"/>
      <c r="X29" s="326"/>
    </row>
    <row r="30" spans="1:24" ht="15" customHeight="1" x14ac:dyDescent="0.15">
      <c r="A30" s="320" t="s">
        <v>203</v>
      </c>
      <c r="B30" s="321"/>
      <c r="C30" s="321"/>
      <c r="D30" s="321"/>
      <c r="E30" s="321"/>
      <c r="F30" s="321"/>
      <c r="G30" s="322"/>
      <c r="H30" s="323">
        <v>0</v>
      </c>
      <c r="I30" s="324"/>
      <c r="J30" s="323">
        <v>0</v>
      </c>
      <c r="K30" s="324"/>
      <c r="L30" s="323">
        <v>0</v>
      </c>
      <c r="M30" s="325"/>
      <c r="N30" s="324"/>
      <c r="O30" s="323">
        <v>0</v>
      </c>
      <c r="P30" s="325"/>
      <c r="Q30" s="325"/>
      <c r="R30" s="325"/>
      <c r="S30" s="325"/>
      <c r="T30" s="324"/>
      <c r="U30" s="323">
        <v>0</v>
      </c>
      <c r="V30" s="325"/>
      <c r="W30" s="325"/>
      <c r="X30" s="326"/>
    </row>
    <row r="31" spans="1:24" ht="15" customHeight="1" x14ac:dyDescent="0.15">
      <c r="A31" s="327" t="s">
        <v>215</v>
      </c>
      <c r="B31" s="328"/>
      <c r="C31" s="328"/>
      <c r="D31" s="328"/>
      <c r="E31" s="328"/>
      <c r="F31" s="328"/>
      <c r="G31" s="329"/>
      <c r="H31" s="330">
        <v>0</v>
      </c>
      <c r="I31" s="331"/>
      <c r="J31" s="334">
        <v>-3150181</v>
      </c>
      <c r="K31" s="335"/>
      <c r="L31" s="336">
        <v>607987</v>
      </c>
      <c r="M31" s="337"/>
      <c r="N31" s="338"/>
      <c r="O31" s="330">
        <v>0</v>
      </c>
      <c r="P31" s="332"/>
      <c r="Q31" s="332"/>
      <c r="R31" s="332"/>
      <c r="S31" s="332"/>
      <c r="T31" s="331"/>
      <c r="U31" s="339">
        <v>-2542194</v>
      </c>
      <c r="V31" s="340"/>
      <c r="W31" s="340"/>
      <c r="X31" s="341"/>
    </row>
    <row r="32" spans="1:24" ht="15" customHeight="1" x14ac:dyDescent="0.15">
      <c r="A32" s="320" t="s">
        <v>205</v>
      </c>
      <c r="B32" s="321"/>
      <c r="C32" s="321"/>
      <c r="D32" s="321"/>
      <c r="E32" s="321"/>
      <c r="F32" s="321"/>
      <c r="G32" s="322"/>
      <c r="H32" s="323">
        <v>0</v>
      </c>
      <c r="I32" s="324"/>
      <c r="J32" s="323">
        <v>0</v>
      </c>
      <c r="K32" s="324"/>
      <c r="L32" s="323">
        <v>484120</v>
      </c>
      <c r="M32" s="325"/>
      <c r="N32" s="324"/>
      <c r="O32" s="323">
        <v>0</v>
      </c>
      <c r="P32" s="325"/>
      <c r="Q32" s="325"/>
      <c r="R32" s="325"/>
      <c r="S32" s="325"/>
      <c r="T32" s="324"/>
      <c r="U32" s="323">
        <v>484120</v>
      </c>
      <c r="V32" s="325"/>
      <c r="W32" s="325"/>
      <c r="X32" s="326"/>
    </row>
    <row r="33" spans="1:24" ht="15" customHeight="1" x14ac:dyDescent="0.15">
      <c r="A33" s="320" t="s">
        <v>206</v>
      </c>
      <c r="B33" s="321"/>
      <c r="C33" s="321"/>
      <c r="D33" s="321"/>
      <c r="E33" s="321"/>
      <c r="F33" s="321"/>
      <c r="G33" s="322"/>
      <c r="H33" s="323">
        <v>0</v>
      </c>
      <c r="I33" s="324"/>
      <c r="J33" s="342">
        <v>-3150181</v>
      </c>
      <c r="K33" s="343"/>
      <c r="L33" s="344">
        <v>123867</v>
      </c>
      <c r="M33" s="345"/>
      <c r="N33" s="346"/>
      <c r="O33" s="323">
        <v>0</v>
      </c>
      <c r="P33" s="325"/>
      <c r="Q33" s="325"/>
      <c r="R33" s="325"/>
      <c r="S33" s="325"/>
      <c r="T33" s="324"/>
      <c r="U33" s="347">
        <v>-3026314</v>
      </c>
      <c r="V33" s="348"/>
      <c r="W33" s="348"/>
      <c r="X33" s="349"/>
    </row>
    <row r="34" spans="1:24" ht="15" customHeight="1" x14ac:dyDescent="0.15">
      <c r="A34" s="320" t="s">
        <v>207</v>
      </c>
      <c r="B34" s="321"/>
      <c r="C34" s="321"/>
      <c r="D34" s="321"/>
      <c r="E34" s="321"/>
      <c r="F34" s="321"/>
      <c r="G34" s="322"/>
      <c r="H34" s="323">
        <v>0</v>
      </c>
      <c r="I34" s="324"/>
      <c r="J34" s="323">
        <v>0</v>
      </c>
      <c r="K34" s="324"/>
      <c r="L34" s="323">
        <v>0</v>
      </c>
      <c r="M34" s="325"/>
      <c r="N34" s="324"/>
      <c r="O34" s="323">
        <v>0</v>
      </c>
      <c r="P34" s="325"/>
      <c r="Q34" s="325"/>
      <c r="R34" s="325"/>
      <c r="S34" s="325"/>
      <c r="T34" s="324"/>
      <c r="U34" s="323">
        <v>0</v>
      </c>
      <c r="V34" s="325"/>
      <c r="W34" s="325"/>
      <c r="X34" s="326"/>
    </row>
    <row r="35" spans="1:24" ht="15" customHeight="1" x14ac:dyDescent="0.15">
      <c r="A35" s="320" t="s">
        <v>208</v>
      </c>
      <c r="B35" s="321"/>
      <c r="C35" s="321"/>
      <c r="D35" s="321"/>
      <c r="E35" s="321"/>
      <c r="F35" s="321"/>
      <c r="G35" s="322"/>
      <c r="H35" s="323">
        <v>0</v>
      </c>
      <c r="I35" s="324"/>
      <c r="J35" s="323">
        <v>0</v>
      </c>
      <c r="K35" s="324"/>
      <c r="L35" s="323">
        <v>0</v>
      </c>
      <c r="M35" s="325"/>
      <c r="N35" s="324"/>
      <c r="O35" s="323">
        <v>0</v>
      </c>
      <c r="P35" s="325"/>
      <c r="Q35" s="325"/>
      <c r="R35" s="325"/>
      <c r="S35" s="325"/>
      <c r="T35" s="324"/>
      <c r="U35" s="323">
        <v>0</v>
      </c>
      <c r="V35" s="325"/>
      <c r="W35" s="325"/>
      <c r="X35" s="326"/>
    </row>
    <row r="36" spans="1:24" ht="15" customHeight="1" x14ac:dyDescent="0.15">
      <c r="A36" s="320" t="s">
        <v>209</v>
      </c>
      <c r="B36" s="321"/>
      <c r="C36" s="321"/>
      <c r="D36" s="321"/>
      <c r="E36" s="321"/>
      <c r="F36" s="321"/>
      <c r="G36" s="322"/>
      <c r="H36" s="323">
        <v>0</v>
      </c>
      <c r="I36" s="324"/>
      <c r="J36" s="323">
        <v>0</v>
      </c>
      <c r="K36" s="324"/>
      <c r="L36" s="323">
        <v>0</v>
      </c>
      <c r="M36" s="325"/>
      <c r="N36" s="324"/>
      <c r="O36" s="323">
        <v>0</v>
      </c>
      <c r="P36" s="325"/>
      <c r="Q36" s="325"/>
      <c r="R36" s="325"/>
      <c r="S36" s="325"/>
      <c r="T36" s="324"/>
      <c r="U36" s="323">
        <v>0</v>
      </c>
      <c r="V36" s="325"/>
      <c r="W36" s="325"/>
      <c r="X36" s="326"/>
    </row>
    <row r="37" spans="1:24" ht="15" customHeight="1" x14ac:dyDescent="0.15">
      <c r="A37" s="327" t="s">
        <v>216</v>
      </c>
      <c r="B37" s="328"/>
      <c r="C37" s="328"/>
      <c r="D37" s="328"/>
      <c r="E37" s="328"/>
      <c r="F37" s="328"/>
      <c r="G37" s="329"/>
      <c r="H37" s="330">
        <v>0</v>
      </c>
      <c r="I37" s="331"/>
      <c r="J37" s="330">
        <v>0</v>
      </c>
      <c r="K37" s="331"/>
      <c r="L37" s="330">
        <v>0</v>
      </c>
      <c r="M37" s="332"/>
      <c r="N37" s="331"/>
      <c r="O37" s="330">
        <v>0</v>
      </c>
      <c r="P37" s="332"/>
      <c r="Q37" s="332"/>
      <c r="R37" s="332"/>
      <c r="S37" s="332"/>
      <c r="T37" s="331"/>
      <c r="U37" s="330">
        <v>0</v>
      </c>
      <c r="V37" s="332"/>
      <c r="W37" s="332"/>
      <c r="X37" s="333"/>
    </row>
    <row r="38" spans="1:24" ht="15" customHeight="1" x14ac:dyDescent="0.15">
      <c r="A38" s="320" t="s">
        <v>211</v>
      </c>
      <c r="B38" s="321"/>
      <c r="C38" s="321"/>
      <c r="D38" s="321"/>
      <c r="E38" s="321"/>
      <c r="F38" s="321"/>
      <c r="G38" s="322"/>
      <c r="H38" s="323">
        <v>0</v>
      </c>
      <c r="I38" s="324"/>
      <c r="J38" s="323">
        <v>0</v>
      </c>
      <c r="K38" s="324"/>
      <c r="L38" s="323">
        <v>0</v>
      </c>
      <c r="M38" s="325"/>
      <c r="N38" s="324"/>
      <c r="O38" s="323">
        <v>0</v>
      </c>
      <c r="P38" s="325"/>
      <c r="Q38" s="325"/>
      <c r="R38" s="325"/>
      <c r="S38" s="325"/>
      <c r="T38" s="324"/>
      <c r="U38" s="323">
        <v>0</v>
      </c>
      <c r="V38" s="325"/>
      <c r="W38" s="325"/>
      <c r="X38" s="326"/>
    </row>
    <row r="39" spans="1:24" ht="15" customHeight="1" x14ac:dyDescent="0.15">
      <c r="A39" s="320" t="s">
        <v>212</v>
      </c>
      <c r="B39" s="321"/>
      <c r="C39" s="321"/>
      <c r="D39" s="321"/>
      <c r="E39" s="321"/>
      <c r="F39" s="321"/>
      <c r="G39" s="322"/>
      <c r="H39" s="323">
        <v>0</v>
      </c>
      <c r="I39" s="324"/>
      <c r="J39" s="323">
        <v>0</v>
      </c>
      <c r="K39" s="324"/>
      <c r="L39" s="323">
        <v>0</v>
      </c>
      <c r="M39" s="325"/>
      <c r="N39" s="324"/>
      <c r="O39" s="323">
        <v>0</v>
      </c>
      <c r="P39" s="325"/>
      <c r="Q39" s="325"/>
      <c r="R39" s="325"/>
      <c r="S39" s="325"/>
      <c r="T39" s="324"/>
      <c r="U39" s="323">
        <v>0</v>
      </c>
      <c r="V39" s="325"/>
      <c r="W39" s="325"/>
      <c r="X39" s="326"/>
    </row>
    <row r="40" spans="1:24" ht="15" customHeight="1" x14ac:dyDescent="0.15">
      <c r="A40" s="301" t="s">
        <v>0</v>
      </c>
      <c r="B40" s="302"/>
      <c r="C40" s="302"/>
      <c r="D40" s="302"/>
      <c r="E40" s="302"/>
      <c r="F40" s="302"/>
      <c r="G40" s="303"/>
      <c r="H40" s="304" t="s">
        <v>0</v>
      </c>
      <c r="I40" s="303"/>
      <c r="J40" s="304" t="s">
        <v>0</v>
      </c>
      <c r="K40" s="303"/>
      <c r="L40" s="304" t="s">
        <v>0</v>
      </c>
      <c r="M40" s="302"/>
      <c r="N40" s="303"/>
      <c r="O40" s="304" t="s">
        <v>0</v>
      </c>
      <c r="P40" s="302"/>
      <c r="Q40" s="302"/>
      <c r="R40" s="302"/>
      <c r="S40" s="302"/>
      <c r="T40" s="303"/>
      <c r="U40" s="304" t="s">
        <v>0</v>
      </c>
      <c r="V40" s="302"/>
      <c r="W40" s="302"/>
      <c r="X40" s="305"/>
    </row>
    <row r="41" spans="1:24" ht="15" customHeight="1" x14ac:dyDescent="0.15">
      <c r="A41" s="354" t="s">
        <v>217</v>
      </c>
      <c r="B41" s="355"/>
      <c r="C41" s="355"/>
      <c r="D41" s="355"/>
      <c r="E41" s="355"/>
      <c r="F41" s="355"/>
      <c r="G41" s="356"/>
      <c r="H41" s="357">
        <v>17722108</v>
      </c>
      <c r="I41" s="358"/>
      <c r="J41" s="357">
        <v>18488438</v>
      </c>
      <c r="K41" s="358"/>
      <c r="L41" s="357">
        <v>484120</v>
      </c>
      <c r="M41" s="357"/>
      <c r="N41" s="358"/>
      <c r="O41" s="357">
        <v>0</v>
      </c>
      <c r="P41" s="357"/>
      <c r="Q41" s="357"/>
      <c r="R41" s="357"/>
      <c r="S41" s="357"/>
      <c r="T41" s="358"/>
      <c r="U41" s="357">
        <v>36694666</v>
      </c>
      <c r="V41" s="357"/>
      <c r="W41" s="357"/>
      <c r="X41" s="359"/>
    </row>
    <row r="42" spans="1:24" ht="15" customHeight="1" x14ac:dyDescent="0.15">
      <c r="A42" s="178"/>
      <c r="B42" s="178"/>
      <c r="C42" s="178"/>
      <c r="D42" s="178"/>
      <c r="E42" s="178"/>
      <c r="F42" s="178"/>
      <c r="G42" s="178"/>
      <c r="H42" s="179"/>
      <c r="I42" s="179"/>
      <c r="J42" s="179"/>
      <c r="K42" s="179"/>
      <c r="L42" s="179"/>
      <c r="M42" s="179"/>
      <c r="N42" s="179"/>
      <c r="O42" s="179"/>
      <c r="P42" s="179"/>
      <c r="Q42" s="179"/>
      <c r="R42" s="179"/>
      <c r="S42" s="179"/>
      <c r="T42" s="179"/>
      <c r="U42" s="179"/>
      <c r="V42" s="179"/>
      <c r="W42" s="179"/>
      <c r="X42" s="179"/>
    </row>
    <row r="43" spans="1:24" ht="15" customHeight="1" x14ac:dyDescent="0.15">
      <c r="A43" s="180"/>
      <c r="B43" s="350"/>
      <c r="C43" s="350"/>
      <c r="D43" s="350"/>
      <c r="E43" s="350"/>
      <c r="F43" s="350"/>
      <c r="G43" s="350"/>
      <c r="H43" s="350"/>
      <c r="I43" s="350"/>
      <c r="J43" s="350"/>
      <c r="K43" s="350"/>
      <c r="L43" s="350"/>
      <c r="M43" s="350"/>
      <c r="N43" s="350"/>
      <c r="O43" s="350"/>
      <c r="P43" s="350"/>
      <c r="Q43" s="350"/>
      <c r="R43" s="350"/>
      <c r="S43" s="350"/>
      <c r="T43" s="350"/>
      <c r="U43" s="350"/>
      <c r="V43" s="180"/>
      <c r="W43" s="180"/>
      <c r="X43" s="180"/>
    </row>
    <row r="44" spans="1:24" ht="15" customHeight="1" x14ac:dyDescent="0.15">
      <c r="A44" s="180"/>
      <c r="B44" s="180"/>
      <c r="C44" s="180"/>
      <c r="D44" s="180"/>
      <c r="E44" s="180"/>
      <c r="F44" s="175"/>
      <c r="G44" s="175"/>
      <c r="H44" s="175"/>
      <c r="I44" s="180"/>
      <c r="J44" s="180"/>
      <c r="K44" s="175"/>
      <c r="L44" s="175"/>
      <c r="M44" s="175"/>
      <c r="N44" s="175"/>
      <c r="O44" s="175"/>
      <c r="P44" s="175"/>
      <c r="Q44" s="180"/>
      <c r="R44" s="180"/>
      <c r="S44" s="180"/>
      <c r="T44" s="180"/>
      <c r="U44" s="180"/>
      <c r="V44" s="180"/>
      <c r="W44" s="180"/>
      <c r="X44" s="180"/>
    </row>
    <row r="45" spans="1:24" ht="15" customHeight="1" x14ac:dyDescent="0.15">
      <c r="A45" s="180"/>
      <c r="B45" s="180"/>
      <c r="C45" s="180"/>
      <c r="D45" s="180"/>
      <c r="E45" s="180"/>
      <c r="F45" s="175"/>
      <c r="G45" s="175"/>
      <c r="H45" s="175"/>
      <c r="I45" s="180"/>
      <c r="J45" s="180"/>
      <c r="K45" s="175"/>
      <c r="L45" s="175"/>
      <c r="M45" s="175"/>
      <c r="N45" s="175"/>
      <c r="O45" s="175"/>
      <c r="P45" s="175"/>
      <c r="Q45" s="180"/>
      <c r="R45" s="180"/>
      <c r="S45" s="180"/>
      <c r="T45" s="180"/>
      <c r="U45" s="180"/>
      <c r="V45" s="180"/>
      <c r="W45" s="180"/>
      <c r="X45" s="180"/>
    </row>
    <row r="46" spans="1:24" ht="15" customHeight="1" x14ac:dyDescent="0.15">
      <c r="A46" s="180"/>
      <c r="B46" s="181"/>
      <c r="C46" s="181"/>
      <c r="D46" s="181"/>
      <c r="E46" s="180"/>
      <c r="F46" s="351"/>
      <c r="G46" s="351"/>
      <c r="H46" s="351"/>
      <c r="I46" s="180"/>
      <c r="J46" s="180"/>
      <c r="K46" s="352" t="s">
        <v>0</v>
      </c>
      <c r="L46" s="352"/>
      <c r="M46" s="352"/>
      <c r="N46" s="352"/>
      <c r="O46" s="352"/>
      <c r="P46" s="352"/>
      <c r="Q46" s="353"/>
      <c r="R46" s="353"/>
      <c r="S46" s="180"/>
      <c r="T46" s="180"/>
      <c r="U46" s="180"/>
      <c r="V46" s="180"/>
      <c r="W46" s="180"/>
      <c r="X46" s="180"/>
    </row>
    <row r="47" spans="1:24" ht="15" customHeight="1" x14ac:dyDescent="0.15">
      <c r="A47" s="180"/>
      <c r="B47" s="175"/>
      <c r="C47" s="175"/>
      <c r="D47" s="175"/>
      <c r="E47" s="180"/>
      <c r="F47" s="351"/>
      <c r="G47" s="351"/>
      <c r="H47" s="351"/>
      <c r="I47" s="180"/>
      <c r="J47" s="180"/>
      <c r="K47" s="182"/>
      <c r="L47" s="182"/>
      <c r="M47" s="182"/>
      <c r="N47" s="182"/>
      <c r="O47" s="182"/>
      <c r="P47" s="182"/>
      <c r="Q47" s="182"/>
      <c r="R47" s="182"/>
      <c r="S47" s="180"/>
      <c r="T47" s="180"/>
      <c r="U47" s="180"/>
      <c r="V47" s="180"/>
      <c r="W47" s="180"/>
      <c r="X47" s="180"/>
    </row>
    <row r="48" spans="1:24" ht="15" customHeight="1" x14ac:dyDescent="0.15">
      <c r="A48" s="180"/>
      <c r="B48" s="309" t="s">
        <v>218</v>
      </c>
      <c r="C48" s="309"/>
      <c r="D48" s="309"/>
      <c r="E48" s="180"/>
      <c r="F48" s="351"/>
      <c r="G48" s="351"/>
      <c r="H48" s="351"/>
      <c r="I48" s="180"/>
      <c r="J48" s="180"/>
      <c r="K48" s="351" t="s">
        <v>219</v>
      </c>
      <c r="L48" s="351"/>
      <c r="M48" s="351"/>
      <c r="N48" s="351"/>
      <c r="O48" s="351"/>
      <c r="P48" s="351"/>
      <c r="Q48" s="351"/>
      <c r="R48" s="351"/>
      <c r="S48" s="180"/>
      <c r="T48" s="180"/>
      <c r="U48" s="180"/>
      <c r="V48" s="180"/>
      <c r="W48" s="180"/>
      <c r="X48" s="180"/>
    </row>
    <row r="49" spans="1:24" ht="15" customHeight="1" x14ac:dyDescent="0.15">
      <c r="A49" s="180"/>
      <c r="B49" s="351" t="s">
        <v>220</v>
      </c>
      <c r="C49" s="351"/>
      <c r="D49" s="351"/>
      <c r="E49" s="180"/>
      <c r="F49" s="351"/>
      <c r="G49" s="351"/>
      <c r="H49" s="351"/>
      <c r="I49" s="180"/>
      <c r="J49" s="180"/>
      <c r="K49" s="351" t="s">
        <v>221</v>
      </c>
      <c r="L49" s="351"/>
      <c r="M49" s="351"/>
      <c r="N49" s="351"/>
      <c r="O49" s="351"/>
      <c r="P49" s="351"/>
      <c r="Q49" s="351"/>
      <c r="R49" s="351"/>
      <c r="S49" s="180"/>
      <c r="T49" s="180"/>
      <c r="U49" s="180"/>
      <c r="V49" s="180"/>
      <c r="W49" s="180"/>
      <c r="X49" s="180"/>
    </row>
    <row r="50" spans="1:24" ht="15" customHeight="1" x14ac:dyDescent="0.15">
      <c r="A50" s="180"/>
      <c r="B50" s="351"/>
      <c r="C50" s="351"/>
      <c r="D50" s="351"/>
      <c r="E50" s="180"/>
      <c r="F50" s="351"/>
      <c r="G50" s="351"/>
      <c r="H50" s="351"/>
      <c r="I50" s="180"/>
      <c r="J50" s="180"/>
      <c r="K50" s="351"/>
      <c r="L50" s="351"/>
      <c r="M50" s="351"/>
      <c r="N50" s="351"/>
      <c r="O50" s="351"/>
      <c r="P50" s="351"/>
      <c r="Q50" s="351"/>
      <c r="R50" s="351"/>
      <c r="S50" s="180"/>
      <c r="T50" s="180"/>
      <c r="U50" s="180"/>
      <c r="V50" s="180"/>
      <c r="W50" s="180"/>
      <c r="X50" s="180"/>
    </row>
  </sheetData>
  <mergeCells count="207"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7" workbookViewId="0">
      <selection activeCell="B45" sqref="B44:R48"/>
    </sheetView>
  </sheetViews>
  <sheetFormatPr baseColWidth="10" defaultRowHeight="10.5" x14ac:dyDescent="0.15"/>
  <cols>
    <col min="3" max="3" width="19.33203125" customWidth="1"/>
    <col min="4" max="5" width="12" hidden="1" customWidth="1"/>
    <col min="6" max="6" width="1.6640625" hidden="1" customWidth="1"/>
    <col min="7" max="7" width="43.5" customWidth="1"/>
    <col min="8" max="8" width="21.83203125" customWidth="1"/>
    <col min="9" max="9" width="13" customWidth="1"/>
    <col min="10" max="10" width="20.1640625" customWidth="1"/>
    <col min="11" max="11" width="5.5" customWidth="1"/>
    <col min="12" max="12" width="18.83203125" customWidth="1"/>
    <col min="13" max="13" width="9.1640625" hidden="1" customWidth="1"/>
    <col min="14" max="14" width="6.5" customWidth="1"/>
    <col min="15" max="15" width="20.3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15.5" customWidth="1"/>
    <col min="22" max="22" width="6.83203125" customWidth="1"/>
    <col min="23" max="23" width="8.1640625" hidden="1" customWidth="1"/>
    <col min="24" max="24" width="22.6640625" customWidth="1"/>
  </cols>
  <sheetData>
    <row r="1" spans="1:24" ht="16.5" customHeight="1" x14ac:dyDescent="0.15">
      <c r="A1" s="363"/>
      <c r="B1" s="364"/>
      <c r="C1" s="364"/>
      <c r="D1" s="364"/>
      <c r="E1" s="364"/>
      <c r="F1" s="364"/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364"/>
      <c r="R1" s="364"/>
      <c r="S1" s="364"/>
      <c r="T1" s="364"/>
      <c r="U1" s="364"/>
      <c r="V1" s="364"/>
      <c r="W1" s="212"/>
      <c r="X1" s="213"/>
    </row>
    <row r="2" spans="1:24" ht="16.5" customHeight="1" x14ac:dyDescent="0.15">
      <c r="A2" s="365"/>
      <c r="B2" s="362"/>
      <c r="C2" s="362"/>
      <c r="D2" s="362"/>
      <c r="E2" s="362"/>
      <c r="F2" s="362"/>
      <c r="G2" s="362"/>
      <c r="H2" s="362"/>
      <c r="I2" s="362"/>
      <c r="J2" s="362"/>
      <c r="K2" s="362"/>
      <c r="L2" s="362"/>
      <c r="M2" s="362"/>
      <c r="N2" s="362"/>
      <c r="O2" s="362"/>
      <c r="P2" s="362"/>
      <c r="Q2" s="362"/>
      <c r="R2" s="362"/>
      <c r="S2" s="362"/>
      <c r="T2" s="362"/>
      <c r="U2" s="362"/>
      <c r="V2" s="362"/>
      <c r="W2" s="214"/>
      <c r="X2" s="215"/>
    </row>
    <row r="3" spans="1:24" ht="10.5" customHeight="1" x14ac:dyDescent="0.15">
      <c r="A3" s="365"/>
      <c r="B3" s="362"/>
      <c r="C3" s="362"/>
      <c r="D3" s="362"/>
      <c r="E3" s="362"/>
      <c r="F3" s="362"/>
      <c r="G3" s="362"/>
      <c r="H3" s="362"/>
      <c r="I3" s="362"/>
      <c r="J3" s="362"/>
      <c r="K3" s="362"/>
      <c r="L3" s="362"/>
      <c r="M3" s="362"/>
      <c r="N3" s="362"/>
      <c r="O3" s="362"/>
      <c r="P3" s="362"/>
      <c r="Q3" s="362"/>
      <c r="R3" s="362"/>
      <c r="S3" s="362"/>
      <c r="T3" s="362"/>
      <c r="U3" s="362"/>
      <c r="V3" s="362"/>
      <c r="W3" s="214"/>
      <c r="X3" s="215"/>
    </row>
    <row r="4" spans="1:24" ht="15" customHeight="1" x14ac:dyDescent="0.15">
      <c r="A4" s="365"/>
      <c r="B4" s="362"/>
      <c r="C4" s="362"/>
      <c r="D4" s="362"/>
      <c r="E4" s="362"/>
      <c r="F4" s="362"/>
      <c r="G4" s="362"/>
      <c r="H4" s="362"/>
      <c r="I4" s="362"/>
      <c r="J4" s="362"/>
      <c r="K4" s="362"/>
      <c r="L4" s="362"/>
      <c r="M4" s="362"/>
      <c r="N4" s="362"/>
      <c r="O4" s="362"/>
      <c r="P4" s="362"/>
      <c r="Q4" s="362"/>
      <c r="R4" s="362"/>
      <c r="S4" s="362"/>
      <c r="T4" s="362"/>
      <c r="U4" s="362"/>
      <c r="V4" s="362"/>
      <c r="W4" s="214"/>
      <c r="X4" s="215"/>
    </row>
    <row r="5" spans="1:24" ht="10.5" customHeight="1" x14ac:dyDescent="0.15">
      <c r="A5" s="365"/>
      <c r="B5" s="362"/>
      <c r="C5" s="362"/>
      <c r="D5" s="362"/>
      <c r="E5" s="362"/>
      <c r="F5" s="362"/>
      <c r="G5" s="362"/>
      <c r="H5" s="362"/>
      <c r="I5" s="362"/>
      <c r="J5" s="362"/>
      <c r="K5" s="362"/>
      <c r="L5" s="362"/>
      <c r="M5" s="362"/>
      <c r="N5" s="362"/>
      <c r="O5" s="362"/>
      <c r="P5" s="362"/>
      <c r="Q5" s="362"/>
      <c r="R5" s="362"/>
      <c r="S5" s="362"/>
      <c r="T5" s="362"/>
      <c r="U5" s="362"/>
      <c r="V5" s="362"/>
      <c r="W5" s="214"/>
      <c r="X5" s="215"/>
    </row>
    <row r="6" spans="1:24" ht="11.25" customHeight="1" x14ac:dyDescent="0.15">
      <c r="A6" s="365"/>
      <c r="B6" s="362"/>
      <c r="C6" s="362"/>
      <c r="D6" s="362"/>
      <c r="E6" s="362"/>
      <c r="F6" s="362"/>
      <c r="G6" s="362"/>
      <c r="H6" s="362"/>
      <c r="I6" s="362"/>
      <c r="J6" s="362"/>
      <c r="K6" s="362"/>
      <c r="L6" s="362"/>
      <c r="M6" s="362"/>
      <c r="N6" s="362"/>
      <c r="O6" s="362"/>
      <c r="P6" s="362"/>
      <c r="Q6" s="362"/>
      <c r="R6" s="362"/>
      <c r="S6" s="362"/>
      <c r="T6" s="362"/>
      <c r="U6" s="362"/>
      <c r="V6" s="362"/>
      <c r="W6" s="216"/>
      <c r="X6" s="215"/>
    </row>
    <row r="7" spans="1:24" ht="12.75" hidden="1" customHeight="1" x14ac:dyDescent="0.15">
      <c r="A7" s="365"/>
      <c r="B7" s="362"/>
      <c r="C7" s="362"/>
      <c r="D7" s="362"/>
      <c r="E7" s="362"/>
      <c r="F7" s="362"/>
      <c r="G7" s="362"/>
      <c r="H7" s="362"/>
      <c r="I7" s="362"/>
      <c r="J7" s="362"/>
      <c r="K7" s="362"/>
      <c r="L7" s="362"/>
      <c r="M7" s="362"/>
      <c r="N7" s="362"/>
      <c r="O7" s="362"/>
      <c r="P7" s="362"/>
      <c r="Q7" s="362"/>
      <c r="R7" s="362"/>
      <c r="S7" s="362"/>
      <c r="T7" s="362"/>
      <c r="U7" s="362"/>
      <c r="V7" s="362"/>
      <c r="W7" s="216"/>
      <c r="X7" s="215"/>
    </row>
    <row r="8" spans="1:24" ht="7.15" customHeight="1" x14ac:dyDescent="0.15">
      <c r="A8" s="365"/>
      <c r="B8" s="362"/>
      <c r="C8" s="362"/>
      <c r="D8" s="362"/>
      <c r="E8" s="362"/>
      <c r="F8" s="362"/>
      <c r="G8" s="362"/>
      <c r="H8" s="362"/>
      <c r="I8" s="362"/>
      <c r="J8" s="362"/>
      <c r="K8" s="362"/>
      <c r="L8" s="362"/>
      <c r="M8" s="362"/>
      <c r="N8" s="362"/>
      <c r="O8" s="362"/>
      <c r="P8" s="362"/>
      <c r="Q8" s="362"/>
      <c r="R8" s="362"/>
      <c r="S8" s="362"/>
      <c r="T8" s="362"/>
      <c r="U8" s="362"/>
      <c r="V8" s="362"/>
      <c r="W8" s="216"/>
      <c r="X8" s="215"/>
    </row>
    <row r="9" spans="1:24" ht="55.15" customHeight="1" x14ac:dyDescent="0.15">
      <c r="A9" s="371" t="s">
        <v>16</v>
      </c>
      <c r="B9" s="372"/>
      <c r="C9" s="372"/>
      <c r="D9" s="372"/>
      <c r="E9" s="372"/>
      <c r="F9" s="372"/>
      <c r="G9" s="373"/>
      <c r="H9" s="374" t="s">
        <v>196</v>
      </c>
      <c r="I9" s="375"/>
      <c r="J9" s="374" t="s">
        <v>197</v>
      </c>
      <c r="K9" s="375"/>
      <c r="L9" s="374" t="s">
        <v>198</v>
      </c>
      <c r="M9" s="376"/>
      <c r="N9" s="375"/>
      <c r="O9" s="374" t="s">
        <v>199</v>
      </c>
      <c r="P9" s="376"/>
      <c r="Q9" s="376"/>
      <c r="R9" s="376"/>
      <c r="S9" s="376"/>
      <c r="T9" s="375"/>
      <c r="U9" s="377" t="s">
        <v>171</v>
      </c>
      <c r="V9" s="378"/>
      <c r="W9" s="378"/>
      <c r="X9" s="379"/>
    </row>
    <row r="10" spans="1:24" ht="12.75" x14ac:dyDescent="0.15">
      <c r="A10" s="366" t="s">
        <v>0</v>
      </c>
      <c r="B10" s="367"/>
      <c r="C10" s="367"/>
      <c r="D10" s="367"/>
      <c r="E10" s="367"/>
      <c r="F10" s="367"/>
      <c r="G10" s="367"/>
      <c r="H10" s="368" t="s">
        <v>0</v>
      </c>
      <c r="I10" s="369"/>
      <c r="J10" s="368" t="s">
        <v>0</v>
      </c>
      <c r="K10" s="369"/>
      <c r="L10" s="368" t="s">
        <v>0</v>
      </c>
      <c r="M10" s="370"/>
      <c r="N10" s="369"/>
      <c r="O10" s="368" t="s">
        <v>0</v>
      </c>
      <c r="P10" s="370"/>
      <c r="Q10" s="370"/>
      <c r="R10" s="370"/>
      <c r="S10" s="370"/>
      <c r="T10" s="369"/>
      <c r="U10" s="368" t="s">
        <v>0</v>
      </c>
      <c r="V10" s="370"/>
      <c r="W10" s="370"/>
      <c r="X10" s="369"/>
    </row>
    <row r="11" spans="1:24" ht="17.45" customHeight="1" x14ac:dyDescent="0.15">
      <c r="A11" s="385" t="s">
        <v>225</v>
      </c>
      <c r="B11" s="386"/>
      <c r="C11" s="386"/>
      <c r="D11" s="386"/>
      <c r="E11" s="386"/>
      <c r="F11" s="386"/>
      <c r="G11" s="386"/>
      <c r="H11" s="387">
        <v>17722108.420000002</v>
      </c>
      <c r="I11" s="388"/>
      <c r="J11" s="387">
        <v>0</v>
      </c>
      <c r="K11" s="388"/>
      <c r="L11" s="387">
        <v>0</v>
      </c>
      <c r="M11" s="389"/>
      <c r="N11" s="388"/>
      <c r="O11" s="387">
        <v>0</v>
      </c>
      <c r="P11" s="389"/>
      <c r="Q11" s="389"/>
      <c r="R11" s="389"/>
      <c r="S11" s="389"/>
      <c r="T11" s="388"/>
      <c r="U11" s="387">
        <v>17722108</v>
      </c>
      <c r="V11" s="389"/>
      <c r="W11" s="389"/>
      <c r="X11" s="388"/>
    </row>
    <row r="12" spans="1:24" ht="13.15" customHeight="1" x14ac:dyDescent="0.15">
      <c r="A12" s="380" t="s">
        <v>201</v>
      </c>
      <c r="B12" s="381"/>
      <c r="C12" s="381"/>
      <c r="D12" s="381"/>
      <c r="E12" s="381"/>
      <c r="F12" s="381"/>
      <c r="G12" s="381"/>
      <c r="H12" s="382">
        <v>0</v>
      </c>
      <c r="I12" s="383"/>
      <c r="J12" s="382">
        <v>0</v>
      </c>
      <c r="K12" s="383"/>
      <c r="L12" s="382">
        <v>0</v>
      </c>
      <c r="M12" s="384"/>
      <c r="N12" s="383"/>
      <c r="O12" s="382">
        <v>0</v>
      </c>
      <c r="P12" s="384"/>
      <c r="Q12" s="384"/>
      <c r="R12" s="384"/>
      <c r="S12" s="384"/>
      <c r="T12" s="383"/>
      <c r="U12" s="382">
        <v>0</v>
      </c>
      <c r="V12" s="384"/>
      <c r="W12" s="384"/>
      <c r="X12" s="383"/>
    </row>
    <row r="13" spans="1:24" ht="16.149999999999999" customHeight="1" x14ac:dyDescent="0.15">
      <c r="A13" s="380" t="s">
        <v>202</v>
      </c>
      <c r="B13" s="381"/>
      <c r="C13" s="381"/>
      <c r="D13" s="381"/>
      <c r="E13" s="381"/>
      <c r="F13" s="381"/>
      <c r="G13" s="381"/>
      <c r="H13" s="382">
        <v>0</v>
      </c>
      <c r="I13" s="383"/>
      <c r="J13" s="382">
        <v>0</v>
      </c>
      <c r="K13" s="383"/>
      <c r="L13" s="382">
        <v>0</v>
      </c>
      <c r="M13" s="384"/>
      <c r="N13" s="383"/>
      <c r="O13" s="382">
        <v>0</v>
      </c>
      <c r="P13" s="384"/>
      <c r="Q13" s="384"/>
      <c r="R13" s="384"/>
      <c r="S13" s="384"/>
      <c r="T13" s="383"/>
      <c r="U13" s="382">
        <v>0</v>
      </c>
      <c r="V13" s="384"/>
      <c r="W13" s="384"/>
      <c r="X13" s="383"/>
    </row>
    <row r="14" spans="1:24" ht="14.45" customHeight="1" x14ac:dyDescent="0.15">
      <c r="A14" s="380" t="s">
        <v>203</v>
      </c>
      <c r="B14" s="381"/>
      <c r="C14" s="381"/>
      <c r="D14" s="381"/>
      <c r="E14" s="381"/>
      <c r="F14" s="381"/>
      <c r="G14" s="381"/>
      <c r="H14" s="382">
        <v>17722108</v>
      </c>
      <c r="I14" s="383"/>
      <c r="J14" s="382">
        <v>0</v>
      </c>
      <c r="K14" s="383"/>
      <c r="L14" s="382">
        <v>0</v>
      </c>
      <c r="M14" s="384"/>
      <c r="N14" s="383"/>
      <c r="O14" s="382">
        <v>0</v>
      </c>
      <c r="P14" s="384"/>
      <c r="Q14" s="384"/>
      <c r="R14" s="384"/>
      <c r="S14" s="384"/>
      <c r="T14" s="383"/>
      <c r="U14" s="382">
        <v>17722108</v>
      </c>
      <c r="V14" s="384"/>
      <c r="W14" s="384"/>
      <c r="X14" s="383"/>
    </row>
    <row r="15" spans="1:24" ht="15" customHeight="1" x14ac:dyDescent="0.15">
      <c r="A15" s="385" t="s">
        <v>226</v>
      </c>
      <c r="B15" s="386"/>
      <c r="C15" s="386"/>
      <c r="D15" s="386"/>
      <c r="E15" s="386"/>
      <c r="F15" s="386"/>
      <c r="G15" s="386"/>
      <c r="H15" s="387">
        <f>SUM(H16:I20)</f>
        <v>0</v>
      </c>
      <c r="I15" s="388"/>
      <c r="J15" s="387">
        <f>SUM(J16:K20)</f>
        <v>19199238</v>
      </c>
      <c r="K15" s="388"/>
      <c r="L15" s="387">
        <f>SUM(L16:N20)</f>
        <v>1602796</v>
      </c>
      <c r="M15" s="389"/>
      <c r="N15" s="388"/>
      <c r="O15" s="387">
        <v>0</v>
      </c>
      <c r="P15" s="389"/>
      <c r="Q15" s="389"/>
      <c r="R15" s="389"/>
      <c r="S15" s="389"/>
      <c r="T15" s="388"/>
      <c r="U15" s="387">
        <f>J15+L15</f>
        <v>20802034</v>
      </c>
      <c r="V15" s="389"/>
      <c r="W15" s="389"/>
      <c r="X15" s="388"/>
    </row>
    <row r="16" spans="1:24" ht="15.6" customHeight="1" x14ac:dyDescent="0.15">
      <c r="A16" s="380" t="s">
        <v>205</v>
      </c>
      <c r="B16" s="381"/>
      <c r="C16" s="381"/>
      <c r="D16" s="381"/>
      <c r="E16" s="381"/>
      <c r="F16" s="381"/>
      <c r="G16" s="381"/>
      <c r="H16" s="382">
        <v>0</v>
      </c>
      <c r="I16" s="383"/>
      <c r="J16" s="382">
        <v>0</v>
      </c>
      <c r="K16" s="383"/>
      <c r="L16" s="393">
        <v>1602796</v>
      </c>
      <c r="M16" s="394"/>
      <c r="N16" s="395"/>
      <c r="O16" s="382">
        <v>0</v>
      </c>
      <c r="P16" s="384"/>
      <c r="Q16" s="384"/>
      <c r="R16" s="384"/>
      <c r="S16" s="384"/>
      <c r="T16" s="383"/>
      <c r="U16" s="393">
        <f>J16+L16</f>
        <v>1602796</v>
      </c>
      <c r="V16" s="394"/>
      <c r="W16" s="394"/>
      <c r="X16" s="395"/>
    </row>
    <row r="17" spans="1:24" ht="10.15" customHeight="1" x14ac:dyDescent="0.15">
      <c r="A17" s="380" t="s">
        <v>206</v>
      </c>
      <c r="B17" s="381"/>
      <c r="C17" s="381"/>
      <c r="D17" s="381"/>
      <c r="E17" s="381"/>
      <c r="F17" s="381"/>
      <c r="G17" s="381"/>
      <c r="H17" s="382">
        <v>0</v>
      </c>
      <c r="I17" s="383"/>
      <c r="J17" s="390">
        <v>-1646993</v>
      </c>
      <c r="K17" s="391"/>
      <c r="L17" s="382">
        <v>0</v>
      </c>
      <c r="M17" s="384"/>
      <c r="N17" s="383"/>
      <c r="O17" s="382">
        <v>0</v>
      </c>
      <c r="P17" s="384"/>
      <c r="Q17" s="384"/>
      <c r="R17" s="384"/>
      <c r="S17" s="384"/>
      <c r="T17" s="383"/>
      <c r="U17" s="390">
        <f>J17+L17</f>
        <v>-1646993</v>
      </c>
      <c r="V17" s="392"/>
      <c r="W17" s="392"/>
      <c r="X17" s="391"/>
    </row>
    <row r="18" spans="1:24" ht="15" customHeight="1" x14ac:dyDescent="0.15">
      <c r="A18" s="380" t="s">
        <v>207</v>
      </c>
      <c r="B18" s="381"/>
      <c r="C18" s="381"/>
      <c r="D18" s="381"/>
      <c r="E18" s="381"/>
      <c r="F18" s="381"/>
      <c r="G18" s="381"/>
      <c r="H18" s="382">
        <v>0</v>
      </c>
      <c r="I18" s="383"/>
      <c r="J18" s="382">
        <v>20838164</v>
      </c>
      <c r="K18" s="383"/>
      <c r="L18" s="382">
        <v>0</v>
      </c>
      <c r="M18" s="384"/>
      <c r="N18" s="383"/>
      <c r="O18" s="382">
        <v>0</v>
      </c>
      <c r="P18" s="384"/>
      <c r="Q18" s="384"/>
      <c r="R18" s="384"/>
      <c r="S18" s="384"/>
      <c r="T18" s="383"/>
      <c r="U18" s="382">
        <f>J18+L18</f>
        <v>20838164</v>
      </c>
      <c r="V18" s="384"/>
      <c r="W18" s="384"/>
      <c r="X18" s="383"/>
    </row>
    <row r="19" spans="1:24" ht="13.9" customHeight="1" x14ac:dyDescent="0.15">
      <c r="A19" s="380" t="s">
        <v>208</v>
      </c>
      <c r="B19" s="381"/>
      <c r="C19" s="381"/>
      <c r="D19" s="381"/>
      <c r="E19" s="381"/>
      <c r="F19" s="381"/>
      <c r="G19" s="381"/>
      <c r="H19" s="382">
        <v>0</v>
      </c>
      <c r="I19" s="383"/>
      <c r="J19" s="382">
        <v>0</v>
      </c>
      <c r="K19" s="383"/>
      <c r="L19" s="382">
        <v>0</v>
      </c>
      <c r="M19" s="384"/>
      <c r="N19" s="383"/>
      <c r="O19" s="382">
        <v>0</v>
      </c>
      <c r="P19" s="384"/>
      <c r="Q19" s="384"/>
      <c r="R19" s="384"/>
      <c r="S19" s="384"/>
      <c r="T19" s="383"/>
      <c r="U19" s="382">
        <v>0</v>
      </c>
      <c r="V19" s="384"/>
      <c r="W19" s="384"/>
      <c r="X19" s="383"/>
    </row>
    <row r="20" spans="1:24" ht="19.899999999999999" customHeight="1" x14ac:dyDescent="0.15">
      <c r="A20" s="380" t="s">
        <v>209</v>
      </c>
      <c r="B20" s="381"/>
      <c r="C20" s="381"/>
      <c r="D20" s="381"/>
      <c r="E20" s="381"/>
      <c r="F20" s="381"/>
      <c r="G20" s="381"/>
      <c r="H20" s="382">
        <v>0</v>
      </c>
      <c r="I20" s="383"/>
      <c r="J20" s="382">
        <v>8067</v>
      </c>
      <c r="K20" s="383"/>
      <c r="L20" s="382">
        <v>0</v>
      </c>
      <c r="M20" s="384"/>
      <c r="N20" s="383"/>
      <c r="O20" s="382">
        <v>0</v>
      </c>
      <c r="P20" s="384"/>
      <c r="Q20" s="384"/>
      <c r="R20" s="384"/>
      <c r="S20" s="384"/>
      <c r="T20" s="383"/>
      <c r="U20" s="382">
        <f>J20+L20</f>
        <v>8067</v>
      </c>
      <c r="V20" s="384"/>
      <c r="W20" s="384"/>
      <c r="X20" s="383"/>
    </row>
    <row r="21" spans="1:24" ht="18.600000000000001" customHeight="1" x14ac:dyDescent="0.15">
      <c r="A21" s="385" t="s">
        <v>227</v>
      </c>
      <c r="B21" s="386"/>
      <c r="C21" s="386"/>
      <c r="D21" s="386"/>
      <c r="E21" s="386"/>
      <c r="F21" s="386"/>
      <c r="G21" s="386"/>
      <c r="H21" s="387">
        <v>0</v>
      </c>
      <c r="I21" s="388"/>
      <c r="J21" s="387">
        <v>0</v>
      </c>
      <c r="K21" s="388"/>
      <c r="L21" s="387">
        <v>0</v>
      </c>
      <c r="M21" s="389"/>
      <c r="N21" s="388"/>
      <c r="O21" s="387">
        <v>0</v>
      </c>
      <c r="P21" s="389"/>
      <c r="Q21" s="389"/>
      <c r="R21" s="389"/>
      <c r="S21" s="389"/>
      <c r="T21" s="388"/>
      <c r="U21" s="387">
        <v>0</v>
      </c>
      <c r="V21" s="389"/>
      <c r="W21" s="389"/>
      <c r="X21" s="388"/>
    </row>
    <row r="22" spans="1:24" ht="15" customHeight="1" x14ac:dyDescent="0.15">
      <c r="A22" s="380" t="s">
        <v>211</v>
      </c>
      <c r="B22" s="381"/>
      <c r="C22" s="381"/>
      <c r="D22" s="381"/>
      <c r="E22" s="381"/>
      <c r="F22" s="381"/>
      <c r="G22" s="381"/>
      <c r="H22" s="382">
        <v>0</v>
      </c>
      <c r="I22" s="383"/>
      <c r="J22" s="382">
        <v>0</v>
      </c>
      <c r="K22" s="383"/>
      <c r="L22" s="382">
        <v>0</v>
      </c>
      <c r="M22" s="384"/>
      <c r="N22" s="383"/>
      <c r="O22" s="382">
        <v>0</v>
      </c>
      <c r="P22" s="384"/>
      <c r="Q22" s="384"/>
      <c r="R22" s="384"/>
      <c r="S22" s="384"/>
      <c r="T22" s="383"/>
      <c r="U22" s="382">
        <v>0</v>
      </c>
      <c r="V22" s="384"/>
      <c r="W22" s="384"/>
      <c r="X22" s="383"/>
    </row>
    <row r="23" spans="1:24" ht="13.15" customHeight="1" x14ac:dyDescent="0.15">
      <c r="A23" s="380" t="s">
        <v>212</v>
      </c>
      <c r="B23" s="381"/>
      <c r="C23" s="381"/>
      <c r="D23" s="381"/>
      <c r="E23" s="381"/>
      <c r="F23" s="381"/>
      <c r="G23" s="381"/>
      <c r="H23" s="382">
        <v>0</v>
      </c>
      <c r="I23" s="383"/>
      <c r="J23" s="382">
        <v>0</v>
      </c>
      <c r="K23" s="383"/>
      <c r="L23" s="382">
        <v>0</v>
      </c>
      <c r="M23" s="384"/>
      <c r="N23" s="383"/>
      <c r="O23" s="382">
        <v>0</v>
      </c>
      <c r="P23" s="384"/>
      <c r="Q23" s="384"/>
      <c r="R23" s="384"/>
      <c r="S23" s="384"/>
      <c r="T23" s="383"/>
      <c r="U23" s="382">
        <v>0</v>
      </c>
      <c r="V23" s="384"/>
      <c r="W23" s="384"/>
      <c r="X23" s="383"/>
    </row>
    <row r="24" spans="1:24" ht="12" customHeight="1" x14ac:dyDescent="0.15">
      <c r="A24" s="366" t="s">
        <v>0</v>
      </c>
      <c r="B24" s="367"/>
      <c r="C24" s="367"/>
      <c r="D24" s="367"/>
      <c r="E24" s="367"/>
      <c r="F24" s="367"/>
      <c r="G24" s="367"/>
      <c r="H24" s="396" t="s">
        <v>0</v>
      </c>
      <c r="I24" s="397"/>
      <c r="J24" s="396" t="s">
        <v>0</v>
      </c>
      <c r="K24" s="397"/>
      <c r="L24" s="396" t="s">
        <v>0</v>
      </c>
      <c r="M24" s="398"/>
      <c r="N24" s="397"/>
      <c r="O24" s="396" t="s">
        <v>0</v>
      </c>
      <c r="P24" s="398"/>
      <c r="Q24" s="398"/>
      <c r="R24" s="398"/>
      <c r="S24" s="398"/>
      <c r="T24" s="397"/>
      <c r="U24" s="396" t="s">
        <v>0</v>
      </c>
      <c r="V24" s="398"/>
      <c r="W24" s="398"/>
      <c r="X24" s="397"/>
    </row>
    <row r="25" spans="1:24" ht="19.149999999999999" customHeight="1" x14ac:dyDescent="0.15">
      <c r="A25" s="385" t="s">
        <v>228</v>
      </c>
      <c r="B25" s="386"/>
      <c r="C25" s="386"/>
      <c r="D25" s="386"/>
      <c r="E25" s="386"/>
      <c r="F25" s="386"/>
      <c r="G25" s="386"/>
      <c r="H25" s="387">
        <f>H11+H15+H21</f>
        <v>17722108.420000002</v>
      </c>
      <c r="I25" s="388"/>
      <c r="J25" s="387">
        <f>SUM(J16:K23)</f>
        <v>19199238</v>
      </c>
      <c r="K25" s="388"/>
      <c r="L25" s="399">
        <f>L11+L15+L21</f>
        <v>1602796</v>
      </c>
      <c r="M25" s="400"/>
      <c r="N25" s="401"/>
      <c r="O25" s="387">
        <f>O11+O15+O21</f>
        <v>0</v>
      </c>
      <c r="P25" s="389"/>
      <c r="Q25" s="389"/>
      <c r="R25" s="389"/>
      <c r="S25" s="389"/>
      <c r="T25" s="388"/>
      <c r="U25" s="387">
        <f>U11+U15+U21</f>
        <v>38524142</v>
      </c>
      <c r="V25" s="389"/>
      <c r="W25" s="389"/>
      <c r="X25" s="388"/>
    </row>
    <row r="26" spans="1:24" ht="13.9" customHeight="1" x14ac:dyDescent="0.15">
      <c r="A26" s="366" t="s">
        <v>0</v>
      </c>
      <c r="B26" s="367"/>
      <c r="C26" s="367"/>
      <c r="D26" s="367"/>
      <c r="E26" s="367"/>
      <c r="F26" s="367"/>
      <c r="G26" s="367"/>
      <c r="H26" s="396" t="s">
        <v>0</v>
      </c>
      <c r="I26" s="397"/>
      <c r="J26" s="396" t="s">
        <v>0</v>
      </c>
      <c r="K26" s="397"/>
      <c r="L26" s="396" t="s">
        <v>0</v>
      </c>
      <c r="M26" s="398"/>
      <c r="N26" s="397"/>
      <c r="O26" s="396" t="s">
        <v>0</v>
      </c>
      <c r="P26" s="398"/>
      <c r="Q26" s="398"/>
      <c r="R26" s="398"/>
      <c r="S26" s="398"/>
      <c r="T26" s="397"/>
      <c r="U26" s="396" t="s">
        <v>0</v>
      </c>
      <c r="V26" s="398"/>
      <c r="W26" s="398"/>
      <c r="X26" s="397"/>
    </row>
    <row r="27" spans="1:24" ht="15.6" customHeight="1" x14ac:dyDescent="0.15">
      <c r="A27" s="385" t="s">
        <v>229</v>
      </c>
      <c r="B27" s="386"/>
      <c r="C27" s="386"/>
      <c r="D27" s="386"/>
      <c r="E27" s="386"/>
      <c r="F27" s="386"/>
      <c r="G27" s="386"/>
      <c r="H27" s="387">
        <v>0</v>
      </c>
      <c r="I27" s="388"/>
      <c r="J27" s="387">
        <v>0</v>
      </c>
      <c r="K27" s="388"/>
      <c r="L27" s="387">
        <v>0</v>
      </c>
      <c r="M27" s="389"/>
      <c r="N27" s="388"/>
      <c r="O27" s="387">
        <v>0</v>
      </c>
      <c r="P27" s="389"/>
      <c r="Q27" s="389"/>
      <c r="R27" s="389"/>
      <c r="S27" s="389"/>
      <c r="T27" s="388"/>
      <c r="U27" s="387">
        <v>0</v>
      </c>
      <c r="V27" s="389"/>
      <c r="W27" s="389"/>
      <c r="X27" s="388"/>
    </row>
    <row r="28" spans="1:24" ht="13.15" customHeight="1" x14ac:dyDescent="0.15">
      <c r="A28" s="380" t="s">
        <v>201</v>
      </c>
      <c r="B28" s="381"/>
      <c r="C28" s="381"/>
      <c r="D28" s="381"/>
      <c r="E28" s="381"/>
      <c r="F28" s="381"/>
      <c r="G28" s="381"/>
      <c r="H28" s="382">
        <v>0</v>
      </c>
      <c r="I28" s="383"/>
      <c r="J28" s="382">
        <v>0</v>
      </c>
      <c r="K28" s="383"/>
      <c r="L28" s="382">
        <v>0</v>
      </c>
      <c r="M28" s="384"/>
      <c r="N28" s="383"/>
      <c r="O28" s="382">
        <v>0</v>
      </c>
      <c r="P28" s="384"/>
      <c r="Q28" s="384"/>
      <c r="R28" s="384"/>
      <c r="S28" s="384"/>
      <c r="T28" s="383"/>
      <c r="U28" s="382">
        <v>0</v>
      </c>
      <c r="V28" s="384"/>
      <c r="W28" s="384"/>
      <c r="X28" s="383"/>
    </row>
    <row r="29" spans="1:24" ht="13.15" customHeight="1" x14ac:dyDescent="0.15">
      <c r="A29" s="380" t="s">
        <v>202</v>
      </c>
      <c r="B29" s="381"/>
      <c r="C29" s="381"/>
      <c r="D29" s="381"/>
      <c r="E29" s="381"/>
      <c r="F29" s="381"/>
      <c r="G29" s="381"/>
      <c r="H29" s="382">
        <v>0</v>
      </c>
      <c r="I29" s="383"/>
      <c r="J29" s="382">
        <v>0</v>
      </c>
      <c r="K29" s="383"/>
      <c r="L29" s="382">
        <v>0</v>
      </c>
      <c r="M29" s="384"/>
      <c r="N29" s="383"/>
      <c r="O29" s="382">
        <v>0</v>
      </c>
      <c r="P29" s="384"/>
      <c r="Q29" s="384"/>
      <c r="R29" s="384"/>
      <c r="S29" s="384"/>
      <c r="T29" s="383"/>
      <c r="U29" s="382">
        <v>0</v>
      </c>
      <c r="V29" s="384"/>
      <c r="W29" s="384"/>
      <c r="X29" s="383"/>
    </row>
    <row r="30" spans="1:24" ht="16.149999999999999" customHeight="1" x14ac:dyDescent="0.15">
      <c r="A30" s="380" t="s">
        <v>203</v>
      </c>
      <c r="B30" s="381"/>
      <c r="C30" s="381"/>
      <c r="D30" s="381"/>
      <c r="E30" s="381"/>
      <c r="F30" s="381"/>
      <c r="G30" s="381"/>
      <c r="H30" s="382">
        <v>0</v>
      </c>
      <c r="I30" s="383"/>
      <c r="J30" s="382">
        <v>0</v>
      </c>
      <c r="K30" s="383"/>
      <c r="L30" s="382">
        <v>0</v>
      </c>
      <c r="M30" s="384"/>
      <c r="N30" s="383"/>
      <c r="O30" s="382">
        <v>0</v>
      </c>
      <c r="P30" s="384"/>
      <c r="Q30" s="384"/>
      <c r="R30" s="384"/>
      <c r="S30" s="384"/>
      <c r="T30" s="383"/>
      <c r="U30" s="382">
        <v>0</v>
      </c>
      <c r="V30" s="384"/>
      <c r="W30" s="384"/>
      <c r="X30" s="383"/>
    </row>
    <row r="31" spans="1:24" ht="18" customHeight="1" x14ac:dyDescent="0.15">
      <c r="A31" s="385" t="s">
        <v>230</v>
      </c>
      <c r="B31" s="386"/>
      <c r="C31" s="386"/>
      <c r="D31" s="386"/>
      <c r="E31" s="386"/>
      <c r="F31" s="386"/>
      <c r="G31" s="386"/>
      <c r="H31" s="387">
        <v>0</v>
      </c>
      <c r="I31" s="388"/>
      <c r="J31" s="402">
        <f>J33</f>
        <v>55125</v>
      </c>
      <c r="K31" s="403"/>
      <c r="L31" s="402">
        <f>SUM(L32:N36)</f>
        <v>-657543</v>
      </c>
      <c r="M31" s="404"/>
      <c r="N31" s="403"/>
      <c r="O31" s="387">
        <v>0</v>
      </c>
      <c r="P31" s="389"/>
      <c r="Q31" s="389"/>
      <c r="R31" s="389"/>
      <c r="S31" s="389"/>
      <c r="T31" s="388"/>
      <c r="U31" s="387">
        <f>J31+L31</f>
        <v>-602418</v>
      </c>
      <c r="V31" s="389"/>
      <c r="W31" s="389"/>
      <c r="X31" s="388"/>
    </row>
    <row r="32" spans="1:24" ht="14.45" customHeight="1" x14ac:dyDescent="0.15">
      <c r="A32" s="380" t="s">
        <v>205</v>
      </c>
      <c r="B32" s="381"/>
      <c r="C32" s="381"/>
      <c r="D32" s="381"/>
      <c r="E32" s="381"/>
      <c r="F32" s="381"/>
      <c r="G32" s="381"/>
      <c r="H32" s="382">
        <v>0</v>
      </c>
      <c r="I32" s="383"/>
      <c r="J32" s="382">
        <v>0</v>
      </c>
      <c r="K32" s="383"/>
      <c r="L32" s="382">
        <v>945253</v>
      </c>
      <c r="M32" s="384"/>
      <c r="N32" s="383"/>
      <c r="O32" s="382">
        <v>0</v>
      </c>
      <c r="P32" s="384"/>
      <c r="Q32" s="384"/>
      <c r="R32" s="384"/>
      <c r="S32" s="384"/>
      <c r="T32" s="383"/>
      <c r="U32" s="382">
        <f>J32+L32</f>
        <v>945253</v>
      </c>
      <c r="V32" s="384"/>
      <c r="W32" s="384"/>
      <c r="X32" s="383"/>
    </row>
    <row r="33" spans="1:24" ht="12" customHeight="1" x14ac:dyDescent="0.15">
      <c r="A33" s="380" t="s">
        <v>206</v>
      </c>
      <c r="B33" s="381"/>
      <c r="C33" s="381"/>
      <c r="D33" s="381"/>
      <c r="E33" s="381"/>
      <c r="F33" s="381"/>
      <c r="G33" s="381"/>
      <c r="H33" s="382">
        <v>0</v>
      </c>
      <c r="I33" s="383"/>
      <c r="J33" s="405">
        <v>55125</v>
      </c>
      <c r="K33" s="406"/>
      <c r="L33" s="393">
        <v>-1602796</v>
      </c>
      <c r="M33" s="394"/>
      <c r="N33" s="395"/>
      <c r="O33" s="382">
        <v>0</v>
      </c>
      <c r="P33" s="384"/>
      <c r="Q33" s="384"/>
      <c r="R33" s="384"/>
      <c r="S33" s="384"/>
      <c r="T33" s="383"/>
      <c r="U33" s="393">
        <f>J33+L33</f>
        <v>-1547671</v>
      </c>
      <c r="V33" s="394"/>
      <c r="W33" s="394"/>
      <c r="X33" s="395"/>
    </row>
    <row r="34" spans="1:24" ht="12" customHeight="1" x14ac:dyDescent="0.15">
      <c r="A34" s="380" t="s">
        <v>207</v>
      </c>
      <c r="B34" s="381"/>
      <c r="C34" s="381"/>
      <c r="D34" s="381"/>
      <c r="E34" s="381"/>
      <c r="F34" s="381"/>
      <c r="G34" s="381"/>
      <c r="H34" s="382">
        <v>0</v>
      </c>
      <c r="I34" s="383"/>
      <c r="J34" s="382">
        <v>0</v>
      </c>
      <c r="K34" s="383"/>
      <c r="L34" s="382">
        <v>0</v>
      </c>
      <c r="M34" s="384"/>
      <c r="N34" s="383"/>
      <c r="O34" s="382">
        <v>0</v>
      </c>
      <c r="P34" s="384"/>
      <c r="Q34" s="384"/>
      <c r="R34" s="384"/>
      <c r="S34" s="384"/>
      <c r="T34" s="383"/>
      <c r="U34" s="382">
        <v>0</v>
      </c>
      <c r="V34" s="384"/>
      <c r="W34" s="384"/>
      <c r="X34" s="383"/>
    </row>
    <row r="35" spans="1:24" ht="13.9" customHeight="1" x14ac:dyDescent="0.15">
      <c r="A35" s="380" t="s">
        <v>208</v>
      </c>
      <c r="B35" s="381"/>
      <c r="C35" s="381"/>
      <c r="D35" s="381"/>
      <c r="E35" s="381"/>
      <c r="F35" s="381"/>
      <c r="G35" s="381"/>
      <c r="H35" s="382">
        <v>0</v>
      </c>
      <c r="I35" s="383"/>
      <c r="J35" s="382">
        <v>0</v>
      </c>
      <c r="K35" s="383"/>
      <c r="L35" s="382">
        <v>0</v>
      </c>
      <c r="M35" s="384"/>
      <c r="N35" s="383"/>
      <c r="O35" s="382">
        <v>0</v>
      </c>
      <c r="P35" s="384"/>
      <c r="Q35" s="384"/>
      <c r="R35" s="384"/>
      <c r="S35" s="384"/>
      <c r="T35" s="383"/>
      <c r="U35" s="382">
        <v>0</v>
      </c>
      <c r="V35" s="384"/>
      <c r="W35" s="384"/>
      <c r="X35" s="383"/>
    </row>
    <row r="36" spans="1:24" ht="13.15" customHeight="1" x14ac:dyDescent="0.15">
      <c r="A36" s="380" t="s">
        <v>209</v>
      </c>
      <c r="B36" s="381"/>
      <c r="C36" s="381"/>
      <c r="D36" s="381"/>
      <c r="E36" s="381"/>
      <c r="F36" s="381"/>
      <c r="G36" s="381"/>
      <c r="H36" s="382">
        <v>0</v>
      </c>
      <c r="I36" s="383"/>
      <c r="J36" s="382">
        <v>0</v>
      </c>
      <c r="K36" s="383"/>
      <c r="L36" s="382">
        <v>0</v>
      </c>
      <c r="M36" s="384"/>
      <c r="N36" s="383"/>
      <c r="O36" s="382">
        <v>0</v>
      </c>
      <c r="P36" s="384"/>
      <c r="Q36" s="384"/>
      <c r="R36" s="384"/>
      <c r="S36" s="384"/>
      <c r="T36" s="383"/>
      <c r="U36" s="382">
        <v>0</v>
      </c>
      <c r="V36" s="384"/>
      <c r="W36" s="384"/>
      <c r="X36" s="383"/>
    </row>
    <row r="37" spans="1:24" ht="24" customHeight="1" x14ac:dyDescent="0.15">
      <c r="A37" s="385" t="s">
        <v>231</v>
      </c>
      <c r="B37" s="386"/>
      <c r="C37" s="386"/>
      <c r="D37" s="386"/>
      <c r="E37" s="386"/>
      <c r="F37" s="386"/>
      <c r="G37" s="386"/>
      <c r="H37" s="387">
        <v>0</v>
      </c>
      <c r="I37" s="388"/>
      <c r="J37" s="387">
        <v>0</v>
      </c>
      <c r="K37" s="388"/>
      <c r="L37" s="387">
        <v>0</v>
      </c>
      <c r="M37" s="389"/>
      <c r="N37" s="388"/>
      <c r="O37" s="387">
        <v>0</v>
      </c>
      <c r="P37" s="389"/>
      <c r="Q37" s="389"/>
      <c r="R37" s="389"/>
      <c r="S37" s="389"/>
      <c r="T37" s="388"/>
      <c r="U37" s="387">
        <v>0</v>
      </c>
      <c r="V37" s="389"/>
      <c r="W37" s="389"/>
      <c r="X37" s="388"/>
    </row>
    <row r="38" spans="1:24" ht="12" customHeight="1" x14ac:dyDescent="0.15">
      <c r="A38" s="380" t="s">
        <v>211</v>
      </c>
      <c r="B38" s="381"/>
      <c r="C38" s="381"/>
      <c r="D38" s="381"/>
      <c r="E38" s="381"/>
      <c r="F38" s="381"/>
      <c r="G38" s="381"/>
      <c r="H38" s="382">
        <v>0</v>
      </c>
      <c r="I38" s="383"/>
      <c r="J38" s="382">
        <v>0</v>
      </c>
      <c r="K38" s="383"/>
      <c r="L38" s="382">
        <v>0</v>
      </c>
      <c r="M38" s="384"/>
      <c r="N38" s="383"/>
      <c r="O38" s="382">
        <v>0</v>
      </c>
      <c r="P38" s="384"/>
      <c r="Q38" s="384"/>
      <c r="R38" s="384"/>
      <c r="S38" s="384"/>
      <c r="T38" s="383"/>
      <c r="U38" s="382">
        <v>0</v>
      </c>
      <c r="V38" s="384"/>
      <c r="W38" s="384"/>
      <c r="X38" s="383"/>
    </row>
    <row r="39" spans="1:24" ht="13.9" customHeight="1" x14ac:dyDescent="0.15">
      <c r="A39" s="380" t="s">
        <v>212</v>
      </c>
      <c r="B39" s="381"/>
      <c r="C39" s="381"/>
      <c r="D39" s="381"/>
      <c r="E39" s="381"/>
      <c r="F39" s="381"/>
      <c r="G39" s="381"/>
      <c r="H39" s="382">
        <v>0</v>
      </c>
      <c r="I39" s="383"/>
      <c r="J39" s="382">
        <v>0</v>
      </c>
      <c r="K39" s="383"/>
      <c r="L39" s="382">
        <v>0</v>
      </c>
      <c r="M39" s="384"/>
      <c r="N39" s="383"/>
      <c r="O39" s="382">
        <v>0</v>
      </c>
      <c r="P39" s="384"/>
      <c r="Q39" s="384"/>
      <c r="R39" s="384"/>
      <c r="S39" s="384"/>
      <c r="T39" s="383"/>
      <c r="U39" s="382">
        <v>0</v>
      </c>
      <c r="V39" s="384"/>
      <c r="W39" s="384"/>
      <c r="X39" s="383"/>
    </row>
    <row r="40" spans="1:24" ht="10.9" customHeight="1" x14ac:dyDescent="0.15">
      <c r="A40" s="366" t="s">
        <v>0</v>
      </c>
      <c r="B40" s="367"/>
      <c r="C40" s="367"/>
      <c r="D40" s="367"/>
      <c r="E40" s="367"/>
      <c r="F40" s="367"/>
      <c r="G40" s="367"/>
      <c r="H40" s="396" t="s">
        <v>0</v>
      </c>
      <c r="I40" s="397"/>
      <c r="J40" s="396" t="s">
        <v>0</v>
      </c>
      <c r="K40" s="397"/>
      <c r="L40" s="396" t="s">
        <v>0</v>
      </c>
      <c r="M40" s="398"/>
      <c r="N40" s="397"/>
      <c r="O40" s="396" t="s">
        <v>0</v>
      </c>
      <c r="P40" s="398"/>
      <c r="Q40" s="398"/>
      <c r="R40" s="398"/>
      <c r="S40" s="398"/>
      <c r="T40" s="397"/>
      <c r="U40" s="396" t="s">
        <v>0</v>
      </c>
      <c r="V40" s="398"/>
      <c r="W40" s="398"/>
      <c r="X40" s="397"/>
    </row>
    <row r="41" spans="1:24" ht="16.149999999999999" customHeight="1" x14ac:dyDescent="0.15">
      <c r="A41" s="410" t="s">
        <v>232</v>
      </c>
      <c r="B41" s="411"/>
      <c r="C41" s="411"/>
      <c r="D41" s="411"/>
      <c r="E41" s="411"/>
      <c r="F41" s="411"/>
      <c r="G41" s="411"/>
      <c r="H41" s="412">
        <v>17722108</v>
      </c>
      <c r="I41" s="413"/>
      <c r="J41" s="412">
        <f>J25+J31</f>
        <v>19254363</v>
      </c>
      <c r="K41" s="413"/>
      <c r="L41" s="412">
        <f>L25+L31</f>
        <v>945253</v>
      </c>
      <c r="M41" s="414"/>
      <c r="N41" s="413"/>
      <c r="O41" s="412">
        <v>0</v>
      </c>
      <c r="P41" s="414"/>
      <c r="Q41" s="414"/>
      <c r="R41" s="414"/>
      <c r="S41" s="414"/>
      <c r="T41" s="413"/>
      <c r="U41" s="412">
        <f>U25+U31</f>
        <v>37921724</v>
      </c>
      <c r="V41" s="414"/>
      <c r="W41" s="414"/>
      <c r="X41" s="413"/>
    </row>
    <row r="42" spans="1:24" ht="16.899999999999999" customHeight="1" x14ac:dyDescent="0.15">
      <c r="A42" s="217"/>
      <c r="B42" s="217"/>
      <c r="C42" s="217"/>
      <c r="D42" s="217"/>
      <c r="E42" s="217"/>
      <c r="F42" s="217"/>
      <c r="G42" s="217"/>
      <c r="H42" s="218"/>
      <c r="I42" s="218"/>
      <c r="J42" s="218"/>
      <c r="K42" s="218"/>
      <c r="L42" s="218"/>
      <c r="M42" s="218"/>
      <c r="N42" s="218"/>
      <c r="O42" s="218"/>
      <c r="P42" s="218"/>
      <c r="Q42" s="218"/>
      <c r="R42" s="218"/>
      <c r="S42" s="218"/>
      <c r="T42" s="218"/>
      <c r="U42" s="218"/>
      <c r="V42" s="218"/>
      <c r="W42" s="218"/>
      <c r="X42" s="218"/>
    </row>
    <row r="43" spans="1:24" ht="15" customHeight="1" x14ac:dyDescent="0.15">
      <c r="A43" s="162"/>
      <c r="B43" s="361"/>
      <c r="C43" s="361"/>
      <c r="D43" s="361"/>
      <c r="E43" s="361"/>
      <c r="F43" s="361"/>
      <c r="G43" s="361"/>
      <c r="H43" s="361"/>
      <c r="I43" s="361"/>
      <c r="J43" s="361"/>
      <c r="K43" s="361"/>
      <c r="L43" s="361"/>
      <c r="M43" s="361"/>
      <c r="N43" s="361"/>
      <c r="O43" s="361"/>
      <c r="P43" s="361"/>
      <c r="Q43" s="361"/>
      <c r="R43" s="361"/>
      <c r="S43" s="361"/>
      <c r="T43" s="361"/>
      <c r="U43" s="361"/>
      <c r="V43" s="162"/>
      <c r="W43" s="162"/>
      <c r="X43" s="162"/>
    </row>
    <row r="44" spans="1:24" ht="10.5" customHeight="1" x14ac:dyDescent="0.15">
      <c r="A44" s="162"/>
      <c r="B44" s="219"/>
      <c r="C44" s="219"/>
      <c r="D44" s="219"/>
      <c r="E44" s="162"/>
      <c r="F44" s="407"/>
      <c r="G44" s="407"/>
      <c r="H44" s="407"/>
      <c r="I44" s="162"/>
      <c r="J44" s="162"/>
      <c r="K44" s="408"/>
      <c r="L44" s="408"/>
      <c r="M44" s="408"/>
      <c r="N44" s="408"/>
      <c r="O44" s="408"/>
      <c r="P44" s="408"/>
      <c r="Q44" s="409"/>
      <c r="R44" s="409"/>
      <c r="S44" s="162"/>
      <c r="T44" s="162"/>
      <c r="U44" s="162"/>
      <c r="V44" s="162"/>
      <c r="W44" s="162"/>
      <c r="X44" s="162"/>
    </row>
    <row r="45" spans="1:24" ht="10.5" customHeight="1" x14ac:dyDescent="0.15">
      <c r="A45" s="162"/>
      <c r="B45" s="214"/>
      <c r="C45" s="214"/>
      <c r="D45" s="214"/>
      <c r="E45" s="162"/>
      <c r="F45" s="407"/>
      <c r="G45" s="407"/>
      <c r="H45" s="407"/>
      <c r="I45" s="162"/>
      <c r="J45" s="162"/>
      <c r="K45" s="220"/>
      <c r="L45" s="220"/>
      <c r="M45" s="220"/>
      <c r="N45" s="220"/>
      <c r="O45" s="220"/>
      <c r="P45" s="220"/>
      <c r="Q45" s="220"/>
      <c r="R45" s="220"/>
      <c r="S45" s="162"/>
      <c r="T45" s="162"/>
      <c r="U45" s="162"/>
      <c r="V45" s="162"/>
      <c r="W45" s="162"/>
      <c r="X45" s="162"/>
    </row>
    <row r="46" spans="1:24" x14ac:dyDescent="0.15">
      <c r="A46" s="162"/>
      <c r="B46" s="362"/>
      <c r="C46" s="362"/>
      <c r="D46" s="362"/>
      <c r="E46" s="162"/>
      <c r="F46" s="407"/>
      <c r="G46" s="407"/>
      <c r="H46" s="407"/>
      <c r="I46" s="162"/>
      <c r="J46" s="162"/>
      <c r="K46" s="407"/>
      <c r="L46" s="407"/>
      <c r="M46" s="407"/>
      <c r="N46" s="407"/>
      <c r="O46" s="407"/>
      <c r="P46" s="407"/>
      <c r="Q46" s="407"/>
      <c r="R46" s="407"/>
      <c r="S46" s="162"/>
      <c r="T46" s="162"/>
      <c r="U46" s="162"/>
      <c r="V46" s="162"/>
      <c r="W46" s="162"/>
      <c r="X46" s="162"/>
    </row>
    <row r="47" spans="1:24" ht="24" customHeight="1" x14ac:dyDescent="0.15">
      <c r="A47" s="162"/>
      <c r="B47" s="407"/>
      <c r="C47" s="407"/>
      <c r="D47" s="407"/>
      <c r="E47" s="162"/>
      <c r="F47" s="407"/>
      <c r="G47" s="407"/>
      <c r="H47" s="407"/>
      <c r="I47" s="162"/>
      <c r="J47" s="162"/>
      <c r="K47" s="407"/>
      <c r="L47" s="407"/>
      <c r="M47" s="407"/>
      <c r="N47" s="407"/>
      <c r="O47" s="407"/>
      <c r="P47" s="407"/>
      <c r="Q47" s="407"/>
      <c r="R47" s="407"/>
      <c r="S47" s="162"/>
      <c r="T47" s="162"/>
      <c r="U47" s="162"/>
      <c r="V47" s="162"/>
      <c r="W47" s="162"/>
      <c r="X47" s="162"/>
    </row>
    <row r="48" spans="1:24" ht="10.5" customHeight="1" x14ac:dyDescent="0.15">
      <c r="A48" s="162"/>
      <c r="B48" s="407"/>
      <c r="C48" s="407"/>
      <c r="D48" s="407"/>
      <c r="E48" s="162"/>
      <c r="F48" s="407"/>
      <c r="G48" s="407"/>
      <c r="H48" s="407"/>
      <c r="I48" s="162"/>
      <c r="J48" s="162"/>
      <c r="K48" s="407"/>
      <c r="L48" s="407"/>
      <c r="M48" s="407"/>
      <c r="N48" s="407"/>
      <c r="O48" s="407"/>
      <c r="P48" s="407"/>
      <c r="Q48" s="407"/>
      <c r="R48" s="407"/>
      <c r="S48" s="162"/>
      <c r="T48" s="162"/>
      <c r="U48" s="162"/>
      <c r="V48" s="162"/>
      <c r="W48" s="162"/>
      <c r="X48" s="162"/>
    </row>
    <row r="49" spans="2:4" x14ac:dyDescent="0.15">
      <c r="B49" s="360"/>
      <c r="C49" s="360"/>
      <c r="D49" s="360"/>
    </row>
    <row r="50" spans="2:4" x14ac:dyDescent="0.15">
      <c r="B50" s="360"/>
      <c r="C50" s="360"/>
      <c r="D50" s="360"/>
    </row>
  </sheetData>
  <mergeCells count="208">
    <mergeCell ref="F47:H48"/>
    <mergeCell ref="K47:R48"/>
    <mergeCell ref="A41:G41"/>
    <mergeCell ref="H41:I41"/>
    <mergeCell ref="J41:K41"/>
    <mergeCell ref="L41:N41"/>
    <mergeCell ref="O41:T41"/>
    <mergeCell ref="B47:D48"/>
    <mergeCell ref="U41:X41"/>
    <mergeCell ref="A39:G39"/>
    <mergeCell ref="H39:I39"/>
    <mergeCell ref="J39:K39"/>
    <mergeCell ref="L39:N39"/>
    <mergeCell ref="O39:T39"/>
    <mergeCell ref="U39:X39"/>
    <mergeCell ref="F44:H46"/>
    <mergeCell ref="K44:R44"/>
    <mergeCell ref="K46:R46"/>
    <mergeCell ref="A40:G40"/>
    <mergeCell ref="H40:I40"/>
    <mergeCell ref="J40:K40"/>
    <mergeCell ref="L40:N40"/>
    <mergeCell ref="O40:T40"/>
    <mergeCell ref="U40:X40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35:G35"/>
    <mergeCell ref="H35:I35"/>
    <mergeCell ref="J35:K35"/>
    <mergeCell ref="L35:N35"/>
    <mergeCell ref="O35:T35"/>
    <mergeCell ref="U35:X35"/>
    <mergeCell ref="A34:G34"/>
    <mergeCell ref="H34:I34"/>
    <mergeCell ref="J34:K34"/>
    <mergeCell ref="L34:N34"/>
    <mergeCell ref="O34:T34"/>
    <mergeCell ref="U34:X34"/>
    <mergeCell ref="A31:G31"/>
    <mergeCell ref="H31:I31"/>
    <mergeCell ref="J31:K31"/>
    <mergeCell ref="L31:N31"/>
    <mergeCell ref="O31:T31"/>
    <mergeCell ref="U31:X31"/>
    <mergeCell ref="A33:G33"/>
    <mergeCell ref="H33:I33"/>
    <mergeCell ref="J33:K33"/>
    <mergeCell ref="L33:N33"/>
    <mergeCell ref="O33:T33"/>
    <mergeCell ref="U33:X33"/>
    <mergeCell ref="A32:G32"/>
    <mergeCell ref="H32:I32"/>
    <mergeCell ref="J32:K32"/>
    <mergeCell ref="L32:N32"/>
    <mergeCell ref="O32:T32"/>
    <mergeCell ref="U32:X32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0:G20"/>
    <mergeCell ref="H20:I20"/>
    <mergeCell ref="J20:K20"/>
    <mergeCell ref="L20:N20"/>
    <mergeCell ref="O20:T20"/>
    <mergeCell ref="U20:X20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19:G19"/>
    <mergeCell ref="H19:I19"/>
    <mergeCell ref="J19:K19"/>
    <mergeCell ref="L19:N19"/>
    <mergeCell ref="O19:T19"/>
    <mergeCell ref="U19:X19"/>
    <mergeCell ref="A18:G18"/>
    <mergeCell ref="H18:I18"/>
    <mergeCell ref="J18:K18"/>
    <mergeCell ref="L18:N18"/>
    <mergeCell ref="O18:T18"/>
    <mergeCell ref="U18:X18"/>
    <mergeCell ref="A15:G15"/>
    <mergeCell ref="H15:I15"/>
    <mergeCell ref="J15:K15"/>
    <mergeCell ref="L15:N15"/>
    <mergeCell ref="O15:T15"/>
    <mergeCell ref="U15:X15"/>
    <mergeCell ref="A17:G17"/>
    <mergeCell ref="H17:I17"/>
    <mergeCell ref="J17:K17"/>
    <mergeCell ref="L17:N17"/>
    <mergeCell ref="O17:T17"/>
    <mergeCell ref="U17:X17"/>
    <mergeCell ref="A16:G16"/>
    <mergeCell ref="H16:I16"/>
    <mergeCell ref="J16:K16"/>
    <mergeCell ref="L16:N16"/>
    <mergeCell ref="O16:T16"/>
    <mergeCell ref="U16:X16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B49:D50"/>
    <mergeCell ref="B43:U43"/>
    <mergeCell ref="B46:D46"/>
    <mergeCell ref="A1:V8"/>
    <mergeCell ref="A10:G10"/>
    <mergeCell ref="H10:I10"/>
    <mergeCell ref="J10:K10"/>
    <mergeCell ref="L10:N10"/>
    <mergeCell ref="O10:T10"/>
    <mergeCell ref="U10:X10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</mergeCells>
  <pageMargins left="0.70866141732283472" right="0.70866141732283472" top="0.74803149606299213" bottom="0.74803149606299213" header="0.31496062992125984" footer="0.31496062992125984"/>
  <pageSetup paperSize="9" scale="65" orientation="landscape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I62"/>
  <sheetViews>
    <sheetView topLeftCell="A46" workbookViewId="0">
      <selection activeCell="J37" sqref="J37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21.5" customWidth="1"/>
    <col min="11" max="11" width="6.33203125" customWidth="1"/>
    <col min="12" max="12" width="21.6640625" customWidth="1"/>
    <col min="13" max="13" width="3.33203125" customWidth="1"/>
    <col min="14" max="14" width="22.33203125" customWidth="1"/>
    <col min="15" max="15" width="2.5" customWidth="1"/>
    <col min="16" max="16" width="18.5" customWidth="1"/>
    <col min="17" max="17" width="10.5" bestFit="1" customWidth="1"/>
    <col min="18" max="18" width="6.33203125" hidden="1" customWidth="1"/>
    <col min="19" max="19" width="20.83203125" customWidth="1"/>
    <col min="20" max="20" width="20" customWidth="1"/>
    <col min="21" max="21" width="14.83203125" bestFit="1" customWidth="1"/>
    <col min="22" max="22" width="14.1640625" bestFit="1" customWidth="1"/>
    <col min="23" max="23" width="24.33203125" customWidth="1"/>
    <col min="25" max="25" width="14.1640625" bestFit="1" customWidth="1"/>
  </cols>
  <sheetData>
    <row r="2" spans="1:35" ht="16.5" customHeight="1" x14ac:dyDescent="0.15">
      <c r="B2" s="423"/>
      <c r="C2" s="423"/>
      <c r="D2" s="423"/>
      <c r="E2" s="424"/>
      <c r="F2" s="424"/>
      <c r="G2" s="424"/>
      <c r="H2" s="424"/>
      <c r="I2" s="424"/>
      <c r="J2" s="424"/>
      <c r="K2" s="424"/>
      <c r="L2" s="424"/>
      <c r="M2" s="424"/>
      <c r="N2" s="424"/>
      <c r="O2" s="424"/>
      <c r="P2" s="424"/>
      <c r="Q2" s="424"/>
      <c r="R2" s="1"/>
      <c r="S2" s="1"/>
      <c r="T2" s="1"/>
    </row>
    <row r="3" spans="1:35" ht="15" customHeight="1" x14ac:dyDescent="0.15">
      <c r="B3" s="423"/>
      <c r="C3" s="423"/>
      <c r="D3" s="423"/>
      <c r="E3" s="425"/>
      <c r="F3" s="425"/>
      <c r="G3" s="425"/>
      <c r="H3" s="425"/>
      <c r="I3" s="425"/>
      <c r="J3" s="425"/>
      <c r="K3" s="425"/>
      <c r="L3" s="425"/>
      <c r="M3" s="425"/>
      <c r="N3" s="425"/>
      <c r="O3" s="425"/>
      <c r="P3" s="1"/>
      <c r="Q3" s="1"/>
      <c r="R3" s="1"/>
      <c r="S3" s="1"/>
      <c r="T3" s="1"/>
    </row>
    <row r="4" spans="1:35" ht="12.75" customHeight="1" x14ac:dyDescent="0.15">
      <c r="B4" s="1"/>
      <c r="C4" s="1"/>
      <c r="D4" s="426"/>
      <c r="E4" s="426"/>
      <c r="F4" s="426"/>
      <c r="G4" s="426"/>
      <c r="H4" s="426"/>
      <c r="I4" s="426"/>
      <c r="J4" s="426"/>
      <c r="K4" s="426"/>
      <c r="L4" s="426"/>
      <c r="M4" s="427"/>
      <c r="N4" s="427"/>
      <c r="O4" s="427"/>
      <c r="P4" s="428"/>
      <c r="Q4" s="428"/>
      <c r="R4" s="428"/>
      <c r="S4" s="428"/>
      <c r="T4" s="1"/>
    </row>
    <row r="5" spans="1:35" ht="16.5" customHeight="1" x14ac:dyDescent="0.2">
      <c r="B5" s="1"/>
      <c r="C5" s="28"/>
      <c r="D5" s="33"/>
      <c r="E5" s="33"/>
      <c r="F5" s="33"/>
      <c r="G5" s="33"/>
      <c r="H5" s="420"/>
      <c r="I5" s="420"/>
      <c r="J5" s="420"/>
      <c r="K5" s="420"/>
      <c r="L5" s="420"/>
      <c r="M5" s="33"/>
      <c r="N5" s="33"/>
      <c r="O5" s="32"/>
      <c r="P5" s="32"/>
      <c r="Q5" s="32"/>
      <c r="R5" s="32"/>
      <c r="S5" s="1"/>
      <c r="T5" s="1"/>
    </row>
    <row r="6" spans="1:35" ht="11.25" x14ac:dyDescent="0.2">
      <c r="B6" s="1"/>
      <c r="C6" s="28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2"/>
      <c r="P6" s="32"/>
      <c r="Q6" s="32"/>
      <c r="R6" s="32"/>
      <c r="S6" s="1"/>
      <c r="T6" s="1"/>
    </row>
    <row r="7" spans="1:35" ht="12.75" x14ac:dyDescent="0.2">
      <c r="A7" s="46"/>
      <c r="B7" s="3"/>
      <c r="C7" s="51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4"/>
      <c r="P7" s="54"/>
      <c r="Q7" s="54"/>
      <c r="R7" s="54"/>
      <c r="S7" s="3"/>
      <c r="T7" s="3"/>
    </row>
    <row r="8" spans="1:35" ht="10.5" customHeight="1" x14ac:dyDescent="0.2">
      <c r="A8" s="46"/>
      <c r="B8" s="3"/>
      <c r="C8" s="3"/>
      <c r="D8" s="3"/>
      <c r="E8" s="3"/>
      <c r="F8" s="3"/>
      <c r="G8" s="3"/>
      <c r="H8" s="422" t="s">
        <v>168</v>
      </c>
      <c r="I8" s="124"/>
      <c r="J8" s="422" t="s">
        <v>179</v>
      </c>
      <c r="K8" s="118"/>
      <c r="L8" s="419" t="s">
        <v>169</v>
      </c>
      <c r="M8" s="118"/>
      <c r="N8" s="421" t="s">
        <v>170</v>
      </c>
      <c r="O8" s="3"/>
      <c r="P8" s="419" t="s">
        <v>171</v>
      </c>
      <c r="Q8" s="116"/>
      <c r="R8" s="116"/>
      <c r="S8" s="116"/>
      <c r="T8" s="116"/>
    </row>
    <row r="9" spans="1:35" ht="10.5" customHeight="1" x14ac:dyDescent="0.2">
      <c r="A9" s="46"/>
      <c r="B9" s="3"/>
      <c r="C9" s="3"/>
      <c r="D9" s="3"/>
      <c r="E9" s="3"/>
      <c r="F9" s="3"/>
      <c r="G9" s="3"/>
      <c r="H9" s="422"/>
      <c r="I9" s="124"/>
      <c r="J9" s="422"/>
      <c r="K9" s="118"/>
      <c r="L9" s="419"/>
      <c r="M9" s="118"/>
      <c r="N9" s="421"/>
      <c r="O9" s="3"/>
      <c r="P9" s="419"/>
      <c r="Q9" s="116"/>
      <c r="R9" s="116"/>
      <c r="S9" s="116"/>
      <c r="T9" s="116"/>
    </row>
    <row r="10" spans="1:35" ht="45" customHeight="1" x14ac:dyDescent="0.2">
      <c r="A10" s="46"/>
      <c r="B10" s="419" t="s">
        <v>16</v>
      </c>
      <c r="C10" s="419"/>
      <c r="D10" s="419"/>
      <c r="E10" s="419"/>
      <c r="F10" s="419"/>
      <c r="G10" s="3"/>
      <c r="H10" s="422"/>
      <c r="I10" s="124"/>
      <c r="J10" s="422"/>
      <c r="K10" s="116"/>
      <c r="L10" s="419"/>
      <c r="M10" s="116"/>
      <c r="N10" s="421"/>
      <c r="O10" s="3"/>
      <c r="P10" s="419"/>
      <c r="Q10" s="117"/>
      <c r="R10" s="117"/>
      <c r="S10" s="117"/>
      <c r="T10" s="117"/>
    </row>
    <row r="11" spans="1:35" ht="10.5" customHeight="1" x14ac:dyDescent="0.15">
      <c r="A11" s="46"/>
      <c r="B11" s="417" t="s">
        <v>222</v>
      </c>
      <c r="C11" s="417"/>
      <c r="D11" s="417"/>
      <c r="E11" s="417"/>
      <c r="F11" s="417"/>
      <c r="G11" s="3"/>
      <c r="H11" s="55">
        <f>SUM(H12:H14)</f>
        <v>17722108</v>
      </c>
      <c r="I11" s="10"/>
      <c r="J11" s="55">
        <f>SUM(J12:J14)</f>
        <v>0</v>
      </c>
      <c r="K11" s="10"/>
      <c r="L11" s="55">
        <f>SUM(L12:L14)</f>
        <v>0</v>
      </c>
      <c r="M11" s="55"/>
      <c r="N11" s="55">
        <f>SUM(N12:N14)</f>
        <v>0</v>
      </c>
      <c r="O11" s="55"/>
      <c r="P11" s="55">
        <f>SUM(P12:P14)</f>
        <v>17722108</v>
      </c>
      <c r="Q11" s="55"/>
      <c r="R11" s="55"/>
      <c r="S11" s="55"/>
      <c r="T11" s="55"/>
      <c r="V11" s="29"/>
      <c r="W11" s="1"/>
      <c r="X11" s="29"/>
      <c r="Y11" s="1"/>
      <c r="Z11" s="429"/>
      <c r="AA11" s="429"/>
      <c r="AB11" s="429"/>
      <c r="AC11" s="429"/>
      <c r="AD11" s="429"/>
      <c r="AE11" s="429"/>
      <c r="AF11" s="429"/>
      <c r="AG11" s="429"/>
      <c r="AH11" s="429"/>
      <c r="AI11" s="429"/>
    </row>
    <row r="12" spans="1:35" ht="10.5" customHeight="1" x14ac:dyDescent="0.15">
      <c r="A12" s="46"/>
      <c r="B12" s="416" t="s">
        <v>65</v>
      </c>
      <c r="C12" s="416"/>
      <c r="D12" s="416"/>
      <c r="E12" s="416"/>
      <c r="F12" s="416"/>
      <c r="G12" s="3"/>
      <c r="H12" s="56">
        <v>0</v>
      </c>
      <c r="I12" s="10"/>
      <c r="J12" s="56">
        <v>0</v>
      </c>
      <c r="K12" s="10"/>
      <c r="L12" s="56">
        <v>0</v>
      </c>
      <c r="M12" s="56"/>
      <c r="N12" s="56">
        <v>0</v>
      </c>
      <c r="O12" s="56"/>
      <c r="P12" s="56">
        <v>0</v>
      </c>
      <c r="Q12" s="56"/>
      <c r="R12" s="56"/>
      <c r="S12" s="56"/>
      <c r="T12" s="56"/>
    </row>
    <row r="13" spans="1:35" ht="10.5" customHeight="1" x14ac:dyDescent="0.15">
      <c r="A13" s="46"/>
      <c r="B13" s="416" t="s">
        <v>119</v>
      </c>
      <c r="C13" s="416"/>
      <c r="D13" s="416"/>
      <c r="E13" s="416"/>
      <c r="F13" s="416"/>
      <c r="G13" s="3"/>
      <c r="H13" s="56">
        <v>0</v>
      </c>
      <c r="I13" s="10"/>
      <c r="J13" s="56">
        <v>0</v>
      </c>
      <c r="K13" s="10"/>
      <c r="L13" s="56">
        <v>0</v>
      </c>
      <c r="M13" s="56"/>
      <c r="N13" s="56">
        <v>0</v>
      </c>
      <c r="O13" s="56"/>
      <c r="P13" s="56">
        <v>0</v>
      </c>
      <c r="Q13" s="56"/>
      <c r="R13" s="56"/>
      <c r="S13" s="56"/>
      <c r="T13" s="56"/>
    </row>
    <row r="14" spans="1:35" ht="10.5" customHeight="1" x14ac:dyDescent="0.15">
      <c r="A14" s="46"/>
      <c r="B14" s="416" t="s">
        <v>172</v>
      </c>
      <c r="C14" s="416"/>
      <c r="D14" s="416"/>
      <c r="E14" s="416"/>
      <c r="F14" s="416"/>
      <c r="G14" s="3"/>
      <c r="H14" s="56">
        <v>17722108</v>
      </c>
      <c r="I14" s="10"/>
      <c r="J14" s="56">
        <v>0</v>
      </c>
      <c r="K14" s="10"/>
      <c r="L14" s="56">
        <v>0</v>
      </c>
      <c r="M14" s="56"/>
      <c r="N14" s="56">
        <v>0</v>
      </c>
      <c r="O14" s="56"/>
      <c r="P14" s="56">
        <f>SUM(H14:O14)</f>
        <v>17722108</v>
      </c>
      <c r="Q14" s="56"/>
      <c r="R14" s="56"/>
      <c r="S14" s="56"/>
      <c r="T14" s="56"/>
      <c r="Y14" s="2"/>
    </row>
    <row r="15" spans="1:35" ht="10.5" customHeight="1" x14ac:dyDescent="0.15">
      <c r="A15" s="46"/>
      <c r="B15" s="62"/>
      <c r="C15" s="62"/>
      <c r="D15" s="62"/>
      <c r="E15" s="62"/>
      <c r="F15" s="62"/>
      <c r="G15" s="3"/>
      <c r="H15" s="56"/>
      <c r="I15" s="10"/>
      <c r="J15" s="56"/>
      <c r="K15" s="10"/>
      <c r="L15" s="56"/>
      <c r="M15" s="56"/>
      <c r="N15" s="56"/>
      <c r="O15" s="56"/>
      <c r="P15" s="56"/>
      <c r="Q15" s="56"/>
      <c r="R15" s="56"/>
      <c r="S15" s="56"/>
      <c r="T15" s="56"/>
      <c r="Y15" s="2"/>
    </row>
    <row r="16" spans="1:35" ht="10.5" customHeight="1" x14ac:dyDescent="0.15">
      <c r="A16" s="46"/>
      <c r="B16" s="417" t="s">
        <v>223</v>
      </c>
      <c r="C16" s="417"/>
      <c r="D16" s="417"/>
      <c r="E16" s="417"/>
      <c r="F16" s="417"/>
      <c r="G16" s="3"/>
      <c r="H16" s="55">
        <f>SUM(H17:H21)</f>
        <v>0</v>
      </c>
      <c r="I16" s="10"/>
      <c r="J16" s="55">
        <f>SUM(J17:J21)</f>
        <v>19199238</v>
      </c>
      <c r="K16" s="10"/>
      <c r="L16" s="55">
        <f>SUM(L17:L21)</f>
        <v>810577</v>
      </c>
      <c r="M16" s="55"/>
      <c r="N16" s="55">
        <f>SUM(N17:N21)</f>
        <v>0</v>
      </c>
      <c r="O16" s="55"/>
      <c r="P16" s="55">
        <f>SUM(P17:P21)</f>
        <v>20009815</v>
      </c>
      <c r="Q16" s="55"/>
      <c r="R16" s="55"/>
      <c r="S16" s="55"/>
      <c r="T16" s="55"/>
      <c r="Y16" s="2"/>
    </row>
    <row r="17" spans="1:23" ht="10.5" customHeight="1" x14ac:dyDescent="0.15">
      <c r="A17" s="46"/>
      <c r="B17" s="416" t="s">
        <v>173</v>
      </c>
      <c r="C17" s="416"/>
      <c r="D17" s="416"/>
      <c r="E17" s="416"/>
      <c r="F17" s="416"/>
      <c r="G17" s="3"/>
      <c r="H17" s="56">
        <v>0</v>
      </c>
      <c r="I17" s="10"/>
      <c r="J17" s="56"/>
      <c r="K17" s="10"/>
      <c r="L17" s="56">
        <v>810577</v>
      </c>
      <c r="M17" s="56"/>
      <c r="N17" s="56">
        <v>0</v>
      </c>
      <c r="O17" s="56"/>
      <c r="P17" s="56">
        <f>SUM(H17:O17)</f>
        <v>810577</v>
      </c>
      <c r="Q17" s="56"/>
      <c r="R17" s="56"/>
      <c r="S17" s="56"/>
      <c r="T17" s="56"/>
    </row>
    <row r="18" spans="1:23" ht="10.5" customHeight="1" x14ac:dyDescent="0.15">
      <c r="A18" s="46"/>
      <c r="B18" s="416" t="s">
        <v>122</v>
      </c>
      <c r="C18" s="416"/>
      <c r="D18" s="416"/>
      <c r="E18" s="416"/>
      <c r="F18" s="416"/>
      <c r="G18" s="3"/>
      <c r="H18" s="56">
        <v>0</v>
      </c>
      <c r="I18" s="10"/>
      <c r="J18" s="56">
        <v>-1646993</v>
      </c>
      <c r="K18" s="10"/>
      <c r="L18" s="56">
        <v>0</v>
      </c>
      <c r="M18" s="56"/>
      <c r="N18" s="56">
        <v>0</v>
      </c>
      <c r="O18" s="56"/>
      <c r="P18" s="56">
        <f>SUM(H18:O18)</f>
        <v>-1646993</v>
      </c>
      <c r="Q18" s="56"/>
      <c r="R18" s="56"/>
      <c r="S18" s="56"/>
      <c r="T18" s="56"/>
    </row>
    <row r="19" spans="1:23" ht="10.5" customHeight="1" x14ac:dyDescent="0.15">
      <c r="A19" s="46"/>
      <c r="B19" s="416" t="s">
        <v>123</v>
      </c>
      <c r="C19" s="416"/>
      <c r="D19" s="416"/>
      <c r="E19" s="416"/>
      <c r="F19" s="416"/>
      <c r="G19" s="3"/>
      <c r="H19" s="56">
        <v>0</v>
      </c>
      <c r="I19" s="10"/>
      <c r="J19" s="56">
        <v>20838164</v>
      </c>
      <c r="K19" s="10"/>
      <c r="L19" s="56">
        <v>0</v>
      </c>
      <c r="M19" s="56"/>
      <c r="N19" s="56">
        <v>0</v>
      </c>
      <c r="O19" s="56"/>
      <c r="P19" s="56">
        <f>SUM(H19:O19)</f>
        <v>20838164</v>
      </c>
      <c r="Q19" s="56"/>
      <c r="R19" s="56"/>
      <c r="S19" s="56"/>
      <c r="T19" s="56"/>
    </row>
    <row r="20" spans="1:23" ht="12.75" x14ac:dyDescent="0.15">
      <c r="A20" s="46"/>
      <c r="B20" s="125" t="s">
        <v>124</v>
      </c>
      <c r="C20" s="126"/>
      <c r="D20" s="126"/>
      <c r="E20" s="126"/>
      <c r="F20" s="126"/>
      <c r="G20" s="3"/>
      <c r="H20" s="56">
        <v>0</v>
      </c>
      <c r="I20" s="10"/>
      <c r="J20" s="56">
        <v>0</v>
      </c>
      <c r="K20" s="10"/>
      <c r="L20" s="56">
        <v>0</v>
      </c>
      <c r="M20" s="56"/>
      <c r="N20" s="56">
        <v>0</v>
      </c>
      <c r="O20" s="56"/>
      <c r="P20" s="56">
        <f>SUM(H20:O20)</f>
        <v>0</v>
      </c>
      <c r="Q20" s="56"/>
      <c r="R20" s="56"/>
      <c r="S20" s="56"/>
      <c r="T20" s="56"/>
    </row>
    <row r="21" spans="1:23" ht="12.75" customHeight="1" x14ac:dyDescent="0.15">
      <c r="A21" s="46"/>
      <c r="B21" s="418" t="s">
        <v>174</v>
      </c>
      <c r="C21" s="418"/>
      <c r="D21" s="418"/>
      <c r="E21" s="418"/>
      <c r="F21" s="418"/>
      <c r="G21" s="3"/>
      <c r="H21" s="56">
        <v>0</v>
      </c>
      <c r="I21" s="10"/>
      <c r="J21" s="56">
        <v>8067</v>
      </c>
      <c r="K21" s="10"/>
      <c r="L21" s="56">
        <v>0</v>
      </c>
      <c r="M21" s="56"/>
      <c r="N21" s="56">
        <v>0</v>
      </c>
      <c r="O21" s="56"/>
      <c r="P21" s="56">
        <f>SUM(H21:O21)</f>
        <v>8067</v>
      </c>
      <c r="Q21" s="46"/>
      <c r="R21" s="46"/>
      <c r="S21" s="46"/>
      <c r="T21" s="46"/>
      <c r="W21" s="2"/>
    </row>
    <row r="22" spans="1:23" ht="12.75" customHeight="1" x14ac:dyDescent="0.15">
      <c r="A22" s="46"/>
      <c r="B22" s="46"/>
      <c r="C22" s="46"/>
      <c r="D22" s="46"/>
      <c r="E22" s="46"/>
      <c r="F22" s="46"/>
      <c r="G22" s="3"/>
      <c r="H22" s="56"/>
      <c r="I22" s="10"/>
      <c r="J22" s="56"/>
      <c r="K22" s="10"/>
      <c r="L22" s="56"/>
      <c r="M22" s="56"/>
      <c r="N22" s="56"/>
      <c r="O22" s="56"/>
      <c r="P22" s="56"/>
      <c r="Q22" s="46"/>
      <c r="R22" s="46"/>
      <c r="S22" s="46"/>
      <c r="T22" s="46"/>
      <c r="W22" s="2"/>
    </row>
    <row r="23" spans="1:23" ht="22.5" customHeight="1" x14ac:dyDescent="0.15">
      <c r="A23" s="46"/>
      <c r="B23" s="417" t="s">
        <v>224</v>
      </c>
      <c r="C23" s="417"/>
      <c r="D23" s="417"/>
      <c r="E23" s="417"/>
      <c r="F23" s="417"/>
      <c r="G23" s="3"/>
      <c r="H23" s="55">
        <f>SUM(H24:H25)</f>
        <v>0</v>
      </c>
      <c r="I23" s="10"/>
      <c r="J23" s="55">
        <f>SUM(J24:J25)</f>
        <v>0</v>
      </c>
      <c r="K23" s="10"/>
      <c r="L23" s="55">
        <f>SUM(L24:L25)</f>
        <v>0</v>
      </c>
      <c r="M23" s="55"/>
      <c r="N23" s="55">
        <f>SUM(N24:N25)</f>
        <v>0</v>
      </c>
      <c r="O23" s="55"/>
      <c r="P23" s="55">
        <f>SUM(P24:P25)</f>
        <v>0</v>
      </c>
      <c r="Q23" s="55"/>
      <c r="R23" s="55"/>
      <c r="S23" s="55"/>
      <c r="T23" s="55"/>
      <c r="U23" s="88"/>
      <c r="V23" s="13"/>
    </row>
    <row r="24" spans="1:23" ht="10.5" customHeight="1" x14ac:dyDescent="0.15">
      <c r="A24" s="46"/>
      <c r="B24" s="416" t="s">
        <v>127</v>
      </c>
      <c r="C24" s="416"/>
      <c r="D24" s="416"/>
      <c r="E24" s="416"/>
      <c r="F24" s="416"/>
      <c r="G24" s="3"/>
      <c r="H24" s="56">
        <v>0</v>
      </c>
      <c r="I24" s="10"/>
      <c r="J24" s="56">
        <v>0</v>
      </c>
      <c r="K24" s="10"/>
      <c r="L24" s="56">
        <v>0</v>
      </c>
      <c r="M24" s="56"/>
      <c r="N24" s="56">
        <v>0</v>
      </c>
      <c r="O24" s="56"/>
      <c r="P24" s="56">
        <v>0</v>
      </c>
      <c r="Q24" s="56"/>
      <c r="R24" s="56"/>
      <c r="S24" s="56"/>
      <c r="T24" s="56"/>
    </row>
    <row r="25" spans="1:23" ht="10.5" customHeight="1" x14ac:dyDescent="0.15">
      <c r="A25" s="46"/>
      <c r="B25" s="416" t="s">
        <v>175</v>
      </c>
      <c r="C25" s="416"/>
      <c r="D25" s="416"/>
      <c r="E25" s="416"/>
      <c r="F25" s="416"/>
      <c r="G25" s="3"/>
      <c r="H25" s="56">
        <v>0</v>
      </c>
      <c r="I25" s="10"/>
      <c r="J25" s="56">
        <v>0</v>
      </c>
      <c r="K25" s="10"/>
      <c r="L25" s="56">
        <v>0</v>
      </c>
      <c r="M25" s="56"/>
      <c r="N25" s="56">
        <v>0</v>
      </c>
      <c r="O25" s="56"/>
      <c r="P25" s="56">
        <v>0</v>
      </c>
      <c r="Q25" s="56"/>
      <c r="R25" s="56"/>
      <c r="S25" s="56"/>
      <c r="T25" s="56"/>
      <c r="V25" s="2"/>
    </row>
    <row r="26" spans="1:23" ht="10.5" customHeight="1" x14ac:dyDescent="0.15">
      <c r="A26" s="46"/>
      <c r="B26" s="62"/>
      <c r="C26" s="62"/>
      <c r="D26" s="62"/>
      <c r="E26" s="62"/>
      <c r="F26" s="62"/>
      <c r="G26" s="3"/>
      <c r="H26" s="56"/>
      <c r="I26" s="10"/>
      <c r="J26" s="56"/>
      <c r="K26" s="10"/>
      <c r="L26" s="56"/>
      <c r="M26" s="56"/>
      <c r="N26" s="56"/>
      <c r="O26" s="56"/>
      <c r="P26" s="56"/>
      <c r="Q26" s="56"/>
      <c r="R26" s="56"/>
      <c r="S26" s="56"/>
      <c r="T26" s="56"/>
      <c r="V26" s="2"/>
    </row>
    <row r="27" spans="1:23" ht="10.5" customHeight="1" x14ac:dyDescent="0.15">
      <c r="A27" s="46"/>
      <c r="B27" s="417" t="s">
        <v>193</v>
      </c>
      <c r="C27" s="417"/>
      <c r="D27" s="417"/>
      <c r="E27" s="417"/>
      <c r="F27" s="417"/>
      <c r="G27" s="3"/>
      <c r="H27" s="55">
        <f>H11+H16+H23</f>
        <v>17722108</v>
      </c>
      <c r="I27" s="55"/>
      <c r="J27" s="55">
        <f t="shared" ref="J27:P27" si="0">J11+J16+J23</f>
        <v>19199238</v>
      </c>
      <c r="K27" s="55"/>
      <c r="L27" s="55">
        <f t="shared" si="0"/>
        <v>810577</v>
      </c>
      <c r="M27" s="55"/>
      <c r="N27" s="55">
        <f t="shared" si="0"/>
        <v>0</v>
      </c>
      <c r="O27" s="55"/>
      <c r="P27" s="86">
        <f t="shared" si="0"/>
        <v>37731923</v>
      </c>
      <c r="Q27" s="55"/>
      <c r="R27" s="56"/>
      <c r="S27" s="56"/>
      <c r="V27" s="2"/>
      <c r="W27" s="2"/>
    </row>
    <row r="28" spans="1:23" ht="10.5" customHeight="1" x14ac:dyDescent="0.15">
      <c r="A28" s="46"/>
      <c r="B28" s="63"/>
      <c r="C28" s="63"/>
      <c r="D28" s="63"/>
      <c r="E28" s="63"/>
      <c r="F28" s="63"/>
      <c r="G28" s="3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6"/>
      <c r="S28" s="56"/>
      <c r="T28" s="56"/>
      <c r="U28" s="2"/>
      <c r="V28" s="2"/>
      <c r="W28" s="2"/>
    </row>
    <row r="29" spans="1:23" ht="10.5" customHeight="1" x14ac:dyDescent="0.15">
      <c r="A29" s="46"/>
      <c r="B29" s="417" t="s">
        <v>176</v>
      </c>
      <c r="C29" s="417"/>
      <c r="D29" s="417"/>
      <c r="E29" s="417"/>
      <c r="F29" s="417"/>
      <c r="G29" s="3"/>
      <c r="H29" s="55">
        <f>SUM(H30:H32)</f>
        <v>0</v>
      </c>
      <c r="I29" s="55"/>
      <c r="J29" s="55">
        <f t="shared" ref="J29:P29" si="1">SUM(J30:J32)</f>
        <v>0</v>
      </c>
      <c r="K29" s="55"/>
      <c r="L29" s="55">
        <f t="shared" si="1"/>
        <v>0</v>
      </c>
      <c r="M29" s="55"/>
      <c r="N29" s="55">
        <f t="shared" si="1"/>
        <v>0</v>
      </c>
      <c r="O29" s="55"/>
      <c r="P29" s="55">
        <f t="shared" si="1"/>
        <v>0</v>
      </c>
      <c r="Q29" s="57"/>
      <c r="R29" s="57"/>
      <c r="S29" s="57"/>
      <c r="T29" s="57"/>
      <c r="V29" s="2"/>
    </row>
    <row r="30" spans="1:23" ht="10.5" customHeight="1" x14ac:dyDescent="0.15">
      <c r="A30" s="46"/>
      <c r="B30" s="416" t="s">
        <v>65</v>
      </c>
      <c r="C30" s="416"/>
      <c r="D30" s="416"/>
      <c r="E30" s="416"/>
      <c r="F30" s="416"/>
      <c r="G30" s="3"/>
      <c r="H30" s="56">
        <v>0</v>
      </c>
      <c r="I30" s="10"/>
      <c r="J30" s="58">
        <v>0</v>
      </c>
      <c r="K30" s="10"/>
      <c r="L30" s="58">
        <v>0</v>
      </c>
      <c r="M30" s="56"/>
      <c r="N30" s="56">
        <v>0</v>
      </c>
      <c r="O30" s="56"/>
      <c r="P30" s="56">
        <v>0</v>
      </c>
      <c r="Q30" s="56"/>
      <c r="R30" s="56"/>
      <c r="S30" s="56"/>
      <c r="T30" s="56"/>
      <c r="W30" s="2"/>
    </row>
    <row r="31" spans="1:23" ht="10.5" customHeight="1" x14ac:dyDescent="0.15">
      <c r="A31" s="46"/>
      <c r="B31" s="416" t="s">
        <v>119</v>
      </c>
      <c r="C31" s="416"/>
      <c r="D31" s="416"/>
      <c r="E31" s="416"/>
      <c r="F31" s="416"/>
      <c r="G31" s="3"/>
      <c r="H31" s="56">
        <v>0</v>
      </c>
      <c r="I31" s="10"/>
      <c r="J31" s="58">
        <v>0</v>
      </c>
      <c r="K31" s="10"/>
      <c r="L31" s="56">
        <v>0</v>
      </c>
      <c r="M31" s="56"/>
      <c r="N31" s="56">
        <v>0</v>
      </c>
      <c r="O31" s="56"/>
      <c r="P31" s="58">
        <f>J31</f>
        <v>0</v>
      </c>
      <c r="Q31" s="58"/>
      <c r="R31" s="58"/>
      <c r="S31" s="58"/>
      <c r="T31" s="58"/>
      <c r="W31" s="35"/>
    </row>
    <row r="32" spans="1:23" ht="12.75" x14ac:dyDescent="0.15">
      <c r="A32" s="46"/>
      <c r="B32" s="416" t="s">
        <v>172</v>
      </c>
      <c r="C32" s="416"/>
      <c r="D32" s="416"/>
      <c r="E32" s="416"/>
      <c r="F32" s="416"/>
      <c r="G32" s="3"/>
      <c r="H32" s="56">
        <v>0</v>
      </c>
      <c r="I32" s="10"/>
      <c r="J32" s="58">
        <v>0</v>
      </c>
      <c r="K32" s="10"/>
      <c r="L32" s="56">
        <v>0</v>
      </c>
      <c r="M32" s="56"/>
      <c r="N32" s="56">
        <v>0</v>
      </c>
      <c r="O32" s="56"/>
      <c r="P32" s="56">
        <v>0</v>
      </c>
      <c r="Q32" s="56"/>
      <c r="R32" s="56"/>
      <c r="S32" s="56"/>
      <c r="T32" s="56"/>
      <c r="V32" s="2"/>
    </row>
    <row r="33" spans="1:22" ht="12.75" x14ac:dyDescent="0.15">
      <c r="A33" s="46"/>
      <c r="B33" s="62"/>
      <c r="C33" s="62"/>
      <c r="D33" s="62"/>
      <c r="E33" s="62"/>
      <c r="F33" s="62"/>
      <c r="G33" s="3"/>
      <c r="H33" s="56"/>
      <c r="I33" s="10"/>
      <c r="J33" s="58"/>
      <c r="K33" s="10"/>
      <c r="L33" s="56"/>
      <c r="M33" s="56"/>
      <c r="N33" s="56"/>
      <c r="O33" s="56"/>
      <c r="P33" s="56"/>
      <c r="Q33" s="56"/>
      <c r="R33" s="56"/>
      <c r="S33" s="56"/>
      <c r="T33" s="56"/>
      <c r="V33" s="2"/>
    </row>
    <row r="34" spans="1:22" ht="25.5" customHeight="1" x14ac:dyDescent="0.15">
      <c r="A34" s="46"/>
      <c r="B34" s="417" t="s">
        <v>194</v>
      </c>
      <c r="C34" s="417"/>
      <c r="D34" s="417"/>
      <c r="E34" s="417"/>
      <c r="F34" s="417"/>
      <c r="G34" s="3"/>
      <c r="H34" s="55">
        <f>SUM(H35:H39)</f>
        <v>0</v>
      </c>
      <c r="I34" s="55"/>
      <c r="J34" s="55">
        <f t="shared" ref="J34:P34" si="2">SUM(J35:J39)</f>
        <v>50043</v>
      </c>
      <c r="K34" s="55"/>
      <c r="L34" s="55">
        <f t="shared" si="2"/>
        <v>-882971</v>
      </c>
      <c r="M34" s="55"/>
      <c r="N34" s="55">
        <f t="shared" si="2"/>
        <v>0</v>
      </c>
      <c r="O34" s="55"/>
      <c r="P34" s="55">
        <f t="shared" si="2"/>
        <v>-832928</v>
      </c>
      <c r="Q34" s="55"/>
      <c r="R34" s="55"/>
      <c r="S34" s="55"/>
      <c r="T34" s="55"/>
      <c r="V34" s="2"/>
    </row>
    <row r="35" spans="1:22" ht="12" customHeight="1" x14ac:dyDescent="0.15">
      <c r="A35" s="46"/>
      <c r="B35" s="415" t="s">
        <v>15</v>
      </c>
      <c r="C35" s="415"/>
      <c r="D35" s="415"/>
      <c r="E35" s="415"/>
      <c r="F35" s="415"/>
      <c r="G35" s="127"/>
      <c r="H35" s="56">
        <v>0</v>
      </c>
      <c r="I35" s="10"/>
      <c r="J35" s="58">
        <v>0</v>
      </c>
      <c r="K35" s="10"/>
      <c r="L35" s="74">
        <v>-72394</v>
      </c>
      <c r="M35" s="56"/>
      <c r="N35" s="56">
        <v>0</v>
      </c>
      <c r="O35" s="56"/>
      <c r="P35" s="56">
        <f>SUM(H35:N35)</f>
        <v>-72394</v>
      </c>
      <c r="Q35" s="56"/>
      <c r="R35" s="3"/>
      <c r="S35" s="3"/>
      <c r="T35" s="3"/>
      <c r="U35" s="2"/>
    </row>
    <row r="36" spans="1:22" ht="12" customHeight="1" x14ac:dyDescent="0.15">
      <c r="A36" s="46"/>
      <c r="B36" s="415" t="s">
        <v>122</v>
      </c>
      <c r="C36" s="415"/>
      <c r="D36" s="415"/>
      <c r="E36" s="415"/>
      <c r="F36" s="415"/>
      <c r="G36" s="127"/>
      <c r="H36" s="56">
        <v>0</v>
      </c>
      <c r="I36" s="10"/>
      <c r="J36" s="58">
        <v>50043</v>
      </c>
      <c r="K36" s="10"/>
      <c r="L36" s="56">
        <v>-810577</v>
      </c>
      <c r="M36" s="56"/>
      <c r="N36" s="56">
        <v>0</v>
      </c>
      <c r="O36" s="56"/>
      <c r="P36" s="58">
        <f>SUM(H36:N36)</f>
        <v>-760534</v>
      </c>
      <c r="Q36" s="58"/>
      <c r="R36" s="3"/>
      <c r="S36" s="3"/>
      <c r="T36" s="3"/>
      <c r="U36" s="2"/>
    </row>
    <row r="37" spans="1:22" ht="12" customHeight="1" x14ac:dyDescent="0.15">
      <c r="A37" s="46"/>
      <c r="B37" s="415" t="s">
        <v>123</v>
      </c>
      <c r="C37" s="415"/>
      <c r="D37" s="415"/>
      <c r="E37" s="415"/>
      <c r="F37" s="415"/>
      <c r="G37" s="127"/>
      <c r="H37" s="56">
        <v>0</v>
      </c>
      <c r="I37" s="10"/>
      <c r="J37" s="58">
        <v>0</v>
      </c>
      <c r="K37" s="10"/>
      <c r="L37" s="56">
        <v>0</v>
      </c>
      <c r="M37" s="56"/>
      <c r="N37" s="56">
        <v>0</v>
      </c>
      <c r="O37" s="56"/>
      <c r="P37" s="56">
        <f>SUM(H37:N37)</f>
        <v>0</v>
      </c>
      <c r="Q37" s="56"/>
      <c r="R37" s="3"/>
      <c r="S37" s="3"/>
      <c r="T37" s="3"/>
      <c r="U37" s="2"/>
      <c r="V37" s="2"/>
    </row>
    <row r="38" spans="1:22" ht="12" customHeight="1" x14ac:dyDescent="0.15">
      <c r="A38" s="46"/>
      <c r="B38" s="415" t="s">
        <v>124</v>
      </c>
      <c r="C38" s="415"/>
      <c r="D38" s="415"/>
      <c r="E38" s="415"/>
      <c r="F38" s="415"/>
      <c r="G38" s="415"/>
      <c r="H38" s="56">
        <v>0</v>
      </c>
      <c r="I38" s="10"/>
      <c r="J38" s="58">
        <v>0</v>
      </c>
      <c r="K38" s="10"/>
      <c r="L38" s="56">
        <v>0</v>
      </c>
      <c r="M38" s="56"/>
      <c r="N38" s="56">
        <v>0</v>
      </c>
      <c r="O38" s="10"/>
      <c r="P38" s="59">
        <f>SUM(H38:N38)</f>
        <v>0</v>
      </c>
      <c r="Q38" s="3"/>
      <c r="R38" s="3"/>
      <c r="S38" s="3"/>
      <c r="T38" s="3"/>
      <c r="U38" s="2"/>
    </row>
    <row r="39" spans="1:22" ht="12" customHeight="1" x14ac:dyDescent="0.15">
      <c r="A39" s="46"/>
      <c r="B39" s="415" t="s">
        <v>174</v>
      </c>
      <c r="C39" s="415"/>
      <c r="D39" s="415"/>
      <c r="E39" s="415"/>
      <c r="F39" s="415"/>
      <c r="G39" s="127"/>
      <c r="H39" s="56">
        <v>0</v>
      </c>
      <c r="I39" s="10"/>
      <c r="J39" s="58">
        <v>0</v>
      </c>
      <c r="K39" s="10"/>
      <c r="L39" s="56"/>
      <c r="M39" s="56"/>
      <c r="N39" s="56">
        <v>0</v>
      </c>
      <c r="O39" s="10"/>
      <c r="P39" s="59">
        <f>SUM(H39:N39)</f>
        <v>0</v>
      </c>
      <c r="Q39" s="3"/>
      <c r="R39" s="3"/>
      <c r="S39" s="3"/>
      <c r="T39" s="3"/>
      <c r="U39" s="2"/>
    </row>
    <row r="40" spans="1:22" ht="12" customHeight="1" x14ac:dyDescent="0.15">
      <c r="A40" s="46"/>
      <c r="B40" s="3"/>
      <c r="C40" s="3"/>
      <c r="D40" s="3"/>
      <c r="E40" s="3"/>
      <c r="F40" s="3"/>
      <c r="G40" s="3"/>
      <c r="H40" s="56"/>
      <c r="I40" s="10"/>
      <c r="J40" s="58"/>
      <c r="K40" s="10"/>
      <c r="L40" s="56"/>
      <c r="M40" s="56"/>
      <c r="N40" s="56"/>
      <c r="O40" s="10"/>
      <c r="P40" s="59"/>
      <c r="Q40" s="3"/>
      <c r="R40" s="3"/>
      <c r="S40" s="3"/>
      <c r="T40" s="3"/>
      <c r="U40" s="2"/>
    </row>
    <row r="41" spans="1:22" ht="27" customHeight="1" x14ac:dyDescent="0.15">
      <c r="A41" s="46"/>
      <c r="B41" s="433" t="s">
        <v>177</v>
      </c>
      <c r="C41" s="433"/>
      <c r="D41" s="433"/>
      <c r="E41" s="433"/>
      <c r="F41" s="433"/>
      <c r="G41" s="3"/>
      <c r="H41" s="55">
        <f>SUM(H42:H43)</f>
        <v>0</v>
      </c>
      <c r="I41" s="55"/>
      <c r="J41" s="55">
        <f t="shared" ref="J41:P41" si="3">SUM(J42:J43)</f>
        <v>0</v>
      </c>
      <c r="K41" s="55"/>
      <c r="L41" s="55">
        <f t="shared" si="3"/>
        <v>0</v>
      </c>
      <c r="M41" s="55"/>
      <c r="N41" s="55">
        <f t="shared" si="3"/>
        <v>0</v>
      </c>
      <c r="O41" s="55"/>
      <c r="P41" s="55">
        <f t="shared" si="3"/>
        <v>0</v>
      </c>
      <c r="Q41" s="3"/>
      <c r="R41" s="3"/>
      <c r="S41" s="3"/>
      <c r="T41" s="3"/>
      <c r="U41" s="2"/>
    </row>
    <row r="42" spans="1:22" ht="12" customHeight="1" x14ac:dyDescent="0.15">
      <c r="A42" s="46"/>
      <c r="B42" s="128" t="s">
        <v>127</v>
      </c>
      <c r="C42" s="127"/>
      <c r="D42" s="127"/>
      <c r="E42" s="127"/>
      <c r="F42" s="3"/>
      <c r="G42" s="3"/>
      <c r="H42" s="56">
        <v>0</v>
      </c>
      <c r="I42" s="10"/>
      <c r="J42" s="58">
        <v>0</v>
      </c>
      <c r="K42" s="10"/>
      <c r="L42" s="56">
        <v>0</v>
      </c>
      <c r="M42" s="56"/>
      <c r="N42" s="56">
        <v>0</v>
      </c>
      <c r="O42" s="56"/>
      <c r="P42" s="56">
        <f>SUM(H42:N42)</f>
        <v>0</v>
      </c>
      <c r="Q42" s="56"/>
      <c r="R42" s="3"/>
      <c r="S42" s="3"/>
      <c r="T42" s="3"/>
      <c r="U42" s="2"/>
    </row>
    <row r="43" spans="1:22" ht="12" customHeight="1" x14ac:dyDescent="0.15">
      <c r="A43" s="46"/>
      <c r="B43" s="128" t="s">
        <v>178</v>
      </c>
      <c r="C43" s="127"/>
      <c r="D43" s="127"/>
      <c r="E43" s="127"/>
      <c r="F43" s="3"/>
      <c r="G43" s="3"/>
      <c r="H43" s="56">
        <v>0</v>
      </c>
      <c r="I43" s="10"/>
      <c r="J43" s="58">
        <v>0</v>
      </c>
      <c r="K43" s="10"/>
      <c r="L43" s="56">
        <v>0</v>
      </c>
      <c r="M43" s="56"/>
      <c r="N43" s="56">
        <v>0</v>
      </c>
      <c r="O43" s="56"/>
      <c r="P43" s="56">
        <f>SUM(H43:N43)</f>
        <v>0</v>
      </c>
      <c r="Q43" s="56"/>
      <c r="R43" s="3"/>
      <c r="S43" s="3"/>
      <c r="T43" s="3"/>
      <c r="U43" s="2"/>
    </row>
    <row r="44" spans="1:22" ht="12" customHeight="1" x14ac:dyDescent="0.15">
      <c r="A44" s="46"/>
      <c r="B44" s="60"/>
      <c r="C44" s="3"/>
      <c r="D44" s="3"/>
      <c r="E44" s="3"/>
      <c r="F44" s="3"/>
      <c r="G44" s="3"/>
      <c r="H44" s="56"/>
      <c r="I44" s="10"/>
      <c r="J44" s="58"/>
      <c r="K44" s="10"/>
      <c r="L44" s="56"/>
      <c r="M44" s="56"/>
      <c r="N44" s="56"/>
      <c r="O44" s="56"/>
      <c r="P44" s="56"/>
      <c r="Q44" s="56"/>
      <c r="R44" s="3"/>
      <c r="S44" s="3"/>
      <c r="T44" s="3"/>
      <c r="U44" s="2"/>
    </row>
    <row r="45" spans="1:22" ht="12" customHeight="1" x14ac:dyDescent="0.15">
      <c r="A45" s="46"/>
      <c r="B45" s="61" t="s">
        <v>195</v>
      </c>
      <c r="C45" s="3"/>
      <c r="D45" s="3"/>
      <c r="E45" s="3"/>
      <c r="F45" s="3"/>
      <c r="G45" s="3"/>
      <c r="H45" s="9">
        <f>H27+H34+H41</f>
        <v>17722108</v>
      </c>
      <c r="I45" s="9"/>
      <c r="J45" s="191">
        <f>J27+J34</f>
        <v>19249281</v>
      </c>
      <c r="K45" s="9"/>
      <c r="L45" s="9">
        <f>L27+L34+L41</f>
        <v>-72394</v>
      </c>
      <c r="M45" s="9"/>
      <c r="N45" s="55">
        <v>0</v>
      </c>
      <c r="O45" s="9"/>
      <c r="P45" s="9">
        <f>H45+J45+L45+N45</f>
        <v>36898995</v>
      </c>
      <c r="Q45" s="3"/>
      <c r="R45" s="3"/>
      <c r="S45" s="171"/>
      <c r="T45" s="172">
        <f>P45-S45</f>
        <v>36898995</v>
      </c>
      <c r="U45" s="2"/>
      <c r="V45" s="13"/>
    </row>
    <row r="46" spans="1:22" ht="12" customHeight="1" x14ac:dyDescent="0.15">
      <c r="A46" s="46"/>
      <c r="B46" s="3"/>
      <c r="C46" s="3"/>
      <c r="D46" s="3"/>
      <c r="E46" s="3"/>
      <c r="F46" s="3"/>
      <c r="G46" s="3"/>
      <c r="H46" s="10"/>
      <c r="I46" s="10"/>
      <c r="J46" s="10"/>
      <c r="K46" s="10"/>
      <c r="L46" s="64"/>
      <c r="M46" s="10"/>
      <c r="N46" s="10"/>
      <c r="O46" s="10"/>
      <c r="P46" s="59"/>
      <c r="Q46" s="3"/>
      <c r="R46" s="3"/>
      <c r="S46" s="3"/>
      <c r="T46" s="3"/>
      <c r="U46" s="13"/>
    </row>
    <row r="47" spans="1:22" ht="12" customHeight="1" x14ac:dyDescent="0.15">
      <c r="A47" s="46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11"/>
      <c r="Q47" s="3"/>
      <c r="R47" s="3"/>
      <c r="S47" s="3"/>
      <c r="T47" s="3"/>
      <c r="U47" s="2"/>
    </row>
    <row r="48" spans="1:22" ht="12" customHeight="1" x14ac:dyDescent="0.15">
      <c r="B48" s="53"/>
      <c r="C48" s="53"/>
      <c r="D48" s="53"/>
      <c r="E48" s="53"/>
      <c r="F48" s="53"/>
      <c r="G48" s="1"/>
      <c r="H48" s="1"/>
      <c r="I48" s="1"/>
      <c r="J48" s="34"/>
      <c r="K48" s="1"/>
      <c r="L48" s="1"/>
      <c r="M48" s="1"/>
      <c r="N48" s="1"/>
      <c r="O48" s="1"/>
      <c r="P48" s="8"/>
      <c r="Q48" s="1"/>
      <c r="R48" s="1"/>
      <c r="S48" s="13"/>
      <c r="T48" s="1"/>
      <c r="U48" s="2"/>
    </row>
    <row r="49" spans="2:21" ht="12.75" x14ac:dyDescent="0.15">
      <c r="D49" s="432"/>
      <c r="E49" s="432"/>
      <c r="F49" s="432"/>
      <c r="G49" s="432"/>
      <c r="H49" s="432"/>
      <c r="I49" s="432"/>
      <c r="J49" s="432"/>
      <c r="K49" s="432"/>
      <c r="L49" s="432"/>
      <c r="P49" s="13"/>
      <c r="U49" s="34"/>
    </row>
    <row r="50" spans="2:21" x14ac:dyDescent="0.15">
      <c r="D50" s="1"/>
      <c r="E50" s="1"/>
      <c r="F50" s="1"/>
      <c r="G50" s="1"/>
      <c r="H50" s="1"/>
      <c r="I50" s="1"/>
      <c r="J50" s="1"/>
      <c r="K50" s="1"/>
      <c r="L50" s="1"/>
      <c r="P50" s="13"/>
    </row>
    <row r="51" spans="2:21" x14ac:dyDescent="0.15">
      <c r="B51" s="430"/>
      <c r="C51" s="430"/>
      <c r="D51" s="430"/>
      <c r="E51" s="430"/>
      <c r="F51" s="430"/>
      <c r="G51" s="1"/>
      <c r="H51" s="35"/>
      <c r="I51" s="1"/>
      <c r="J51" s="35"/>
      <c r="K51" s="1"/>
      <c r="L51" s="431"/>
      <c r="M51" s="431"/>
      <c r="N51" s="431"/>
      <c r="O51" s="431"/>
      <c r="P51" s="431"/>
      <c r="Q51" s="431"/>
      <c r="R51" s="431"/>
      <c r="S51" s="431"/>
      <c r="T51" s="431"/>
    </row>
    <row r="52" spans="2:21" x14ac:dyDescent="0.15">
      <c r="B52" s="434"/>
      <c r="C52" s="434"/>
      <c r="D52" s="434"/>
      <c r="E52" s="434"/>
      <c r="F52" s="434"/>
      <c r="G52" s="1"/>
      <c r="H52" s="29"/>
      <c r="I52" s="1"/>
      <c r="J52" s="29"/>
      <c r="K52" s="1"/>
      <c r="L52" s="429"/>
      <c r="M52" s="429"/>
      <c r="N52" s="429"/>
      <c r="O52" s="429"/>
      <c r="P52" s="435"/>
      <c r="Q52" s="429"/>
      <c r="R52" s="429"/>
      <c r="S52" s="429"/>
      <c r="T52" s="429"/>
    </row>
    <row r="53" spans="2:21" x14ac:dyDescent="0.15">
      <c r="B53" s="434"/>
      <c r="C53" s="434"/>
      <c r="D53" s="434"/>
      <c r="E53" s="434"/>
      <c r="F53" s="434"/>
      <c r="G53" s="1"/>
      <c r="H53" s="29"/>
      <c r="I53" s="1"/>
      <c r="J53" s="29"/>
      <c r="K53" s="1"/>
      <c r="L53" s="429"/>
      <c r="M53" s="429"/>
      <c r="N53" s="429"/>
      <c r="O53" s="429"/>
      <c r="P53" s="435"/>
      <c r="Q53" s="429"/>
      <c r="R53" s="429"/>
      <c r="S53" s="429"/>
      <c r="T53" s="429"/>
    </row>
    <row r="54" spans="2:21" x14ac:dyDescent="0.15">
      <c r="B54" s="430"/>
      <c r="C54" s="430"/>
      <c r="D54" s="430"/>
      <c r="E54" s="430"/>
      <c r="F54" s="430"/>
      <c r="G54" s="1"/>
      <c r="H54" s="35"/>
      <c r="I54" s="1"/>
      <c r="J54" s="35"/>
      <c r="K54" s="1"/>
      <c r="L54" s="431"/>
      <c r="M54" s="431"/>
      <c r="N54" s="431"/>
      <c r="O54" s="431"/>
      <c r="P54" s="431"/>
      <c r="Q54" s="431"/>
      <c r="R54" s="431"/>
      <c r="S54" s="431"/>
      <c r="T54" s="431"/>
    </row>
    <row r="55" spans="2:21" x14ac:dyDescent="0.15">
      <c r="B55" s="430"/>
      <c r="C55" s="430"/>
      <c r="D55" s="430"/>
      <c r="E55" s="430"/>
      <c r="F55" s="430"/>
      <c r="G55" s="1"/>
      <c r="H55" s="35"/>
      <c r="I55" s="1"/>
      <c r="J55" s="35"/>
      <c r="K55" s="1"/>
      <c r="L55" s="431"/>
      <c r="M55" s="431"/>
      <c r="N55" s="431"/>
      <c r="O55" s="431"/>
      <c r="P55" s="431"/>
      <c r="Q55" s="431"/>
      <c r="R55" s="431"/>
      <c r="S55" s="431"/>
      <c r="T55" s="431"/>
    </row>
    <row r="56" spans="2:21" x14ac:dyDescent="0.15">
      <c r="B56" s="430"/>
      <c r="C56" s="430"/>
      <c r="D56" s="430"/>
      <c r="E56" s="430"/>
      <c r="F56" s="430"/>
      <c r="G56" s="1"/>
      <c r="H56" s="35"/>
      <c r="I56" s="1"/>
      <c r="J56" s="35"/>
      <c r="K56" s="1"/>
      <c r="L56" s="431"/>
      <c r="M56" s="431"/>
      <c r="N56" s="431"/>
      <c r="O56" s="431"/>
      <c r="P56" s="431"/>
      <c r="Q56" s="431"/>
      <c r="R56" s="431"/>
      <c r="S56" s="431"/>
      <c r="T56" s="431"/>
    </row>
    <row r="57" spans="2:21" x14ac:dyDescent="0.15">
      <c r="B57" s="434"/>
      <c r="C57" s="434"/>
      <c r="D57" s="434"/>
      <c r="E57" s="434"/>
      <c r="F57" s="434"/>
      <c r="G57" s="1"/>
      <c r="H57" s="29"/>
      <c r="I57" s="1"/>
      <c r="J57" s="36"/>
      <c r="K57" s="1"/>
      <c r="L57" s="429"/>
      <c r="M57" s="429"/>
      <c r="N57" s="429"/>
      <c r="O57" s="429"/>
      <c r="P57" s="437"/>
      <c r="Q57" s="437"/>
      <c r="R57" s="437"/>
      <c r="S57" s="437"/>
      <c r="T57" s="437"/>
    </row>
    <row r="58" spans="2:21" x14ac:dyDescent="0.15">
      <c r="B58" s="430"/>
      <c r="C58" s="430"/>
      <c r="D58" s="430"/>
      <c r="E58" s="430"/>
      <c r="F58" s="430"/>
      <c r="G58" s="1"/>
      <c r="H58" s="35"/>
      <c r="I58" s="1"/>
      <c r="J58" s="37"/>
      <c r="K58" s="1"/>
      <c r="L58" s="431"/>
      <c r="M58" s="431"/>
      <c r="N58" s="431"/>
      <c r="O58" s="431"/>
      <c r="P58" s="431"/>
      <c r="Q58" s="431"/>
      <c r="R58" s="431"/>
      <c r="S58" s="431"/>
      <c r="T58" s="431"/>
    </row>
    <row r="59" spans="2:21" x14ac:dyDescent="0.15">
      <c r="B59" s="430"/>
      <c r="C59" s="430"/>
      <c r="D59" s="430"/>
      <c r="E59" s="430"/>
      <c r="F59" s="430"/>
      <c r="G59" s="1"/>
      <c r="H59" s="35"/>
      <c r="I59" s="1"/>
      <c r="J59" s="37"/>
      <c r="K59" s="1"/>
      <c r="L59" s="431"/>
      <c r="M59" s="431"/>
      <c r="N59" s="431"/>
      <c r="O59" s="431"/>
      <c r="P59" s="436"/>
      <c r="Q59" s="436"/>
      <c r="R59" s="436"/>
      <c r="S59" s="436"/>
      <c r="T59" s="436"/>
    </row>
    <row r="60" spans="2:21" x14ac:dyDescent="0.15">
      <c r="B60" s="430"/>
      <c r="C60" s="430"/>
      <c r="D60" s="430"/>
      <c r="E60" s="430"/>
      <c r="F60" s="430"/>
      <c r="G60" s="1"/>
      <c r="H60" s="35"/>
      <c r="I60" s="1"/>
      <c r="J60" s="37"/>
      <c r="K60" s="1"/>
      <c r="L60" s="431"/>
      <c r="M60" s="431"/>
      <c r="N60" s="431"/>
      <c r="O60" s="431"/>
      <c r="P60" s="431"/>
      <c r="Q60" s="431"/>
      <c r="R60" s="431"/>
      <c r="S60" s="431"/>
      <c r="T60" s="431"/>
    </row>
    <row r="61" spans="2:21" x14ac:dyDescent="0.15">
      <c r="B61" s="430"/>
      <c r="C61" s="430"/>
      <c r="D61" s="430"/>
      <c r="E61" s="430"/>
      <c r="F61" s="430"/>
      <c r="G61" s="1"/>
      <c r="H61" s="35"/>
      <c r="I61" s="1"/>
      <c r="J61" s="35"/>
      <c r="K61" s="1"/>
      <c r="L61" s="431"/>
      <c r="M61" s="431"/>
      <c r="N61" s="431"/>
      <c r="O61" s="431"/>
      <c r="P61" s="431"/>
      <c r="Q61" s="431"/>
      <c r="R61" s="431"/>
      <c r="S61" s="431"/>
      <c r="T61" s="431"/>
    </row>
    <row r="62" spans="2:21" x14ac:dyDescent="0.15">
      <c r="B62" s="434"/>
      <c r="C62" s="434"/>
      <c r="D62" s="434"/>
      <c r="E62" s="434"/>
      <c r="F62" s="434"/>
      <c r="G62" s="1"/>
      <c r="H62" s="29"/>
      <c r="I62" s="1"/>
      <c r="J62" s="29"/>
      <c r="K62" s="1"/>
      <c r="L62" s="429"/>
      <c r="M62" s="429"/>
      <c r="N62" s="429"/>
      <c r="O62" s="429"/>
      <c r="P62" s="429"/>
      <c r="Q62" s="429"/>
      <c r="R62" s="429"/>
      <c r="S62" s="429"/>
      <c r="T62" s="429"/>
    </row>
  </sheetData>
  <mergeCells count="89">
    <mergeCell ref="B62:F62"/>
    <mergeCell ref="L62:M62"/>
    <mergeCell ref="N62:O62"/>
    <mergeCell ref="P62:T62"/>
    <mergeCell ref="B60:F60"/>
    <mergeCell ref="L60:M60"/>
    <mergeCell ref="N60:O60"/>
    <mergeCell ref="P60:T60"/>
    <mergeCell ref="B61:F61"/>
    <mergeCell ref="L61:M61"/>
    <mergeCell ref="N61:O61"/>
    <mergeCell ref="P61:T61"/>
    <mergeCell ref="B56:F56"/>
    <mergeCell ref="L56:M56"/>
    <mergeCell ref="N56:O56"/>
    <mergeCell ref="P56:T56"/>
    <mergeCell ref="B57:F57"/>
    <mergeCell ref="L57:M57"/>
    <mergeCell ref="N57:O57"/>
    <mergeCell ref="P57:T57"/>
    <mergeCell ref="B58:F58"/>
    <mergeCell ref="L58:M58"/>
    <mergeCell ref="N58:O58"/>
    <mergeCell ref="P58:T58"/>
    <mergeCell ref="B59:F59"/>
    <mergeCell ref="L59:M59"/>
    <mergeCell ref="N59:O59"/>
    <mergeCell ref="P59:T59"/>
    <mergeCell ref="B52:F52"/>
    <mergeCell ref="L52:M52"/>
    <mergeCell ref="N52:O52"/>
    <mergeCell ref="P52:T52"/>
    <mergeCell ref="B53:F53"/>
    <mergeCell ref="L53:M53"/>
    <mergeCell ref="N53:O53"/>
    <mergeCell ref="P53:T53"/>
    <mergeCell ref="B54:F54"/>
    <mergeCell ref="L54:M54"/>
    <mergeCell ref="N54:O54"/>
    <mergeCell ref="P54:T54"/>
    <mergeCell ref="B55:F55"/>
    <mergeCell ref="L55:M55"/>
    <mergeCell ref="N55:O55"/>
    <mergeCell ref="P55:T55"/>
    <mergeCell ref="Z11:AB11"/>
    <mergeCell ref="AC11:AD11"/>
    <mergeCell ref="AE11:AI11"/>
    <mergeCell ref="B12:F12"/>
    <mergeCell ref="B51:F51"/>
    <mergeCell ref="L51:M51"/>
    <mergeCell ref="N51:O51"/>
    <mergeCell ref="P51:T51"/>
    <mergeCell ref="B14:F14"/>
    <mergeCell ref="B16:F16"/>
    <mergeCell ref="D49:L49"/>
    <mergeCell ref="B11:F11"/>
    <mergeCell ref="B41:F41"/>
    <mergeCell ref="B34:F34"/>
    <mergeCell ref="B32:F32"/>
    <mergeCell ref="B29:F29"/>
    <mergeCell ref="B2:D3"/>
    <mergeCell ref="E2:Q2"/>
    <mergeCell ref="E3:O3"/>
    <mergeCell ref="D4:L4"/>
    <mergeCell ref="M4:O4"/>
    <mergeCell ref="P4:S4"/>
    <mergeCell ref="B10:F10"/>
    <mergeCell ref="H5:L5"/>
    <mergeCell ref="N8:N10"/>
    <mergeCell ref="L8:L10"/>
    <mergeCell ref="P8:P10"/>
    <mergeCell ref="H8:H10"/>
    <mergeCell ref="J8:J10"/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</mergeCells>
  <pageMargins left="0.70866141732283472" right="0.70866141732283472" top="0.74803149606299213" bottom="0.74803149606299213" header="0.31496062992125984" footer="0.31496062992125984"/>
  <pageSetup paperSize="9" scale="39" orientation="landscape" horizontalDpi="4294967295" verticalDpi="4294967295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69" workbookViewId="0">
      <selection sqref="A1:I82"/>
    </sheetView>
  </sheetViews>
  <sheetFormatPr baseColWidth="10" defaultRowHeight="10.5" x14ac:dyDescent="0.15"/>
  <cols>
    <col min="3" max="3" width="11.33203125" customWidth="1"/>
    <col min="4" max="4" width="1.5" hidden="1" customWidth="1"/>
    <col min="5" max="5" width="20.6640625" customWidth="1"/>
    <col min="6" max="6" width="39.33203125" customWidth="1"/>
    <col min="7" max="7" width="3.5" customWidth="1"/>
    <col min="8" max="8" width="12" hidden="1" customWidth="1"/>
    <col min="9" max="9" width="36.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ht="12.75" x14ac:dyDescent="0.15">
      <c r="A1" s="226"/>
      <c r="B1" s="226"/>
      <c r="C1" s="226"/>
      <c r="D1" s="226"/>
      <c r="E1" s="226"/>
      <c r="F1" s="226"/>
      <c r="G1" s="226"/>
      <c r="H1" s="226"/>
      <c r="I1" s="226"/>
    </row>
    <row r="2" spans="1:13" ht="12.75" x14ac:dyDescent="0.15">
      <c r="A2" s="226"/>
      <c r="B2" s="226"/>
      <c r="C2" s="226"/>
      <c r="D2" s="226"/>
      <c r="E2" s="226"/>
      <c r="F2" s="226"/>
      <c r="G2" s="226"/>
      <c r="H2" s="226"/>
      <c r="I2" s="226"/>
    </row>
    <row r="3" spans="1:13" ht="12.75" x14ac:dyDescent="0.15">
      <c r="A3" s="226"/>
      <c r="B3" s="226"/>
      <c r="C3" s="226"/>
      <c r="D3" s="226"/>
      <c r="E3" s="226"/>
      <c r="F3" s="226"/>
      <c r="G3" s="226"/>
      <c r="H3" s="226"/>
      <c r="I3" s="226"/>
    </row>
    <row r="4" spans="1:13" ht="12.75" x14ac:dyDescent="0.15">
      <c r="A4" s="474"/>
      <c r="B4" s="474"/>
      <c r="C4" s="474"/>
      <c r="D4" s="426"/>
      <c r="E4" s="426"/>
      <c r="F4" s="426"/>
      <c r="G4" s="426"/>
      <c r="H4" s="116"/>
      <c r="I4" s="116"/>
      <c r="J4" s="1"/>
    </row>
    <row r="5" spans="1:13" ht="12.75" x14ac:dyDescent="0.15">
      <c r="A5" s="116"/>
      <c r="B5" s="426"/>
      <c r="C5" s="426"/>
      <c r="D5" s="426"/>
      <c r="E5" s="426"/>
      <c r="F5" s="426"/>
      <c r="G5" s="426"/>
      <c r="H5" s="426"/>
      <c r="I5" s="116"/>
      <c r="J5" s="1"/>
    </row>
    <row r="6" spans="1:13" ht="12.75" x14ac:dyDescent="0.15">
      <c r="A6" s="116"/>
      <c r="B6" s="116"/>
      <c r="C6" s="116"/>
      <c r="D6" s="116"/>
      <c r="E6" s="475"/>
      <c r="F6" s="475"/>
      <c r="G6" s="475"/>
      <c r="H6" s="116"/>
      <c r="I6" s="116"/>
      <c r="J6" s="1"/>
    </row>
    <row r="7" spans="1:13" ht="12.75" x14ac:dyDescent="0.2">
      <c r="A7" s="476"/>
      <c r="B7" s="476"/>
      <c r="C7" s="477" t="s">
        <v>0</v>
      </c>
      <c r="D7" s="477"/>
      <c r="E7" s="477"/>
      <c r="F7" s="477"/>
      <c r="G7" s="477"/>
      <c r="H7" s="227"/>
      <c r="I7" s="227"/>
      <c r="J7" s="1"/>
    </row>
    <row r="8" spans="1:13" ht="12.75" x14ac:dyDescent="0.15">
      <c r="A8" s="116"/>
      <c r="B8" s="116"/>
      <c r="C8" s="116"/>
      <c r="D8" s="116"/>
      <c r="E8" s="116"/>
      <c r="F8" s="116"/>
      <c r="G8" s="116"/>
      <c r="H8" s="116"/>
      <c r="I8" s="116"/>
      <c r="J8" s="1"/>
    </row>
    <row r="9" spans="1:13" ht="11.25" x14ac:dyDescent="0.2">
      <c r="A9" s="469" t="s">
        <v>16</v>
      </c>
      <c r="B9" s="470"/>
      <c r="C9" s="470"/>
      <c r="D9" s="470"/>
      <c r="E9" s="471"/>
      <c r="F9" s="248">
        <v>2024</v>
      </c>
      <c r="G9" s="472">
        <v>2023</v>
      </c>
      <c r="H9" s="472"/>
      <c r="I9" s="472"/>
      <c r="J9" s="1"/>
    </row>
    <row r="10" spans="1:13" ht="11.25" x14ac:dyDescent="0.15">
      <c r="A10" s="473"/>
      <c r="B10" s="473"/>
      <c r="C10" s="249"/>
      <c r="D10" s="249"/>
      <c r="E10" s="250"/>
      <c r="F10" s="251"/>
      <c r="G10" s="438"/>
      <c r="H10" s="439"/>
      <c r="I10" s="440"/>
      <c r="J10" s="1"/>
    </row>
    <row r="11" spans="1:13" ht="11.25" x14ac:dyDescent="0.15">
      <c r="A11" s="459" t="s">
        <v>139</v>
      </c>
      <c r="B11" s="459"/>
      <c r="C11" s="459"/>
      <c r="D11" s="459"/>
      <c r="E11" s="447"/>
      <c r="F11" s="251"/>
      <c r="G11" s="438"/>
      <c r="H11" s="439"/>
      <c r="I11" s="440"/>
      <c r="J11" s="1"/>
    </row>
    <row r="12" spans="1:13" ht="11.25" x14ac:dyDescent="0.15">
      <c r="A12" s="451" t="s">
        <v>10</v>
      </c>
      <c r="B12" s="451"/>
      <c r="C12" s="451"/>
      <c r="D12" s="451"/>
      <c r="E12" s="452"/>
      <c r="F12" s="252">
        <f>SUM(F13:F22)</f>
        <v>11982413</v>
      </c>
      <c r="G12" s="453">
        <f>SUM(G13:I22)</f>
        <v>12132753</v>
      </c>
      <c r="H12" s="454"/>
      <c r="I12" s="455"/>
      <c r="J12" s="1"/>
      <c r="K12" s="2"/>
    </row>
    <row r="13" spans="1:13" ht="12.75" customHeight="1" x14ac:dyDescent="0.15">
      <c r="A13" s="456" t="s">
        <v>140</v>
      </c>
      <c r="B13" s="456"/>
      <c r="C13" s="456"/>
      <c r="D13" s="456"/>
      <c r="E13" s="457"/>
      <c r="F13" s="193">
        <v>0</v>
      </c>
      <c r="G13" s="441">
        <v>0</v>
      </c>
      <c r="H13" s="442"/>
      <c r="I13" s="443"/>
      <c r="J13" s="1"/>
      <c r="M13" s="2"/>
    </row>
    <row r="14" spans="1:13" ht="12.75" customHeight="1" x14ac:dyDescent="0.15">
      <c r="A14" s="456" t="s">
        <v>32</v>
      </c>
      <c r="B14" s="456"/>
      <c r="C14" s="456"/>
      <c r="D14" s="456"/>
      <c r="E14" s="457"/>
      <c r="F14" s="193">
        <v>0</v>
      </c>
      <c r="G14" s="441">
        <v>0</v>
      </c>
      <c r="H14" s="442"/>
      <c r="I14" s="443"/>
      <c r="J14" s="1"/>
      <c r="K14" s="2"/>
      <c r="L14" s="2"/>
      <c r="M14" s="2"/>
    </row>
    <row r="15" spans="1:13" ht="12.75" customHeight="1" x14ac:dyDescent="0.15">
      <c r="A15" s="456" t="s">
        <v>141</v>
      </c>
      <c r="B15" s="456"/>
      <c r="C15" s="456"/>
      <c r="D15" s="456"/>
      <c r="E15" s="457"/>
      <c r="F15" s="193">
        <v>0</v>
      </c>
      <c r="G15" s="441">
        <v>0</v>
      </c>
      <c r="H15" s="442"/>
      <c r="I15" s="443"/>
      <c r="J15" s="1"/>
    </row>
    <row r="16" spans="1:13" ht="12.75" customHeight="1" x14ac:dyDescent="0.15">
      <c r="A16" s="456" t="s">
        <v>34</v>
      </c>
      <c r="B16" s="456"/>
      <c r="C16" s="456"/>
      <c r="D16" s="456"/>
      <c r="E16" s="457"/>
      <c r="F16" s="193">
        <v>0</v>
      </c>
      <c r="G16" s="441">
        <v>0</v>
      </c>
      <c r="H16" s="442"/>
      <c r="I16" s="443"/>
      <c r="J16" s="108"/>
    </row>
    <row r="17" spans="1:16" ht="12.75" customHeight="1" x14ac:dyDescent="0.15">
      <c r="A17" s="456" t="s">
        <v>35</v>
      </c>
      <c r="B17" s="456"/>
      <c r="C17" s="456"/>
      <c r="D17" s="456"/>
      <c r="E17" s="457"/>
      <c r="F17" s="193">
        <v>0</v>
      </c>
      <c r="G17" s="441">
        <v>0</v>
      </c>
      <c r="H17" s="442"/>
      <c r="I17" s="443"/>
      <c r="J17" s="108"/>
    </row>
    <row r="18" spans="1:16" ht="12.75" customHeight="1" x14ac:dyDescent="0.15">
      <c r="A18" s="456" t="s">
        <v>36</v>
      </c>
      <c r="B18" s="456"/>
      <c r="C18" s="456"/>
      <c r="D18" s="456"/>
      <c r="E18" s="457"/>
      <c r="F18" s="193">
        <v>0</v>
      </c>
      <c r="G18" s="441">
        <v>0</v>
      </c>
      <c r="H18" s="442"/>
      <c r="I18" s="443"/>
      <c r="J18" s="108"/>
    </row>
    <row r="19" spans="1:16" ht="12.75" customHeight="1" x14ac:dyDescent="0.15">
      <c r="A19" s="456" t="s">
        <v>142</v>
      </c>
      <c r="B19" s="456"/>
      <c r="C19" s="456"/>
      <c r="D19" s="456"/>
      <c r="E19" s="457"/>
      <c r="F19" s="193">
        <f>'ESTADO DE ACTIVIDADES'!G17</f>
        <v>466017</v>
      </c>
      <c r="G19" s="441">
        <v>207440</v>
      </c>
      <c r="H19" s="442"/>
      <c r="I19" s="443"/>
      <c r="J19" s="108"/>
    </row>
    <row r="20" spans="1:16" ht="26.25" customHeight="1" x14ac:dyDescent="0.15">
      <c r="A20" s="456" t="s">
        <v>143</v>
      </c>
      <c r="B20" s="456"/>
      <c r="C20" s="456"/>
      <c r="D20" s="456"/>
      <c r="E20" s="457"/>
      <c r="F20" s="193">
        <v>0</v>
      </c>
      <c r="G20" s="441">
        <v>0</v>
      </c>
      <c r="H20" s="442"/>
      <c r="I20" s="443"/>
      <c r="J20" s="108"/>
    </row>
    <row r="21" spans="1:16" ht="26.25" customHeight="1" x14ac:dyDescent="0.15">
      <c r="A21" s="456" t="s">
        <v>144</v>
      </c>
      <c r="B21" s="456"/>
      <c r="C21" s="456"/>
      <c r="D21" s="456"/>
      <c r="E21" s="457"/>
      <c r="F21" s="193">
        <f>'ESTADO DE ACTIVIDADES'!G20</f>
        <v>11516203</v>
      </c>
      <c r="G21" s="441">
        <v>11924606</v>
      </c>
      <c r="H21" s="442"/>
      <c r="I21" s="443"/>
      <c r="J21" s="108"/>
    </row>
    <row r="22" spans="1:16" ht="12.75" customHeight="1" x14ac:dyDescent="0.15">
      <c r="A22" s="456" t="s">
        <v>145</v>
      </c>
      <c r="B22" s="456"/>
      <c r="C22" s="456"/>
      <c r="D22" s="456"/>
      <c r="E22" s="457"/>
      <c r="F22" s="193">
        <f>'ESTADO DE ACTIVIDADES'!G26</f>
        <v>193</v>
      </c>
      <c r="G22" s="441">
        <v>707</v>
      </c>
      <c r="H22" s="442"/>
      <c r="I22" s="443"/>
      <c r="J22" s="108"/>
    </row>
    <row r="23" spans="1:16" ht="12.75" customHeight="1" x14ac:dyDescent="0.15">
      <c r="A23" s="438"/>
      <c r="B23" s="439"/>
      <c r="C23" s="439"/>
      <c r="D23" s="439"/>
      <c r="E23" s="439"/>
      <c r="F23" s="193"/>
      <c r="G23" s="444"/>
      <c r="H23" s="445"/>
      <c r="I23" s="446"/>
      <c r="J23" s="108"/>
    </row>
    <row r="24" spans="1:16" ht="12.75" customHeight="1" x14ac:dyDescent="0.15">
      <c r="A24" s="451" t="s">
        <v>11</v>
      </c>
      <c r="B24" s="451"/>
      <c r="C24" s="451"/>
      <c r="D24" s="451"/>
      <c r="E24" s="452"/>
      <c r="F24" s="252">
        <f>SUM(F25:F40)</f>
        <v>11037160</v>
      </c>
      <c r="G24" s="453">
        <f>SUM(I25:I40)</f>
        <v>10530157</v>
      </c>
      <c r="H24" s="454"/>
      <c r="I24" s="455"/>
      <c r="J24" s="1"/>
      <c r="K24" s="2"/>
      <c r="L24" s="2"/>
      <c r="M24" s="2"/>
    </row>
    <row r="25" spans="1:16" ht="12.75" customHeight="1" x14ac:dyDescent="0.15">
      <c r="A25" s="456" t="s">
        <v>50</v>
      </c>
      <c r="B25" s="456"/>
      <c r="C25" s="456"/>
      <c r="D25" s="456"/>
      <c r="E25" s="457"/>
      <c r="F25" s="255">
        <f>'ESTADO DE ACTIVIDADES'!G32</f>
        <v>9828502</v>
      </c>
      <c r="G25" s="272"/>
      <c r="H25" s="273">
        <v>1</v>
      </c>
      <c r="I25" s="274">
        <v>9285973</v>
      </c>
      <c r="J25" s="8"/>
      <c r="K25" s="2"/>
      <c r="L25" s="2"/>
      <c r="M25" s="23"/>
    </row>
    <row r="26" spans="1:16" ht="12.75" customHeight="1" x14ac:dyDescent="0.15">
      <c r="A26" s="456" t="s">
        <v>51</v>
      </c>
      <c r="B26" s="456"/>
      <c r="C26" s="456"/>
      <c r="D26" s="456"/>
      <c r="E26" s="457"/>
      <c r="F26" s="255">
        <f>'ESTADO DE ACTIVIDADES'!G33</f>
        <v>932077</v>
      </c>
      <c r="G26" s="272"/>
      <c r="H26" s="273">
        <v>1</v>
      </c>
      <c r="I26" s="274">
        <v>882869</v>
      </c>
      <c r="J26" s="1"/>
      <c r="L26" s="2"/>
      <c r="M26" s="23"/>
    </row>
    <row r="27" spans="1:16" ht="12.75" customHeight="1" x14ac:dyDescent="0.15">
      <c r="A27" s="456" t="s">
        <v>146</v>
      </c>
      <c r="B27" s="456"/>
      <c r="C27" s="456"/>
      <c r="D27" s="456"/>
      <c r="E27" s="457"/>
      <c r="F27" s="255">
        <f>'ESTADO DE ACTIVIDADES'!G34</f>
        <v>276581</v>
      </c>
      <c r="G27" s="272"/>
      <c r="H27" s="273">
        <v>1</v>
      </c>
      <c r="I27" s="274">
        <v>361315</v>
      </c>
      <c r="J27" s="8"/>
      <c r="K27" s="2"/>
      <c r="L27" s="2"/>
      <c r="M27" s="8"/>
      <c r="N27" s="8"/>
      <c r="O27" s="137"/>
      <c r="P27" s="137"/>
    </row>
    <row r="28" spans="1:16" ht="11.25" x14ac:dyDescent="0.15">
      <c r="A28" s="456" t="s">
        <v>147</v>
      </c>
      <c r="B28" s="456"/>
      <c r="C28" s="456"/>
      <c r="D28" s="456"/>
      <c r="E28" s="457"/>
      <c r="F28" s="255">
        <v>0</v>
      </c>
      <c r="G28" s="272"/>
      <c r="H28" s="273">
        <v>1</v>
      </c>
      <c r="I28" s="274">
        <v>0</v>
      </c>
      <c r="J28" s="1"/>
      <c r="K28" s="2"/>
      <c r="L28" s="13"/>
      <c r="M28" s="137"/>
      <c r="N28" s="137"/>
      <c r="O28" s="137"/>
      <c r="P28" s="137"/>
    </row>
    <row r="29" spans="1:16" ht="12.75" customHeight="1" x14ac:dyDescent="0.15">
      <c r="A29" s="456" t="s">
        <v>55</v>
      </c>
      <c r="B29" s="456"/>
      <c r="C29" s="456"/>
      <c r="D29" s="456"/>
      <c r="E29" s="457"/>
      <c r="F29" s="255">
        <v>0</v>
      </c>
      <c r="G29" s="272"/>
      <c r="H29" s="273">
        <v>1</v>
      </c>
      <c r="I29" s="274">
        <v>0</v>
      </c>
      <c r="J29" s="108"/>
      <c r="K29" s="2"/>
      <c r="L29" s="13"/>
      <c r="M29" s="137"/>
      <c r="N29" s="137"/>
      <c r="O29" s="137"/>
      <c r="P29" s="137"/>
    </row>
    <row r="30" spans="1:16" ht="12" thickBot="1" x14ac:dyDescent="0.2">
      <c r="A30" s="456" t="s">
        <v>148</v>
      </c>
      <c r="B30" s="456"/>
      <c r="C30" s="456"/>
      <c r="D30" s="456"/>
      <c r="E30" s="457"/>
      <c r="F30" s="255">
        <v>0</v>
      </c>
      <c r="G30" s="272"/>
      <c r="H30" s="273">
        <v>1</v>
      </c>
      <c r="I30" s="274">
        <v>0</v>
      </c>
      <c r="J30" s="108"/>
      <c r="K30" s="2"/>
      <c r="L30" s="13"/>
      <c r="M30" s="137"/>
      <c r="N30" s="137"/>
      <c r="O30" s="137"/>
      <c r="P30" s="137"/>
    </row>
    <row r="31" spans="1:16" ht="14.25" customHeight="1" thickBot="1" x14ac:dyDescent="0.2">
      <c r="A31" s="456" t="s">
        <v>57</v>
      </c>
      <c r="B31" s="456"/>
      <c r="C31" s="456"/>
      <c r="D31" s="456"/>
      <c r="E31" s="457"/>
      <c r="F31" s="255">
        <v>0</v>
      </c>
      <c r="G31" s="272"/>
      <c r="H31" s="273">
        <v>1</v>
      </c>
      <c r="I31" s="274">
        <v>0</v>
      </c>
      <c r="J31" s="108"/>
      <c r="K31" s="2"/>
      <c r="L31" s="13"/>
      <c r="M31" s="138" t="s">
        <v>17</v>
      </c>
      <c r="N31" s="139" t="s">
        <v>19</v>
      </c>
      <c r="O31" s="139"/>
      <c r="P31" s="137"/>
    </row>
    <row r="32" spans="1:16" ht="14.25" customHeight="1" x14ac:dyDescent="0.15">
      <c r="A32" s="456" t="s">
        <v>58</v>
      </c>
      <c r="B32" s="456"/>
      <c r="C32" s="456"/>
      <c r="D32" s="456"/>
      <c r="E32" s="457"/>
      <c r="F32" s="255">
        <v>0</v>
      </c>
      <c r="G32" s="272"/>
      <c r="H32" s="273">
        <v>1</v>
      </c>
      <c r="I32" s="274">
        <v>0</v>
      </c>
      <c r="J32" s="108"/>
      <c r="K32" s="2"/>
      <c r="L32" s="13"/>
      <c r="M32" s="140" t="s">
        <v>18</v>
      </c>
      <c r="N32" s="141"/>
      <c r="O32" s="142"/>
      <c r="P32" s="137"/>
    </row>
    <row r="33" spans="1:18" ht="11.25" x14ac:dyDescent="0.15">
      <c r="A33" s="456" t="s">
        <v>149</v>
      </c>
      <c r="B33" s="456"/>
      <c r="C33" s="456"/>
      <c r="D33" s="456"/>
      <c r="E33" s="457"/>
      <c r="F33" s="255">
        <v>0</v>
      </c>
      <c r="G33" s="272"/>
      <c r="H33" s="273">
        <v>1</v>
      </c>
      <c r="I33" s="274">
        <v>0</v>
      </c>
      <c r="J33" s="108"/>
      <c r="K33" s="2"/>
      <c r="L33" s="13"/>
      <c r="M33" s="137" t="s">
        <v>26</v>
      </c>
      <c r="N33" s="141"/>
      <c r="O33" s="142"/>
      <c r="P33" s="137"/>
    </row>
    <row r="34" spans="1:18" ht="11.25" x14ac:dyDescent="0.15">
      <c r="A34" s="456" t="s">
        <v>150</v>
      </c>
      <c r="B34" s="456"/>
      <c r="C34" s="456"/>
      <c r="D34" s="456"/>
      <c r="E34" s="457"/>
      <c r="F34" s="255">
        <v>0</v>
      </c>
      <c r="G34" s="272"/>
      <c r="H34" s="273">
        <v>1</v>
      </c>
      <c r="I34" s="274">
        <v>0</v>
      </c>
      <c r="J34" s="108"/>
      <c r="K34" s="2"/>
      <c r="L34" s="13"/>
      <c r="M34" s="143" t="s">
        <v>191</v>
      </c>
      <c r="N34" s="144"/>
      <c r="O34" s="142"/>
      <c r="P34" s="137"/>
    </row>
    <row r="35" spans="1:18" ht="11.25" x14ac:dyDescent="0.15">
      <c r="A35" s="456" t="s">
        <v>61</v>
      </c>
      <c r="B35" s="456"/>
      <c r="C35" s="456"/>
      <c r="D35" s="456"/>
      <c r="E35" s="457"/>
      <c r="F35" s="255">
        <v>0</v>
      </c>
      <c r="G35" s="272"/>
      <c r="H35" s="273">
        <v>1</v>
      </c>
      <c r="I35" s="274">
        <v>0</v>
      </c>
      <c r="J35" s="108"/>
      <c r="K35" s="2"/>
      <c r="L35" s="13"/>
      <c r="M35" s="143" t="s">
        <v>30</v>
      </c>
      <c r="N35" s="145">
        <v>340254</v>
      </c>
      <c r="O35" s="142"/>
      <c r="P35" s="137"/>
      <c r="R35" s="13"/>
    </row>
    <row r="36" spans="1:18" ht="11.25" x14ac:dyDescent="0.15">
      <c r="A36" s="456" t="s">
        <v>62</v>
      </c>
      <c r="B36" s="456"/>
      <c r="C36" s="456"/>
      <c r="D36" s="456"/>
      <c r="E36" s="457"/>
      <c r="F36" s="255">
        <v>0</v>
      </c>
      <c r="G36" s="272"/>
      <c r="H36" s="273">
        <v>1</v>
      </c>
      <c r="I36" s="274">
        <v>0</v>
      </c>
      <c r="J36" s="108"/>
      <c r="K36" s="2"/>
      <c r="L36" s="13"/>
      <c r="M36" s="143" t="s">
        <v>190</v>
      </c>
      <c r="N36" s="145"/>
      <c r="O36" s="142"/>
      <c r="P36" s="34"/>
    </row>
    <row r="37" spans="1:18" ht="14.25" customHeight="1" x14ac:dyDescent="0.15">
      <c r="A37" s="456" t="s">
        <v>64</v>
      </c>
      <c r="B37" s="456"/>
      <c r="C37" s="456"/>
      <c r="D37" s="456"/>
      <c r="E37" s="457"/>
      <c r="F37" s="255">
        <v>0</v>
      </c>
      <c r="G37" s="272"/>
      <c r="H37" s="273">
        <v>1</v>
      </c>
      <c r="I37" s="274">
        <v>0</v>
      </c>
      <c r="J37" s="108"/>
      <c r="K37" s="2"/>
      <c r="L37" s="13"/>
      <c r="M37" s="53" t="s">
        <v>192</v>
      </c>
      <c r="N37" s="146"/>
      <c r="O37" s="147"/>
      <c r="P37" s="137"/>
    </row>
    <row r="38" spans="1:18" ht="14.25" customHeight="1" x14ac:dyDescent="0.15">
      <c r="A38" s="456" t="s">
        <v>65</v>
      </c>
      <c r="B38" s="456"/>
      <c r="C38" s="456"/>
      <c r="D38" s="456"/>
      <c r="E38" s="457"/>
      <c r="F38" s="255">
        <v>0</v>
      </c>
      <c r="G38" s="272"/>
      <c r="H38" s="273">
        <v>1</v>
      </c>
      <c r="I38" s="274">
        <v>0</v>
      </c>
      <c r="J38" s="108"/>
      <c r="K38" s="2"/>
      <c r="L38" s="13"/>
      <c r="M38" s="148"/>
      <c r="N38" s="145"/>
      <c r="O38" s="147"/>
      <c r="P38" s="137"/>
    </row>
    <row r="39" spans="1:18" ht="14.25" customHeight="1" thickBot="1" x14ac:dyDescent="0.2">
      <c r="A39" s="456" t="s">
        <v>66</v>
      </c>
      <c r="B39" s="456"/>
      <c r="C39" s="456"/>
      <c r="D39" s="456"/>
      <c r="E39" s="457"/>
      <c r="F39" s="255">
        <v>0</v>
      </c>
      <c r="G39" s="272"/>
      <c r="H39" s="273">
        <v>1</v>
      </c>
      <c r="I39" s="274">
        <v>0</v>
      </c>
      <c r="J39" s="108"/>
      <c r="K39" s="2"/>
      <c r="L39" s="13"/>
      <c r="M39" s="149"/>
      <c r="N39" s="150">
        <f>SUM(N33:N37)</f>
        <v>340254</v>
      </c>
      <c r="O39" s="151"/>
      <c r="P39" s="137"/>
    </row>
    <row r="40" spans="1:18" ht="14.25" customHeight="1" thickBot="1" x14ac:dyDescent="0.2">
      <c r="A40" s="456" t="s">
        <v>151</v>
      </c>
      <c r="B40" s="456"/>
      <c r="C40" s="456"/>
      <c r="D40" s="456"/>
      <c r="E40" s="457"/>
      <c r="F40" s="255">
        <v>0</v>
      </c>
      <c r="G40" s="272"/>
      <c r="H40" s="273">
        <v>1</v>
      </c>
      <c r="I40" s="274">
        <v>0</v>
      </c>
      <c r="J40" s="108"/>
      <c r="K40" s="2"/>
      <c r="L40" s="13"/>
      <c r="M40" s="8"/>
      <c r="N40" s="146"/>
      <c r="O40" s="137"/>
      <c r="P40" s="137"/>
    </row>
    <row r="41" spans="1:18" ht="14.25" customHeight="1" thickBot="1" x14ac:dyDescent="0.2">
      <c r="A41" s="451" t="s">
        <v>152</v>
      </c>
      <c r="B41" s="451"/>
      <c r="C41" s="451"/>
      <c r="D41" s="451"/>
      <c r="E41" s="452"/>
      <c r="F41" s="256">
        <f>F12-F24</f>
        <v>945253</v>
      </c>
      <c r="G41" s="272"/>
      <c r="H41" s="273"/>
      <c r="I41" s="258">
        <f>G12-G24</f>
        <v>1602596</v>
      </c>
      <c r="J41" s="108"/>
      <c r="K41" s="2">
        <f>F41+F54</f>
        <v>-355993</v>
      </c>
      <c r="L41" s="2"/>
      <c r="M41" s="138" t="s">
        <v>20</v>
      </c>
      <c r="N41" s="152" t="s">
        <v>21</v>
      </c>
      <c r="O41" s="153"/>
      <c r="P41" s="137"/>
    </row>
    <row r="42" spans="1:18" ht="14.25" customHeight="1" x14ac:dyDescent="0.15">
      <c r="A42" s="438"/>
      <c r="B42" s="439"/>
      <c r="C42" s="439"/>
      <c r="D42" s="439"/>
      <c r="E42" s="439"/>
      <c r="F42" s="255"/>
      <c r="G42" s="272"/>
      <c r="H42" s="273"/>
      <c r="I42" s="274"/>
      <c r="J42" s="108"/>
      <c r="K42" s="2"/>
      <c r="L42" s="13"/>
      <c r="M42" s="140" t="s">
        <v>24</v>
      </c>
      <c r="N42" s="145">
        <v>4680</v>
      </c>
      <c r="O42" s="147"/>
      <c r="P42" s="137"/>
    </row>
    <row r="43" spans="1:18" ht="11.25" x14ac:dyDescent="0.15">
      <c r="A43" s="438"/>
      <c r="B43" s="439"/>
      <c r="C43" s="439"/>
      <c r="D43" s="439"/>
      <c r="E43" s="439"/>
      <c r="F43" s="255"/>
      <c r="G43" s="272"/>
      <c r="H43" s="273"/>
      <c r="I43" s="274"/>
      <c r="J43" s="108"/>
      <c r="K43" s="2"/>
      <c r="L43" s="13"/>
      <c r="M43" s="154" t="s">
        <v>22</v>
      </c>
      <c r="N43" s="145">
        <v>146</v>
      </c>
      <c r="O43" s="155"/>
      <c r="P43" s="137"/>
    </row>
    <row r="44" spans="1:18" ht="11.25" x14ac:dyDescent="0.15">
      <c r="A44" s="459" t="s">
        <v>153</v>
      </c>
      <c r="B44" s="459"/>
      <c r="C44" s="459"/>
      <c r="D44" s="459"/>
      <c r="E44" s="447"/>
      <c r="F44" s="256"/>
      <c r="G44" s="453"/>
      <c r="H44" s="454"/>
      <c r="I44" s="455"/>
      <c r="J44" s="1"/>
      <c r="K44" s="2">
        <f>F41+F54</f>
        <v>-355993</v>
      </c>
      <c r="L44" s="2"/>
      <c r="M44" s="154" t="s">
        <v>26</v>
      </c>
      <c r="N44" s="145">
        <v>41835</v>
      </c>
      <c r="O44" s="147"/>
      <c r="P44" s="137"/>
      <c r="Q44">
        <v>151249</v>
      </c>
    </row>
    <row r="45" spans="1:18" ht="11.25" x14ac:dyDescent="0.15">
      <c r="A45" s="447" t="s">
        <v>10</v>
      </c>
      <c r="B45" s="448"/>
      <c r="C45" s="448"/>
      <c r="D45" s="448"/>
      <c r="E45" s="448"/>
      <c r="F45" s="259">
        <f>SUM(F46:F48)</f>
        <v>340254</v>
      </c>
      <c r="G45" s="260"/>
      <c r="H45" s="467">
        <f>SUM(I46:I48)</f>
        <v>1102901</v>
      </c>
      <c r="I45" s="468"/>
      <c r="J45" s="123"/>
      <c r="K45" s="2"/>
      <c r="M45" s="69" t="s">
        <v>25</v>
      </c>
      <c r="N45" s="146">
        <v>5145</v>
      </c>
      <c r="O45" s="145"/>
      <c r="P45" s="137"/>
      <c r="Q45">
        <v>511005</v>
      </c>
    </row>
    <row r="46" spans="1:18" ht="12" x14ac:dyDescent="0.15">
      <c r="A46" s="456" t="s">
        <v>94</v>
      </c>
      <c r="B46" s="456"/>
      <c r="C46" s="456"/>
      <c r="D46" s="456"/>
      <c r="E46" s="457"/>
      <c r="F46" s="261">
        <v>0</v>
      </c>
      <c r="G46" s="262"/>
      <c r="H46" s="263"/>
      <c r="I46" s="264">
        <v>0</v>
      </c>
      <c r="J46" s="1"/>
      <c r="K46" s="2"/>
      <c r="M46" s="137"/>
      <c r="N46" s="34"/>
      <c r="O46" s="31">
        <f>SUM(N42:N45)</f>
        <v>51806</v>
      </c>
      <c r="P46" s="31"/>
      <c r="Q46">
        <f>Q45-Q44</f>
        <v>359756</v>
      </c>
    </row>
    <row r="47" spans="1:18" ht="11.25" x14ac:dyDescent="0.15">
      <c r="A47" s="456" t="s">
        <v>95</v>
      </c>
      <c r="B47" s="456"/>
      <c r="C47" s="456"/>
      <c r="D47" s="456"/>
      <c r="E47" s="457"/>
      <c r="F47" s="265"/>
      <c r="G47" s="262"/>
      <c r="H47" s="263"/>
      <c r="I47" s="264">
        <v>0</v>
      </c>
      <c r="J47" s="1"/>
      <c r="K47" s="2"/>
      <c r="L47" s="2"/>
      <c r="M47" s="137" t="s">
        <v>31</v>
      </c>
      <c r="N47" s="137"/>
      <c r="O47" s="147"/>
      <c r="P47" s="137"/>
    </row>
    <row r="48" spans="1:18" ht="31.5" x14ac:dyDescent="0.15">
      <c r="A48" s="465" t="s">
        <v>154</v>
      </c>
      <c r="B48" s="465"/>
      <c r="C48" s="465"/>
      <c r="D48" s="465"/>
      <c r="E48" s="466"/>
      <c r="F48" s="266">
        <f>N39</f>
        <v>340254</v>
      </c>
      <c r="G48" s="262"/>
      <c r="H48" s="263"/>
      <c r="I48" s="267">
        <v>1102901</v>
      </c>
      <c r="J48" s="1"/>
      <c r="K48" s="23"/>
      <c r="M48" s="69" t="s">
        <v>27</v>
      </c>
      <c r="N48" s="43">
        <v>1602796</v>
      </c>
      <c r="O48" s="147"/>
      <c r="P48" s="137"/>
    </row>
    <row r="49" spans="1:16" ht="21" x14ac:dyDescent="0.15">
      <c r="A49" s="449"/>
      <c r="B49" s="450"/>
      <c r="C49" s="450"/>
      <c r="D49" s="450"/>
      <c r="E49" s="450"/>
      <c r="F49" s="268"/>
      <c r="G49" s="250"/>
      <c r="H49" s="250"/>
      <c r="I49" s="269"/>
      <c r="J49" s="108"/>
      <c r="K49" s="23"/>
      <c r="M49" s="53" t="s">
        <v>28</v>
      </c>
      <c r="N49" s="43">
        <v>-1646993</v>
      </c>
      <c r="O49" s="147"/>
      <c r="P49" s="137"/>
    </row>
    <row r="50" spans="1:16" ht="21" x14ac:dyDescent="0.15">
      <c r="A50" s="451" t="s">
        <v>11</v>
      </c>
      <c r="B50" s="451"/>
      <c r="C50" s="451"/>
      <c r="D50" s="451"/>
      <c r="E50" s="452"/>
      <c r="F50" s="256">
        <f>SUM(F51:F53)</f>
        <v>1641500</v>
      </c>
      <c r="G50" s="453">
        <f>SUM(G51:I53)</f>
        <v>-39157</v>
      </c>
      <c r="H50" s="454"/>
      <c r="I50" s="455"/>
      <c r="J50" s="30"/>
      <c r="K50" s="2"/>
      <c r="M50" s="53" t="s">
        <v>29</v>
      </c>
      <c r="N50" s="43">
        <v>-1591868</v>
      </c>
      <c r="O50" s="155"/>
      <c r="P50" s="137"/>
    </row>
    <row r="51" spans="1:16" ht="21" x14ac:dyDescent="0.15">
      <c r="A51" s="456" t="s">
        <v>94</v>
      </c>
      <c r="B51" s="456"/>
      <c r="C51" s="456"/>
      <c r="D51" s="456"/>
      <c r="E51" s="457"/>
      <c r="F51" s="255">
        <v>0</v>
      </c>
      <c r="G51" s="257"/>
      <c r="H51" s="270"/>
      <c r="I51" s="274">
        <v>0</v>
      </c>
      <c r="J51" s="1"/>
      <c r="K51" s="23"/>
      <c r="M51" s="70" t="s">
        <v>23</v>
      </c>
      <c r="N51" s="156">
        <f>N48+N49-N50-N47</f>
        <v>1547671</v>
      </c>
      <c r="O51" s="157">
        <f>N51</f>
        <v>1547671</v>
      </c>
      <c r="P51" s="137"/>
    </row>
    <row r="52" spans="1:16" ht="11.25" x14ac:dyDescent="0.15">
      <c r="A52" s="456" t="s">
        <v>95</v>
      </c>
      <c r="B52" s="456"/>
      <c r="C52" s="456"/>
      <c r="D52" s="456"/>
      <c r="E52" s="457"/>
      <c r="F52" s="255">
        <v>42023</v>
      </c>
      <c r="G52" s="257"/>
      <c r="H52" s="270"/>
      <c r="I52" s="274">
        <v>112599</v>
      </c>
      <c r="J52" s="34"/>
      <c r="K52" s="23">
        <f>K41-F70</f>
        <v>0</v>
      </c>
      <c r="M52" s="53"/>
      <c r="N52" s="141"/>
      <c r="O52" s="155"/>
      <c r="P52" s="137"/>
    </row>
    <row r="53" spans="1:16" ht="11.25" x14ac:dyDescent="0.15">
      <c r="A53" s="456" t="s">
        <v>155</v>
      </c>
      <c r="B53" s="456"/>
      <c r="C53" s="456"/>
      <c r="D53" s="456"/>
      <c r="E53" s="457"/>
      <c r="F53" s="271">
        <f>O54</f>
        <v>1599477</v>
      </c>
      <c r="G53" s="441">
        <v>-151756</v>
      </c>
      <c r="H53" s="442"/>
      <c r="I53" s="443"/>
      <c r="J53" s="1"/>
      <c r="K53" s="23"/>
      <c r="M53" s="154"/>
      <c r="N53" s="141"/>
      <c r="O53" s="147"/>
      <c r="P53" s="137"/>
    </row>
    <row r="54" spans="1:16" ht="12" thickBot="1" x14ac:dyDescent="0.2">
      <c r="A54" s="459" t="s">
        <v>167</v>
      </c>
      <c r="B54" s="459"/>
      <c r="C54" s="459"/>
      <c r="D54" s="459"/>
      <c r="E54" s="447"/>
      <c r="F54" s="275">
        <f>F45-F50</f>
        <v>-1301246</v>
      </c>
      <c r="G54" s="460">
        <f>H45-G50</f>
        <v>1142058</v>
      </c>
      <c r="H54" s="461"/>
      <c r="I54" s="462"/>
      <c r="J54" s="8"/>
      <c r="K54" s="23"/>
      <c r="M54" s="140"/>
      <c r="N54" s="141">
        <f>SUM(N52:N53)</f>
        <v>0</v>
      </c>
      <c r="O54" s="151">
        <f>O46+O51</f>
        <v>1599477</v>
      </c>
      <c r="P54" s="137"/>
    </row>
    <row r="55" spans="1:16" ht="11.25" x14ac:dyDescent="0.15">
      <c r="A55" s="438"/>
      <c r="B55" s="439"/>
      <c r="C55" s="439"/>
      <c r="D55" s="439"/>
      <c r="E55" s="439"/>
      <c r="F55" s="262"/>
      <c r="G55" s="262"/>
      <c r="H55" s="263"/>
      <c r="I55" s="276"/>
      <c r="J55" s="1"/>
      <c r="K55" s="23"/>
      <c r="M55" s="140"/>
      <c r="N55" s="144">
        <v>0</v>
      </c>
      <c r="O55" s="137"/>
      <c r="P55" s="137"/>
    </row>
    <row r="56" spans="1:16" ht="11.25" x14ac:dyDescent="0.15">
      <c r="A56" s="459" t="s">
        <v>156</v>
      </c>
      <c r="B56" s="459"/>
      <c r="C56" s="459"/>
      <c r="D56" s="459"/>
      <c r="E56" s="447"/>
      <c r="F56" s="275"/>
      <c r="G56" s="262"/>
      <c r="H56" s="263"/>
      <c r="I56" s="276"/>
      <c r="J56" s="1"/>
      <c r="K56" s="2"/>
      <c r="L56" s="2"/>
      <c r="M56" s="137"/>
      <c r="N56" s="30"/>
      <c r="O56" s="137"/>
      <c r="P56" s="137"/>
    </row>
    <row r="57" spans="1:16" ht="12.75" x14ac:dyDescent="0.15">
      <c r="A57" s="447" t="s">
        <v>10</v>
      </c>
      <c r="B57" s="448"/>
      <c r="C57" s="448"/>
      <c r="D57" s="448"/>
      <c r="E57" s="448"/>
      <c r="F57" s="275">
        <f>F58+F61</f>
        <v>0</v>
      </c>
      <c r="G57" s="262"/>
      <c r="H57" s="263"/>
      <c r="I57" s="277">
        <f>I58+I61</f>
        <v>0</v>
      </c>
      <c r="J57" s="108"/>
      <c r="K57" s="2"/>
      <c r="L57" s="2"/>
      <c r="M57" s="6"/>
      <c r="N57" s="34"/>
      <c r="O57" s="137"/>
      <c r="P57" s="137"/>
    </row>
    <row r="58" spans="1:16" ht="15" customHeight="1" x14ac:dyDescent="0.15">
      <c r="A58" s="456" t="s">
        <v>157</v>
      </c>
      <c r="B58" s="456"/>
      <c r="C58" s="456"/>
      <c r="D58" s="456"/>
      <c r="E58" s="457"/>
      <c r="F58" s="265">
        <f>F59+F60</f>
        <v>0</v>
      </c>
      <c r="G58" s="265"/>
      <c r="H58" s="278"/>
      <c r="I58" s="264">
        <f>I59+I60</f>
        <v>0</v>
      </c>
      <c r="J58" s="108"/>
      <c r="K58" s="2"/>
      <c r="L58" s="2"/>
      <c r="M58" s="137"/>
      <c r="N58" s="34"/>
      <c r="O58" s="137"/>
      <c r="P58" s="137"/>
    </row>
    <row r="59" spans="1:16" ht="11.25" x14ac:dyDescent="0.15">
      <c r="A59" s="463" t="s">
        <v>158</v>
      </c>
      <c r="B59" s="463"/>
      <c r="C59" s="463"/>
      <c r="D59" s="463"/>
      <c r="E59" s="464"/>
      <c r="F59" s="265">
        <v>0</v>
      </c>
      <c r="G59" s="265"/>
      <c r="H59" s="278"/>
      <c r="I59" s="264">
        <v>0</v>
      </c>
      <c r="J59" s="108"/>
      <c r="K59" s="2"/>
      <c r="L59" s="2"/>
      <c r="M59" s="137"/>
      <c r="N59" s="34"/>
      <c r="O59" s="137"/>
      <c r="P59" s="137"/>
    </row>
    <row r="60" spans="1:16" ht="12.75" x14ac:dyDescent="0.15">
      <c r="A60" s="463" t="s">
        <v>159</v>
      </c>
      <c r="B60" s="463"/>
      <c r="C60" s="463"/>
      <c r="D60" s="463"/>
      <c r="E60" s="464"/>
      <c r="F60" s="265">
        <v>0</v>
      </c>
      <c r="G60" s="265"/>
      <c r="H60" s="278"/>
      <c r="I60" s="264">
        <v>0</v>
      </c>
      <c r="J60" s="108"/>
      <c r="K60" s="2"/>
      <c r="L60" s="2"/>
      <c r="M60" s="137"/>
      <c r="N60" s="7"/>
      <c r="O60" s="137"/>
      <c r="P60" s="137"/>
    </row>
    <row r="61" spans="1:16" ht="11.25" x14ac:dyDescent="0.15">
      <c r="A61" s="456" t="s">
        <v>163</v>
      </c>
      <c r="B61" s="456"/>
      <c r="C61" s="456"/>
      <c r="D61" s="456"/>
      <c r="E61" s="457"/>
      <c r="F61" s="265">
        <v>0</v>
      </c>
      <c r="G61" s="262"/>
      <c r="H61" s="263"/>
      <c r="I61" s="264">
        <v>0</v>
      </c>
      <c r="J61" s="108"/>
      <c r="K61" s="2"/>
      <c r="L61" s="2"/>
      <c r="M61" s="137"/>
      <c r="N61" s="34"/>
      <c r="O61" s="137"/>
      <c r="P61" s="137"/>
    </row>
    <row r="62" spans="1:16" ht="11.25" x14ac:dyDescent="0.15">
      <c r="A62" s="438"/>
      <c r="B62" s="439"/>
      <c r="C62" s="439"/>
      <c r="D62" s="439"/>
      <c r="E62" s="439"/>
      <c r="F62" s="265"/>
      <c r="G62" s="262"/>
      <c r="H62" s="263"/>
      <c r="I62" s="264"/>
      <c r="J62" s="108"/>
      <c r="K62" s="2"/>
      <c r="L62" s="2"/>
      <c r="M62" s="137"/>
      <c r="N62" s="137"/>
      <c r="O62" s="137"/>
      <c r="P62" s="137"/>
    </row>
    <row r="63" spans="1:16" ht="11.25" x14ac:dyDescent="0.15">
      <c r="A63" s="451" t="s">
        <v>11</v>
      </c>
      <c r="B63" s="451"/>
      <c r="C63" s="451"/>
      <c r="D63" s="451"/>
      <c r="E63" s="452"/>
      <c r="F63" s="275">
        <f>F64+F67</f>
        <v>0</v>
      </c>
      <c r="G63" s="262"/>
      <c r="H63" s="263"/>
      <c r="I63" s="277">
        <f>I64+I67</f>
        <v>0</v>
      </c>
      <c r="J63" s="108"/>
      <c r="K63" s="2"/>
      <c r="L63" s="2"/>
      <c r="M63" s="137"/>
      <c r="N63" s="137"/>
      <c r="O63" s="137"/>
      <c r="P63" s="137"/>
    </row>
    <row r="64" spans="1:16" ht="11.25" x14ac:dyDescent="0.15">
      <c r="A64" s="456" t="s">
        <v>164</v>
      </c>
      <c r="B64" s="456"/>
      <c r="C64" s="456"/>
      <c r="D64" s="456"/>
      <c r="E64" s="457"/>
      <c r="F64" s="265">
        <f>F65+F66</f>
        <v>0</v>
      </c>
      <c r="G64" s="262"/>
      <c r="H64" s="263"/>
      <c r="I64" s="264">
        <f>I65+I66</f>
        <v>0</v>
      </c>
      <c r="J64" s="108"/>
      <c r="K64" s="2"/>
      <c r="L64" s="2"/>
      <c r="M64" s="137"/>
      <c r="N64" s="137"/>
      <c r="O64" s="137"/>
      <c r="P64" s="137"/>
    </row>
    <row r="65" spans="1:17" ht="11.25" x14ac:dyDescent="0.15">
      <c r="A65" s="463" t="s">
        <v>158</v>
      </c>
      <c r="B65" s="463"/>
      <c r="C65" s="463"/>
      <c r="D65" s="463"/>
      <c r="E65" s="464"/>
      <c r="F65" s="265">
        <v>0</v>
      </c>
      <c r="G65" s="262"/>
      <c r="H65" s="263"/>
      <c r="I65" s="264">
        <v>0</v>
      </c>
      <c r="J65" s="108"/>
      <c r="K65" s="2"/>
      <c r="L65" s="2"/>
      <c r="M65" s="137"/>
      <c r="N65" s="137"/>
      <c r="O65" s="137"/>
      <c r="P65" s="137"/>
    </row>
    <row r="66" spans="1:17" ht="11.25" x14ac:dyDescent="0.15">
      <c r="A66" s="463" t="s">
        <v>159</v>
      </c>
      <c r="B66" s="463"/>
      <c r="C66" s="463"/>
      <c r="D66" s="463"/>
      <c r="E66" s="464"/>
      <c r="F66" s="265">
        <v>0</v>
      </c>
      <c r="G66" s="262"/>
      <c r="H66" s="263"/>
      <c r="I66" s="264">
        <v>0</v>
      </c>
      <c r="J66" s="108"/>
      <c r="K66" s="2"/>
      <c r="L66" s="2"/>
      <c r="M66" s="137"/>
      <c r="N66" s="137"/>
      <c r="O66" s="137"/>
      <c r="P66" s="137"/>
    </row>
    <row r="67" spans="1:17" ht="15" customHeight="1" x14ac:dyDescent="0.15">
      <c r="A67" s="456" t="s">
        <v>165</v>
      </c>
      <c r="B67" s="456"/>
      <c r="C67" s="456"/>
      <c r="D67" s="456"/>
      <c r="E67" s="457"/>
      <c r="F67" s="265">
        <v>0</v>
      </c>
      <c r="G67" s="262"/>
      <c r="H67" s="263"/>
      <c r="I67" s="264">
        <v>0</v>
      </c>
      <c r="J67" s="108"/>
      <c r="K67" s="2"/>
      <c r="L67" s="2"/>
      <c r="M67" s="137"/>
      <c r="N67" s="137"/>
      <c r="O67" s="137"/>
      <c r="P67" s="137"/>
    </row>
    <row r="68" spans="1:17" ht="22.9" customHeight="1" x14ac:dyDescent="0.15">
      <c r="A68" s="459" t="s">
        <v>166</v>
      </c>
      <c r="B68" s="459"/>
      <c r="C68" s="459"/>
      <c r="D68" s="459"/>
      <c r="E68" s="447"/>
      <c r="F68" s="275">
        <f>F57-F63</f>
        <v>0</v>
      </c>
      <c r="G68" s="262"/>
      <c r="H68" s="263"/>
      <c r="I68" s="277">
        <f>I57-I63</f>
        <v>0</v>
      </c>
      <c r="J68" s="108"/>
      <c r="K68" s="2"/>
      <c r="L68" s="2"/>
      <c r="M68" s="18"/>
      <c r="N68" s="16"/>
      <c r="O68" s="19"/>
    </row>
    <row r="69" spans="1:17" ht="12" thickBot="1" x14ac:dyDescent="0.2">
      <c r="A69" s="438"/>
      <c r="B69" s="439"/>
      <c r="C69" s="439"/>
      <c r="D69" s="439"/>
      <c r="E69" s="439"/>
      <c r="F69" s="279"/>
      <c r="G69" s="438"/>
      <c r="H69" s="439"/>
      <c r="I69" s="440"/>
      <c r="J69" s="1"/>
      <c r="K69" s="2"/>
      <c r="M69" s="2"/>
      <c r="N69" s="14"/>
    </row>
    <row r="70" spans="1:17" ht="12" thickBot="1" x14ac:dyDescent="0.2">
      <c r="A70" s="459" t="s">
        <v>160</v>
      </c>
      <c r="B70" s="459"/>
      <c r="C70" s="459"/>
      <c r="D70" s="459"/>
      <c r="E70" s="447"/>
      <c r="F70" s="252">
        <f>F72-F71</f>
        <v>-355993</v>
      </c>
      <c r="G70" s="453">
        <f>G72-G71</f>
        <v>2724854</v>
      </c>
      <c r="H70" s="454"/>
      <c r="I70" s="455"/>
      <c r="J70" s="8"/>
      <c r="K70" s="2"/>
      <c r="L70" s="2"/>
      <c r="M70" s="20"/>
      <c r="N70" s="21"/>
      <c r="O70" s="22"/>
    </row>
    <row r="71" spans="1:17" ht="11.25" x14ac:dyDescent="0.15">
      <c r="A71" s="456" t="s">
        <v>161</v>
      </c>
      <c r="B71" s="456"/>
      <c r="C71" s="456"/>
      <c r="D71" s="456"/>
      <c r="E71" s="457"/>
      <c r="F71" s="193">
        <f>G72</f>
        <v>5169615</v>
      </c>
      <c r="G71" s="441">
        <v>2444761</v>
      </c>
      <c r="H71" s="442"/>
      <c r="I71" s="443"/>
      <c r="J71" s="1"/>
      <c r="K71" s="2"/>
      <c r="M71" s="15"/>
      <c r="N71" s="16"/>
      <c r="O71" s="17"/>
    </row>
    <row r="72" spans="1:17" ht="11.25" x14ac:dyDescent="0.15">
      <c r="A72" s="456" t="s">
        <v>162</v>
      </c>
      <c r="B72" s="456"/>
      <c r="C72" s="456"/>
      <c r="D72" s="456"/>
      <c r="E72" s="457"/>
      <c r="F72" s="280">
        <v>4813622</v>
      </c>
      <c r="G72" s="441">
        <v>5169615</v>
      </c>
      <c r="H72" s="442"/>
      <c r="I72" s="443"/>
      <c r="J72" s="1"/>
      <c r="K72" s="2"/>
      <c r="M72" s="40"/>
      <c r="N72" s="16"/>
      <c r="O72" s="39"/>
    </row>
    <row r="73" spans="1:17" ht="12.75" x14ac:dyDescent="0.15">
      <c r="A73" s="6"/>
      <c r="B73" s="6"/>
      <c r="C73" s="6"/>
      <c r="D73" s="6"/>
      <c r="E73" s="6"/>
      <c r="F73" s="6"/>
      <c r="G73" s="6"/>
      <c r="H73" s="6"/>
      <c r="I73" s="6"/>
      <c r="J73" s="1"/>
      <c r="K73" s="2"/>
      <c r="M73" s="40"/>
      <c r="N73" s="16"/>
      <c r="O73" s="17"/>
    </row>
    <row r="74" spans="1:17" ht="12.75" x14ac:dyDescent="0.15">
      <c r="A74" s="6"/>
      <c r="B74" s="6"/>
      <c r="C74" s="6"/>
      <c r="D74" s="6"/>
      <c r="E74" s="6"/>
      <c r="F74" s="228"/>
      <c r="G74" s="6"/>
      <c r="H74" s="6"/>
      <c r="I74" s="6"/>
      <c r="J74" s="1"/>
      <c r="K74" s="2"/>
      <c r="M74" s="41"/>
      <c r="N74" s="14"/>
      <c r="O74" s="16"/>
    </row>
    <row r="75" spans="1:17" ht="12.75" x14ac:dyDescent="0.15">
      <c r="A75" s="6"/>
      <c r="B75" s="6"/>
      <c r="C75" s="6"/>
      <c r="D75" s="6"/>
      <c r="E75" s="6"/>
      <c r="F75" s="229"/>
      <c r="G75" s="6"/>
      <c r="H75" s="6"/>
      <c r="I75" s="6"/>
      <c r="J75" s="1"/>
      <c r="K75" s="2"/>
      <c r="N75" s="13"/>
      <c r="O75" s="31"/>
      <c r="P75" s="31"/>
    </row>
    <row r="76" spans="1:17" ht="12.75" x14ac:dyDescent="0.15">
      <c r="A76" s="6"/>
      <c r="B76" s="6"/>
      <c r="C76" s="6"/>
      <c r="D76" s="6"/>
      <c r="E76" s="6"/>
      <c r="F76" s="6"/>
      <c r="G76" s="6"/>
      <c r="H76" s="6"/>
      <c r="I76" s="229"/>
      <c r="K76" s="2"/>
      <c r="O76" s="17"/>
      <c r="Q76" s="13"/>
    </row>
    <row r="77" spans="1:17" ht="12.75" x14ac:dyDescent="0.15">
      <c r="A77" s="6"/>
      <c r="B77" s="6"/>
      <c r="C77" s="6"/>
      <c r="D77" s="6"/>
      <c r="E77" s="6"/>
      <c r="F77" s="6"/>
      <c r="G77" s="6"/>
      <c r="H77" s="6"/>
      <c r="I77" s="6"/>
      <c r="J77" s="1"/>
      <c r="K77" s="8"/>
      <c r="M77" s="69"/>
      <c r="N77" s="43"/>
      <c r="O77" s="17"/>
    </row>
    <row r="78" spans="1:17" ht="12.75" x14ac:dyDescent="0.15">
      <c r="A78" s="226"/>
      <c r="B78" s="226"/>
      <c r="C78" s="226"/>
      <c r="D78" s="226"/>
      <c r="E78" s="226"/>
      <c r="F78" s="230"/>
      <c r="G78" s="226"/>
      <c r="H78" s="226"/>
      <c r="I78" s="226"/>
      <c r="M78" s="53"/>
      <c r="N78" s="43"/>
      <c r="O78" s="17"/>
      <c r="Q78" s="12"/>
    </row>
    <row r="79" spans="1:17" ht="12.75" x14ac:dyDescent="0.15">
      <c r="A79" s="226"/>
      <c r="B79" s="226"/>
      <c r="C79" s="226"/>
      <c r="D79" s="226"/>
      <c r="E79" s="226"/>
      <c r="F79" s="226"/>
      <c r="G79" s="226"/>
      <c r="H79" s="226"/>
      <c r="I79" s="226"/>
      <c r="M79" s="53"/>
      <c r="N79" s="43"/>
      <c r="O79" s="39"/>
      <c r="Q79" s="12"/>
    </row>
    <row r="80" spans="1:17" ht="12.75" x14ac:dyDescent="0.15">
      <c r="A80" s="226"/>
      <c r="B80" s="226"/>
      <c r="C80" s="226"/>
      <c r="D80" s="226"/>
      <c r="E80" s="226"/>
      <c r="F80" s="226"/>
      <c r="G80" s="226"/>
      <c r="H80" s="226"/>
      <c r="I80" s="226"/>
      <c r="M80" s="70"/>
      <c r="N80" s="44"/>
      <c r="O80" s="45"/>
      <c r="Q80" s="12"/>
    </row>
    <row r="81" spans="1:17" ht="12.75" x14ac:dyDescent="0.15">
      <c r="A81" s="226"/>
      <c r="B81" s="226"/>
      <c r="C81" s="226"/>
      <c r="D81" s="226"/>
      <c r="E81" s="226"/>
      <c r="F81" s="226"/>
      <c r="G81" s="226"/>
      <c r="H81" s="226"/>
      <c r="I81" s="226"/>
      <c r="M81" s="42"/>
      <c r="N81" s="18"/>
      <c r="O81" s="39"/>
      <c r="Q81" s="12"/>
    </row>
    <row r="82" spans="1:17" ht="12.75" x14ac:dyDescent="0.15">
      <c r="A82" s="226"/>
      <c r="B82" s="226"/>
      <c r="C82" s="226"/>
      <c r="D82" s="226"/>
      <c r="E82" s="226"/>
      <c r="F82" s="226"/>
      <c r="G82" s="226"/>
      <c r="H82" s="226"/>
      <c r="I82" s="226"/>
      <c r="M82" s="40"/>
      <c r="N82" s="18"/>
      <c r="O82" s="17"/>
      <c r="Q82" s="12"/>
    </row>
    <row r="83" spans="1:17" ht="13.5" thickBot="1" x14ac:dyDescent="0.2">
      <c r="A83" s="226"/>
      <c r="B83" s="226"/>
      <c r="C83" s="226"/>
      <c r="D83" s="226"/>
      <c r="E83" s="226"/>
      <c r="F83" s="226"/>
      <c r="G83" s="226"/>
      <c r="H83" s="226"/>
      <c r="I83" s="226"/>
      <c r="K83" s="2"/>
      <c r="M83" s="15"/>
      <c r="N83" s="18"/>
      <c r="O83" s="38"/>
      <c r="Q83" s="12"/>
    </row>
    <row r="84" spans="1:17" x14ac:dyDescent="0.15">
      <c r="A84" s="221"/>
      <c r="B84" s="221"/>
      <c r="C84" s="221"/>
      <c r="D84" s="221"/>
      <c r="E84" s="221"/>
      <c r="F84" s="221"/>
      <c r="G84" s="221"/>
      <c r="H84" s="221"/>
      <c r="I84" s="221"/>
      <c r="M84" s="15"/>
      <c r="N84" s="19"/>
      <c r="Q84" s="12"/>
    </row>
    <row r="85" spans="1:17" x14ac:dyDescent="0.15">
      <c r="N85" s="12"/>
    </row>
    <row r="86" spans="1:17" ht="12.75" x14ac:dyDescent="0.15">
      <c r="A86" s="432"/>
      <c r="B86" s="432"/>
      <c r="C86" s="432"/>
      <c r="D86" s="432"/>
      <c r="E86" s="432"/>
      <c r="F86" s="432"/>
      <c r="G86" s="432"/>
      <c r="H86" s="432"/>
      <c r="I86" s="432"/>
      <c r="J86" s="6"/>
      <c r="K86" s="458"/>
      <c r="L86" s="458"/>
      <c r="M86" s="6"/>
      <c r="N86" s="13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3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3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34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97"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G16:I16"/>
    <mergeCell ref="G17:I17"/>
    <mergeCell ref="G18:I18"/>
    <mergeCell ref="G19:I19"/>
    <mergeCell ref="G20:I20"/>
    <mergeCell ref="A4:C4"/>
    <mergeCell ref="D4:G4"/>
    <mergeCell ref="B5:H5"/>
    <mergeCell ref="E6:G6"/>
    <mergeCell ref="A7:B7"/>
    <mergeCell ref="C7:G7"/>
    <mergeCell ref="G13:I13"/>
    <mergeCell ref="A14:E14"/>
    <mergeCell ref="G14:I14"/>
    <mergeCell ref="A15:E15"/>
    <mergeCell ref="A9:E9"/>
    <mergeCell ref="G9:I9"/>
    <mergeCell ref="A10:B10"/>
    <mergeCell ref="A11:E11"/>
    <mergeCell ref="A12:E12"/>
    <mergeCell ref="G12:I12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60:E60"/>
    <mergeCell ref="A61:E61"/>
    <mergeCell ref="A68:E68"/>
    <mergeCell ref="A66:E66"/>
    <mergeCell ref="G24:I24"/>
    <mergeCell ref="A25:E25"/>
    <mergeCell ref="A26:E26"/>
    <mergeCell ref="A48:E48"/>
    <mergeCell ref="A27:E27"/>
    <mergeCell ref="A28:E28"/>
    <mergeCell ref="A44:E44"/>
    <mergeCell ref="G44:I44"/>
    <mergeCell ref="H45:I45"/>
    <mergeCell ref="A46:E46"/>
    <mergeCell ref="A47:E47"/>
    <mergeCell ref="A31:E31"/>
    <mergeCell ref="A53:E53"/>
    <mergeCell ref="G53:I53"/>
    <mergeCell ref="A54:E54"/>
    <mergeCell ref="G54:I54"/>
    <mergeCell ref="A56:E56"/>
    <mergeCell ref="A86:I86"/>
    <mergeCell ref="K86:L86"/>
    <mergeCell ref="A70:E70"/>
    <mergeCell ref="G70:I70"/>
    <mergeCell ref="A71:E71"/>
    <mergeCell ref="G71:I71"/>
    <mergeCell ref="A72:E72"/>
    <mergeCell ref="G72:I72"/>
    <mergeCell ref="A62:E62"/>
    <mergeCell ref="A69:E69"/>
    <mergeCell ref="G10:I10"/>
    <mergeCell ref="G11:I11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</mergeCells>
  <pageMargins left="0.70866141732283472" right="0.70866141732283472" top="0.74803149606299213" bottom="0.74803149606299213" header="0.31496062992125984" footer="0.31496062992125984"/>
  <pageSetup paperSize="9" scale="39" orientation="portrait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workbookViewId="0">
      <selection sqref="A1:G71"/>
    </sheetView>
  </sheetViews>
  <sheetFormatPr baseColWidth="10" defaultRowHeight="10.5" x14ac:dyDescent="0.15"/>
  <cols>
    <col min="5" max="5" width="24.5" customWidth="1"/>
    <col min="6" max="6" width="24.33203125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493"/>
      <c r="B1" s="493"/>
      <c r="C1" s="493"/>
      <c r="D1" s="494"/>
      <c r="E1" s="494"/>
      <c r="F1" s="494"/>
      <c r="G1" s="183"/>
      <c r="H1" s="1"/>
    </row>
    <row r="2" spans="1:11" ht="12" x14ac:dyDescent="0.15">
      <c r="A2" s="183"/>
      <c r="B2" s="183"/>
      <c r="C2" s="183"/>
      <c r="D2" s="184"/>
      <c r="E2" s="184"/>
      <c r="F2" s="184"/>
      <c r="G2" s="183"/>
      <c r="H2" s="1"/>
    </row>
    <row r="3" spans="1:11" ht="12" x14ac:dyDescent="0.15">
      <c r="A3" s="183"/>
      <c r="B3" s="183"/>
      <c r="C3" s="183"/>
      <c r="D3" s="184"/>
      <c r="E3" s="184"/>
      <c r="F3" s="184"/>
      <c r="G3" s="183"/>
      <c r="H3" s="1"/>
    </row>
    <row r="4" spans="1:11" ht="12" x14ac:dyDescent="0.15">
      <c r="A4" s="183"/>
      <c r="B4" s="494"/>
      <c r="C4" s="494"/>
      <c r="D4" s="494"/>
      <c r="E4" s="494"/>
      <c r="F4" s="494"/>
      <c r="G4" s="183"/>
      <c r="H4" s="1"/>
    </row>
    <row r="5" spans="1:11" ht="12" x14ac:dyDescent="0.15">
      <c r="A5" s="183"/>
      <c r="B5" s="183"/>
      <c r="C5" s="494"/>
      <c r="D5" s="494"/>
      <c r="E5" s="494"/>
      <c r="F5" s="494"/>
      <c r="G5" s="183"/>
      <c r="H5" s="1"/>
    </row>
    <row r="6" spans="1:11" ht="12" x14ac:dyDescent="0.15">
      <c r="A6" s="183"/>
      <c r="B6" s="183"/>
      <c r="C6" s="184"/>
      <c r="D6" s="184"/>
      <c r="E6" s="184"/>
      <c r="F6" s="184"/>
      <c r="G6" s="183"/>
      <c r="H6" s="159"/>
    </row>
    <row r="7" spans="1:11" ht="12" x14ac:dyDescent="0.2">
      <c r="A7" s="478"/>
      <c r="B7" s="479"/>
      <c r="C7" s="479"/>
      <c r="D7" s="479"/>
      <c r="E7" s="480"/>
      <c r="F7" s="185" t="s">
        <v>10</v>
      </c>
      <c r="G7" s="185" t="s">
        <v>11</v>
      </c>
      <c r="H7" s="1"/>
    </row>
    <row r="8" spans="1:11" ht="12" x14ac:dyDescent="0.15">
      <c r="A8" s="491" t="s">
        <v>1</v>
      </c>
      <c r="B8" s="491"/>
      <c r="C8" s="491"/>
      <c r="D8" s="491"/>
      <c r="E8" s="491"/>
      <c r="F8" s="165">
        <f>F9+F18</f>
        <v>696247</v>
      </c>
      <c r="G8" s="165">
        <f>G9+G18</f>
        <v>42169</v>
      </c>
      <c r="H8" s="119"/>
      <c r="I8" s="13"/>
    </row>
    <row r="9" spans="1:11" ht="12" customHeight="1" x14ac:dyDescent="0.15">
      <c r="A9" s="492" t="s">
        <v>83</v>
      </c>
      <c r="B9" s="492"/>
      <c r="C9" s="492"/>
      <c r="D9" s="492"/>
      <c r="E9" s="492"/>
      <c r="F9" s="165">
        <f>SUM(F10:F16)</f>
        <v>696247</v>
      </c>
      <c r="G9" s="170">
        <f>SUM(G10:G16)</f>
        <v>146</v>
      </c>
      <c r="H9" s="119"/>
      <c r="J9" s="2"/>
    </row>
    <row r="10" spans="1:11" ht="12" customHeight="1" x14ac:dyDescent="0.15">
      <c r="A10" s="484" t="s">
        <v>84</v>
      </c>
      <c r="B10" s="484"/>
      <c r="C10" s="484"/>
      <c r="D10" s="484"/>
      <c r="E10" s="484"/>
      <c r="F10" s="166">
        <v>355993</v>
      </c>
      <c r="G10" s="166">
        <v>0</v>
      </c>
      <c r="H10" s="119"/>
      <c r="I10" s="2"/>
      <c r="J10" s="13"/>
    </row>
    <row r="11" spans="1:11" ht="12" customHeight="1" x14ac:dyDescent="0.15">
      <c r="A11" s="484" t="s">
        <v>85</v>
      </c>
      <c r="B11" s="484"/>
      <c r="C11" s="484"/>
      <c r="D11" s="484"/>
      <c r="E11" s="484"/>
      <c r="F11" s="167">
        <v>340254</v>
      </c>
      <c r="G11" s="166">
        <v>0</v>
      </c>
      <c r="H11" s="119"/>
    </row>
    <row r="12" spans="1:11" ht="12" customHeight="1" x14ac:dyDescent="0.15">
      <c r="A12" s="484" t="s">
        <v>86</v>
      </c>
      <c r="B12" s="484"/>
      <c r="C12" s="484"/>
      <c r="D12" s="484"/>
      <c r="E12" s="484"/>
      <c r="F12" s="167">
        <v>0</v>
      </c>
      <c r="G12" s="166">
        <v>146</v>
      </c>
      <c r="H12" s="119"/>
      <c r="I12" s="2">
        <f>F8+F29+F48</f>
        <v>751372</v>
      </c>
      <c r="K12" s="2"/>
    </row>
    <row r="13" spans="1:11" ht="12" customHeight="1" x14ac:dyDescent="0.15">
      <c r="A13" s="484" t="s">
        <v>87</v>
      </c>
      <c r="B13" s="484"/>
      <c r="C13" s="484"/>
      <c r="D13" s="484"/>
      <c r="E13" s="484"/>
      <c r="F13" s="167">
        <v>0</v>
      </c>
      <c r="G13" s="167">
        <v>0</v>
      </c>
      <c r="H13" s="119"/>
      <c r="I13" s="2">
        <f>G8+G29+G48</f>
        <v>751372</v>
      </c>
      <c r="J13" s="2"/>
      <c r="K13" s="13"/>
    </row>
    <row r="14" spans="1:11" ht="12" customHeight="1" x14ac:dyDescent="0.15">
      <c r="A14" s="484" t="s">
        <v>88</v>
      </c>
      <c r="B14" s="484"/>
      <c r="C14" s="484"/>
      <c r="D14" s="484"/>
      <c r="E14" s="484"/>
      <c r="F14" s="167">
        <v>0</v>
      </c>
      <c r="G14" s="167">
        <v>0</v>
      </c>
      <c r="H14" s="119"/>
      <c r="I14" s="2">
        <f>I13-I12</f>
        <v>0</v>
      </c>
      <c r="J14" s="2"/>
      <c r="K14" s="13"/>
    </row>
    <row r="15" spans="1:11" ht="12" customHeight="1" x14ac:dyDescent="0.15">
      <c r="A15" s="484" t="s">
        <v>89</v>
      </c>
      <c r="B15" s="484"/>
      <c r="C15" s="484"/>
      <c r="D15" s="484"/>
      <c r="E15" s="484"/>
      <c r="F15" s="167">
        <v>0</v>
      </c>
      <c r="G15" s="167">
        <v>0</v>
      </c>
      <c r="H15" s="119"/>
      <c r="I15" s="2"/>
      <c r="J15" s="2"/>
      <c r="K15" s="13"/>
    </row>
    <row r="16" spans="1:11" ht="12" customHeight="1" x14ac:dyDescent="0.15">
      <c r="A16" s="484" t="s">
        <v>90</v>
      </c>
      <c r="B16" s="484"/>
      <c r="C16" s="484"/>
      <c r="D16" s="484"/>
      <c r="E16" s="484"/>
      <c r="F16" s="167">
        <v>0</v>
      </c>
      <c r="G16" s="167">
        <v>0</v>
      </c>
      <c r="H16" s="119"/>
      <c r="I16" s="2"/>
      <c r="J16" s="2"/>
      <c r="K16" s="13"/>
    </row>
    <row r="17" spans="1:15" ht="6" customHeight="1" x14ac:dyDescent="0.15">
      <c r="A17" s="490"/>
      <c r="B17" s="490"/>
      <c r="C17" s="490"/>
      <c r="D17" s="490"/>
      <c r="E17" s="490"/>
      <c r="F17" s="167"/>
      <c r="G17" s="167"/>
      <c r="H17" s="119"/>
      <c r="I17" s="158"/>
    </row>
    <row r="18" spans="1:15" ht="12" customHeight="1" x14ac:dyDescent="0.15">
      <c r="A18" s="492" t="s">
        <v>91</v>
      </c>
      <c r="B18" s="492"/>
      <c r="C18" s="492"/>
      <c r="D18" s="492"/>
      <c r="E18" s="492"/>
      <c r="F18" s="165">
        <f>SUM(F19:F27)</f>
        <v>0</v>
      </c>
      <c r="G18" s="165">
        <f>SUM(G19:G27)</f>
        <v>42023</v>
      </c>
      <c r="H18" s="119"/>
      <c r="I18" s="2"/>
    </row>
    <row r="19" spans="1:15" ht="14.25" customHeight="1" x14ac:dyDescent="0.15">
      <c r="A19" s="484" t="s">
        <v>92</v>
      </c>
      <c r="B19" s="484"/>
      <c r="C19" s="484"/>
      <c r="D19" s="484"/>
      <c r="E19" s="484"/>
      <c r="F19" s="167">
        <v>0</v>
      </c>
      <c r="G19" s="167">
        <v>0</v>
      </c>
      <c r="H19" s="119"/>
      <c r="I19" s="2"/>
    </row>
    <row r="20" spans="1:15" ht="12" customHeight="1" x14ac:dyDescent="0.15">
      <c r="A20" s="484" t="s">
        <v>93</v>
      </c>
      <c r="B20" s="484"/>
      <c r="C20" s="484"/>
      <c r="D20" s="484"/>
      <c r="E20" s="484"/>
      <c r="F20" s="167">
        <v>0</v>
      </c>
      <c r="G20" s="167">
        <v>0</v>
      </c>
      <c r="H20" s="119"/>
      <c r="I20" s="2"/>
      <c r="J20" s="2"/>
    </row>
    <row r="21" spans="1:15" ht="12" x14ac:dyDescent="0.15">
      <c r="A21" s="489" t="s">
        <v>94</v>
      </c>
      <c r="B21" s="489"/>
      <c r="C21" s="489"/>
      <c r="D21" s="489"/>
      <c r="E21" s="489"/>
      <c r="F21" s="167">
        <v>0</v>
      </c>
      <c r="G21" s="167">
        <v>0</v>
      </c>
      <c r="H21" s="119"/>
      <c r="I21" s="2"/>
    </row>
    <row r="22" spans="1:15" ht="12" customHeight="1" x14ac:dyDescent="0.15">
      <c r="A22" s="484" t="s">
        <v>95</v>
      </c>
      <c r="B22" s="484"/>
      <c r="C22" s="484"/>
      <c r="D22" s="484"/>
      <c r="E22" s="484"/>
      <c r="F22" s="167">
        <v>0</v>
      </c>
      <c r="G22" s="166">
        <v>42023</v>
      </c>
      <c r="H22" s="119"/>
      <c r="I22" s="13"/>
      <c r="J22" s="2"/>
      <c r="K22" s="2"/>
    </row>
    <row r="23" spans="1:15" ht="12" customHeight="1" x14ac:dyDescent="0.15">
      <c r="A23" s="484" t="s">
        <v>96</v>
      </c>
      <c r="B23" s="484"/>
      <c r="C23" s="484"/>
      <c r="D23" s="484"/>
      <c r="E23" s="484"/>
      <c r="F23" s="167">
        <v>0</v>
      </c>
      <c r="G23" s="166">
        <v>0</v>
      </c>
      <c r="H23" s="119"/>
      <c r="I23" s="13"/>
      <c r="J23" s="2"/>
      <c r="K23" s="2"/>
    </row>
    <row r="24" spans="1:15" ht="12" customHeight="1" x14ac:dyDescent="0.15">
      <c r="A24" s="484" t="s">
        <v>97</v>
      </c>
      <c r="B24" s="484"/>
      <c r="C24" s="484"/>
      <c r="D24" s="484"/>
      <c r="E24" s="484"/>
      <c r="F24" s="167">
        <v>0</v>
      </c>
      <c r="G24" s="167">
        <v>0</v>
      </c>
      <c r="H24" s="119"/>
    </row>
    <row r="25" spans="1:15" ht="12.75" customHeight="1" x14ac:dyDescent="0.15">
      <c r="A25" s="484" t="s">
        <v>98</v>
      </c>
      <c r="B25" s="484"/>
      <c r="C25" s="484"/>
      <c r="D25" s="484"/>
      <c r="E25" s="484"/>
      <c r="F25" s="167">
        <v>0</v>
      </c>
      <c r="G25" s="167">
        <v>0</v>
      </c>
      <c r="H25" s="119"/>
    </row>
    <row r="26" spans="1:15" ht="12.75" customHeight="1" x14ac:dyDescent="0.15">
      <c r="A26" s="484" t="s">
        <v>129</v>
      </c>
      <c r="B26" s="484"/>
      <c r="C26" s="484"/>
      <c r="D26" s="484"/>
      <c r="E26" s="484"/>
      <c r="F26" s="167">
        <v>0</v>
      </c>
      <c r="G26" s="167">
        <v>0</v>
      </c>
      <c r="H26" s="119"/>
    </row>
    <row r="27" spans="1:15" ht="12.75" customHeight="1" x14ac:dyDescent="0.15">
      <c r="A27" s="484" t="s">
        <v>130</v>
      </c>
      <c r="B27" s="484"/>
      <c r="C27" s="484"/>
      <c r="D27" s="484"/>
      <c r="E27" s="484"/>
      <c r="F27" s="167">
        <v>0</v>
      </c>
      <c r="G27" s="167">
        <v>0</v>
      </c>
      <c r="H27" s="119"/>
    </row>
    <row r="28" spans="1:15" ht="4.5" customHeight="1" x14ac:dyDescent="0.15">
      <c r="A28" s="478"/>
      <c r="B28" s="479"/>
      <c r="C28" s="479"/>
      <c r="D28" s="479"/>
      <c r="E28" s="480"/>
      <c r="F28" s="167"/>
      <c r="G28" s="167"/>
      <c r="H28" s="119"/>
    </row>
    <row r="29" spans="1:15" ht="12" x14ac:dyDescent="0.15">
      <c r="A29" s="491" t="s">
        <v>2</v>
      </c>
      <c r="B29" s="491"/>
      <c r="C29" s="491"/>
      <c r="D29" s="491"/>
      <c r="E29" s="491"/>
      <c r="F29" s="165">
        <f>F30+F40</f>
        <v>0</v>
      </c>
      <c r="G29" s="165">
        <f>G30+G40</f>
        <v>51660</v>
      </c>
      <c r="H29" s="119"/>
      <c r="I29" s="13"/>
      <c r="K29" s="478"/>
      <c r="L29" s="479"/>
      <c r="M29" s="479"/>
      <c r="N29" s="479"/>
      <c r="O29" s="480"/>
    </row>
    <row r="30" spans="1:15" ht="12" customHeight="1" x14ac:dyDescent="0.15">
      <c r="A30" s="492" t="s">
        <v>102</v>
      </c>
      <c r="B30" s="492"/>
      <c r="C30" s="492"/>
      <c r="D30" s="492"/>
      <c r="E30" s="492"/>
      <c r="F30" s="165">
        <f>SUM(F31:F38)</f>
        <v>0</v>
      </c>
      <c r="G30" s="165">
        <f>SUM(G31:G38)</f>
        <v>51660</v>
      </c>
      <c r="H30" s="119"/>
    </row>
    <row r="31" spans="1:15" ht="12" customHeight="1" x14ac:dyDescent="0.15">
      <c r="A31" s="484" t="s">
        <v>103</v>
      </c>
      <c r="B31" s="484"/>
      <c r="C31" s="484"/>
      <c r="D31" s="484"/>
      <c r="E31" s="484"/>
      <c r="F31" s="186">
        <v>0</v>
      </c>
      <c r="G31" s="186">
        <v>41835</v>
      </c>
      <c r="H31" s="119"/>
      <c r="I31" s="2"/>
    </row>
    <row r="32" spans="1:15" ht="12" customHeight="1" x14ac:dyDescent="0.15">
      <c r="A32" s="484" t="s">
        <v>104</v>
      </c>
      <c r="B32" s="484"/>
      <c r="C32" s="484"/>
      <c r="D32" s="484"/>
      <c r="E32" s="484"/>
      <c r="F32" s="167">
        <v>0</v>
      </c>
      <c r="G32" s="186">
        <v>5145</v>
      </c>
      <c r="H32" s="119"/>
    </row>
    <row r="33" spans="1:8" ht="12.75" customHeight="1" x14ac:dyDescent="0.15">
      <c r="A33" s="484" t="s">
        <v>131</v>
      </c>
      <c r="B33" s="484"/>
      <c r="C33" s="484"/>
      <c r="D33" s="484"/>
      <c r="E33" s="484"/>
      <c r="F33" s="167">
        <v>0</v>
      </c>
      <c r="G33" s="186">
        <v>0</v>
      </c>
      <c r="H33" s="119"/>
    </row>
    <row r="34" spans="1:8" ht="12" customHeight="1" x14ac:dyDescent="0.15">
      <c r="A34" s="484" t="s">
        <v>106</v>
      </c>
      <c r="B34" s="484"/>
      <c r="C34" s="484"/>
      <c r="D34" s="484"/>
      <c r="E34" s="484"/>
      <c r="F34" s="167">
        <v>0</v>
      </c>
      <c r="G34" s="186">
        <v>0</v>
      </c>
      <c r="H34" s="119"/>
    </row>
    <row r="35" spans="1:8" ht="12" customHeight="1" x14ac:dyDescent="0.15">
      <c r="A35" s="484" t="s">
        <v>107</v>
      </c>
      <c r="B35" s="484"/>
      <c r="C35" s="484"/>
      <c r="D35" s="484"/>
      <c r="E35" s="484"/>
      <c r="F35" s="167">
        <v>0</v>
      </c>
      <c r="G35" s="186">
        <v>0</v>
      </c>
      <c r="H35" s="120"/>
    </row>
    <row r="36" spans="1:8" ht="12" customHeight="1" x14ac:dyDescent="0.15">
      <c r="A36" s="484" t="s">
        <v>108</v>
      </c>
      <c r="B36" s="484"/>
      <c r="C36" s="484"/>
      <c r="D36" s="484"/>
      <c r="E36" s="484"/>
      <c r="F36" s="167">
        <v>0</v>
      </c>
      <c r="G36" s="186">
        <v>4680</v>
      </c>
      <c r="H36" s="119"/>
    </row>
    <row r="37" spans="1:8" ht="12" customHeight="1" x14ac:dyDescent="0.15">
      <c r="A37" s="484" t="s">
        <v>109</v>
      </c>
      <c r="B37" s="484"/>
      <c r="C37" s="484"/>
      <c r="D37" s="484"/>
      <c r="E37" s="484"/>
      <c r="F37" s="167">
        <v>0</v>
      </c>
      <c r="G37" s="186">
        <v>0</v>
      </c>
      <c r="H37" s="119"/>
    </row>
    <row r="38" spans="1:8" ht="12" customHeight="1" x14ac:dyDescent="0.15">
      <c r="A38" s="484" t="s">
        <v>110</v>
      </c>
      <c r="B38" s="484"/>
      <c r="C38" s="484"/>
      <c r="D38" s="484"/>
      <c r="E38" s="484"/>
      <c r="F38" s="167">
        <v>0</v>
      </c>
      <c r="G38" s="186">
        <v>0</v>
      </c>
      <c r="H38" s="119"/>
    </row>
    <row r="39" spans="1:8" ht="6" customHeight="1" x14ac:dyDescent="0.15">
      <c r="A39" s="478"/>
      <c r="B39" s="479"/>
      <c r="C39" s="479"/>
      <c r="D39" s="479"/>
      <c r="E39" s="480"/>
      <c r="F39" s="167"/>
      <c r="G39" s="167"/>
      <c r="H39" s="119"/>
    </row>
    <row r="40" spans="1:8" ht="12" customHeight="1" x14ac:dyDescent="0.15">
      <c r="A40" s="492" t="s">
        <v>132</v>
      </c>
      <c r="B40" s="492"/>
      <c r="C40" s="492"/>
      <c r="D40" s="492"/>
      <c r="E40" s="492"/>
      <c r="F40" s="165">
        <f>SUM(F41:F46)</f>
        <v>0</v>
      </c>
      <c r="G40" s="165">
        <f>SUM(G41:G45)</f>
        <v>0</v>
      </c>
      <c r="H40" s="119"/>
    </row>
    <row r="41" spans="1:8" ht="12" customHeight="1" x14ac:dyDescent="0.15">
      <c r="A41" s="484" t="s">
        <v>133</v>
      </c>
      <c r="B41" s="484"/>
      <c r="C41" s="484"/>
      <c r="D41" s="484"/>
      <c r="E41" s="484"/>
      <c r="F41" s="167">
        <v>0</v>
      </c>
      <c r="G41" s="167">
        <v>0</v>
      </c>
      <c r="H41" s="119"/>
    </row>
    <row r="42" spans="1:8" ht="12" customHeight="1" x14ac:dyDescent="0.15">
      <c r="A42" s="484" t="s">
        <v>112</v>
      </c>
      <c r="B42" s="484"/>
      <c r="C42" s="484"/>
      <c r="D42" s="484"/>
      <c r="E42" s="484"/>
      <c r="F42" s="167">
        <v>0</v>
      </c>
      <c r="G42" s="167">
        <v>0</v>
      </c>
      <c r="H42" s="119"/>
    </row>
    <row r="43" spans="1:8" ht="12" customHeight="1" x14ac:dyDescent="0.15">
      <c r="A43" s="484" t="s">
        <v>113</v>
      </c>
      <c r="B43" s="484"/>
      <c r="C43" s="484"/>
      <c r="D43" s="484"/>
      <c r="E43" s="484"/>
      <c r="F43" s="167">
        <v>0</v>
      </c>
      <c r="G43" s="167">
        <v>0</v>
      </c>
      <c r="H43" s="119"/>
    </row>
    <row r="44" spans="1:8" ht="12" customHeight="1" x14ac:dyDescent="0.15">
      <c r="A44" s="484" t="s">
        <v>114</v>
      </c>
      <c r="B44" s="484"/>
      <c r="C44" s="484"/>
      <c r="D44" s="484"/>
      <c r="E44" s="484"/>
      <c r="F44" s="167">
        <v>0</v>
      </c>
      <c r="G44" s="167">
        <v>0</v>
      </c>
      <c r="H44" s="119"/>
    </row>
    <row r="45" spans="1:8" ht="12" customHeight="1" x14ac:dyDescent="0.15">
      <c r="A45" s="484" t="s">
        <v>115</v>
      </c>
      <c r="B45" s="484"/>
      <c r="C45" s="484"/>
      <c r="D45" s="484"/>
      <c r="E45" s="484"/>
      <c r="F45" s="167">
        <v>0</v>
      </c>
      <c r="G45" s="167">
        <v>0</v>
      </c>
      <c r="H45" s="119"/>
    </row>
    <row r="46" spans="1:8" ht="12" customHeight="1" x14ac:dyDescent="0.15">
      <c r="A46" s="484" t="s">
        <v>116</v>
      </c>
      <c r="B46" s="484"/>
      <c r="C46" s="484"/>
      <c r="D46" s="484"/>
      <c r="E46" s="484"/>
      <c r="F46" s="167">
        <v>0</v>
      </c>
      <c r="G46" s="167">
        <v>0</v>
      </c>
      <c r="H46" s="119"/>
    </row>
    <row r="47" spans="1:8" ht="6" customHeight="1" x14ac:dyDescent="0.15">
      <c r="A47" s="481"/>
      <c r="B47" s="482"/>
      <c r="C47" s="482"/>
      <c r="D47" s="482"/>
      <c r="E47" s="483"/>
      <c r="F47" s="167"/>
      <c r="G47" s="167"/>
      <c r="H47" s="119"/>
    </row>
    <row r="48" spans="1:8" ht="12" customHeight="1" x14ac:dyDescent="0.15">
      <c r="A48" s="491" t="s">
        <v>7</v>
      </c>
      <c r="B48" s="491"/>
      <c r="C48" s="491"/>
      <c r="D48" s="491"/>
      <c r="E48" s="491"/>
      <c r="F48" s="165">
        <f>F50+F55+F61</f>
        <v>55125</v>
      </c>
      <c r="G48" s="165">
        <f>G50+G55+G61</f>
        <v>657543</v>
      </c>
      <c r="H48" s="119"/>
    </row>
    <row r="49" spans="1:12" ht="4.5" customHeight="1" x14ac:dyDescent="0.15">
      <c r="A49" s="481"/>
      <c r="B49" s="482"/>
      <c r="C49" s="482"/>
      <c r="D49" s="482"/>
      <c r="E49" s="483"/>
      <c r="F49" s="167"/>
      <c r="G49" s="167"/>
      <c r="H49" s="121"/>
    </row>
    <row r="50" spans="1:12" ht="12" customHeight="1" x14ac:dyDescent="0.15">
      <c r="A50" s="486" t="s">
        <v>118</v>
      </c>
      <c r="B50" s="486"/>
      <c r="C50" s="486"/>
      <c r="D50" s="486"/>
      <c r="E50" s="486"/>
      <c r="F50" s="165">
        <f>SUM(F51:F53)</f>
        <v>0</v>
      </c>
      <c r="G50" s="165">
        <f>SUM(G51:G53)</f>
        <v>0</v>
      </c>
      <c r="H50" s="119"/>
    </row>
    <row r="51" spans="1:12" ht="12" customHeight="1" x14ac:dyDescent="0.15">
      <c r="A51" s="484" t="s">
        <v>65</v>
      </c>
      <c r="B51" s="484"/>
      <c r="C51" s="484"/>
      <c r="D51" s="484"/>
      <c r="E51" s="484"/>
      <c r="F51" s="167">
        <v>0</v>
      </c>
      <c r="G51" s="167">
        <v>0</v>
      </c>
      <c r="H51" s="119"/>
    </row>
    <row r="52" spans="1:12" ht="12" customHeight="1" x14ac:dyDescent="0.15">
      <c r="A52" s="484" t="s">
        <v>119</v>
      </c>
      <c r="B52" s="484"/>
      <c r="C52" s="484"/>
      <c r="D52" s="484"/>
      <c r="E52" s="484"/>
      <c r="F52" s="167">
        <v>0</v>
      </c>
      <c r="G52" s="167">
        <v>0</v>
      </c>
      <c r="H52" s="119"/>
    </row>
    <row r="53" spans="1:12" ht="12" customHeight="1" x14ac:dyDescent="0.15">
      <c r="A53" s="484" t="s">
        <v>134</v>
      </c>
      <c r="B53" s="484"/>
      <c r="C53" s="484"/>
      <c r="D53" s="484"/>
      <c r="E53" s="484"/>
      <c r="F53" s="167">
        <v>0</v>
      </c>
      <c r="G53" s="167">
        <v>0</v>
      </c>
      <c r="H53" s="119"/>
    </row>
    <row r="54" spans="1:12" ht="4.5" customHeight="1" x14ac:dyDescent="0.15">
      <c r="A54" s="487"/>
      <c r="B54" s="487"/>
      <c r="C54" s="487"/>
      <c r="D54" s="487"/>
      <c r="E54" s="487"/>
      <c r="F54" s="167"/>
      <c r="G54" s="167"/>
      <c r="H54" s="119"/>
      <c r="J54" s="13"/>
      <c r="K54" s="13"/>
    </row>
    <row r="55" spans="1:12" ht="12" customHeight="1" x14ac:dyDescent="0.15">
      <c r="A55" s="485" t="s">
        <v>121</v>
      </c>
      <c r="B55" s="485"/>
      <c r="C55" s="485"/>
      <c r="D55" s="485"/>
      <c r="E55" s="485"/>
      <c r="F55" s="164">
        <f>SUM(F56:F60)</f>
        <v>55125</v>
      </c>
      <c r="G55" s="164">
        <f>SUM(G56:G60)</f>
        <v>657543</v>
      </c>
      <c r="H55" s="119"/>
    </row>
    <row r="56" spans="1:12" ht="12" customHeight="1" x14ac:dyDescent="0.15">
      <c r="A56" s="484" t="s">
        <v>15</v>
      </c>
      <c r="B56" s="484"/>
      <c r="C56" s="484"/>
      <c r="D56" s="484"/>
      <c r="E56" s="484"/>
      <c r="F56" s="167">
        <v>0</v>
      </c>
      <c r="G56" s="167">
        <v>657543</v>
      </c>
      <c r="H56" s="119"/>
      <c r="J56" s="2"/>
      <c r="K56" s="13"/>
      <c r="L56" s="2"/>
    </row>
    <row r="57" spans="1:12" ht="12" customHeight="1" x14ac:dyDescent="0.15">
      <c r="A57" s="484" t="s">
        <v>122</v>
      </c>
      <c r="B57" s="484"/>
      <c r="C57" s="484"/>
      <c r="D57" s="484"/>
      <c r="E57" s="484"/>
      <c r="F57" s="167">
        <v>55125</v>
      </c>
      <c r="G57" s="167">
        <v>0</v>
      </c>
      <c r="H57" s="122"/>
      <c r="I57" s="2"/>
      <c r="J57" s="2"/>
      <c r="K57" s="2"/>
      <c r="L57" s="2"/>
    </row>
    <row r="58" spans="1:12" ht="12" customHeight="1" x14ac:dyDescent="0.15">
      <c r="A58" s="484" t="s">
        <v>123</v>
      </c>
      <c r="B58" s="484"/>
      <c r="C58" s="484"/>
      <c r="D58" s="484"/>
      <c r="E58" s="484"/>
      <c r="F58" s="167">
        <v>0</v>
      </c>
      <c r="G58" s="167">
        <v>0</v>
      </c>
      <c r="H58" s="119"/>
      <c r="I58" s="2"/>
    </row>
    <row r="59" spans="1:12" ht="12" customHeight="1" x14ac:dyDescent="0.15">
      <c r="A59" s="484" t="s">
        <v>124</v>
      </c>
      <c r="B59" s="484"/>
      <c r="C59" s="484"/>
      <c r="D59" s="484"/>
      <c r="E59" s="484"/>
      <c r="F59" s="167">
        <v>0</v>
      </c>
      <c r="G59" s="167">
        <v>0</v>
      </c>
      <c r="H59" s="119"/>
      <c r="I59" s="13"/>
    </row>
    <row r="60" spans="1:12" ht="11.25" customHeight="1" x14ac:dyDescent="0.15">
      <c r="A60" s="478" t="s">
        <v>135</v>
      </c>
      <c r="B60" s="479"/>
      <c r="C60" s="479"/>
      <c r="D60" s="479"/>
      <c r="E60" s="480"/>
      <c r="F60" s="167">
        <v>0</v>
      </c>
      <c r="G60" s="167">
        <v>0</v>
      </c>
      <c r="H60" s="119"/>
      <c r="I60" s="13"/>
      <c r="K60" s="2"/>
      <c r="L60" s="13"/>
    </row>
    <row r="61" spans="1:12" ht="12" customHeight="1" x14ac:dyDescent="0.15">
      <c r="A61" s="491" t="s">
        <v>136</v>
      </c>
      <c r="B61" s="491"/>
      <c r="C61" s="491"/>
      <c r="D61" s="491"/>
      <c r="E61" s="491"/>
      <c r="F61" s="168">
        <f>SUM(F62:F63)</f>
        <v>0</v>
      </c>
      <c r="G61" s="168">
        <f>SUM(G62:G63)</f>
        <v>0</v>
      </c>
      <c r="H61" s="96"/>
      <c r="I61" s="2"/>
      <c r="J61" s="13"/>
      <c r="L61" s="13"/>
    </row>
    <row r="62" spans="1:12" ht="11.25" customHeight="1" x14ac:dyDescent="0.15">
      <c r="A62" s="488" t="s">
        <v>137</v>
      </c>
      <c r="B62" s="488"/>
      <c r="C62" s="488"/>
      <c r="D62" s="488"/>
      <c r="E62" s="488"/>
      <c r="F62" s="169">
        <v>0</v>
      </c>
      <c r="G62" s="169">
        <v>0</v>
      </c>
      <c r="H62" s="96"/>
      <c r="I62" s="13"/>
      <c r="K62" s="2"/>
    </row>
    <row r="63" spans="1:12" ht="11.25" customHeight="1" x14ac:dyDescent="0.15">
      <c r="A63" s="488" t="s">
        <v>138</v>
      </c>
      <c r="B63" s="488"/>
      <c r="C63" s="488"/>
      <c r="D63" s="488"/>
      <c r="E63" s="488"/>
      <c r="F63" s="169">
        <v>0</v>
      </c>
      <c r="G63" s="169">
        <v>0</v>
      </c>
      <c r="H63" s="96"/>
      <c r="I63" s="2"/>
    </row>
    <row r="64" spans="1:12" ht="11.25" x14ac:dyDescent="0.15">
      <c r="A64" s="187"/>
      <c r="B64" s="187"/>
      <c r="C64" s="187"/>
      <c r="D64" s="187"/>
      <c r="E64" s="187"/>
      <c r="F64" s="188"/>
      <c r="G64" s="189"/>
      <c r="H64" s="1"/>
      <c r="I64" s="2"/>
      <c r="K64" s="2"/>
      <c r="L64" s="13"/>
    </row>
    <row r="65" spans="1:7" ht="11.25" x14ac:dyDescent="0.15">
      <c r="A65" s="190"/>
      <c r="B65" s="190"/>
      <c r="C65" s="190"/>
      <c r="D65" s="190"/>
      <c r="E65" s="190"/>
      <c r="F65" s="190"/>
      <c r="G65" s="190"/>
    </row>
    <row r="66" spans="1:7" ht="11.25" x14ac:dyDescent="0.15">
      <c r="A66" s="190"/>
      <c r="B66" s="190"/>
      <c r="C66" s="190"/>
      <c r="D66" s="190"/>
      <c r="E66" s="190"/>
      <c r="F66" s="190"/>
      <c r="G66" s="190"/>
    </row>
    <row r="67" spans="1:7" ht="11.25" x14ac:dyDescent="0.15">
      <c r="A67" s="190"/>
      <c r="B67" s="190"/>
      <c r="C67" s="190"/>
      <c r="D67" s="190"/>
      <c r="E67" s="190"/>
      <c r="F67" s="190"/>
      <c r="G67" s="190"/>
    </row>
    <row r="68" spans="1:7" ht="11.25" x14ac:dyDescent="0.15">
      <c r="A68" s="190"/>
      <c r="B68" s="190"/>
      <c r="C68" s="190"/>
      <c r="D68" s="190"/>
      <c r="E68" s="190"/>
      <c r="F68" s="190"/>
      <c r="G68" s="190"/>
    </row>
  </sheetData>
  <mergeCells count="62"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  <mergeCell ref="A1:C1"/>
    <mergeCell ref="D1:F1"/>
    <mergeCell ref="B4:F4"/>
    <mergeCell ref="C5:F5"/>
    <mergeCell ref="A7:E7"/>
    <mergeCell ref="A8:E8"/>
    <mergeCell ref="A9:E9"/>
    <mergeCell ref="A10:E10"/>
    <mergeCell ref="A11:E11"/>
    <mergeCell ref="A12:E12"/>
    <mergeCell ref="A13:E13"/>
    <mergeCell ref="A30:E30"/>
    <mergeCell ref="A36:E36"/>
    <mergeCell ref="A33:E33"/>
    <mergeCell ref="A34:E34"/>
    <mergeCell ref="A35:E35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</mergeCells>
  <pageMargins left="0.70866141732283472" right="0.70866141732283472" top="0.74803149606299213" bottom="0.74803149606299213" header="0.31496062992125984" footer="0.31496062992125984"/>
  <pageSetup paperSize="9" scale="90" orientation="portrait" horizontalDpi="4294967295" verticalDpi="4294967295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L74"/>
  <sheetViews>
    <sheetView topLeftCell="A61" workbookViewId="0">
      <selection sqref="A1:H75"/>
    </sheetView>
  </sheetViews>
  <sheetFormatPr baseColWidth="10" defaultRowHeight="10.5" x14ac:dyDescent="0.15"/>
  <cols>
    <col min="1" max="1" width="14.33203125" customWidth="1"/>
    <col min="3" max="4" width="11.5" customWidth="1"/>
    <col min="5" max="6" width="0.5" customWidth="1"/>
    <col min="7" max="7" width="32.6640625" customWidth="1"/>
    <col min="8" max="8" width="42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6" spans="1:12" x14ac:dyDescent="0.15">
      <c r="A6" s="42"/>
      <c r="L6" s="2"/>
    </row>
    <row r="7" spans="1:12" ht="17.25" customHeight="1" x14ac:dyDescent="0.15">
      <c r="A7" s="162"/>
      <c r="G7" s="163"/>
      <c r="H7" s="42"/>
    </row>
    <row r="8" spans="1:12" ht="12.75" x14ac:dyDescent="0.2">
      <c r="A8" s="499" t="s">
        <v>16</v>
      </c>
      <c r="B8" s="500"/>
      <c r="C8" s="500"/>
      <c r="D8" s="500"/>
      <c r="E8" s="500"/>
      <c r="F8" s="501"/>
      <c r="G8" s="194">
        <v>2024</v>
      </c>
      <c r="H8" s="195">
        <v>2023</v>
      </c>
      <c r="I8" s="102"/>
      <c r="J8" s="6"/>
      <c r="K8" s="1"/>
    </row>
    <row r="9" spans="1:12" ht="12.75" x14ac:dyDescent="0.15">
      <c r="A9" s="496" t="s">
        <v>12</v>
      </c>
      <c r="B9" s="496"/>
      <c r="C9" s="496"/>
      <c r="D9" s="496"/>
      <c r="E9" s="496"/>
      <c r="F9" s="496"/>
      <c r="G9" s="196"/>
      <c r="H9" s="197"/>
      <c r="I9" s="6"/>
      <c r="J9" s="6"/>
      <c r="K9" s="1"/>
    </row>
    <row r="10" spans="1:12" ht="12.75" x14ac:dyDescent="0.15">
      <c r="A10" s="497" t="s">
        <v>41</v>
      </c>
      <c r="B10" s="497"/>
      <c r="C10" s="497"/>
      <c r="D10" s="497"/>
      <c r="E10" s="497"/>
      <c r="F10" s="497"/>
      <c r="G10" s="198">
        <f>G17</f>
        <v>466017</v>
      </c>
      <c r="H10" s="253">
        <f>H17</f>
        <v>207440</v>
      </c>
      <c r="I10" s="87"/>
      <c r="J10" s="6"/>
      <c r="K10" s="5"/>
    </row>
    <row r="11" spans="1:12" ht="12.75" customHeight="1" x14ac:dyDescent="0.15">
      <c r="A11" s="495" t="s">
        <v>42</v>
      </c>
      <c r="B11" s="495"/>
      <c r="C11" s="495"/>
      <c r="D11" s="495"/>
      <c r="E11" s="495"/>
      <c r="F11" s="495"/>
      <c r="G11" s="193">
        <v>0</v>
      </c>
      <c r="H11" s="254">
        <v>0</v>
      </c>
      <c r="I11" s="87"/>
      <c r="J11" s="6"/>
      <c r="K11" s="90"/>
    </row>
    <row r="12" spans="1:12" ht="12.75" x14ac:dyDescent="0.15">
      <c r="A12" s="495" t="s">
        <v>32</v>
      </c>
      <c r="B12" s="495"/>
      <c r="C12" s="495"/>
      <c r="D12" s="495"/>
      <c r="E12" s="495"/>
      <c r="F12" s="495"/>
      <c r="G12" s="193">
        <v>0</v>
      </c>
      <c r="H12" s="254">
        <v>0</v>
      </c>
      <c r="I12" s="87"/>
      <c r="J12" s="6"/>
      <c r="K12" s="90"/>
    </row>
    <row r="13" spans="1:12" ht="12.75" x14ac:dyDescent="0.15">
      <c r="A13" s="495" t="s">
        <v>33</v>
      </c>
      <c r="B13" s="495"/>
      <c r="C13" s="495"/>
      <c r="D13" s="495"/>
      <c r="E13" s="495"/>
      <c r="F13" s="495"/>
      <c r="G13" s="193">
        <v>0</v>
      </c>
      <c r="H13" s="254">
        <v>0</v>
      </c>
      <c r="I13" s="87"/>
      <c r="J13" s="6"/>
      <c r="K13" s="90"/>
    </row>
    <row r="14" spans="1:12" ht="14.25" customHeight="1" x14ac:dyDescent="0.15">
      <c r="A14" s="495" t="s">
        <v>34</v>
      </c>
      <c r="B14" s="495"/>
      <c r="C14" s="495"/>
      <c r="D14" s="495"/>
      <c r="E14" s="495"/>
      <c r="F14" s="495"/>
      <c r="G14" s="193">
        <v>0</v>
      </c>
      <c r="H14" s="254">
        <v>0</v>
      </c>
      <c r="I14" s="87"/>
      <c r="J14" s="6"/>
      <c r="K14" s="90"/>
    </row>
    <row r="15" spans="1:12" ht="15" customHeight="1" x14ac:dyDescent="0.15">
      <c r="A15" s="495" t="s">
        <v>35</v>
      </c>
      <c r="B15" s="495"/>
      <c r="C15" s="495"/>
      <c r="D15" s="495"/>
      <c r="E15" s="495"/>
      <c r="F15" s="495"/>
      <c r="G15" s="193">
        <v>0</v>
      </c>
      <c r="H15" s="254">
        <v>0</v>
      </c>
      <c r="I15" s="87"/>
      <c r="J15" s="6"/>
      <c r="K15" s="90"/>
    </row>
    <row r="16" spans="1:12" ht="12.75" x14ac:dyDescent="0.15">
      <c r="A16" s="495" t="s">
        <v>36</v>
      </c>
      <c r="B16" s="495"/>
      <c r="C16" s="495"/>
      <c r="D16" s="495"/>
      <c r="E16" s="495"/>
      <c r="F16" s="495"/>
      <c r="G16" s="193">
        <v>0</v>
      </c>
      <c r="H16" s="254">
        <v>0</v>
      </c>
      <c r="I16" s="87"/>
      <c r="J16" s="6"/>
      <c r="K16" s="90"/>
    </row>
    <row r="17" spans="1:11" ht="12.75" x14ac:dyDescent="0.15">
      <c r="A17" s="495" t="s">
        <v>37</v>
      </c>
      <c r="B17" s="495"/>
      <c r="C17" s="495"/>
      <c r="D17" s="495"/>
      <c r="E17" s="495"/>
      <c r="F17" s="495"/>
      <c r="G17" s="193">
        <v>466017</v>
      </c>
      <c r="H17" s="254">
        <v>207440</v>
      </c>
      <c r="I17" s="87"/>
      <c r="J17" s="6"/>
      <c r="K17" s="90"/>
    </row>
    <row r="18" spans="1:11" ht="43.15" customHeight="1" x14ac:dyDescent="0.15">
      <c r="A18" s="496" t="s">
        <v>38</v>
      </c>
      <c r="B18" s="496"/>
      <c r="C18" s="496"/>
      <c r="D18" s="496"/>
      <c r="E18" s="496"/>
      <c r="F18" s="496"/>
      <c r="G18" s="198">
        <f>G19+G20</f>
        <v>11516203</v>
      </c>
      <c r="H18" s="253">
        <f>H19+H20</f>
        <v>11924806</v>
      </c>
      <c r="I18" s="87"/>
      <c r="J18" s="6"/>
      <c r="K18" s="4"/>
    </row>
    <row r="19" spans="1:11" ht="26.25" customHeight="1" x14ac:dyDescent="0.15">
      <c r="A19" s="498" t="s">
        <v>39</v>
      </c>
      <c r="B19" s="498"/>
      <c r="C19" s="498"/>
      <c r="D19" s="498"/>
      <c r="E19" s="498"/>
      <c r="F19" s="498"/>
      <c r="G19" s="199">
        <v>0</v>
      </c>
      <c r="H19" s="283">
        <v>0</v>
      </c>
      <c r="I19" s="66"/>
      <c r="J19" s="6"/>
      <c r="K19" s="4"/>
    </row>
    <row r="20" spans="1:11" ht="26.25" customHeight="1" x14ac:dyDescent="0.15">
      <c r="A20" s="495" t="s">
        <v>40</v>
      </c>
      <c r="B20" s="495"/>
      <c r="C20" s="495"/>
      <c r="D20" s="495"/>
      <c r="E20" s="495"/>
      <c r="F20" s="495"/>
      <c r="G20" s="199">
        <v>11516203</v>
      </c>
      <c r="H20" s="283">
        <v>11924806</v>
      </c>
      <c r="I20" s="66"/>
      <c r="J20" s="6"/>
      <c r="K20" s="91"/>
    </row>
    <row r="21" spans="1:11" ht="12.75" x14ac:dyDescent="0.15">
      <c r="A21" s="497" t="s">
        <v>43</v>
      </c>
      <c r="B21" s="497"/>
      <c r="C21" s="497"/>
      <c r="D21" s="497"/>
      <c r="E21" s="497"/>
      <c r="F21" s="497"/>
      <c r="G21" s="198">
        <f>G26</f>
        <v>193</v>
      </c>
      <c r="H21" s="253">
        <v>707</v>
      </c>
      <c r="I21" s="67"/>
      <c r="J21" s="67"/>
      <c r="K21" s="67"/>
    </row>
    <row r="22" spans="1:11" ht="14.25" customHeight="1" x14ac:dyDescent="0.15">
      <c r="A22" s="495" t="s">
        <v>44</v>
      </c>
      <c r="B22" s="495"/>
      <c r="C22" s="495"/>
      <c r="D22" s="495"/>
      <c r="E22" s="495"/>
      <c r="F22" s="495"/>
      <c r="G22" s="200">
        <v>0</v>
      </c>
      <c r="H22" s="254">
        <v>0</v>
      </c>
      <c r="I22" s="67"/>
      <c r="J22" s="67"/>
      <c r="K22" s="67"/>
    </row>
    <row r="23" spans="1:11" ht="12.75" x14ac:dyDescent="0.15">
      <c r="A23" s="495" t="s">
        <v>45</v>
      </c>
      <c r="B23" s="495"/>
      <c r="C23" s="495"/>
      <c r="D23" s="495"/>
      <c r="E23" s="495"/>
      <c r="F23" s="495"/>
      <c r="G23" s="200">
        <v>0</v>
      </c>
      <c r="H23" s="254">
        <v>0</v>
      </c>
      <c r="I23" s="67"/>
      <c r="J23" s="67"/>
      <c r="K23" s="67"/>
    </row>
    <row r="24" spans="1:11" ht="12.75" x14ac:dyDescent="0.15">
      <c r="A24" s="495" t="s">
        <v>46</v>
      </c>
      <c r="B24" s="495"/>
      <c r="C24" s="495"/>
      <c r="D24" s="495"/>
      <c r="E24" s="495"/>
      <c r="F24" s="495"/>
      <c r="G24" s="200">
        <v>0</v>
      </c>
      <c r="H24" s="254">
        <v>0</v>
      </c>
      <c r="I24" s="67"/>
      <c r="J24" s="67"/>
      <c r="K24" s="67"/>
    </row>
    <row r="25" spans="1:11" ht="12.75" x14ac:dyDescent="0.15">
      <c r="A25" s="495" t="s">
        <v>47</v>
      </c>
      <c r="B25" s="495"/>
      <c r="C25" s="495"/>
      <c r="D25" s="495"/>
      <c r="E25" s="495"/>
      <c r="F25" s="495"/>
      <c r="G25" s="200">
        <v>0</v>
      </c>
      <c r="H25" s="254">
        <v>0</v>
      </c>
      <c r="I25" s="67"/>
      <c r="J25" s="67"/>
      <c r="K25" s="67"/>
    </row>
    <row r="26" spans="1:11" ht="12.75" x14ac:dyDescent="0.15">
      <c r="A26" s="495" t="s">
        <v>48</v>
      </c>
      <c r="B26" s="495"/>
      <c r="C26" s="495"/>
      <c r="D26" s="495"/>
      <c r="E26" s="495"/>
      <c r="F26" s="495"/>
      <c r="G26" s="200">
        <v>193</v>
      </c>
      <c r="H26" s="254">
        <v>707</v>
      </c>
      <c r="I26" s="67"/>
      <c r="J26" s="67"/>
      <c r="K26" s="67"/>
    </row>
    <row r="27" spans="1:11" ht="12.75" x14ac:dyDescent="0.15">
      <c r="A27" s="509"/>
      <c r="B27" s="509"/>
      <c r="C27" s="509"/>
      <c r="D27" s="509"/>
      <c r="E27" s="509"/>
      <c r="F27" s="509"/>
      <c r="G27" s="197"/>
      <c r="H27" s="284"/>
      <c r="I27" s="68"/>
      <c r="J27" s="6"/>
      <c r="K27" s="4"/>
    </row>
    <row r="28" spans="1:11" ht="12.75" x14ac:dyDescent="0.15">
      <c r="A28" s="496" t="s">
        <v>13</v>
      </c>
      <c r="B28" s="496"/>
      <c r="C28" s="496"/>
      <c r="D28" s="496"/>
      <c r="E28" s="496"/>
      <c r="F28" s="496"/>
      <c r="G28" s="201">
        <f>G10+G18+G21</f>
        <v>11982413</v>
      </c>
      <c r="H28" s="285">
        <f>H10+H18+H21</f>
        <v>12132953</v>
      </c>
      <c r="I28" s="87"/>
      <c r="J28" s="6"/>
      <c r="K28" s="4"/>
    </row>
    <row r="29" spans="1:11" ht="12.75" x14ac:dyDescent="0.15">
      <c r="A29" s="506" t="s">
        <v>0</v>
      </c>
      <c r="B29" s="507"/>
      <c r="C29" s="507"/>
      <c r="D29" s="507"/>
      <c r="E29" s="507"/>
      <c r="F29" s="508"/>
      <c r="G29" s="197"/>
      <c r="H29" s="284"/>
      <c r="I29" s="7"/>
      <c r="J29" s="6"/>
      <c r="K29" s="1"/>
    </row>
    <row r="30" spans="1:11" ht="12.75" x14ac:dyDescent="0.15">
      <c r="A30" s="496" t="s">
        <v>14</v>
      </c>
      <c r="B30" s="496"/>
      <c r="C30" s="496"/>
      <c r="D30" s="496"/>
      <c r="E30" s="496"/>
      <c r="F30" s="496"/>
      <c r="G30" s="197"/>
      <c r="H30" s="284"/>
      <c r="I30" s="7"/>
      <c r="J30" s="6"/>
      <c r="K30" s="1"/>
    </row>
    <row r="31" spans="1:11" ht="12.75" x14ac:dyDescent="0.15">
      <c r="A31" s="504" t="s">
        <v>49</v>
      </c>
      <c r="B31" s="504"/>
      <c r="C31" s="504"/>
      <c r="D31" s="504"/>
      <c r="E31" s="504"/>
      <c r="F31" s="504"/>
      <c r="G31" s="202">
        <f>SUM(G32:G34)</f>
        <v>11037160</v>
      </c>
      <c r="H31" s="286">
        <f>SUM(H32:H34)</f>
        <v>10530157</v>
      </c>
      <c r="I31" s="87"/>
      <c r="J31" s="6"/>
      <c r="K31" s="1"/>
    </row>
    <row r="32" spans="1:11" ht="12.75" x14ac:dyDescent="0.15">
      <c r="A32" s="495" t="s">
        <v>50</v>
      </c>
      <c r="B32" s="495"/>
      <c r="C32" s="495"/>
      <c r="D32" s="495"/>
      <c r="E32" s="495"/>
      <c r="F32" s="495"/>
      <c r="G32" s="203">
        <v>9828502</v>
      </c>
      <c r="H32" s="206">
        <v>9285973</v>
      </c>
      <c r="I32" s="66"/>
      <c r="J32" s="6"/>
      <c r="K32" s="1"/>
    </row>
    <row r="33" spans="1:12" ht="12.75" x14ac:dyDescent="0.15">
      <c r="A33" s="495" t="s">
        <v>51</v>
      </c>
      <c r="B33" s="495"/>
      <c r="C33" s="495"/>
      <c r="D33" s="495"/>
      <c r="E33" s="495"/>
      <c r="F33" s="495"/>
      <c r="G33" s="203">
        <v>932077</v>
      </c>
      <c r="H33" s="206">
        <v>882869</v>
      </c>
      <c r="I33" s="66"/>
      <c r="J33" s="6"/>
      <c r="K33" s="30"/>
    </row>
    <row r="34" spans="1:12" ht="12.75" x14ac:dyDescent="0.15">
      <c r="A34" s="495" t="s">
        <v>52</v>
      </c>
      <c r="B34" s="495"/>
      <c r="C34" s="495"/>
      <c r="D34" s="495"/>
      <c r="E34" s="495"/>
      <c r="F34" s="495"/>
      <c r="G34" s="203">
        <v>276581</v>
      </c>
      <c r="H34" s="206">
        <v>361315</v>
      </c>
      <c r="I34" s="66"/>
      <c r="J34" s="6"/>
      <c r="K34" s="30"/>
    </row>
    <row r="35" spans="1:12" ht="12.75" x14ac:dyDescent="0.15">
      <c r="A35" s="496" t="s">
        <v>53</v>
      </c>
      <c r="B35" s="496"/>
      <c r="C35" s="496"/>
      <c r="D35" s="496"/>
      <c r="E35" s="496"/>
      <c r="F35" s="496"/>
      <c r="G35" s="204">
        <f>SUM(G36:G44)</f>
        <v>0</v>
      </c>
      <c r="H35" s="287">
        <f>SUM(H36:H44)</f>
        <v>0</v>
      </c>
      <c r="I35" s="92"/>
      <c r="J35" s="65"/>
      <c r="K35" s="65"/>
    </row>
    <row r="36" spans="1:12" ht="12.75" x14ac:dyDescent="0.15">
      <c r="A36" s="495" t="s">
        <v>54</v>
      </c>
      <c r="B36" s="495"/>
      <c r="C36" s="495"/>
      <c r="D36" s="495"/>
      <c r="E36" s="495"/>
      <c r="F36" s="495"/>
      <c r="G36" s="205">
        <v>0</v>
      </c>
      <c r="H36" s="205">
        <v>0</v>
      </c>
      <c r="I36" s="91"/>
      <c r="J36" s="4"/>
      <c r="K36" s="4"/>
    </row>
    <row r="37" spans="1:12" ht="12.75" x14ac:dyDescent="0.15">
      <c r="A37" s="495" t="s">
        <v>55</v>
      </c>
      <c r="B37" s="495"/>
      <c r="C37" s="495"/>
      <c r="D37" s="495"/>
      <c r="E37" s="495"/>
      <c r="F37" s="495"/>
      <c r="G37" s="205">
        <v>0</v>
      </c>
      <c r="H37" s="205">
        <v>0</v>
      </c>
      <c r="I37" s="91"/>
      <c r="J37" s="4"/>
      <c r="K37" s="4"/>
    </row>
    <row r="38" spans="1:12" ht="12.75" x14ac:dyDescent="0.15">
      <c r="A38" s="495" t="s">
        <v>56</v>
      </c>
      <c r="B38" s="495"/>
      <c r="C38" s="495"/>
      <c r="D38" s="495"/>
      <c r="E38" s="495"/>
      <c r="F38" s="495"/>
      <c r="G38" s="205">
        <v>0</v>
      </c>
      <c r="H38" s="205">
        <v>0</v>
      </c>
      <c r="I38" s="91"/>
      <c r="J38" s="4"/>
      <c r="K38" s="4"/>
    </row>
    <row r="39" spans="1:12" ht="12.75" x14ac:dyDescent="0.15">
      <c r="A39" s="495" t="s">
        <v>57</v>
      </c>
      <c r="B39" s="495"/>
      <c r="C39" s="495"/>
      <c r="D39" s="495"/>
      <c r="E39" s="495"/>
      <c r="F39" s="495"/>
      <c r="G39" s="205">
        <v>0</v>
      </c>
      <c r="H39" s="205">
        <v>0</v>
      </c>
      <c r="I39" s="91"/>
      <c r="J39" s="4"/>
      <c r="K39" s="4"/>
      <c r="L39" s="2"/>
    </row>
    <row r="40" spans="1:12" ht="12.75" x14ac:dyDescent="0.15">
      <c r="A40" s="495" t="s">
        <v>58</v>
      </c>
      <c r="B40" s="495"/>
      <c r="C40" s="495"/>
      <c r="D40" s="495"/>
      <c r="E40" s="495"/>
      <c r="F40" s="495"/>
      <c r="G40" s="206">
        <v>0</v>
      </c>
      <c r="H40" s="206">
        <v>0</v>
      </c>
      <c r="I40" s="87"/>
      <c r="J40" s="6"/>
      <c r="K40" s="1"/>
    </row>
    <row r="41" spans="1:12" ht="12.75" customHeight="1" x14ac:dyDescent="0.15">
      <c r="A41" s="495" t="s">
        <v>59</v>
      </c>
      <c r="B41" s="495"/>
      <c r="C41" s="495"/>
      <c r="D41" s="495"/>
      <c r="E41" s="495"/>
      <c r="F41" s="495"/>
      <c r="G41" s="207">
        <v>0</v>
      </c>
      <c r="H41" s="207">
        <v>0</v>
      </c>
      <c r="I41" s="7"/>
      <c r="J41" s="6"/>
      <c r="K41" s="1"/>
    </row>
    <row r="42" spans="1:12" ht="12.75" x14ac:dyDescent="0.15">
      <c r="A42" s="495" t="s">
        <v>60</v>
      </c>
      <c r="B42" s="495"/>
      <c r="C42" s="495"/>
      <c r="D42" s="495"/>
      <c r="E42" s="495"/>
      <c r="F42" s="495"/>
      <c r="G42" s="206">
        <v>0</v>
      </c>
      <c r="H42" s="206">
        <v>0</v>
      </c>
      <c r="I42" s="87"/>
      <c r="J42" s="6"/>
      <c r="K42" s="1"/>
    </row>
    <row r="43" spans="1:12" x14ac:dyDescent="0.15">
      <c r="A43" s="505" t="s">
        <v>61</v>
      </c>
      <c r="B43" s="505"/>
      <c r="C43" s="505"/>
      <c r="D43" s="505"/>
      <c r="E43" s="505"/>
      <c r="F43" s="505"/>
      <c r="G43" s="207">
        <v>0</v>
      </c>
      <c r="H43" s="207">
        <v>0</v>
      </c>
      <c r="I43" s="1"/>
      <c r="J43" s="1"/>
      <c r="K43" s="1"/>
    </row>
    <row r="44" spans="1:12" x14ac:dyDescent="0.15">
      <c r="A44" s="505" t="s">
        <v>62</v>
      </c>
      <c r="B44" s="505"/>
      <c r="C44" s="505"/>
      <c r="D44" s="505"/>
      <c r="E44" s="505"/>
      <c r="F44" s="505"/>
      <c r="G44" s="207">
        <v>0</v>
      </c>
      <c r="H44" s="207">
        <v>0</v>
      </c>
      <c r="I44" s="1"/>
      <c r="J44" s="1"/>
      <c r="K44" s="1"/>
    </row>
    <row r="45" spans="1:12" x14ac:dyDescent="0.15">
      <c r="A45" s="510" t="s">
        <v>63</v>
      </c>
      <c r="B45" s="510"/>
      <c r="C45" s="510"/>
      <c r="D45" s="510"/>
      <c r="E45" s="510"/>
      <c r="F45" s="510"/>
      <c r="G45" s="208">
        <f>SUM(G46:G48)</f>
        <v>0</v>
      </c>
      <c r="H45" s="208">
        <f>SUM(H46:H48)</f>
        <v>0</v>
      </c>
      <c r="I45" s="1"/>
      <c r="J45" s="1"/>
      <c r="K45" s="1"/>
    </row>
    <row r="46" spans="1:12" x14ac:dyDescent="0.15">
      <c r="A46" s="503" t="s">
        <v>64</v>
      </c>
      <c r="B46" s="503"/>
      <c r="C46" s="503"/>
      <c r="D46" s="503"/>
      <c r="E46" s="503"/>
      <c r="F46" s="503"/>
      <c r="G46" s="209">
        <v>0</v>
      </c>
      <c r="H46" s="207">
        <v>0</v>
      </c>
    </row>
    <row r="47" spans="1:12" x14ac:dyDescent="0.15">
      <c r="A47" s="503" t="s">
        <v>65</v>
      </c>
      <c r="B47" s="503"/>
      <c r="C47" s="503"/>
      <c r="D47" s="503"/>
      <c r="E47" s="503"/>
      <c r="F47" s="503"/>
      <c r="G47" s="209">
        <v>0</v>
      </c>
      <c r="H47" s="207">
        <v>0</v>
      </c>
    </row>
    <row r="48" spans="1:12" x14ac:dyDescent="0.15">
      <c r="A48" s="503" t="s">
        <v>66</v>
      </c>
      <c r="B48" s="503"/>
      <c r="C48" s="503"/>
      <c r="D48" s="503"/>
      <c r="E48" s="503"/>
      <c r="F48" s="503"/>
      <c r="G48" s="209">
        <v>0</v>
      </c>
      <c r="H48" s="207">
        <v>0</v>
      </c>
    </row>
    <row r="49" spans="1:8" x14ac:dyDescent="0.15">
      <c r="A49" s="511" t="s">
        <v>67</v>
      </c>
      <c r="B49" s="511"/>
      <c r="C49" s="511"/>
      <c r="D49" s="511"/>
      <c r="E49" s="511"/>
      <c r="F49" s="511"/>
      <c r="G49" s="210">
        <f>SUM(G50:G54)</f>
        <v>0</v>
      </c>
      <c r="H49" s="208">
        <f>SUM(H50:H54)</f>
        <v>0</v>
      </c>
    </row>
    <row r="50" spans="1:8" x14ac:dyDescent="0.15">
      <c r="A50" s="503" t="s">
        <v>68</v>
      </c>
      <c r="B50" s="503"/>
      <c r="C50" s="503"/>
      <c r="D50" s="503"/>
      <c r="E50" s="503"/>
      <c r="F50" s="503"/>
      <c r="G50" s="209">
        <v>0</v>
      </c>
      <c r="H50" s="207">
        <v>0</v>
      </c>
    </row>
    <row r="51" spans="1:8" x14ac:dyDescent="0.15">
      <c r="A51" s="503" t="s">
        <v>69</v>
      </c>
      <c r="B51" s="503"/>
      <c r="C51" s="503"/>
      <c r="D51" s="503"/>
      <c r="E51" s="503"/>
      <c r="F51" s="503"/>
      <c r="G51" s="209">
        <v>0</v>
      </c>
      <c r="H51" s="207">
        <v>0</v>
      </c>
    </row>
    <row r="52" spans="1:8" x14ac:dyDescent="0.15">
      <c r="A52" s="503" t="s">
        <v>70</v>
      </c>
      <c r="B52" s="503"/>
      <c r="C52" s="503"/>
      <c r="D52" s="503"/>
      <c r="E52" s="503"/>
      <c r="F52" s="503"/>
      <c r="G52" s="209">
        <v>0</v>
      </c>
      <c r="H52" s="207">
        <v>0</v>
      </c>
    </row>
    <row r="53" spans="1:8" x14ac:dyDescent="0.15">
      <c r="A53" s="503" t="s">
        <v>71</v>
      </c>
      <c r="B53" s="503"/>
      <c r="C53" s="503"/>
      <c r="D53" s="503"/>
      <c r="E53" s="503"/>
      <c r="F53" s="503"/>
      <c r="G53" s="209">
        <v>0</v>
      </c>
      <c r="H53" s="207">
        <v>0</v>
      </c>
    </row>
    <row r="54" spans="1:8" x14ac:dyDescent="0.15">
      <c r="A54" s="503" t="s">
        <v>72</v>
      </c>
      <c r="B54" s="503"/>
      <c r="C54" s="503"/>
      <c r="D54" s="503"/>
      <c r="E54" s="503"/>
      <c r="F54" s="503"/>
      <c r="G54" s="209">
        <v>0</v>
      </c>
      <c r="H54" s="207">
        <v>0</v>
      </c>
    </row>
    <row r="55" spans="1:8" x14ac:dyDescent="0.15">
      <c r="A55" s="511" t="s">
        <v>73</v>
      </c>
      <c r="B55" s="511"/>
      <c r="C55" s="511"/>
      <c r="D55" s="511"/>
      <c r="E55" s="511"/>
      <c r="F55" s="511"/>
      <c r="G55" s="211">
        <f>SUM(G56:G61)</f>
        <v>0</v>
      </c>
      <c r="H55" s="208">
        <f>SUM(H56:H61)</f>
        <v>0</v>
      </c>
    </row>
    <row r="56" spans="1:8" x14ac:dyDescent="0.15">
      <c r="A56" s="503" t="s">
        <v>74</v>
      </c>
      <c r="B56" s="503"/>
      <c r="C56" s="503"/>
      <c r="D56" s="503"/>
      <c r="E56" s="503"/>
      <c r="F56" s="503"/>
      <c r="G56" s="209">
        <v>0</v>
      </c>
      <c r="H56" s="207">
        <v>0</v>
      </c>
    </row>
    <row r="57" spans="1:8" x14ac:dyDescent="0.15">
      <c r="A57" s="503" t="s">
        <v>75</v>
      </c>
      <c r="B57" s="503"/>
      <c r="C57" s="503"/>
      <c r="D57" s="503"/>
      <c r="E57" s="503"/>
      <c r="F57" s="503"/>
      <c r="G57" s="209">
        <v>0</v>
      </c>
      <c r="H57" s="207">
        <v>0</v>
      </c>
    </row>
    <row r="58" spans="1:8" x14ac:dyDescent="0.15">
      <c r="A58" s="503" t="s">
        <v>76</v>
      </c>
      <c r="B58" s="503"/>
      <c r="C58" s="503"/>
      <c r="D58" s="503"/>
      <c r="E58" s="503"/>
      <c r="F58" s="503"/>
      <c r="G58" s="209">
        <v>0</v>
      </c>
      <c r="H58" s="207">
        <v>0</v>
      </c>
    </row>
    <row r="59" spans="1:8" x14ac:dyDescent="0.15">
      <c r="A59" s="503" t="s">
        <v>77</v>
      </c>
      <c r="B59" s="503"/>
      <c r="C59" s="503"/>
      <c r="D59" s="503"/>
      <c r="E59" s="503"/>
      <c r="F59" s="503"/>
      <c r="G59" s="209">
        <v>0</v>
      </c>
      <c r="H59" s="207">
        <v>0</v>
      </c>
    </row>
    <row r="60" spans="1:8" x14ac:dyDescent="0.15">
      <c r="A60" s="503" t="s">
        <v>78</v>
      </c>
      <c r="B60" s="503"/>
      <c r="C60" s="503"/>
      <c r="D60" s="503"/>
      <c r="E60" s="503"/>
      <c r="F60" s="503"/>
      <c r="G60" s="209">
        <v>0</v>
      </c>
      <c r="H60" s="207">
        <v>0</v>
      </c>
    </row>
    <row r="61" spans="1:8" x14ac:dyDescent="0.15">
      <c r="A61" s="503" t="s">
        <v>79</v>
      </c>
      <c r="B61" s="503"/>
      <c r="C61" s="503"/>
      <c r="D61" s="503"/>
      <c r="E61" s="503"/>
      <c r="F61" s="503"/>
      <c r="G61" s="209">
        <v>0</v>
      </c>
      <c r="H61" s="207">
        <v>0</v>
      </c>
    </row>
    <row r="62" spans="1:8" x14ac:dyDescent="0.15">
      <c r="A62" s="511" t="s">
        <v>80</v>
      </c>
      <c r="B62" s="511"/>
      <c r="C62" s="511"/>
      <c r="D62" s="511"/>
      <c r="E62" s="511"/>
      <c r="F62" s="511"/>
      <c r="G62" s="211">
        <f>G63</f>
        <v>0</v>
      </c>
      <c r="H62" s="208">
        <f>H63</f>
        <v>0</v>
      </c>
    </row>
    <row r="63" spans="1:8" x14ac:dyDescent="0.15">
      <c r="A63" s="503" t="s">
        <v>81</v>
      </c>
      <c r="B63" s="503"/>
      <c r="C63" s="503"/>
      <c r="D63" s="503"/>
      <c r="E63" s="503"/>
      <c r="F63" s="503"/>
      <c r="G63" s="209">
        <v>0</v>
      </c>
      <c r="H63" s="207">
        <v>0</v>
      </c>
    </row>
    <row r="64" spans="1:8" ht="6.75" customHeight="1" x14ac:dyDescent="0.15">
      <c r="A64" s="512"/>
      <c r="B64" s="512"/>
      <c r="C64" s="512"/>
      <c r="D64" s="512"/>
      <c r="E64" s="512"/>
      <c r="F64" s="512"/>
      <c r="G64" s="209"/>
      <c r="H64" s="207"/>
    </row>
    <row r="65" spans="1:8" x14ac:dyDescent="0.15">
      <c r="A65" s="511" t="s">
        <v>82</v>
      </c>
      <c r="B65" s="511"/>
      <c r="C65" s="511"/>
      <c r="D65" s="511"/>
      <c r="E65" s="511"/>
      <c r="F65" s="511"/>
      <c r="G65" s="209">
        <f>G31+G35+G45+G49+G55+G62</f>
        <v>11037160</v>
      </c>
      <c r="H65" s="207">
        <f>H31+H35+H45+H49+H55+H62</f>
        <v>10530157</v>
      </c>
    </row>
    <row r="66" spans="1:8" ht="3.75" customHeight="1" x14ac:dyDescent="0.15">
      <c r="A66" s="513"/>
      <c r="B66" s="514"/>
      <c r="C66" s="514"/>
      <c r="D66" s="514"/>
      <c r="E66" s="514"/>
      <c r="F66" s="515"/>
      <c r="G66" s="209"/>
      <c r="H66" s="207"/>
    </row>
    <row r="67" spans="1:8" ht="14.25" customHeight="1" x14ac:dyDescent="0.15">
      <c r="A67" s="511" t="s">
        <v>15</v>
      </c>
      <c r="B67" s="511"/>
      <c r="C67" s="511"/>
      <c r="D67" s="511"/>
      <c r="E67" s="511"/>
      <c r="F67" s="511"/>
      <c r="G67" s="209">
        <f>G28-G65</f>
        <v>945253</v>
      </c>
      <c r="H67" s="207">
        <f>H28-H65</f>
        <v>1602796</v>
      </c>
    </row>
    <row r="68" spans="1:8" ht="12.75" x14ac:dyDescent="0.15">
      <c r="A68" s="502"/>
      <c r="B68" s="502"/>
      <c r="C68" s="502"/>
      <c r="D68" s="502"/>
      <c r="E68" s="502"/>
      <c r="F68" s="502"/>
    </row>
    <row r="69" spans="1:8" ht="12.75" x14ac:dyDescent="0.15">
      <c r="A69" s="103"/>
      <c r="B69" s="103"/>
      <c r="C69" s="103"/>
      <c r="D69" s="103"/>
      <c r="E69" s="103"/>
      <c r="F69" s="103"/>
    </row>
    <row r="70" spans="1:8" ht="12.75" x14ac:dyDescent="0.15">
      <c r="A70" s="103"/>
      <c r="B70" s="103"/>
      <c r="C70" s="103"/>
      <c r="D70" s="103"/>
      <c r="E70" s="103"/>
      <c r="F70" s="103"/>
    </row>
    <row r="71" spans="1:8" ht="12.75" x14ac:dyDescent="0.15">
      <c r="A71" s="103"/>
      <c r="B71" s="103"/>
      <c r="C71" s="103"/>
      <c r="D71" s="103"/>
      <c r="E71" s="103"/>
      <c r="F71" s="103"/>
    </row>
    <row r="72" spans="1:8" ht="12.75" x14ac:dyDescent="0.15">
      <c r="A72" s="103"/>
      <c r="B72" s="103"/>
      <c r="C72" s="103"/>
      <c r="D72" s="103"/>
      <c r="E72" s="103"/>
      <c r="F72" s="103"/>
    </row>
    <row r="73" spans="1:8" ht="12.75" x14ac:dyDescent="0.15">
      <c r="A73" s="103"/>
      <c r="B73" s="103"/>
      <c r="C73" s="103"/>
      <c r="D73" s="103"/>
      <c r="E73" s="103"/>
      <c r="F73" s="103"/>
    </row>
    <row r="74" spans="1:8" ht="12.75" x14ac:dyDescent="0.15">
      <c r="A74" s="103"/>
      <c r="B74" s="103"/>
      <c r="C74" s="103"/>
      <c r="D74" s="103"/>
      <c r="E74" s="103"/>
      <c r="F74" s="103"/>
    </row>
  </sheetData>
  <mergeCells count="61">
    <mergeCell ref="A65:F65"/>
    <mergeCell ref="A67:F67"/>
    <mergeCell ref="A60:F60"/>
    <mergeCell ref="A62:F62"/>
    <mergeCell ref="A63:F63"/>
    <mergeCell ref="A64:F64"/>
    <mergeCell ref="A61:F61"/>
    <mergeCell ref="A66:F66"/>
    <mergeCell ref="A58:F58"/>
    <mergeCell ref="A59:F59"/>
    <mergeCell ref="A50:F50"/>
    <mergeCell ref="A51:F51"/>
    <mergeCell ref="A52:F52"/>
    <mergeCell ref="A53:F53"/>
    <mergeCell ref="A54:F54"/>
    <mergeCell ref="A45:F45"/>
    <mergeCell ref="A46:F46"/>
    <mergeCell ref="A55:F55"/>
    <mergeCell ref="A56:F56"/>
    <mergeCell ref="A57:F57"/>
    <mergeCell ref="A49:F49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</mergeCells>
  <pageMargins left="0.70866141732283472" right="0.70866141732283472" top="0.74803149606299213" bottom="0.74803149606299213" header="0.31496062992125984" footer="0.31496062992125984"/>
  <pageSetup paperSize="9" scale="59" orientation="portrait" horizontalDpi="4294967295" verticalDpi="4294967295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8"/>
  <sheetViews>
    <sheetView workbookViewId="0"/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0.6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</row>
    <row r="2" spans="1:24" ht="9.9499999999999993" customHeight="1" x14ac:dyDescent="0.1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</row>
    <row r="3" spans="1:24" ht="9.9499999999999993" customHeight="1" x14ac:dyDescent="0.1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</row>
    <row r="4" spans="1:24" ht="12.75" x14ac:dyDescent="0.15">
      <c r="A4" s="46"/>
      <c r="B4" s="46"/>
      <c r="C4" s="46"/>
      <c r="D4" s="46"/>
      <c r="E4" s="46"/>
      <c r="F4" s="527"/>
      <c r="G4" s="527"/>
      <c r="H4" s="527"/>
      <c r="I4" s="528"/>
      <c r="J4" s="528"/>
      <c r="K4" s="528"/>
      <c r="L4" s="528"/>
      <c r="M4" s="528"/>
      <c r="N4" s="529"/>
      <c r="O4" s="528"/>
      <c r="P4" s="528"/>
      <c r="Q4" s="528"/>
      <c r="R4" s="528"/>
      <c r="S4" s="528"/>
      <c r="T4" s="528"/>
      <c r="U4" s="46"/>
    </row>
    <row r="5" spans="1:24" ht="12.75" x14ac:dyDescent="0.15">
      <c r="A5" s="46"/>
      <c r="B5" s="46"/>
      <c r="C5" s="46"/>
      <c r="D5" s="46"/>
      <c r="E5" s="46"/>
      <c r="F5" s="527"/>
      <c r="G5" s="527"/>
      <c r="H5" s="527"/>
      <c r="I5" s="530"/>
      <c r="J5" s="530"/>
      <c r="K5" s="530"/>
      <c r="L5" s="530"/>
      <c r="M5" s="530"/>
      <c r="N5" s="531"/>
      <c r="O5" s="530"/>
      <c r="P5" s="530"/>
      <c r="Q5" s="530"/>
      <c r="R5" s="530"/>
      <c r="S5" s="46"/>
      <c r="T5" s="46"/>
      <c r="U5" s="46"/>
    </row>
    <row r="6" spans="1:24" ht="12.75" x14ac:dyDescent="0.15">
      <c r="A6" s="46"/>
      <c r="B6" s="46"/>
      <c r="C6" s="46"/>
      <c r="D6" s="46"/>
      <c r="E6" s="46"/>
      <c r="F6" s="46"/>
      <c r="G6" s="46"/>
      <c r="H6" s="46"/>
      <c r="I6" s="47"/>
      <c r="J6" s="47"/>
      <c r="K6" s="47"/>
      <c r="L6" s="47"/>
      <c r="M6" s="47"/>
      <c r="N6" s="47"/>
      <c r="O6" s="47"/>
      <c r="P6" s="47"/>
      <c r="Q6" s="47"/>
      <c r="R6" s="47"/>
      <c r="S6" s="46"/>
      <c r="T6" s="46"/>
      <c r="U6" s="46"/>
    </row>
    <row r="7" spans="1:24" ht="12.75" x14ac:dyDescent="0.15">
      <c r="A7" s="160"/>
      <c r="B7" s="160"/>
      <c r="C7" s="160"/>
      <c r="D7" s="160"/>
      <c r="E7" s="160"/>
      <c r="F7" s="160"/>
      <c r="G7" s="160"/>
      <c r="H7" s="160"/>
      <c r="I7" s="161"/>
      <c r="J7" s="161"/>
      <c r="K7" s="161"/>
      <c r="L7" s="161"/>
      <c r="M7" s="161"/>
      <c r="N7" s="161"/>
      <c r="O7" s="161"/>
      <c r="P7" s="161"/>
      <c r="Q7" s="161"/>
      <c r="R7" s="161"/>
      <c r="S7" s="160"/>
      <c r="T7" s="160"/>
      <c r="U7" s="160"/>
    </row>
    <row r="8" spans="1:24" ht="12.75" x14ac:dyDescent="0.15">
      <c r="A8" s="160"/>
      <c r="B8" s="160"/>
      <c r="C8" s="160"/>
      <c r="D8" s="160"/>
      <c r="E8" s="160"/>
      <c r="F8" s="160"/>
      <c r="G8" s="160"/>
      <c r="H8" s="160"/>
      <c r="I8" s="161"/>
      <c r="J8" s="161"/>
      <c r="K8" s="161"/>
      <c r="L8" s="161"/>
      <c r="M8" s="161"/>
      <c r="N8" s="161"/>
      <c r="O8" s="161"/>
      <c r="P8" s="161"/>
      <c r="Q8" s="161"/>
      <c r="R8" s="161"/>
      <c r="S8" s="160"/>
      <c r="T8" s="160"/>
      <c r="U8" s="160"/>
    </row>
    <row r="9" spans="1:24" ht="12.75" x14ac:dyDescent="0.2">
      <c r="A9" s="46"/>
      <c r="B9" s="46"/>
      <c r="C9" s="46"/>
      <c r="D9" s="46"/>
      <c r="E9" s="46"/>
      <c r="F9" s="46"/>
      <c r="G9" s="46"/>
      <c r="H9" s="46"/>
      <c r="I9" s="46"/>
      <c r="J9" s="46"/>
      <c r="K9" s="48">
        <v>2024</v>
      </c>
      <c r="L9" s="532">
        <v>2023</v>
      </c>
      <c r="M9" s="532"/>
      <c r="N9" s="49"/>
      <c r="O9" s="46"/>
      <c r="P9" s="46"/>
      <c r="Q9" s="48">
        <v>2024</v>
      </c>
      <c r="R9" s="532">
        <v>2023</v>
      </c>
      <c r="S9" s="532"/>
      <c r="T9" s="532"/>
      <c r="U9" s="532"/>
    </row>
    <row r="10" spans="1:24" ht="12.75" x14ac:dyDescent="0.15">
      <c r="A10" s="46"/>
      <c r="B10" s="46"/>
      <c r="C10" s="46"/>
      <c r="D10" s="46"/>
      <c r="E10" s="46"/>
      <c r="F10" s="533" t="s">
        <v>1</v>
      </c>
      <c r="G10" s="533"/>
      <c r="H10" s="533"/>
      <c r="I10" s="533"/>
      <c r="J10" s="533"/>
      <c r="K10" s="71"/>
      <c r="L10" s="71"/>
      <c r="M10" s="71"/>
      <c r="N10" s="71"/>
      <c r="O10" s="533" t="s">
        <v>2</v>
      </c>
      <c r="P10" s="533"/>
      <c r="Q10" s="71"/>
      <c r="R10" s="71"/>
      <c r="S10" s="71"/>
      <c r="T10" s="71"/>
      <c r="U10" s="71"/>
    </row>
    <row r="11" spans="1:24" ht="12.75" x14ac:dyDescent="0.15">
      <c r="A11" s="46"/>
      <c r="B11" s="46"/>
      <c r="C11" s="46"/>
      <c r="D11" s="46"/>
      <c r="E11" s="46"/>
      <c r="F11" s="524" t="s">
        <v>83</v>
      </c>
      <c r="G11" s="524"/>
      <c r="H11" s="524"/>
      <c r="I11" s="524"/>
      <c r="J11" s="524"/>
      <c r="K11" s="72"/>
      <c r="L11" s="525"/>
      <c r="M11" s="525"/>
      <c r="N11" s="73"/>
      <c r="O11" s="526" t="s">
        <v>102</v>
      </c>
      <c r="P11" s="526"/>
      <c r="Q11" s="72"/>
      <c r="R11" s="525"/>
      <c r="S11" s="525"/>
      <c r="T11" s="525"/>
      <c r="U11" s="525"/>
    </row>
    <row r="12" spans="1:24" ht="12.75" x14ac:dyDescent="0.15">
      <c r="A12" s="46"/>
      <c r="B12" s="46"/>
      <c r="C12" s="46"/>
      <c r="D12" s="46"/>
      <c r="E12" s="46"/>
      <c r="F12" s="516" t="s">
        <v>84</v>
      </c>
      <c r="G12" s="516"/>
      <c r="H12" s="516"/>
      <c r="I12" s="516"/>
      <c r="J12" s="516"/>
      <c r="K12" s="74">
        <v>4813622</v>
      </c>
      <c r="L12" s="234"/>
      <c r="M12" s="106">
        <v>5169615</v>
      </c>
      <c r="N12" s="75"/>
      <c r="O12" s="522" t="s">
        <v>103</v>
      </c>
      <c r="P12" s="522"/>
      <c r="Q12" s="74">
        <v>4179054</v>
      </c>
      <c r="R12" s="106">
        <v>4220889</v>
      </c>
      <c r="S12" s="106"/>
      <c r="T12" s="106"/>
      <c r="U12" s="106">
        <v>4220889</v>
      </c>
      <c r="V12" s="24"/>
      <c r="W12" s="24"/>
      <c r="X12" s="25"/>
    </row>
    <row r="13" spans="1:24" ht="12.75" x14ac:dyDescent="0.15">
      <c r="A13" s="46"/>
      <c r="B13" s="46"/>
      <c r="C13" s="46"/>
      <c r="D13" s="46"/>
      <c r="E13" s="46"/>
      <c r="F13" s="516" t="s">
        <v>85</v>
      </c>
      <c r="G13" s="516"/>
      <c r="H13" s="516"/>
      <c r="I13" s="516"/>
      <c r="J13" s="516"/>
      <c r="K13" s="74">
        <v>651553</v>
      </c>
      <c r="L13" s="234"/>
      <c r="M13" s="106">
        <v>991807</v>
      </c>
      <c r="N13" s="75"/>
      <c r="O13" s="522" t="s">
        <v>104</v>
      </c>
      <c r="P13" s="522"/>
      <c r="Q13" s="74">
        <v>5430</v>
      </c>
      <c r="R13" s="106">
        <v>10575</v>
      </c>
      <c r="S13" s="106"/>
      <c r="T13" s="106"/>
      <c r="U13" s="106">
        <v>10575</v>
      </c>
      <c r="V13" s="24"/>
      <c r="W13" s="24"/>
      <c r="X13" s="25"/>
    </row>
    <row r="14" spans="1:24" ht="12.75" x14ac:dyDescent="0.15">
      <c r="A14" s="46"/>
      <c r="B14" s="46"/>
      <c r="C14" s="46"/>
      <c r="D14" s="46"/>
      <c r="E14" s="46"/>
      <c r="F14" s="516" t="s">
        <v>86</v>
      </c>
      <c r="G14" s="516"/>
      <c r="H14" s="516"/>
      <c r="I14" s="516"/>
      <c r="J14" s="516"/>
      <c r="K14" s="74">
        <v>2719</v>
      </c>
      <c r="L14" s="234"/>
      <c r="M14" s="106">
        <v>2573</v>
      </c>
      <c r="N14" s="75"/>
      <c r="O14" s="522" t="s">
        <v>105</v>
      </c>
      <c r="P14" s="522"/>
      <c r="Q14" s="74">
        <v>0</v>
      </c>
      <c r="R14" s="106">
        <v>0</v>
      </c>
      <c r="S14" s="106"/>
      <c r="T14" s="106"/>
      <c r="U14" s="106">
        <v>0</v>
      </c>
      <c r="V14" s="24"/>
      <c r="W14" s="24"/>
      <c r="X14" s="25"/>
    </row>
    <row r="15" spans="1:24" ht="12.75" x14ac:dyDescent="0.15">
      <c r="A15" s="46"/>
      <c r="B15" s="46"/>
      <c r="C15" s="46"/>
      <c r="D15" s="46"/>
      <c r="E15" s="46"/>
      <c r="F15" s="516" t="s">
        <v>87</v>
      </c>
      <c r="G15" s="516"/>
      <c r="H15" s="516"/>
      <c r="I15" s="516"/>
      <c r="J15" s="516"/>
      <c r="K15" s="74">
        <v>0</v>
      </c>
      <c r="L15" s="234"/>
      <c r="M15" s="106">
        <v>0</v>
      </c>
      <c r="N15" s="75"/>
      <c r="O15" s="522" t="s">
        <v>106</v>
      </c>
      <c r="P15" s="522"/>
      <c r="Q15" s="74">
        <v>0</v>
      </c>
      <c r="R15" s="106">
        <v>0</v>
      </c>
      <c r="S15" s="106"/>
      <c r="T15" s="106"/>
      <c r="U15" s="106">
        <v>0</v>
      </c>
      <c r="V15" s="24"/>
      <c r="W15" s="24"/>
      <c r="X15" s="25"/>
    </row>
    <row r="16" spans="1:24" ht="12.75" x14ac:dyDescent="0.15">
      <c r="A16" s="46"/>
      <c r="B16" s="46"/>
      <c r="C16" s="46"/>
      <c r="D16" s="46"/>
      <c r="E16" s="46"/>
      <c r="F16" s="516" t="s">
        <v>88</v>
      </c>
      <c r="G16" s="516"/>
      <c r="H16" s="516"/>
      <c r="I16" s="516"/>
      <c r="J16" s="516"/>
      <c r="K16" s="74">
        <v>0</v>
      </c>
      <c r="L16" s="234"/>
      <c r="M16" s="106">
        <v>0</v>
      </c>
      <c r="N16" s="75"/>
      <c r="O16" s="522" t="s">
        <v>107</v>
      </c>
      <c r="P16" s="522"/>
      <c r="Q16" s="74">
        <v>0</v>
      </c>
      <c r="R16" s="106">
        <v>0</v>
      </c>
      <c r="S16" s="106"/>
      <c r="T16" s="106"/>
      <c r="U16" s="106">
        <v>0</v>
      </c>
      <c r="V16" s="24"/>
      <c r="W16" s="24"/>
      <c r="X16" s="25"/>
    </row>
    <row r="17" spans="1:25" ht="12.75" x14ac:dyDescent="0.15">
      <c r="A17" s="46"/>
      <c r="B17" s="46"/>
      <c r="C17" s="46"/>
      <c r="D17" s="46"/>
      <c r="E17" s="46"/>
      <c r="F17" s="516" t="s">
        <v>89</v>
      </c>
      <c r="G17" s="516"/>
      <c r="H17" s="516"/>
      <c r="I17" s="516"/>
      <c r="J17" s="516"/>
      <c r="K17" s="74">
        <v>0</v>
      </c>
      <c r="L17" s="234"/>
      <c r="M17" s="106">
        <v>0</v>
      </c>
      <c r="N17" s="75"/>
      <c r="O17" s="522" t="s">
        <v>108</v>
      </c>
      <c r="P17" s="522"/>
      <c r="Q17" s="74">
        <v>294520</v>
      </c>
      <c r="R17" s="106">
        <v>299200</v>
      </c>
      <c r="S17" s="106"/>
      <c r="T17" s="106"/>
      <c r="U17" s="106">
        <v>299200</v>
      </c>
      <c r="V17" s="25">
        <f>Q17-R17</f>
        <v>-4680</v>
      </c>
      <c r="W17" s="24"/>
      <c r="X17" s="25"/>
    </row>
    <row r="18" spans="1:25" ht="12.75" x14ac:dyDescent="0.15">
      <c r="A18" s="46"/>
      <c r="B18" s="46"/>
      <c r="C18" s="46"/>
      <c r="D18" s="46"/>
      <c r="E18" s="46"/>
      <c r="F18" s="516" t="s">
        <v>90</v>
      </c>
      <c r="G18" s="516"/>
      <c r="H18" s="516"/>
      <c r="I18" s="516"/>
      <c r="J18" s="516"/>
      <c r="K18" s="74">
        <v>0</v>
      </c>
      <c r="L18" s="234"/>
      <c r="M18" s="106">
        <v>0</v>
      </c>
      <c r="N18" s="75"/>
      <c r="O18" s="522" t="s">
        <v>109</v>
      </c>
      <c r="P18" s="522"/>
      <c r="Q18" s="74">
        <v>0</v>
      </c>
      <c r="R18" s="106">
        <v>0</v>
      </c>
      <c r="S18" s="106"/>
      <c r="T18" s="106"/>
      <c r="U18" s="106">
        <v>0</v>
      </c>
      <c r="V18" s="24"/>
      <c r="W18" s="24"/>
      <c r="X18" s="25"/>
    </row>
    <row r="19" spans="1:25" ht="12.75" x14ac:dyDescent="0.15">
      <c r="A19" s="89"/>
      <c r="B19" s="89"/>
      <c r="C19" s="89"/>
      <c r="D19" s="89"/>
      <c r="E19" s="89"/>
      <c r="F19" s="107"/>
      <c r="G19" s="107"/>
      <c r="H19" s="107"/>
      <c r="I19" s="107"/>
      <c r="J19" s="107"/>
      <c r="K19" s="106"/>
      <c r="L19" s="75"/>
      <c r="M19" s="106"/>
      <c r="N19" s="75"/>
      <c r="O19" s="105" t="s">
        <v>110</v>
      </c>
      <c r="P19" s="105"/>
      <c r="Q19" s="74">
        <v>0</v>
      </c>
      <c r="R19" s="106">
        <v>0</v>
      </c>
      <c r="S19" s="106"/>
      <c r="T19" s="106"/>
      <c r="U19" s="106">
        <v>0</v>
      </c>
      <c r="V19" s="24"/>
      <c r="W19" s="24"/>
      <c r="X19" s="25"/>
    </row>
    <row r="20" spans="1:25" ht="12.75" x14ac:dyDescent="0.15">
      <c r="A20" s="46"/>
      <c r="B20" s="46"/>
      <c r="C20" s="46"/>
      <c r="D20" s="46"/>
      <c r="E20" s="46"/>
      <c r="F20" s="520" t="s">
        <v>3</v>
      </c>
      <c r="G20" s="520"/>
      <c r="H20" s="520"/>
      <c r="I20" s="520"/>
      <c r="J20" s="520"/>
      <c r="K20" s="101">
        <f>SUM(K12:K18)</f>
        <v>5467894</v>
      </c>
      <c r="L20" s="236"/>
      <c r="M20" s="104">
        <f>SUM(M12:M18)</f>
        <v>6163995</v>
      </c>
      <c r="N20" s="76"/>
      <c r="O20" s="522"/>
      <c r="P20" s="522"/>
      <c r="Q20" s="24"/>
      <c r="R20" s="24"/>
      <c r="S20" s="24"/>
      <c r="T20" s="24"/>
      <c r="U20" s="24"/>
      <c r="W20" s="24"/>
      <c r="X20" s="25"/>
    </row>
    <row r="21" spans="1:25" ht="12.75" x14ac:dyDescent="0.15">
      <c r="A21" s="89"/>
      <c r="B21" s="89"/>
      <c r="C21" s="89"/>
      <c r="D21" s="89"/>
      <c r="E21" s="89"/>
      <c r="F21" s="93"/>
      <c r="G21" s="93"/>
      <c r="H21" s="93"/>
      <c r="I21" s="93"/>
      <c r="J21" s="93"/>
      <c r="K21" s="104"/>
      <c r="L21" s="237"/>
      <c r="M21" s="104"/>
      <c r="N21" s="94"/>
      <c r="O21" s="520" t="s">
        <v>4</v>
      </c>
      <c r="P21" s="520"/>
      <c r="Q21" s="101">
        <f>SUM(Q12:Q19)</f>
        <v>4479004</v>
      </c>
      <c r="R21" s="104">
        <f>SUM(R12:R19)</f>
        <v>4530664</v>
      </c>
      <c r="S21" s="104"/>
      <c r="T21" s="104"/>
      <c r="U21" s="104">
        <f>SUM(U12:U19)</f>
        <v>4530664</v>
      </c>
      <c r="V21" s="24"/>
      <c r="W21" s="24"/>
      <c r="X21" s="25"/>
    </row>
    <row r="22" spans="1:25" ht="12.75" x14ac:dyDescent="0.15">
      <c r="A22" s="46"/>
      <c r="B22" s="46"/>
      <c r="C22" s="46"/>
      <c r="D22" s="46"/>
      <c r="E22" s="46"/>
      <c r="F22" s="523" t="s">
        <v>91</v>
      </c>
      <c r="G22" s="523"/>
      <c r="H22" s="523"/>
      <c r="I22" s="523"/>
      <c r="J22" s="523"/>
      <c r="K22" s="77"/>
      <c r="L22" s="240"/>
      <c r="M22" s="109"/>
      <c r="N22" s="78"/>
      <c r="Q22" s="24"/>
      <c r="R22" s="24"/>
      <c r="S22" s="24"/>
      <c r="T22" s="24"/>
      <c r="U22" s="24"/>
      <c r="V22" s="24"/>
      <c r="W22" s="24"/>
      <c r="X22" s="25"/>
      <c r="Y22" s="2"/>
    </row>
    <row r="23" spans="1:25" ht="12.75" x14ac:dyDescent="0.15">
      <c r="A23" s="46"/>
      <c r="B23" s="46"/>
      <c r="C23" s="46"/>
      <c r="D23" s="46"/>
      <c r="E23" s="46"/>
      <c r="F23" s="516" t="s">
        <v>92</v>
      </c>
      <c r="G23" s="516"/>
      <c r="H23" s="516"/>
      <c r="I23" s="516"/>
      <c r="J23" s="516"/>
      <c r="K23" s="74">
        <v>0</v>
      </c>
      <c r="L23" s="234"/>
      <c r="M23" s="106">
        <v>0</v>
      </c>
      <c r="N23" s="75"/>
      <c r="O23" s="521" t="s">
        <v>111</v>
      </c>
      <c r="P23" s="521"/>
      <c r="Q23" s="79"/>
      <c r="R23" s="281"/>
      <c r="S23" s="281"/>
      <c r="T23" s="281"/>
      <c r="U23" s="281"/>
      <c r="V23" s="26" t="s">
        <v>0</v>
      </c>
      <c r="W23" s="24"/>
      <c r="X23" s="25">
        <v>311929.15999999997</v>
      </c>
    </row>
    <row r="24" spans="1:25" ht="12.75" x14ac:dyDescent="0.15">
      <c r="A24" s="46"/>
      <c r="B24" s="46"/>
      <c r="C24" s="46"/>
      <c r="D24" s="46"/>
      <c r="E24" s="46"/>
      <c r="F24" s="516" t="s">
        <v>93</v>
      </c>
      <c r="G24" s="516"/>
      <c r="H24" s="516"/>
      <c r="I24" s="516"/>
      <c r="J24" s="516"/>
      <c r="K24" s="74">
        <v>0</v>
      </c>
      <c r="L24" s="234"/>
      <c r="M24" s="106">
        <v>0</v>
      </c>
      <c r="N24" s="75"/>
      <c r="O24" s="516" t="s">
        <v>103</v>
      </c>
      <c r="P24" s="516"/>
      <c r="Q24" s="74">
        <v>0</v>
      </c>
      <c r="R24" s="106">
        <v>0</v>
      </c>
      <c r="S24" s="106"/>
      <c r="T24" s="106"/>
      <c r="U24" s="106">
        <v>0</v>
      </c>
      <c r="V24" s="24"/>
      <c r="W24" s="24"/>
      <c r="X24" s="25">
        <v>326783.5</v>
      </c>
    </row>
    <row r="25" spans="1:25" ht="12.75" x14ac:dyDescent="0.15">
      <c r="A25" s="46"/>
      <c r="B25" s="46"/>
      <c r="C25" s="46"/>
      <c r="D25" s="46"/>
      <c r="E25" s="46"/>
      <c r="F25" s="516" t="s">
        <v>94</v>
      </c>
      <c r="G25" s="516"/>
      <c r="H25" s="516"/>
      <c r="I25" s="516"/>
      <c r="J25" s="516"/>
      <c r="K25" s="74">
        <v>36934899</v>
      </c>
      <c r="L25" s="234"/>
      <c r="M25" s="106">
        <v>36934899</v>
      </c>
      <c r="N25" s="75"/>
      <c r="O25" s="516" t="s">
        <v>112</v>
      </c>
      <c r="P25" s="516"/>
      <c r="Q25" s="74">
        <v>0</v>
      </c>
      <c r="R25" s="106">
        <v>0</v>
      </c>
      <c r="S25" s="106"/>
      <c r="T25" s="106"/>
      <c r="U25" s="106">
        <v>0</v>
      </c>
      <c r="V25" s="24"/>
      <c r="W25" s="24"/>
      <c r="X25" s="25">
        <f>X24-X23</f>
        <v>14854.340000000026</v>
      </c>
    </row>
    <row r="26" spans="1:25" ht="12.75" x14ac:dyDescent="0.15">
      <c r="A26" s="46"/>
      <c r="B26" s="46"/>
      <c r="C26" s="46"/>
      <c r="D26" s="46"/>
      <c r="E26" s="46"/>
      <c r="F26" s="516" t="s">
        <v>95</v>
      </c>
      <c r="G26" s="516"/>
      <c r="H26" s="516"/>
      <c r="I26" s="516"/>
      <c r="J26" s="516"/>
      <c r="K26" s="74">
        <v>4522733</v>
      </c>
      <c r="L26" s="234"/>
      <c r="M26" s="106">
        <v>4480710</v>
      </c>
      <c r="N26" s="75"/>
      <c r="O26" s="516" t="s">
        <v>113</v>
      </c>
      <c r="P26" s="516"/>
      <c r="Q26" s="74">
        <v>0</v>
      </c>
      <c r="R26" s="106">
        <v>0</v>
      </c>
      <c r="S26" s="106"/>
      <c r="T26" s="106"/>
      <c r="U26" s="106">
        <v>0</v>
      </c>
      <c r="V26" s="24"/>
      <c r="W26" s="24"/>
      <c r="X26" s="25"/>
    </row>
    <row r="27" spans="1:25" ht="12.75" x14ac:dyDescent="0.15">
      <c r="A27" s="46"/>
      <c r="B27" s="46"/>
      <c r="C27" s="46"/>
      <c r="D27" s="46"/>
      <c r="E27" s="46"/>
      <c r="F27" s="516" t="s">
        <v>96</v>
      </c>
      <c r="G27" s="516"/>
      <c r="H27" s="516"/>
      <c r="I27" s="516"/>
      <c r="J27" s="516"/>
      <c r="K27" s="74">
        <v>0</v>
      </c>
      <c r="L27" s="234"/>
      <c r="M27" s="106">
        <v>0</v>
      </c>
      <c r="N27" s="75"/>
      <c r="O27" s="516" t="s">
        <v>114</v>
      </c>
      <c r="P27" s="516"/>
      <c r="Q27" s="74">
        <v>0</v>
      </c>
      <c r="R27" s="106">
        <v>0</v>
      </c>
      <c r="S27" s="106"/>
      <c r="T27" s="106"/>
      <c r="U27" s="106">
        <v>0</v>
      </c>
      <c r="V27" s="24"/>
      <c r="W27" s="24"/>
      <c r="X27" s="25"/>
    </row>
    <row r="28" spans="1:25" ht="12.75" x14ac:dyDescent="0.15">
      <c r="A28" s="46"/>
      <c r="B28" s="46"/>
      <c r="C28" s="46"/>
      <c r="D28" s="46"/>
      <c r="E28" s="46"/>
      <c r="F28" s="516" t="s">
        <v>97</v>
      </c>
      <c r="G28" s="516"/>
      <c r="H28" s="516"/>
      <c r="I28" s="516"/>
      <c r="J28" s="516"/>
      <c r="K28" s="192">
        <v>-4524798</v>
      </c>
      <c r="L28" s="238"/>
      <c r="M28" s="80">
        <v>-4524798</v>
      </c>
      <c r="N28" s="80"/>
      <c r="O28" s="516" t="s">
        <v>115</v>
      </c>
      <c r="P28" s="516"/>
      <c r="Q28" s="74">
        <v>0</v>
      </c>
      <c r="R28" s="106">
        <v>0</v>
      </c>
      <c r="S28" s="106"/>
      <c r="T28" s="106"/>
      <c r="U28" s="106">
        <v>0</v>
      </c>
      <c r="V28" s="24"/>
      <c r="W28" s="24"/>
      <c r="X28" s="25"/>
    </row>
    <row r="29" spans="1:25" ht="12.75" x14ac:dyDescent="0.15">
      <c r="A29" s="46"/>
      <c r="B29" s="46"/>
      <c r="C29" s="46"/>
      <c r="D29" s="46"/>
      <c r="E29" s="46"/>
      <c r="F29" s="516" t="s">
        <v>98</v>
      </c>
      <c r="G29" s="516"/>
      <c r="H29" s="516"/>
      <c r="I29" s="516"/>
      <c r="J29" s="516"/>
      <c r="K29" s="74">
        <v>0</v>
      </c>
      <c r="L29" s="234"/>
      <c r="M29" s="106">
        <v>0</v>
      </c>
      <c r="N29" s="75"/>
      <c r="O29" s="516" t="s">
        <v>116</v>
      </c>
      <c r="P29" s="516"/>
      <c r="Q29" s="74">
        <v>0</v>
      </c>
      <c r="R29" s="106">
        <v>0</v>
      </c>
      <c r="S29" s="106"/>
      <c r="T29" s="106"/>
      <c r="U29" s="106">
        <v>0</v>
      </c>
      <c r="V29" s="24"/>
      <c r="W29" s="24"/>
      <c r="X29" s="25"/>
    </row>
    <row r="30" spans="1:25" ht="12.75" x14ac:dyDescent="0.15">
      <c r="A30" s="46"/>
      <c r="B30" s="46"/>
      <c r="C30" s="46"/>
      <c r="D30" s="46"/>
      <c r="E30" s="46"/>
      <c r="F30" s="516" t="s">
        <v>99</v>
      </c>
      <c r="G30" s="516"/>
      <c r="H30" s="516"/>
      <c r="I30" s="516"/>
      <c r="J30" s="516"/>
      <c r="K30" s="74">
        <v>0</v>
      </c>
      <c r="L30" s="234"/>
      <c r="M30" s="106">
        <v>0</v>
      </c>
      <c r="N30" s="75"/>
      <c r="Q30" s="24"/>
      <c r="R30" s="24"/>
      <c r="S30" s="24"/>
      <c r="T30" s="24"/>
      <c r="U30" s="24"/>
      <c r="W30" s="24"/>
      <c r="X30" s="25"/>
    </row>
    <row r="31" spans="1:25" ht="12.75" x14ac:dyDescent="0.15">
      <c r="A31" s="46"/>
      <c r="B31" s="46"/>
      <c r="C31" s="46"/>
      <c r="D31" s="46"/>
      <c r="E31" s="46"/>
      <c r="F31" s="516" t="s">
        <v>100</v>
      </c>
      <c r="G31" s="516"/>
      <c r="H31" s="516"/>
      <c r="I31" s="516"/>
      <c r="J31" s="516"/>
      <c r="K31" s="74">
        <v>0</v>
      </c>
      <c r="L31" s="234"/>
      <c r="M31" s="106">
        <v>0</v>
      </c>
      <c r="N31" s="75"/>
      <c r="O31" s="99" t="s">
        <v>5</v>
      </c>
      <c r="P31" s="99"/>
      <c r="Q31" s="101">
        <f>SUM(Q24:Q29)</f>
        <v>0</v>
      </c>
      <c r="R31" s="104">
        <f>SUM(R24:R29)</f>
        <v>0</v>
      </c>
      <c r="S31" s="104"/>
      <c r="T31" s="104"/>
      <c r="U31" s="104">
        <f>SUM(U24:U29)</f>
        <v>0</v>
      </c>
      <c r="V31" s="24"/>
      <c r="W31" s="24"/>
      <c r="X31" s="25"/>
    </row>
    <row r="32" spans="1:25" ht="12.75" x14ac:dyDescent="0.15">
      <c r="A32" s="89"/>
      <c r="B32" s="89"/>
      <c r="C32" s="89"/>
      <c r="D32" s="89"/>
      <c r="E32" s="89"/>
      <c r="F32" s="105"/>
      <c r="G32" s="105"/>
      <c r="H32" s="105"/>
      <c r="I32" s="105"/>
      <c r="J32" s="105"/>
      <c r="K32" s="106"/>
      <c r="L32" s="75"/>
      <c r="M32" s="106"/>
      <c r="N32" s="75"/>
      <c r="O32" s="99"/>
      <c r="P32" s="99"/>
      <c r="Q32" s="101"/>
      <c r="R32" s="104"/>
      <c r="S32" s="104"/>
      <c r="T32" s="104"/>
      <c r="U32" s="104"/>
      <c r="V32" s="24"/>
      <c r="W32" s="24"/>
      <c r="X32" s="25"/>
    </row>
    <row r="33" spans="1:28" ht="12.75" x14ac:dyDescent="0.15">
      <c r="A33" s="46"/>
      <c r="B33" s="46"/>
      <c r="C33" s="46"/>
      <c r="D33" s="46"/>
      <c r="E33" s="46"/>
      <c r="F33" s="520" t="s">
        <v>6</v>
      </c>
      <c r="G33" s="520"/>
      <c r="H33" s="520"/>
      <c r="I33" s="520"/>
      <c r="J33" s="520"/>
      <c r="K33" s="101">
        <f>SUM(K23:K31)</f>
        <v>36932834</v>
      </c>
      <c r="L33" s="236"/>
      <c r="M33" s="104">
        <f>SUM(M23:M31)</f>
        <v>36890811</v>
      </c>
      <c r="N33" s="76"/>
      <c r="O33" s="100"/>
      <c r="P33" s="100"/>
      <c r="Q33" s="104"/>
      <c r="R33" s="104"/>
      <c r="S33" s="104"/>
      <c r="T33" s="104"/>
      <c r="U33" s="104"/>
      <c r="V33" s="24"/>
      <c r="W33" s="24"/>
      <c r="X33" s="25"/>
    </row>
    <row r="34" spans="1:28" ht="12.75" x14ac:dyDescent="0.15">
      <c r="A34" s="46"/>
      <c r="B34" s="46"/>
      <c r="C34" s="46"/>
      <c r="D34" s="46"/>
      <c r="E34" s="46"/>
      <c r="F34" s="82"/>
      <c r="G34" s="83" t="s">
        <v>0</v>
      </c>
      <c r="H34" s="83"/>
      <c r="I34" s="83"/>
      <c r="J34" s="83"/>
      <c r="K34" s="83"/>
      <c r="L34" s="83"/>
      <c r="M34" s="239"/>
      <c r="N34" s="84"/>
      <c r="O34" s="100" t="s">
        <v>117</v>
      </c>
      <c r="P34" s="100"/>
      <c r="Q34" s="81">
        <f>Q21+Q31</f>
        <v>4479004</v>
      </c>
      <c r="R34" s="282">
        <f>R21+R31</f>
        <v>4530664</v>
      </c>
      <c r="S34" s="282"/>
      <c r="T34" s="282"/>
      <c r="U34" s="282">
        <f>U21+U31</f>
        <v>4530664</v>
      </c>
      <c r="V34" s="27" t="s">
        <v>0</v>
      </c>
      <c r="W34" s="24"/>
      <c r="X34" s="25"/>
    </row>
    <row r="35" spans="1:28" ht="12.75" x14ac:dyDescent="0.15">
      <c r="A35" s="46"/>
      <c r="B35" s="46"/>
      <c r="C35" s="46"/>
      <c r="D35" s="46"/>
      <c r="E35" s="46"/>
      <c r="F35" s="520" t="s">
        <v>101</v>
      </c>
      <c r="G35" s="520"/>
      <c r="H35" s="520"/>
      <c r="I35" s="520"/>
      <c r="J35" s="520"/>
      <c r="K35" s="85">
        <f>K20+K33</f>
        <v>42400728</v>
      </c>
      <c r="L35" s="237"/>
      <c r="M35" s="104">
        <f>M20+M33</f>
        <v>43054806</v>
      </c>
      <c r="N35" s="76"/>
      <c r="O35" s="83"/>
      <c r="P35" s="82"/>
      <c r="Q35" s="82"/>
      <c r="R35" s="82"/>
      <c r="S35" s="82"/>
      <c r="T35" s="82"/>
      <c r="U35" s="82"/>
      <c r="V35" s="24"/>
      <c r="W35" s="24"/>
      <c r="X35" s="25"/>
    </row>
    <row r="36" spans="1:28" ht="12.75" customHeight="1" x14ac:dyDescent="0.15">
      <c r="A36" s="46"/>
      <c r="B36" s="46"/>
      <c r="C36" s="46"/>
      <c r="D36" s="46"/>
      <c r="E36" s="46"/>
      <c r="F36" s="82"/>
      <c r="G36" s="82"/>
      <c r="H36" s="82"/>
      <c r="I36" s="82"/>
      <c r="J36" s="82"/>
      <c r="K36" s="82"/>
      <c r="L36" s="82"/>
      <c r="M36" s="82"/>
      <c r="N36" s="82"/>
      <c r="O36" s="99" t="s">
        <v>7</v>
      </c>
      <c r="P36" s="99"/>
      <c r="Q36" s="82"/>
      <c r="R36" s="82"/>
      <c r="S36" s="82"/>
      <c r="T36" s="82"/>
      <c r="U36" s="82"/>
      <c r="V36" s="24"/>
      <c r="Z36" s="24"/>
      <c r="AA36" s="24"/>
      <c r="AB36" s="25"/>
    </row>
    <row r="37" spans="1:28" ht="12.75" customHeight="1" x14ac:dyDescent="0.15">
      <c r="A37" s="46"/>
      <c r="B37" s="46"/>
      <c r="C37" s="46"/>
      <c r="D37" s="46"/>
      <c r="E37" s="46"/>
      <c r="F37" s="82"/>
      <c r="G37" s="82"/>
      <c r="H37" s="82"/>
      <c r="I37" s="82"/>
      <c r="J37" s="82"/>
      <c r="K37" s="82"/>
      <c r="L37" s="82"/>
      <c r="M37" s="82"/>
      <c r="N37" s="82"/>
      <c r="O37" s="114" t="s">
        <v>118</v>
      </c>
      <c r="P37" s="110"/>
      <c r="Q37" s="115">
        <f>SUM(Q38:Q40)</f>
        <v>17722108</v>
      </c>
      <c r="R37" s="104">
        <f>SUM(R38:R40)</f>
        <v>17722108</v>
      </c>
      <c r="S37" s="104"/>
      <c r="T37" s="104"/>
      <c r="U37" s="104">
        <f>SUM(U38:U40)</f>
        <v>17722108</v>
      </c>
      <c r="Z37" s="24"/>
      <c r="AA37" s="24"/>
      <c r="AB37" s="25">
        <v>421486</v>
      </c>
    </row>
    <row r="38" spans="1:28" ht="12.75" customHeight="1" x14ac:dyDescent="0.15">
      <c r="A38" s="95"/>
      <c r="B38" s="95"/>
      <c r="C38" s="95"/>
      <c r="D38" s="95"/>
      <c r="E38" s="95"/>
      <c r="F38" s="82"/>
      <c r="G38" s="82"/>
      <c r="H38" s="82"/>
      <c r="I38" s="82"/>
      <c r="J38" s="82"/>
      <c r="K38" s="82"/>
      <c r="L38" s="82"/>
      <c r="M38" s="82"/>
      <c r="N38" s="82"/>
      <c r="O38" s="518" t="s">
        <v>65</v>
      </c>
      <c r="P38" s="518"/>
      <c r="Q38" s="106">
        <v>0</v>
      </c>
      <c r="R38" s="106">
        <v>0</v>
      </c>
      <c r="S38" s="106"/>
      <c r="T38" s="106"/>
      <c r="U38" s="106">
        <v>0</v>
      </c>
      <c r="Z38" s="24"/>
      <c r="AA38" s="24"/>
      <c r="AB38" s="25"/>
    </row>
    <row r="39" spans="1:28" ht="12.75" customHeight="1" x14ac:dyDescent="0.15">
      <c r="A39" s="95"/>
      <c r="B39" s="95"/>
      <c r="C39" s="95"/>
      <c r="D39" s="95"/>
      <c r="E39" s="95"/>
      <c r="F39" s="82"/>
      <c r="G39" s="82"/>
      <c r="H39" s="82"/>
      <c r="I39" s="82"/>
      <c r="J39" s="82"/>
      <c r="K39" s="82"/>
      <c r="L39" s="82"/>
      <c r="M39" s="82"/>
      <c r="N39" s="82"/>
      <c r="O39" s="518" t="s">
        <v>119</v>
      </c>
      <c r="P39" s="518"/>
      <c r="Q39" s="106">
        <v>0</v>
      </c>
      <c r="R39" s="106">
        <v>0</v>
      </c>
      <c r="S39" s="106"/>
      <c r="T39" s="106"/>
      <c r="U39" s="106">
        <v>0</v>
      </c>
      <c r="Z39" s="24"/>
      <c r="AA39" s="24"/>
      <c r="AB39" s="25"/>
    </row>
    <row r="40" spans="1:28" ht="12.75" customHeight="1" x14ac:dyDescent="0.15">
      <c r="A40" s="95"/>
      <c r="B40" s="95"/>
      <c r="C40" s="95"/>
      <c r="D40" s="95"/>
      <c r="E40" s="95"/>
      <c r="F40" s="82"/>
      <c r="G40" s="82"/>
      <c r="H40" s="82"/>
      <c r="I40" s="82"/>
      <c r="J40" s="82"/>
      <c r="K40" s="82"/>
      <c r="L40" s="82"/>
      <c r="M40" s="82"/>
      <c r="N40" s="82"/>
      <c r="O40" s="518" t="s">
        <v>120</v>
      </c>
      <c r="P40" s="518"/>
      <c r="Q40" s="106">
        <v>17722108</v>
      </c>
      <c r="R40" s="106">
        <v>17722108</v>
      </c>
      <c r="S40" s="106"/>
      <c r="T40" s="106"/>
      <c r="U40" s="106">
        <v>17722108</v>
      </c>
      <c r="Z40" s="24"/>
      <c r="AA40" s="24"/>
      <c r="AB40" s="25"/>
    </row>
    <row r="41" spans="1:28" ht="12.75" customHeight="1" x14ac:dyDescent="0.15">
      <c r="A41" s="46"/>
      <c r="B41" s="46"/>
      <c r="C41" s="46"/>
      <c r="D41" s="46"/>
      <c r="E41" s="46"/>
      <c r="F41" s="82"/>
      <c r="G41" s="82"/>
      <c r="H41" s="82"/>
      <c r="I41" s="82"/>
      <c r="J41" s="82"/>
      <c r="K41" s="82"/>
      <c r="L41" s="82"/>
      <c r="M41" s="82"/>
      <c r="N41" s="82"/>
      <c r="O41" s="97"/>
      <c r="P41" s="97"/>
      <c r="Q41" s="74"/>
      <c r="R41" s="106"/>
      <c r="S41" s="106"/>
      <c r="T41" s="106"/>
      <c r="U41" s="106"/>
      <c r="Z41" s="24"/>
      <c r="AA41" s="24"/>
      <c r="AB41" s="25">
        <v>14852</v>
      </c>
    </row>
    <row r="42" spans="1:28" ht="12.75" customHeight="1" x14ac:dyDescent="0.15">
      <c r="A42" s="46"/>
      <c r="B42" s="46"/>
      <c r="C42" s="46"/>
      <c r="D42" s="46"/>
      <c r="E42" s="46"/>
      <c r="F42" s="82"/>
      <c r="G42" s="82"/>
      <c r="H42" s="82"/>
      <c r="I42" s="82"/>
      <c r="J42" s="82"/>
      <c r="K42" s="82"/>
      <c r="L42" s="82"/>
      <c r="M42" s="82"/>
      <c r="N42" s="82"/>
      <c r="O42" s="111" t="s">
        <v>121</v>
      </c>
      <c r="P42" s="98"/>
      <c r="Q42" s="115">
        <f>SUM(Q43:Q47)</f>
        <v>20199616</v>
      </c>
      <c r="R42" s="104">
        <f>SUM(R43:R47)</f>
        <v>20802034</v>
      </c>
      <c r="S42" s="104"/>
      <c r="T42" s="104"/>
      <c r="U42" s="104">
        <f>SUM(U43:U47)</f>
        <v>20802034</v>
      </c>
      <c r="Z42" s="25">
        <f>Q43-R43</f>
        <v>-657543</v>
      </c>
      <c r="AA42" s="24"/>
      <c r="AB42" s="25">
        <f>AB37-AB41</f>
        <v>406634</v>
      </c>
    </row>
    <row r="43" spans="1:28" ht="12.75" customHeight="1" x14ac:dyDescent="0.15">
      <c r="A43" s="46"/>
      <c r="B43" s="46"/>
      <c r="C43" s="46"/>
      <c r="D43" s="46"/>
      <c r="E43" s="46"/>
      <c r="F43" s="82"/>
      <c r="G43" s="82"/>
      <c r="H43" s="82"/>
      <c r="I43" s="82"/>
      <c r="J43" s="82"/>
      <c r="K43" s="82"/>
      <c r="L43" s="82"/>
      <c r="M43" s="82"/>
      <c r="N43" s="82"/>
      <c r="O43" s="516" t="s">
        <v>15</v>
      </c>
      <c r="P43" s="516"/>
      <c r="Q43" s="74">
        <f>930399+14854</f>
        <v>945253</v>
      </c>
      <c r="R43" s="106">
        <f>1587942+14854</f>
        <v>1602796</v>
      </c>
      <c r="S43" s="106"/>
      <c r="T43" s="106"/>
      <c r="U43" s="106">
        <f>1587942+14854</f>
        <v>1602796</v>
      </c>
      <c r="V43" s="2">
        <f>Q43-U43</f>
        <v>-657543</v>
      </c>
      <c r="Z43" s="25">
        <f>Q44-R44</f>
        <v>55125</v>
      </c>
      <c r="AA43" s="24"/>
      <c r="AB43" s="25"/>
    </row>
    <row r="44" spans="1:28" ht="12.75" x14ac:dyDescent="0.15">
      <c r="A44" s="46"/>
      <c r="B44" s="46"/>
      <c r="C44" s="46"/>
      <c r="D44" s="46"/>
      <c r="E44" s="46"/>
      <c r="F44" s="82"/>
      <c r="G44" s="82"/>
      <c r="H44" s="82"/>
      <c r="I44" s="82"/>
      <c r="J44" s="82"/>
      <c r="K44" s="82"/>
      <c r="L44" s="82"/>
      <c r="M44" s="82"/>
      <c r="N44" s="82"/>
      <c r="O44" s="516" t="s">
        <v>122</v>
      </c>
      <c r="P44" s="516"/>
      <c r="Q44" s="74">
        <f>-1577014-14854</f>
        <v>-1591868</v>
      </c>
      <c r="R44" s="106">
        <f>-1632139-14854</f>
        <v>-1646993</v>
      </c>
      <c r="S44" s="106"/>
      <c r="T44" s="106"/>
      <c r="U44" s="106">
        <f>-1632139-14854</f>
        <v>-1646993</v>
      </c>
      <c r="V44" s="2">
        <f>Q44-U44</f>
        <v>55125</v>
      </c>
      <c r="Z44" s="24"/>
      <c r="AA44" s="24"/>
      <c r="AB44" s="25"/>
    </row>
    <row r="45" spans="1:28" ht="12.75" x14ac:dyDescent="0.15">
      <c r="A45" s="46"/>
      <c r="B45" s="46"/>
      <c r="C45" s="46"/>
      <c r="D45" s="46"/>
      <c r="E45" s="46"/>
      <c r="F45" s="82"/>
      <c r="G45" s="82"/>
      <c r="H45" s="82"/>
      <c r="I45" s="82"/>
      <c r="J45" s="82"/>
      <c r="K45" s="82"/>
      <c r="L45" s="82"/>
      <c r="M45" s="82"/>
      <c r="N45" s="82"/>
      <c r="O45" s="516" t="s">
        <v>123</v>
      </c>
      <c r="P45" s="516"/>
      <c r="Q45" s="74">
        <v>20838164</v>
      </c>
      <c r="R45" s="106">
        <v>20838164</v>
      </c>
      <c r="S45" s="106"/>
      <c r="T45" s="106"/>
      <c r="U45" s="106">
        <v>20838164</v>
      </c>
      <c r="Z45" s="24"/>
      <c r="AA45" s="24"/>
      <c r="AB45" s="25"/>
    </row>
    <row r="46" spans="1:28" ht="12.75" customHeight="1" x14ac:dyDescent="0.15">
      <c r="A46" s="46"/>
      <c r="B46" s="46"/>
      <c r="C46" s="46"/>
      <c r="D46" s="46"/>
      <c r="E46" s="46"/>
      <c r="F46" s="82"/>
      <c r="G46" s="82"/>
      <c r="H46" s="82"/>
      <c r="I46" s="82"/>
      <c r="J46" s="82"/>
      <c r="K46" s="82"/>
      <c r="L46" s="82"/>
      <c r="M46" s="82"/>
      <c r="N46" s="82"/>
      <c r="O46" s="516" t="s">
        <v>124</v>
      </c>
      <c r="P46" s="516"/>
      <c r="Q46" s="74">
        <v>0</v>
      </c>
      <c r="R46" s="106">
        <v>0</v>
      </c>
      <c r="S46" s="106"/>
      <c r="T46" s="106"/>
      <c r="U46" s="106">
        <v>0</v>
      </c>
      <c r="Z46" s="24"/>
      <c r="AA46" s="24"/>
      <c r="AB46" s="25"/>
    </row>
    <row r="47" spans="1:28" ht="12.75" customHeight="1" x14ac:dyDescent="0.15">
      <c r="A47" s="46"/>
      <c r="B47" s="46"/>
      <c r="C47" s="46"/>
      <c r="D47" s="46"/>
      <c r="E47" s="46"/>
      <c r="F47" s="82"/>
      <c r="G47" s="82"/>
      <c r="H47" s="82"/>
      <c r="I47" s="82"/>
      <c r="J47" s="82"/>
      <c r="K47" s="82"/>
      <c r="L47" s="82"/>
      <c r="M47" s="82"/>
      <c r="N47" s="82"/>
      <c r="O47" s="516" t="s">
        <v>125</v>
      </c>
      <c r="P47" s="516"/>
      <c r="Q47" s="74">
        <v>8067</v>
      </c>
      <c r="R47" s="106">
        <v>8067</v>
      </c>
      <c r="S47" s="106"/>
      <c r="T47" s="106"/>
      <c r="U47" s="106">
        <v>8067</v>
      </c>
      <c r="Z47" s="24"/>
      <c r="AA47" s="24"/>
      <c r="AB47" s="25"/>
    </row>
    <row r="48" spans="1:28" ht="12.75" customHeight="1" x14ac:dyDescent="0.15">
      <c r="A48" s="46"/>
      <c r="B48" s="46"/>
      <c r="C48" s="46"/>
      <c r="D48" s="46"/>
      <c r="E48" s="46"/>
      <c r="F48" s="82"/>
      <c r="G48" s="82"/>
      <c r="H48" s="82"/>
      <c r="I48" s="82"/>
      <c r="J48" s="82"/>
      <c r="K48" s="82"/>
      <c r="L48" s="82"/>
      <c r="M48" s="82"/>
      <c r="N48" s="82"/>
      <c r="Q48" s="24"/>
      <c r="R48" s="24"/>
      <c r="S48" s="24"/>
      <c r="T48" s="24"/>
      <c r="U48" s="24"/>
      <c r="Z48" s="24"/>
      <c r="AA48" s="24"/>
      <c r="AB48" s="25"/>
    </row>
    <row r="49" spans="1:28" ht="12.75" customHeight="1" x14ac:dyDescent="0.15">
      <c r="A49" s="46"/>
      <c r="B49" s="46"/>
      <c r="C49" s="46"/>
      <c r="D49" s="46"/>
      <c r="E49" s="46"/>
      <c r="F49" s="82"/>
      <c r="G49" s="82"/>
      <c r="H49" s="82"/>
      <c r="I49" s="82"/>
      <c r="J49" s="82"/>
      <c r="K49" s="82"/>
      <c r="L49" s="82"/>
      <c r="M49" s="82"/>
      <c r="N49" s="82"/>
      <c r="O49" s="517" t="s">
        <v>126</v>
      </c>
      <c r="P49" s="517"/>
      <c r="Q49" s="115">
        <f>SUM(Q50:Q51)</f>
        <v>0</v>
      </c>
      <c r="R49" s="104">
        <f>SUM(R50:R51)</f>
        <v>0</v>
      </c>
      <c r="S49" s="104"/>
      <c r="T49" s="104"/>
      <c r="U49" s="104">
        <f>SUM(U50:U51)</f>
        <v>0</v>
      </c>
      <c r="Z49" s="24"/>
      <c r="AA49" s="24"/>
      <c r="AB49" s="25"/>
    </row>
    <row r="50" spans="1:28" ht="12.75" customHeight="1" x14ac:dyDescent="0.15">
      <c r="A50" s="95"/>
      <c r="B50" s="95"/>
      <c r="C50" s="95"/>
      <c r="D50" s="95"/>
      <c r="E50" s="95"/>
      <c r="F50" s="82"/>
      <c r="G50" s="82"/>
      <c r="H50" s="82"/>
      <c r="I50" s="82"/>
      <c r="J50" s="82"/>
      <c r="K50" s="82"/>
      <c r="L50" s="82"/>
      <c r="M50" s="82"/>
      <c r="N50" s="82"/>
      <c r="O50" s="518" t="s">
        <v>127</v>
      </c>
      <c r="P50" s="518"/>
      <c r="Q50" s="106">
        <v>0</v>
      </c>
      <c r="R50" s="106">
        <v>0</v>
      </c>
      <c r="S50" s="106"/>
      <c r="T50" s="106"/>
      <c r="U50" s="106">
        <v>0</v>
      </c>
      <c r="Z50" s="24"/>
      <c r="AA50" s="24"/>
      <c r="AB50" s="25"/>
    </row>
    <row r="51" spans="1:28" ht="12.75" customHeight="1" x14ac:dyDescent="0.15">
      <c r="A51" s="95"/>
      <c r="B51" s="95"/>
      <c r="C51" s="95"/>
      <c r="D51" s="95"/>
      <c r="E51" s="95"/>
      <c r="F51" s="82"/>
      <c r="G51" s="82"/>
      <c r="H51" s="82"/>
      <c r="I51" s="82"/>
      <c r="J51" s="82"/>
      <c r="K51" s="82"/>
      <c r="L51" s="82"/>
      <c r="M51" s="82"/>
      <c r="N51" s="82"/>
      <c r="O51" s="518" t="s">
        <v>128</v>
      </c>
      <c r="P51" s="518"/>
      <c r="Q51" s="106">
        <v>0</v>
      </c>
      <c r="R51" s="106">
        <v>0</v>
      </c>
      <c r="S51" s="106"/>
      <c r="T51" s="106"/>
      <c r="U51" s="106">
        <v>0</v>
      </c>
      <c r="Z51" s="24"/>
      <c r="AA51" s="24"/>
      <c r="AB51" s="25"/>
    </row>
    <row r="52" spans="1:28" ht="12.75" customHeight="1" x14ac:dyDescent="0.15">
      <c r="A52" s="95"/>
      <c r="B52" s="95"/>
      <c r="C52" s="95"/>
      <c r="D52" s="95"/>
      <c r="E52" s="95"/>
      <c r="F52" s="82"/>
      <c r="G52" s="82"/>
      <c r="H52" s="82"/>
      <c r="I52" s="82"/>
      <c r="J52" s="82"/>
      <c r="K52" s="82"/>
      <c r="L52" s="82"/>
      <c r="M52" s="82"/>
      <c r="N52" s="82"/>
      <c r="O52" s="100"/>
      <c r="P52" s="100"/>
      <c r="Q52" s="109"/>
      <c r="R52" s="109"/>
      <c r="S52" s="109"/>
      <c r="T52" s="109"/>
      <c r="U52" s="109"/>
      <c r="Z52" s="24"/>
      <c r="AA52" s="24"/>
      <c r="AB52" s="25"/>
    </row>
    <row r="53" spans="1:28" ht="12.75" x14ac:dyDescent="0.15">
      <c r="A53" s="46"/>
      <c r="B53" s="46"/>
      <c r="C53" s="46"/>
      <c r="D53" s="46"/>
      <c r="E53" s="46"/>
      <c r="F53" s="50"/>
      <c r="G53" s="50"/>
      <c r="H53" s="50"/>
      <c r="I53" s="50"/>
      <c r="J53" s="50"/>
      <c r="K53" s="50"/>
      <c r="L53" s="50"/>
      <c r="M53" s="50"/>
      <c r="N53" s="50"/>
      <c r="O53" s="112" t="s">
        <v>8</v>
      </c>
      <c r="P53" s="112"/>
      <c r="Q53" s="113">
        <f>Q42+Q37</f>
        <v>37921724</v>
      </c>
      <c r="R53" s="104">
        <f>R42+R37</f>
        <v>38524142</v>
      </c>
      <c r="S53" s="104"/>
      <c r="T53" s="104"/>
      <c r="U53" s="104">
        <f>U42+U37</f>
        <v>38524142</v>
      </c>
      <c r="Z53" s="24">
        <v>41538983</v>
      </c>
      <c r="AA53" s="24"/>
      <c r="AB53" s="24"/>
    </row>
    <row r="54" spans="1:28" ht="12.75" x14ac:dyDescent="0.15">
      <c r="A54" s="95"/>
      <c r="B54" s="95"/>
      <c r="C54" s="95"/>
      <c r="D54" s="95"/>
      <c r="E54" s="95"/>
      <c r="F54" s="50"/>
      <c r="G54" s="50"/>
      <c r="H54" s="50"/>
      <c r="I54" s="50"/>
      <c r="J54" s="50"/>
      <c r="K54" s="50"/>
      <c r="L54" s="50"/>
      <c r="M54" s="50"/>
      <c r="N54" s="50"/>
      <c r="O54" s="100"/>
      <c r="P54" s="100"/>
      <c r="Q54" s="104"/>
      <c r="R54" s="104"/>
      <c r="S54" s="104"/>
      <c r="T54" s="104"/>
      <c r="U54" s="104"/>
      <c r="Z54" s="24"/>
      <c r="AA54" s="24"/>
      <c r="AB54" s="24"/>
    </row>
    <row r="55" spans="1:28" ht="26.25" customHeight="1" x14ac:dyDescent="0.15">
      <c r="A55" s="46"/>
      <c r="B55" s="46"/>
      <c r="C55" s="46"/>
      <c r="D55" s="46"/>
      <c r="E55" s="46"/>
      <c r="F55" s="50"/>
      <c r="G55" s="50"/>
      <c r="H55" s="50"/>
      <c r="I55" s="50"/>
      <c r="J55" s="50"/>
      <c r="K55" s="50"/>
      <c r="L55" s="50"/>
      <c r="M55" s="50"/>
      <c r="N55" s="50"/>
      <c r="O55" s="519" t="s">
        <v>9</v>
      </c>
      <c r="P55" s="519"/>
      <c r="Q55" s="74">
        <f>Q34+Q37+Q42</f>
        <v>42400728</v>
      </c>
      <c r="R55" s="106">
        <f>R34+R37+R42</f>
        <v>43054806</v>
      </c>
      <c r="S55" s="106"/>
      <c r="T55" s="106"/>
      <c r="U55" s="106">
        <f>U34+U37+U42</f>
        <v>43054806</v>
      </c>
      <c r="Z55" s="25">
        <f>Z53-Q55</f>
        <v>-861745</v>
      </c>
      <c r="AA55" s="24"/>
      <c r="AB55" s="24"/>
    </row>
    <row r="56" spans="1:28" ht="13.5" customHeight="1" x14ac:dyDescent="0.15">
      <c r="A56" s="46"/>
      <c r="B56" s="46"/>
      <c r="C56" s="46"/>
      <c r="D56" s="46"/>
      <c r="E56" s="46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24"/>
      <c r="R56" s="24"/>
      <c r="S56" s="24"/>
      <c r="T56" s="24"/>
      <c r="U56" s="24"/>
      <c r="V56" s="24"/>
      <c r="W56" s="24"/>
      <c r="X56" s="25">
        <f>K35-Q55</f>
        <v>0</v>
      </c>
    </row>
    <row r="57" spans="1:28" ht="9.9499999999999993" customHeight="1" x14ac:dyDescent="0.1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</row>
    <row r="58" spans="1:28" ht="24.95" customHeight="1" x14ac:dyDescent="0.15">
      <c r="V58" s="2">
        <f>K35-Q55</f>
        <v>0</v>
      </c>
    </row>
  </sheetData>
  <mergeCells count="59"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  <mergeCell ref="F14:J14"/>
    <mergeCell ref="O14:P14"/>
    <mergeCell ref="F11:J11"/>
    <mergeCell ref="L11:M11"/>
    <mergeCell ref="O11:P11"/>
    <mergeCell ref="F13:J13"/>
    <mergeCell ref="O13:P13"/>
    <mergeCell ref="F17:J17"/>
    <mergeCell ref="O17:P17"/>
    <mergeCell ref="F18:J18"/>
    <mergeCell ref="O18:P18"/>
    <mergeCell ref="F15:J15"/>
    <mergeCell ref="O15:P15"/>
    <mergeCell ref="F16:J16"/>
    <mergeCell ref="O16:P16"/>
    <mergeCell ref="F23:J23"/>
    <mergeCell ref="O23:P23"/>
    <mergeCell ref="F24:J24"/>
    <mergeCell ref="O24:P24"/>
    <mergeCell ref="F20:J20"/>
    <mergeCell ref="O20:P20"/>
    <mergeCell ref="F22:J22"/>
    <mergeCell ref="O21:P21"/>
    <mergeCell ref="F27:J27"/>
    <mergeCell ref="O27:P27"/>
    <mergeCell ref="F28:J28"/>
    <mergeCell ref="O28:P28"/>
    <mergeCell ref="F25:J25"/>
    <mergeCell ref="O25:P25"/>
    <mergeCell ref="F26:J26"/>
    <mergeCell ref="O26:P26"/>
    <mergeCell ref="O38:P38"/>
    <mergeCell ref="F33:J33"/>
    <mergeCell ref="F35:J35"/>
    <mergeCell ref="F31:J31"/>
    <mergeCell ref="F29:J29"/>
    <mergeCell ref="O29:P29"/>
    <mergeCell ref="F30:J30"/>
    <mergeCell ref="O45:P45"/>
    <mergeCell ref="O46:P46"/>
    <mergeCell ref="O43:P43"/>
    <mergeCell ref="O44:P44"/>
    <mergeCell ref="O39:P39"/>
    <mergeCell ref="O40:P40"/>
    <mergeCell ref="O47:P47"/>
    <mergeCell ref="O49:P49"/>
    <mergeCell ref="O50:P50"/>
    <mergeCell ref="O51:P51"/>
    <mergeCell ref="O55:P55"/>
  </mergeCells>
  <pageMargins left="0.39370078740157483" right="0.19685039370078741" top="0.39370078740157483" bottom="0.39370078740157483" header="0" footer="0"/>
  <pageSetup paperSize="9" scale="63" orientation="landscape" horizontalDpi="4294967295" verticalDpi="4294967295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U53"/>
  <sheetViews>
    <sheetView tabSelected="1" topLeftCell="D40" workbookViewId="0">
      <selection activeCell="L36" sqref="L36"/>
    </sheetView>
  </sheetViews>
  <sheetFormatPr baseColWidth="10" defaultRowHeight="10.5" x14ac:dyDescent="0.15"/>
  <cols>
    <col min="1" max="1" width="6.5" hidden="1" customWidth="1"/>
    <col min="2" max="3" width="11.5" hidden="1" customWidth="1"/>
    <col min="9" max="9" width="15.5" bestFit="1" customWidth="1"/>
    <col min="11" max="11" width="15.5" bestFit="1" customWidth="1"/>
    <col min="12" max="12" width="18.33203125" customWidth="1"/>
    <col min="15" max="15" width="15.5" bestFit="1" customWidth="1"/>
    <col min="16" max="16" width="5.83203125" customWidth="1"/>
    <col min="17" max="18" width="12" hidden="1" customWidth="1"/>
    <col min="19" max="19" width="15.5" bestFit="1" customWidth="1"/>
    <col min="20" max="20" width="19.5" bestFit="1" customWidth="1"/>
  </cols>
  <sheetData>
    <row r="3" spans="3:20" ht="12.75" x14ac:dyDescent="0.15">
      <c r="C3" s="222"/>
      <c r="D3" s="242"/>
      <c r="E3" s="242"/>
      <c r="F3" s="242"/>
      <c r="G3" s="243"/>
      <c r="H3" s="243"/>
      <c r="I3" s="243"/>
      <c r="J3" s="243"/>
      <c r="K3" s="243"/>
      <c r="L3" s="243"/>
      <c r="M3" s="243"/>
      <c r="N3" s="243"/>
      <c r="O3" s="243"/>
      <c r="P3" s="243"/>
      <c r="Q3" s="242"/>
      <c r="R3" s="242"/>
      <c r="S3" s="242"/>
    </row>
    <row r="4" spans="3:20" ht="12.75" x14ac:dyDescent="0.2">
      <c r="C4" s="222"/>
      <c r="D4" s="242"/>
      <c r="E4" s="242"/>
      <c r="F4" s="242"/>
      <c r="G4" s="242"/>
      <c r="H4" s="242"/>
      <c r="I4" s="244">
        <v>2024</v>
      </c>
      <c r="J4" s="532">
        <v>2023</v>
      </c>
      <c r="K4" s="532"/>
      <c r="L4" s="49"/>
      <c r="M4" s="242"/>
      <c r="N4" s="242"/>
      <c r="O4" s="244">
        <v>2024</v>
      </c>
      <c r="P4" s="532">
        <v>2023</v>
      </c>
      <c r="Q4" s="532"/>
      <c r="R4" s="532"/>
      <c r="S4" s="532"/>
    </row>
    <row r="5" spans="3:20" ht="18" customHeight="1" x14ac:dyDescent="0.15">
      <c r="C5" s="222"/>
      <c r="D5" s="533" t="s">
        <v>1</v>
      </c>
      <c r="E5" s="533"/>
      <c r="F5" s="533"/>
      <c r="G5" s="533"/>
      <c r="H5" s="533"/>
      <c r="I5" s="71"/>
      <c r="J5" s="71"/>
      <c r="K5" s="71"/>
      <c r="L5" s="71"/>
      <c r="M5" s="533" t="s">
        <v>2</v>
      </c>
      <c r="N5" s="533"/>
      <c r="O5" s="71"/>
      <c r="P5" s="71"/>
      <c r="Q5" s="71"/>
      <c r="R5" s="71"/>
      <c r="S5" s="71"/>
    </row>
    <row r="6" spans="3:20" ht="12" x14ac:dyDescent="0.15">
      <c r="D6" s="524" t="s">
        <v>83</v>
      </c>
      <c r="E6" s="524"/>
      <c r="F6" s="524"/>
      <c r="G6" s="524"/>
      <c r="H6" s="524"/>
      <c r="I6" s="72"/>
      <c r="J6" s="525"/>
      <c r="K6" s="525"/>
      <c r="L6" s="73"/>
      <c r="M6" s="526" t="s">
        <v>102</v>
      </c>
      <c r="N6" s="526"/>
      <c r="O6" s="72"/>
      <c r="P6" s="525"/>
      <c r="Q6" s="525"/>
      <c r="R6" s="525"/>
      <c r="S6" s="525"/>
    </row>
    <row r="7" spans="3:20" ht="15.75" x14ac:dyDescent="0.15">
      <c r="D7" s="538" t="s">
        <v>84</v>
      </c>
      <c r="E7" s="538"/>
      <c r="F7" s="538"/>
      <c r="G7" s="538"/>
      <c r="H7" s="538"/>
      <c r="I7" s="224">
        <v>4813622</v>
      </c>
      <c r="J7" s="247"/>
      <c r="K7" s="289">
        <v>5169615</v>
      </c>
      <c r="L7" s="292">
        <f>I7-K7</f>
        <v>-355993</v>
      </c>
      <c r="M7" s="536" t="s">
        <v>103</v>
      </c>
      <c r="N7" s="536"/>
      <c r="O7" s="223">
        <v>4179054</v>
      </c>
      <c r="P7" s="288"/>
      <c r="Q7" s="288"/>
      <c r="R7" s="288"/>
      <c r="S7" s="288">
        <v>4220889</v>
      </c>
      <c r="T7" s="297">
        <f>O7-S7</f>
        <v>-41835</v>
      </c>
    </row>
    <row r="8" spans="3:20" ht="15.75" x14ac:dyDescent="0.15">
      <c r="D8" s="537" t="s">
        <v>85</v>
      </c>
      <c r="E8" s="537"/>
      <c r="F8" s="537"/>
      <c r="G8" s="537"/>
      <c r="H8" s="537"/>
      <c r="I8" s="225">
        <v>651553</v>
      </c>
      <c r="J8" s="245"/>
      <c r="K8" s="290">
        <v>991807</v>
      </c>
      <c r="L8" s="293">
        <f t="shared" ref="L8:L31" si="0">I8-K8</f>
        <v>-340254</v>
      </c>
      <c r="M8" s="534" t="s">
        <v>104</v>
      </c>
      <c r="N8" s="534"/>
      <c r="O8" s="224">
        <v>5430</v>
      </c>
      <c r="P8" s="289"/>
      <c r="Q8" s="289"/>
      <c r="R8" s="289"/>
      <c r="S8" s="289">
        <v>10575</v>
      </c>
      <c r="T8" s="298">
        <f t="shared" ref="T8:T50" si="1">O8-S8</f>
        <v>-5145</v>
      </c>
    </row>
    <row r="9" spans="3:20" ht="15.75" x14ac:dyDescent="0.15">
      <c r="D9" s="535" t="s">
        <v>86</v>
      </c>
      <c r="E9" s="535"/>
      <c r="F9" s="535"/>
      <c r="G9" s="535"/>
      <c r="H9" s="535"/>
      <c r="I9" s="223">
        <v>2719</v>
      </c>
      <c r="J9" s="246"/>
      <c r="K9" s="288">
        <v>2573</v>
      </c>
      <c r="L9" s="294">
        <f t="shared" si="0"/>
        <v>146</v>
      </c>
      <c r="M9" s="522" t="s">
        <v>105</v>
      </c>
      <c r="N9" s="522"/>
      <c r="O9" s="74">
        <v>0</v>
      </c>
      <c r="P9" s="106"/>
      <c r="Q9" s="106"/>
      <c r="R9" s="106"/>
      <c r="S9" s="106">
        <v>0</v>
      </c>
      <c r="T9" s="299">
        <f t="shared" si="1"/>
        <v>0</v>
      </c>
    </row>
    <row r="10" spans="3:20" ht="15.75" x14ac:dyDescent="0.15">
      <c r="D10" s="516" t="s">
        <v>87</v>
      </c>
      <c r="E10" s="516"/>
      <c r="F10" s="516"/>
      <c r="G10" s="516"/>
      <c r="H10" s="516"/>
      <c r="I10" s="74">
        <v>0</v>
      </c>
      <c r="J10" s="234"/>
      <c r="K10" s="106">
        <v>0</v>
      </c>
      <c r="L10" s="295">
        <f t="shared" si="0"/>
        <v>0</v>
      </c>
      <c r="M10" s="522" t="s">
        <v>106</v>
      </c>
      <c r="N10" s="522"/>
      <c r="O10" s="74">
        <v>0</v>
      </c>
      <c r="P10" s="106"/>
      <c r="Q10" s="106"/>
      <c r="R10" s="106"/>
      <c r="S10" s="106">
        <v>0</v>
      </c>
      <c r="T10" s="299">
        <f t="shared" si="1"/>
        <v>0</v>
      </c>
    </row>
    <row r="11" spans="3:20" ht="15.75" x14ac:dyDescent="0.15">
      <c r="D11" s="516" t="s">
        <v>88</v>
      </c>
      <c r="E11" s="516"/>
      <c r="F11" s="516"/>
      <c r="G11" s="516"/>
      <c r="H11" s="516"/>
      <c r="I11" s="74">
        <v>0</v>
      </c>
      <c r="J11" s="234"/>
      <c r="K11" s="106">
        <v>0</v>
      </c>
      <c r="L11" s="295">
        <f t="shared" si="0"/>
        <v>0</v>
      </c>
      <c r="M11" s="522" t="s">
        <v>107</v>
      </c>
      <c r="N11" s="522"/>
      <c r="O11" s="74">
        <v>0</v>
      </c>
      <c r="P11" s="106"/>
      <c r="Q11" s="106"/>
      <c r="R11" s="106"/>
      <c r="S11" s="106">
        <v>0</v>
      </c>
      <c r="T11" s="299">
        <f t="shared" si="1"/>
        <v>0</v>
      </c>
    </row>
    <row r="12" spans="3:20" ht="15.75" x14ac:dyDescent="0.15">
      <c r="D12" s="516" t="s">
        <v>89</v>
      </c>
      <c r="E12" s="516"/>
      <c r="F12" s="516"/>
      <c r="G12" s="516"/>
      <c r="H12" s="516"/>
      <c r="I12" s="74">
        <v>0</v>
      </c>
      <c r="J12" s="234"/>
      <c r="K12" s="106">
        <v>0</v>
      </c>
      <c r="L12" s="295">
        <f t="shared" si="0"/>
        <v>0</v>
      </c>
      <c r="M12" s="534" t="s">
        <v>108</v>
      </c>
      <c r="N12" s="534"/>
      <c r="O12" s="224">
        <v>294520</v>
      </c>
      <c r="P12" s="289"/>
      <c r="Q12" s="289"/>
      <c r="R12" s="289"/>
      <c r="S12" s="289">
        <v>299200</v>
      </c>
      <c r="T12" s="298">
        <f t="shared" si="1"/>
        <v>-4680</v>
      </c>
    </row>
    <row r="13" spans="3:20" ht="15.75" x14ac:dyDescent="0.15">
      <c r="D13" s="516" t="s">
        <v>90</v>
      </c>
      <c r="E13" s="516"/>
      <c r="F13" s="516"/>
      <c r="G13" s="516"/>
      <c r="H13" s="516"/>
      <c r="I13" s="74">
        <v>0</v>
      </c>
      <c r="J13" s="234"/>
      <c r="K13" s="106">
        <v>0</v>
      </c>
      <c r="L13" s="295">
        <f t="shared" si="0"/>
        <v>0</v>
      </c>
      <c r="M13" s="522" t="s">
        <v>109</v>
      </c>
      <c r="N13" s="522"/>
      <c r="O13" s="74">
        <v>0</v>
      </c>
      <c r="P13" s="106"/>
      <c r="Q13" s="106"/>
      <c r="R13" s="106"/>
      <c r="S13" s="106">
        <v>0</v>
      </c>
      <c r="T13" s="299">
        <f t="shared" si="1"/>
        <v>0</v>
      </c>
    </row>
    <row r="14" spans="3:20" ht="36" x14ac:dyDescent="0.15">
      <c r="D14" s="232"/>
      <c r="E14" s="232"/>
      <c r="F14" s="232"/>
      <c r="G14" s="232"/>
      <c r="H14" s="232"/>
      <c r="I14" s="106"/>
      <c r="J14" s="75"/>
      <c r="K14" s="106"/>
      <c r="L14" s="295">
        <f t="shared" si="0"/>
        <v>0</v>
      </c>
      <c r="M14" s="105" t="s">
        <v>110</v>
      </c>
      <c r="N14" s="105"/>
      <c r="O14" s="74">
        <v>0</v>
      </c>
      <c r="P14" s="106"/>
      <c r="Q14" s="106"/>
      <c r="R14" s="106"/>
      <c r="S14" s="106">
        <v>0</v>
      </c>
      <c r="T14" s="299">
        <f t="shared" si="1"/>
        <v>0</v>
      </c>
    </row>
    <row r="15" spans="3:20" ht="15.75" x14ac:dyDescent="0.15">
      <c r="D15" s="520" t="s">
        <v>3</v>
      </c>
      <c r="E15" s="520"/>
      <c r="F15" s="520"/>
      <c r="G15" s="520"/>
      <c r="H15" s="520"/>
      <c r="I15" s="101">
        <f>SUM(I7:I13)</f>
        <v>5467894</v>
      </c>
      <c r="J15" s="236"/>
      <c r="K15" s="104">
        <f>SUM(K7:K13)</f>
        <v>6163995</v>
      </c>
      <c r="L15" s="295">
        <f t="shared" si="0"/>
        <v>-696101</v>
      </c>
      <c r="M15" s="522"/>
      <c r="N15" s="522"/>
      <c r="O15" s="24"/>
      <c r="P15" s="24"/>
      <c r="Q15" s="24"/>
      <c r="R15" s="24"/>
      <c r="S15" s="24"/>
      <c r="T15" s="299">
        <f t="shared" si="1"/>
        <v>0</v>
      </c>
    </row>
    <row r="16" spans="3:20" ht="15.75" x14ac:dyDescent="0.15">
      <c r="D16" s="239"/>
      <c r="E16" s="239"/>
      <c r="F16" s="239"/>
      <c r="G16" s="239"/>
      <c r="H16" s="239"/>
      <c r="I16" s="104"/>
      <c r="J16" s="237"/>
      <c r="K16" s="104"/>
      <c r="L16" s="295">
        <f t="shared" si="0"/>
        <v>0</v>
      </c>
      <c r="M16" s="520" t="s">
        <v>4</v>
      </c>
      <c r="N16" s="520"/>
      <c r="O16" s="101">
        <f>SUM(O7:O14)</f>
        <v>4479004</v>
      </c>
      <c r="P16" s="104"/>
      <c r="Q16" s="104"/>
      <c r="R16" s="104"/>
      <c r="S16" s="104">
        <f>SUM(S7:S14)</f>
        <v>4530664</v>
      </c>
      <c r="T16" s="299">
        <f t="shared" si="1"/>
        <v>-51660</v>
      </c>
    </row>
    <row r="17" spans="4:20" ht="15.75" x14ac:dyDescent="0.15">
      <c r="D17" s="523" t="s">
        <v>91</v>
      </c>
      <c r="E17" s="523"/>
      <c r="F17" s="523"/>
      <c r="G17" s="523"/>
      <c r="H17" s="523"/>
      <c r="I17" s="77"/>
      <c r="J17" s="240"/>
      <c r="K17" s="109"/>
      <c r="L17" s="295">
        <f t="shared" si="0"/>
        <v>0</v>
      </c>
      <c r="O17" s="24"/>
      <c r="P17" s="24"/>
      <c r="Q17" s="24"/>
      <c r="R17" s="24"/>
      <c r="S17" s="24"/>
      <c r="T17" s="299">
        <f t="shared" si="1"/>
        <v>0</v>
      </c>
    </row>
    <row r="18" spans="4:20" ht="15.75" x14ac:dyDescent="0.15">
      <c r="D18" s="516" t="s">
        <v>92</v>
      </c>
      <c r="E18" s="516"/>
      <c r="F18" s="516"/>
      <c r="G18" s="516"/>
      <c r="H18" s="516"/>
      <c r="I18" s="74">
        <v>0</v>
      </c>
      <c r="J18" s="234"/>
      <c r="K18" s="106">
        <v>0</v>
      </c>
      <c r="L18" s="295">
        <f t="shared" si="0"/>
        <v>0</v>
      </c>
      <c r="M18" s="521" t="s">
        <v>111</v>
      </c>
      <c r="N18" s="521"/>
      <c r="O18" s="79"/>
      <c r="P18" s="281"/>
      <c r="Q18" s="281"/>
      <c r="R18" s="281"/>
      <c r="S18" s="281"/>
      <c r="T18" s="299">
        <f t="shared" si="1"/>
        <v>0</v>
      </c>
    </row>
    <row r="19" spans="4:20" ht="15.75" x14ac:dyDescent="0.15">
      <c r="D19" s="516" t="s">
        <v>93</v>
      </c>
      <c r="E19" s="516"/>
      <c r="F19" s="516"/>
      <c r="G19" s="516"/>
      <c r="H19" s="516"/>
      <c r="I19" s="74">
        <v>0</v>
      </c>
      <c r="J19" s="234"/>
      <c r="K19" s="106">
        <v>0</v>
      </c>
      <c r="L19" s="295">
        <f t="shared" si="0"/>
        <v>0</v>
      </c>
      <c r="M19" s="516" t="s">
        <v>103</v>
      </c>
      <c r="N19" s="516"/>
      <c r="O19" s="74">
        <v>0</v>
      </c>
      <c r="P19" s="106"/>
      <c r="Q19" s="106"/>
      <c r="R19" s="106"/>
      <c r="S19" s="106">
        <v>0</v>
      </c>
      <c r="T19" s="299">
        <f t="shared" si="1"/>
        <v>0</v>
      </c>
    </row>
    <row r="20" spans="4:20" ht="15.75" x14ac:dyDescent="0.15">
      <c r="D20" s="516" t="s">
        <v>94</v>
      </c>
      <c r="E20" s="516"/>
      <c r="F20" s="516"/>
      <c r="G20" s="516"/>
      <c r="H20" s="516"/>
      <c r="I20" s="74">
        <v>36934899</v>
      </c>
      <c r="J20" s="234"/>
      <c r="K20" s="106">
        <v>36934899</v>
      </c>
      <c r="L20" s="295">
        <f t="shared" si="0"/>
        <v>0</v>
      </c>
      <c r="M20" s="516" t="s">
        <v>112</v>
      </c>
      <c r="N20" s="516"/>
      <c r="O20" s="74">
        <v>0</v>
      </c>
      <c r="P20" s="106"/>
      <c r="Q20" s="106"/>
      <c r="R20" s="106"/>
      <c r="S20" s="106">
        <v>0</v>
      </c>
      <c r="T20" s="299">
        <f t="shared" si="1"/>
        <v>0</v>
      </c>
    </row>
    <row r="21" spans="4:20" ht="15.75" x14ac:dyDescent="0.15">
      <c r="D21" s="535" t="s">
        <v>95</v>
      </c>
      <c r="E21" s="535"/>
      <c r="F21" s="535"/>
      <c r="G21" s="535"/>
      <c r="H21" s="535"/>
      <c r="I21" s="223">
        <v>4522733</v>
      </c>
      <c r="J21" s="246"/>
      <c r="K21" s="288">
        <v>4480710</v>
      </c>
      <c r="L21" s="294">
        <f t="shared" si="0"/>
        <v>42023</v>
      </c>
      <c r="M21" s="516" t="s">
        <v>113</v>
      </c>
      <c r="N21" s="516"/>
      <c r="O21" s="74">
        <v>0</v>
      </c>
      <c r="P21" s="106"/>
      <c r="Q21" s="106"/>
      <c r="R21" s="106"/>
      <c r="S21" s="106">
        <v>0</v>
      </c>
      <c r="T21" s="299">
        <f t="shared" si="1"/>
        <v>0</v>
      </c>
    </row>
    <row r="22" spans="4:20" ht="15.75" x14ac:dyDescent="0.15">
      <c r="D22" s="516" t="s">
        <v>96</v>
      </c>
      <c r="E22" s="516"/>
      <c r="F22" s="516"/>
      <c r="G22" s="516"/>
      <c r="H22" s="516"/>
      <c r="I22" s="74">
        <v>0</v>
      </c>
      <c r="J22" s="234"/>
      <c r="K22" s="106">
        <v>0</v>
      </c>
      <c r="L22" s="295">
        <f t="shared" si="0"/>
        <v>0</v>
      </c>
      <c r="M22" s="516" t="s">
        <v>114</v>
      </c>
      <c r="N22" s="516"/>
      <c r="O22" s="74">
        <v>0</v>
      </c>
      <c r="P22" s="106"/>
      <c r="Q22" s="106"/>
      <c r="R22" s="106"/>
      <c r="S22" s="106">
        <v>0</v>
      </c>
      <c r="T22" s="299">
        <f t="shared" si="1"/>
        <v>0</v>
      </c>
    </row>
    <row r="23" spans="4:20" ht="15.75" x14ac:dyDescent="0.15">
      <c r="D23" s="516" t="s">
        <v>97</v>
      </c>
      <c r="E23" s="516"/>
      <c r="F23" s="516"/>
      <c r="G23" s="516"/>
      <c r="H23" s="516"/>
      <c r="I23" s="238">
        <v>-4524798</v>
      </c>
      <c r="J23" s="238"/>
      <c r="K23" s="80">
        <v>-4524798</v>
      </c>
      <c r="L23" s="295">
        <f t="shared" si="0"/>
        <v>0</v>
      </c>
      <c r="M23" s="516" t="s">
        <v>115</v>
      </c>
      <c r="N23" s="516"/>
      <c r="O23" s="74">
        <v>0</v>
      </c>
      <c r="P23" s="106"/>
      <c r="Q23" s="106"/>
      <c r="R23" s="106"/>
      <c r="S23" s="106">
        <v>0</v>
      </c>
      <c r="T23" s="299">
        <f t="shared" si="1"/>
        <v>0</v>
      </c>
    </row>
    <row r="24" spans="4:20" ht="15.75" x14ac:dyDescent="0.15">
      <c r="D24" s="516" t="s">
        <v>98</v>
      </c>
      <c r="E24" s="516"/>
      <c r="F24" s="516"/>
      <c r="G24" s="516"/>
      <c r="H24" s="516"/>
      <c r="I24" s="74">
        <v>0</v>
      </c>
      <c r="J24" s="234"/>
      <c r="K24" s="106">
        <v>0</v>
      </c>
      <c r="L24" s="295">
        <f t="shared" si="0"/>
        <v>0</v>
      </c>
      <c r="M24" s="516" t="s">
        <v>116</v>
      </c>
      <c r="N24" s="516"/>
      <c r="O24" s="74">
        <v>0</v>
      </c>
      <c r="P24" s="106"/>
      <c r="Q24" s="106"/>
      <c r="R24" s="106"/>
      <c r="S24" s="106">
        <v>0</v>
      </c>
      <c r="T24" s="299">
        <f t="shared" si="1"/>
        <v>0</v>
      </c>
    </row>
    <row r="25" spans="4:20" ht="15.75" x14ac:dyDescent="0.15">
      <c r="D25" s="516" t="s">
        <v>99</v>
      </c>
      <c r="E25" s="516"/>
      <c r="F25" s="516"/>
      <c r="G25" s="516"/>
      <c r="H25" s="516"/>
      <c r="I25" s="74">
        <v>0</v>
      </c>
      <c r="J25" s="234"/>
      <c r="K25" s="106">
        <v>0</v>
      </c>
      <c r="L25" s="295">
        <f t="shared" si="0"/>
        <v>0</v>
      </c>
      <c r="O25" s="24"/>
      <c r="P25" s="24"/>
      <c r="Q25" s="24"/>
      <c r="R25" s="24"/>
      <c r="S25" s="24"/>
      <c r="T25" s="299">
        <f t="shared" si="1"/>
        <v>0</v>
      </c>
    </row>
    <row r="26" spans="4:20" ht="36" x14ac:dyDescent="0.15">
      <c r="D26" s="516" t="s">
        <v>100</v>
      </c>
      <c r="E26" s="516"/>
      <c r="F26" s="516"/>
      <c r="G26" s="516"/>
      <c r="H26" s="516"/>
      <c r="I26" s="74">
        <v>0</v>
      </c>
      <c r="J26" s="234"/>
      <c r="K26" s="106">
        <v>0</v>
      </c>
      <c r="L26" s="295">
        <f t="shared" si="0"/>
        <v>0</v>
      </c>
      <c r="M26" s="235" t="s">
        <v>5</v>
      </c>
      <c r="N26" s="235"/>
      <c r="O26" s="101">
        <f>SUM(O19:O24)</f>
        <v>0</v>
      </c>
      <c r="P26" s="104"/>
      <c r="Q26" s="104"/>
      <c r="R26" s="104"/>
      <c r="S26" s="104">
        <f>SUM(S19:S24)</f>
        <v>0</v>
      </c>
      <c r="T26" s="299">
        <f t="shared" si="1"/>
        <v>0</v>
      </c>
    </row>
    <row r="27" spans="4:20" ht="15.75" x14ac:dyDescent="0.15">
      <c r="D27" s="105"/>
      <c r="E27" s="105"/>
      <c r="F27" s="105"/>
      <c r="G27" s="105"/>
      <c r="H27" s="105"/>
      <c r="I27" s="106"/>
      <c r="J27" s="75"/>
      <c r="K27" s="106"/>
      <c r="L27" s="295">
        <f t="shared" si="0"/>
        <v>0</v>
      </c>
      <c r="M27" s="235"/>
      <c r="N27" s="235"/>
      <c r="O27" s="101"/>
      <c r="P27" s="104"/>
      <c r="Q27" s="104"/>
      <c r="R27" s="104"/>
      <c r="S27" s="104"/>
      <c r="T27" s="299">
        <f t="shared" si="1"/>
        <v>0</v>
      </c>
    </row>
    <row r="28" spans="4:20" ht="15.75" x14ac:dyDescent="0.15">
      <c r="D28" s="520" t="s">
        <v>6</v>
      </c>
      <c r="E28" s="520"/>
      <c r="F28" s="520"/>
      <c r="G28" s="520"/>
      <c r="H28" s="520"/>
      <c r="I28" s="101">
        <f>SUM(I18:I26)</f>
        <v>36932834</v>
      </c>
      <c r="J28" s="236"/>
      <c r="K28" s="104">
        <f>SUM(K18:K26)</f>
        <v>36890811</v>
      </c>
      <c r="L28" s="295">
        <f t="shared" si="0"/>
        <v>42023</v>
      </c>
      <c r="M28" s="239"/>
      <c r="N28" s="239"/>
      <c r="O28" s="104"/>
      <c r="P28" s="104"/>
      <c r="Q28" s="104"/>
      <c r="R28" s="104"/>
      <c r="S28" s="104"/>
      <c r="T28" s="299">
        <f t="shared" si="1"/>
        <v>0</v>
      </c>
    </row>
    <row r="29" spans="4:20" ht="24" x14ac:dyDescent="0.15">
      <c r="D29" s="82"/>
      <c r="E29" s="83" t="s">
        <v>0</v>
      </c>
      <c r="F29" s="83"/>
      <c r="G29" s="83"/>
      <c r="H29" s="83"/>
      <c r="I29" s="83"/>
      <c r="J29" s="83"/>
      <c r="K29" s="239"/>
      <c r="L29" s="295">
        <f t="shared" si="0"/>
        <v>0</v>
      </c>
      <c r="M29" s="239" t="s">
        <v>117</v>
      </c>
      <c r="N29" s="239"/>
      <c r="O29" s="81">
        <f>O16+O26</f>
        <v>4479004</v>
      </c>
      <c r="P29" s="282"/>
      <c r="Q29" s="282"/>
      <c r="R29" s="282"/>
      <c r="S29" s="282">
        <f>S16+S26</f>
        <v>4530664</v>
      </c>
      <c r="T29" s="299">
        <f t="shared" si="1"/>
        <v>-51660</v>
      </c>
    </row>
    <row r="30" spans="4:20" ht="15.75" x14ac:dyDescent="0.15">
      <c r="D30" s="520" t="s">
        <v>101</v>
      </c>
      <c r="E30" s="520"/>
      <c r="F30" s="520"/>
      <c r="G30" s="520"/>
      <c r="H30" s="520"/>
      <c r="I30" s="85">
        <f>I15+I28</f>
        <v>42400728</v>
      </c>
      <c r="J30" s="237"/>
      <c r="K30" s="104">
        <f>K15+K28</f>
        <v>43054806</v>
      </c>
      <c r="L30" s="295">
        <f t="shared" si="0"/>
        <v>-654078</v>
      </c>
      <c r="M30" s="83"/>
      <c r="N30" s="82"/>
      <c r="O30" s="82"/>
      <c r="P30" s="82"/>
      <c r="Q30" s="82"/>
      <c r="R30" s="82"/>
      <c r="S30" s="82"/>
      <c r="T30" s="299">
        <f t="shared" si="1"/>
        <v>0</v>
      </c>
    </row>
    <row r="31" spans="4:20" ht="48" x14ac:dyDescent="0.15">
      <c r="D31" s="82"/>
      <c r="E31" s="82"/>
      <c r="F31" s="82"/>
      <c r="G31" s="82"/>
      <c r="H31" s="82"/>
      <c r="I31" s="82"/>
      <c r="J31" s="82"/>
      <c r="K31" s="82"/>
      <c r="L31" s="295">
        <f t="shared" si="0"/>
        <v>0</v>
      </c>
      <c r="M31" s="235" t="s">
        <v>7</v>
      </c>
      <c r="N31" s="235"/>
      <c r="O31" s="82"/>
      <c r="P31" s="82"/>
      <c r="Q31" s="82"/>
      <c r="R31" s="82"/>
      <c r="S31" s="82"/>
      <c r="T31" s="299">
        <f t="shared" si="1"/>
        <v>0</v>
      </c>
    </row>
    <row r="32" spans="4:20" ht="48" x14ac:dyDescent="0.15">
      <c r="D32" s="82"/>
      <c r="E32" s="82"/>
      <c r="F32" s="82"/>
      <c r="G32" s="82"/>
      <c r="H32" s="82"/>
      <c r="I32" s="82"/>
      <c r="J32" s="82"/>
      <c r="K32" s="82"/>
      <c r="L32" s="296"/>
      <c r="M32" s="114" t="s">
        <v>118</v>
      </c>
      <c r="N32" s="110"/>
      <c r="O32" s="115">
        <f>SUM(O33:O35)</f>
        <v>17722108</v>
      </c>
      <c r="P32" s="104"/>
      <c r="Q32" s="104"/>
      <c r="R32" s="104"/>
      <c r="S32" s="104">
        <f>SUM(S33:S35)</f>
        <v>17722108</v>
      </c>
      <c r="T32" s="299">
        <f t="shared" si="1"/>
        <v>0</v>
      </c>
    </row>
    <row r="33" spans="4:21" ht="12.75" x14ac:dyDescent="0.15">
      <c r="D33" s="82"/>
      <c r="E33" s="82"/>
      <c r="F33" s="82"/>
      <c r="G33" s="82"/>
      <c r="H33" s="82"/>
      <c r="I33" s="82"/>
      <c r="J33" s="82"/>
      <c r="K33" s="82"/>
      <c r="L33" s="82"/>
      <c r="M33" s="518" t="s">
        <v>65</v>
      </c>
      <c r="N33" s="518"/>
      <c r="O33" s="106">
        <v>0</v>
      </c>
      <c r="P33" s="106"/>
      <c r="Q33" s="106"/>
      <c r="R33" s="106"/>
      <c r="S33" s="106">
        <v>0</v>
      </c>
      <c r="T33" s="299">
        <f t="shared" si="1"/>
        <v>0</v>
      </c>
    </row>
    <row r="34" spans="4:21" ht="12.75" x14ac:dyDescent="0.15">
      <c r="D34" s="82"/>
      <c r="E34" s="82"/>
      <c r="F34" s="82"/>
      <c r="G34" s="82"/>
      <c r="H34" s="82"/>
      <c r="I34" s="82"/>
      <c r="J34" s="82"/>
      <c r="K34" s="82"/>
      <c r="L34" s="82"/>
      <c r="M34" s="518" t="s">
        <v>119</v>
      </c>
      <c r="N34" s="518"/>
      <c r="O34" s="106">
        <v>0</v>
      </c>
      <c r="P34" s="106"/>
      <c r="Q34" s="106"/>
      <c r="R34" s="106"/>
      <c r="S34" s="106">
        <v>0</v>
      </c>
      <c r="T34" s="299">
        <f t="shared" si="1"/>
        <v>0</v>
      </c>
    </row>
    <row r="35" spans="4:21" ht="12.75" x14ac:dyDescent="0.15">
      <c r="D35" s="82"/>
      <c r="E35" s="82"/>
      <c r="F35" s="82"/>
      <c r="G35" s="82"/>
      <c r="H35" s="82"/>
      <c r="I35" s="82"/>
      <c r="J35" s="82"/>
      <c r="K35" s="82"/>
      <c r="L35" s="82"/>
      <c r="M35" s="518" t="s">
        <v>120</v>
      </c>
      <c r="N35" s="518"/>
      <c r="O35" s="106">
        <v>17722108</v>
      </c>
      <c r="P35" s="106"/>
      <c r="Q35" s="106"/>
      <c r="R35" s="106"/>
      <c r="S35" s="106">
        <v>17722108</v>
      </c>
      <c r="T35" s="299">
        <f t="shared" si="1"/>
        <v>0</v>
      </c>
    </row>
    <row r="36" spans="4:21" ht="12.75" x14ac:dyDescent="0.15">
      <c r="D36" s="82"/>
      <c r="E36" s="82"/>
      <c r="F36" s="82"/>
      <c r="G36" s="82"/>
      <c r="H36" s="82"/>
      <c r="I36" s="82"/>
      <c r="J36" s="82"/>
      <c r="K36" s="82"/>
      <c r="L36" s="82"/>
      <c r="M36" s="241"/>
      <c r="N36" s="241"/>
      <c r="O36" s="74"/>
      <c r="P36" s="106"/>
      <c r="Q36" s="106"/>
      <c r="R36" s="106"/>
      <c r="S36" s="106"/>
      <c r="T36" s="299">
        <f t="shared" si="1"/>
        <v>0</v>
      </c>
    </row>
    <row r="37" spans="4:21" ht="48" x14ac:dyDescent="0.15">
      <c r="D37" s="82"/>
      <c r="E37" s="82"/>
      <c r="F37" s="82"/>
      <c r="G37" s="82"/>
      <c r="H37" s="82"/>
      <c r="I37" s="82"/>
      <c r="J37" s="82"/>
      <c r="K37" s="82"/>
      <c r="L37" s="82"/>
      <c r="M37" s="231" t="s">
        <v>121</v>
      </c>
      <c r="N37" s="98"/>
      <c r="O37" s="115">
        <f>SUM(O38:O42)</f>
        <v>20199616</v>
      </c>
      <c r="P37" s="104"/>
      <c r="Q37" s="104"/>
      <c r="R37" s="104"/>
      <c r="S37" s="104">
        <f>SUM(S38:S42)</f>
        <v>20802034</v>
      </c>
      <c r="T37" s="299">
        <f t="shared" si="1"/>
        <v>-602418</v>
      </c>
    </row>
    <row r="38" spans="4:21" ht="12.75" x14ac:dyDescent="0.15">
      <c r="D38" s="82"/>
      <c r="E38" s="82"/>
      <c r="F38" s="82"/>
      <c r="G38" s="82"/>
      <c r="H38" s="82"/>
      <c r="I38" s="82"/>
      <c r="J38" s="82"/>
      <c r="K38" s="82"/>
      <c r="L38" s="82"/>
      <c r="M38" s="538" t="s">
        <v>15</v>
      </c>
      <c r="N38" s="538"/>
      <c r="O38" s="224">
        <f>930399+14854</f>
        <v>945253</v>
      </c>
      <c r="P38" s="289"/>
      <c r="Q38" s="289"/>
      <c r="R38" s="289"/>
      <c r="S38" s="289">
        <f>1587942+14854</f>
        <v>1602796</v>
      </c>
      <c r="T38" s="298">
        <f t="shared" si="1"/>
        <v>-657543</v>
      </c>
      <c r="U38" s="291"/>
    </row>
    <row r="39" spans="4:21" ht="12.75" x14ac:dyDescent="0.15">
      <c r="D39" s="82"/>
      <c r="E39" s="82"/>
      <c r="F39" s="82"/>
      <c r="G39" s="82"/>
      <c r="H39" s="82"/>
      <c r="I39" s="82"/>
      <c r="J39" s="82"/>
      <c r="K39" s="82"/>
      <c r="L39" s="82"/>
      <c r="M39" s="535" t="s">
        <v>122</v>
      </c>
      <c r="N39" s="535"/>
      <c r="O39" s="223">
        <f>-1577014-14854</f>
        <v>-1591868</v>
      </c>
      <c r="P39" s="288"/>
      <c r="Q39" s="288"/>
      <c r="R39" s="288"/>
      <c r="S39" s="288">
        <f>-1632139-14854</f>
        <v>-1646993</v>
      </c>
      <c r="T39" s="297">
        <f t="shared" si="1"/>
        <v>55125</v>
      </c>
    </row>
    <row r="40" spans="4:21" ht="12.75" x14ac:dyDescent="0.15">
      <c r="D40" s="82"/>
      <c r="E40" s="82"/>
      <c r="F40" s="82"/>
      <c r="G40" s="82"/>
      <c r="H40" s="82"/>
      <c r="I40" s="82"/>
      <c r="J40" s="82"/>
      <c r="K40" s="82"/>
      <c r="L40" s="82"/>
      <c r="M40" s="516" t="s">
        <v>123</v>
      </c>
      <c r="N40" s="516"/>
      <c r="O40" s="74">
        <v>20838164</v>
      </c>
      <c r="P40" s="106"/>
      <c r="Q40" s="106"/>
      <c r="R40" s="106"/>
      <c r="S40" s="106">
        <v>20838164</v>
      </c>
      <c r="T40" s="299">
        <f t="shared" si="1"/>
        <v>0</v>
      </c>
    </row>
    <row r="41" spans="4:21" ht="12.75" x14ac:dyDescent="0.15">
      <c r="D41" s="82"/>
      <c r="E41" s="82"/>
      <c r="F41" s="82"/>
      <c r="G41" s="82"/>
      <c r="H41" s="82"/>
      <c r="I41" s="82"/>
      <c r="J41" s="82"/>
      <c r="K41" s="82"/>
      <c r="L41" s="82"/>
      <c r="M41" s="516" t="s">
        <v>124</v>
      </c>
      <c r="N41" s="516"/>
      <c r="O41" s="74">
        <v>0</v>
      </c>
      <c r="P41" s="106"/>
      <c r="Q41" s="106"/>
      <c r="R41" s="106"/>
      <c r="S41" s="106">
        <v>0</v>
      </c>
      <c r="T41" s="299">
        <f t="shared" si="1"/>
        <v>0</v>
      </c>
    </row>
    <row r="42" spans="4:21" ht="12.75" x14ac:dyDescent="0.15">
      <c r="D42" s="82"/>
      <c r="E42" s="82"/>
      <c r="F42" s="82"/>
      <c r="G42" s="82"/>
      <c r="H42" s="82"/>
      <c r="I42" s="82"/>
      <c r="J42" s="82"/>
      <c r="K42" s="82"/>
      <c r="L42" s="82"/>
      <c r="M42" s="516" t="s">
        <v>125</v>
      </c>
      <c r="N42" s="516"/>
      <c r="O42" s="74">
        <v>8067</v>
      </c>
      <c r="P42" s="106"/>
      <c r="Q42" s="106"/>
      <c r="R42" s="106"/>
      <c r="S42" s="106">
        <v>8067</v>
      </c>
      <c r="T42" s="299">
        <f t="shared" si="1"/>
        <v>0</v>
      </c>
    </row>
    <row r="43" spans="4:21" ht="12.75" x14ac:dyDescent="0.15">
      <c r="D43" s="82"/>
      <c r="E43" s="82"/>
      <c r="F43" s="82"/>
      <c r="G43" s="82"/>
      <c r="H43" s="82"/>
      <c r="I43" s="82"/>
      <c r="J43" s="82"/>
      <c r="K43" s="82"/>
      <c r="L43" s="82"/>
      <c r="O43" s="24"/>
      <c r="P43" s="24"/>
      <c r="Q43" s="24"/>
      <c r="R43" s="24"/>
      <c r="S43" s="24"/>
      <c r="T43" s="299">
        <f t="shared" si="1"/>
        <v>0</v>
      </c>
    </row>
    <row r="44" spans="4:21" ht="12.75" x14ac:dyDescent="0.15">
      <c r="D44" s="82"/>
      <c r="E44" s="82"/>
      <c r="F44" s="82"/>
      <c r="G44" s="82"/>
      <c r="H44" s="82"/>
      <c r="I44" s="82"/>
      <c r="J44" s="82"/>
      <c r="K44" s="82"/>
      <c r="L44" s="82"/>
      <c r="M44" s="517" t="s">
        <v>126</v>
      </c>
      <c r="N44" s="517"/>
      <c r="O44" s="115">
        <f>SUM(O45:O46)</f>
        <v>0</v>
      </c>
      <c r="P44" s="104"/>
      <c r="Q44" s="104"/>
      <c r="R44" s="104"/>
      <c r="S44" s="104">
        <f>SUM(S45:S46)</f>
        <v>0</v>
      </c>
      <c r="T44" s="299">
        <f t="shared" si="1"/>
        <v>0</v>
      </c>
    </row>
    <row r="45" spans="4:21" ht="12.75" x14ac:dyDescent="0.15">
      <c r="D45" s="82"/>
      <c r="E45" s="82"/>
      <c r="F45" s="82"/>
      <c r="G45" s="82"/>
      <c r="H45" s="82"/>
      <c r="I45" s="82"/>
      <c r="J45" s="82"/>
      <c r="K45" s="82"/>
      <c r="L45" s="82"/>
      <c r="M45" s="518" t="s">
        <v>127</v>
      </c>
      <c r="N45" s="518"/>
      <c r="O45" s="106">
        <v>0</v>
      </c>
      <c r="P45" s="106"/>
      <c r="Q45" s="106"/>
      <c r="R45" s="106"/>
      <c r="S45" s="106">
        <v>0</v>
      </c>
      <c r="T45" s="299">
        <f t="shared" si="1"/>
        <v>0</v>
      </c>
    </row>
    <row r="46" spans="4:21" ht="12.75" x14ac:dyDescent="0.15">
      <c r="D46" s="82"/>
      <c r="E46" s="82"/>
      <c r="F46" s="82"/>
      <c r="G46" s="82"/>
      <c r="H46" s="82"/>
      <c r="I46" s="82"/>
      <c r="J46" s="82"/>
      <c r="K46" s="82"/>
      <c r="L46" s="82"/>
      <c r="M46" s="518" t="s">
        <v>128</v>
      </c>
      <c r="N46" s="518"/>
      <c r="O46" s="106">
        <v>0</v>
      </c>
      <c r="P46" s="106"/>
      <c r="Q46" s="106"/>
      <c r="R46" s="106"/>
      <c r="S46" s="106">
        <v>0</v>
      </c>
      <c r="T46" s="299">
        <f t="shared" si="1"/>
        <v>0</v>
      </c>
    </row>
    <row r="47" spans="4:21" ht="12.75" x14ac:dyDescent="0.15">
      <c r="D47" s="82"/>
      <c r="E47" s="82"/>
      <c r="F47" s="82"/>
      <c r="G47" s="82"/>
      <c r="H47" s="82"/>
      <c r="I47" s="82"/>
      <c r="J47" s="82"/>
      <c r="K47" s="82"/>
      <c r="L47" s="82"/>
      <c r="M47" s="239"/>
      <c r="N47" s="239"/>
      <c r="O47" s="109"/>
      <c r="P47" s="109"/>
      <c r="Q47" s="109"/>
      <c r="R47" s="109"/>
      <c r="S47" s="109"/>
      <c r="T47" s="299">
        <f t="shared" si="1"/>
        <v>0</v>
      </c>
    </row>
    <row r="48" spans="4:21" ht="48" x14ac:dyDescent="0.15">
      <c r="D48" s="50"/>
      <c r="E48" s="50"/>
      <c r="F48" s="50"/>
      <c r="G48" s="50"/>
      <c r="H48" s="50"/>
      <c r="I48" s="50"/>
      <c r="J48" s="50"/>
      <c r="K48" s="50"/>
      <c r="L48" s="50"/>
      <c r="M48" s="233" t="s">
        <v>8</v>
      </c>
      <c r="N48" s="233"/>
      <c r="O48" s="113">
        <f>O37+O32</f>
        <v>37921724</v>
      </c>
      <c r="P48" s="104"/>
      <c r="Q48" s="104"/>
      <c r="R48" s="104"/>
      <c r="S48" s="104">
        <f>S37+S32</f>
        <v>38524142</v>
      </c>
      <c r="T48" s="299">
        <f t="shared" si="1"/>
        <v>-602418</v>
      </c>
    </row>
    <row r="49" spans="4:20" ht="12.75" x14ac:dyDescent="0.15">
      <c r="D49" s="50"/>
      <c r="E49" s="50"/>
      <c r="F49" s="50"/>
      <c r="G49" s="50"/>
      <c r="H49" s="50"/>
      <c r="I49" s="50"/>
      <c r="J49" s="50"/>
      <c r="K49" s="50"/>
      <c r="L49" s="50"/>
      <c r="M49" s="239"/>
      <c r="N49" s="239"/>
      <c r="O49" s="104"/>
      <c r="P49" s="104"/>
      <c r="Q49" s="104"/>
      <c r="R49" s="104"/>
      <c r="S49" s="104"/>
      <c r="T49" s="299">
        <f t="shared" si="1"/>
        <v>0</v>
      </c>
    </row>
    <row r="50" spans="4:20" ht="12.75" x14ac:dyDescent="0.15">
      <c r="D50" s="50"/>
      <c r="E50" s="50"/>
      <c r="F50" s="50"/>
      <c r="G50" s="50"/>
      <c r="H50" s="50"/>
      <c r="I50" s="50"/>
      <c r="J50" s="50"/>
      <c r="K50" s="50"/>
      <c r="L50" s="50"/>
      <c r="M50" s="519" t="s">
        <v>9</v>
      </c>
      <c r="N50" s="519"/>
      <c r="O50" s="74">
        <f>O29+O32+O37</f>
        <v>42400728</v>
      </c>
      <c r="P50" s="106"/>
      <c r="Q50" s="106"/>
      <c r="R50" s="106"/>
      <c r="S50" s="106">
        <f>S29+S32+S37</f>
        <v>43054806</v>
      </c>
      <c r="T50" s="299">
        <f t="shared" si="1"/>
        <v>-654078</v>
      </c>
    </row>
    <row r="51" spans="4:20" ht="12.75" x14ac:dyDescent="0.15">
      <c r="T51" s="300"/>
    </row>
    <row r="52" spans="4:20" ht="12.75" x14ac:dyDescent="0.15">
      <c r="T52" s="300"/>
    </row>
    <row r="53" spans="4:20" ht="12.75" x14ac:dyDescent="0.15">
      <c r="T53" s="300"/>
    </row>
  </sheetData>
  <mergeCells count="56">
    <mergeCell ref="P6:S6"/>
    <mergeCell ref="D6:H6"/>
    <mergeCell ref="D7:H7"/>
    <mergeCell ref="D5:H5"/>
    <mergeCell ref="D28:H28"/>
    <mergeCell ref="D22:H22"/>
    <mergeCell ref="D26:H26"/>
    <mergeCell ref="D25:H25"/>
    <mergeCell ref="D18:H18"/>
    <mergeCell ref="M16:N16"/>
    <mergeCell ref="D17:H17"/>
    <mergeCell ref="M18:N18"/>
    <mergeCell ref="M11:N11"/>
    <mergeCell ref="D13:H13"/>
    <mergeCell ref="M13:N13"/>
    <mergeCell ref="D11:H11"/>
    <mergeCell ref="M20:N20"/>
    <mergeCell ref="D21:H21"/>
    <mergeCell ref="D19:H19"/>
    <mergeCell ref="D20:H20"/>
    <mergeCell ref="M19:N19"/>
    <mergeCell ref="M21:N21"/>
    <mergeCell ref="M22:N22"/>
    <mergeCell ref="D23:H23"/>
    <mergeCell ref="D24:H24"/>
    <mergeCell ref="M23:N23"/>
    <mergeCell ref="M24:N24"/>
    <mergeCell ref="J4:K4"/>
    <mergeCell ref="P4:S4"/>
    <mergeCell ref="D12:H12"/>
    <mergeCell ref="M12:N12"/>
    <mergeCell ref="M15:N15"/>
    <mergeCell ref="D15:H15"/>
    <mergeCell ref="D10:H10"/>
    <mergeCell ref="M10:N10"/>
    <mergeCell ref="M7:N7"/>
    <mergeCell ref="D8:H8"/>
    <mergeCell ref="D9:H9"/>
    <mergeCell ref="M8:N8"/>
    <mergeCell ref="M9:N9"/>
    <mergeCell ref="M5:N5"/>
    <mergeCell ref="J6:K6"/>
    <mergeCell ref="M6:N6"/>
    <mergeCell ref="M50:N50"/>
    <mergeCell ref="D30:H30"/>
    <mergeCell ref="M34:N34"/>
    <mergeCell ref="M35:N35"/>
    <mergeCell ref="M41:N41"/>
    <mergeCell ref="M45:N45"/>
    <mergeCell ref="M33:N33"/>
    <mergeCell ref="M42:N42"/>
    <mergeCell ref="M44:N44"/>
    <mergeCell ref="M38:N38"/>
    <mergeCell ref="M39:N39"/>
    <mergeCell ref="M40:N40"/>
    <mergeCell ref="M46:N46"/>
  </mergeCells>
  <pageMargins left="0.70866141732283472" right="0.70866141732283472" top="0.74803149606299213" bottom="0.74803149606299213" header="0.31496062992125984" footer="0.31496062992125984"/>
  <pageSetup paperSize="9" scale="51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Analitico del Activo</vt:lpstr>
      <vt:lpstr>Hoja2</vt:lpstr>
      <vt:lpstr>varicacion sacg</vt:lpstr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2024-04-05T18:20:28Z</cp:lastPrinted>
  <dcterms:created xsi:type="dcterms:W3CDTF">2009-06-17T07:33:19Z</dcterms:created>
  <dcterms:modified xsi:type="dcterms:W3CDTF">2024-04-09T17:34:53Z</dcterms:modified>
</cp:coreProperties>
</file>