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financiero 2023\junio 2023\"/>
    </mc:Choice>
  </mc:AlternateContent>
  <bookViews>
    <workbookView xWindow="0" yWindow="0" windowWidth="20490" windowHeight="7050"/>
  </bookViews>
  <sheets>
    <sheet name="Analitico del Activo" sheetId="9" r:id="rId1"/>
    <sheet name="Hoja2" sheetId="11" r:id="rId2"/>
    <sheet name="varicacion sacg" sheetId="10" r:id="rId3"/>
    <sheet name="VARIACION" sheetId="6" r:id="rId4"/>
    <sheet name="FLUJO DE EFCTIVO" sheetId="4" r:id="rId5"/>
    <sheet name="ESTADO DE CAMBIOS EN LA SITUAC" sheetId="3" r:id="rId6"/>
    <sheet name="ESTADO DE ACTIVIDADES" sheetId="2" r:id="rId7"/>
    <sheet name="EDO SITUACION  19 (2)" sheetId="7" r:id="rId8"/>
    <sheet name="Hoja1" sheetId="12" r:id="rId9"/>
  </sheets>
  <calcPr calcId="162913"/>
</workbook>
</file>

<file path=xl/calcChain.xml><?xml version="1.0" encoding="utf-8"?>
<calcChain xmlns="http://schemas.openxmlformats.org/spreadsheetml/2006/main">
  <c r="J33" i="10" l="1"/>
  <c r="L33" i="10"/>
  <c r="L32" i="10"/>
  <c r="J20" i="10"/>
  <c r="J18" i="10"/>
  <c r="J17" i="10"/>
  <c r="L16" i="10"/>
  <c r="I27" i="4" l="1"/>
  <c r="I26" i="4"/>
  <c r="I25" i="4"/>
  <c r="G21" i="4"/>
  <c r="G19" i="4"/>
  <c r="G21" i="2" l="1"/>
  <c r="W39" i="12"/>
  <c r="W37" i="12"/>
  <c r="W7" i="12"/>
  <c r="W8" i="12"/>
  <c r="W9" i="12"/>
  <c r="W10" i="12"/>
  <c r="W11" i="12"/>
  <c r="W12" i="12"/>
  <c r="W13" i="12"/>
  <c r="W14" i="12"/>
  <c r="W16" i="12"/>
  <c r="W17" i="12"/>
  <c r="W18" i="12"/>
  <c r="W19" i="12"/>
  <c r="W20" i="12"/>
  <c r="W21" i="12"/>
  <c r="W22" i="12"/>
  <c r="W23" i="12"/>
  <c r="W24" i="12"/>
  <c r="W26" i="12"/>
  <c r="W27" i="12"/>
  <c r="W29" i="12"/>
  <c r="W30" i="12"/>
  <c r="W32" i="12"/>
  <c r="W33" i="12"/>
  <c r="W34" i="12"/>
  <c r="W35" i="12"/>
  <c r="W40" i="12"/>
  <c r="W41" i="12"/>
  <c r="W42" i="12"/>
  <c r="W43" i="12"/>
  <c r="W44" i="12"/>
  <c r="W45" i="12"/>
  <c r="W46" i="12"/>
  <c r="W48" i="12"/>
  <c r="W50" i="12"/>
  <c r="W51" i="12"/>
  <c r="W6" i="12"/>
  <c r="O7" i="12"/>
  <c r="O8" i="12"/>
  <c r="O9" i="12"/>
  <c r="O10" i="12"/>
  <c r="O11" i="12"/>
  <c r="O12" i="12"/>
  <c r="O13" i="12"/>
  <c r="O15" i="12"/>
  <c r="O16" i="12"/>
  <c r="O17" i="12"/>
  <c r="O18" i="12"/>
  <c r="O19" i="12"/>
  <c r="O20" i="12"/>
  <c r="O21" i="12"/>
  <c r="O22" i="12"/>
  <c r="O23" i="12"/>
  <c r="O24" i="12"/>
  <c r="O25" i="12"/>
  <c r="O26" i="12"/>
  <c r="O28" i="12"/>
  <c r="O6" i="12"/>
  <c r="V43" i="12"/>
  <c r="R43" i="12"/>
  <c r="R38" i="12"/>
  <c r="W38" i="12" s="1"/>
  <c r="R37" i="12"/>
  <c r="V36" i="12"/>
  <c r="V31" i="12"/>
  <c r="R31" i="12"/>
  <c r="W31" i="12" s="1"/>
  <c r="M27" i="12"/>
  <c r="L27" i="12"/>
  <c r="O27" i="12" s="1"/>
  <c r="V25" i="12"/>
  <c r="S25" i="12"/>
  <c r="R25" i="12"/>
  <c r="W25" i="12" s="1"/>
  <c r="S15" i="12"/>
  <c r="V28" i="12" s="1"/>
  <c r="R15" i="12"/>
  <c r="R28" i="12" s="1"/>
  <c r="M14" i="12"/>
  <c r="M29" i="12" s="1"/>
  <c r="L14" i="12"/>
  <c r="Q43" i="7"/>
  <c r="S28" i="12" l="1"/>
  <c r="W28" i="12" s="1"/>
  <c r="L29" i="12"/>
  <c r="O29" i="12" s="1"/>
  <c r="V47" i="12"/>
  <c r="V49" i="12" s="1"/>
  <c r="R36" i="12"/>
  <c r="O14" i="12"/>
  <c r="W15" i="12"/>
  <c r="R49" i="12"/>
  <c r="W49" i="12" s="1"/>
  <c r="Q46" i="4"/>
  <c r="F22" i="4"/>
  <c r="V13" i="7"/>
  <c r="R47" i="12" l="1"/>
  <c r="W47" i="12" s="1"/>
  <c r="W36" i="12"/>
  <c r="U49" i="7"/>
  <c r="Q49" i="7"/>
  <c r="Q44" i="7"/>
  <c r="U42" i="7"/>
  <c r="Q42" i="7"/>
  <c r="U37" i="7"/>
  <c r="Q37" i="7"/>
  <c r="L33" i="7"/>
  <c r="K33" i="7"/>
  <c r="U31" i="7"/>
  <c r="R31" i="7"/>
  <c r="Q31" i="7"/>
  <c r="R21" i="7"/>
  <c r="Q21" i="7"/>
  <c r="Q34" i="7" s="1"/>
  <c r="L20" i="7"/>
  <c r="K20" i="7"/>
  <c r="H62" i="2"/>
  <c r="G62" i="2"/>
  <c r="H55" i="2"/>
  <c r="G55" i="2"/>
  <c r="H49" i="2"/>
  <c r="G49" i="2"/>
  <c r="H45" i="2"/>
  <c r="G45" i="2"/>
  <c r="H35" i="2"/>
  <c r="G35" i="2"/>
  <c r="H31" i="2"/>
  <c r="H65" i="2" s="1"/>
  <c r="G31" i="2"/>
  <c r="G65" i="2" s="1"/>
  <c r="H21" i="2"/>
  <c r="H18" i="2"/>
  <c r="G18" i="2"/>
  <c r="H10" i="2"/>
  <c r="H28" i="2" s="1"/>
  <c r="G10" i="2"/>
  <c r="G61" i="3"/>
  <c r="F61" i="3"/>
  <c r="G55" i="3"/>
  <c r="F55" i="3"/>
  <c r="G50" i="3"/>
  <c r="F50" i="3"/>
  <c r="G48" i="3"/>
  <c r="F48" i="3"/>
  <c r="G40" i="3"/>
  <c r="F40" i="3"/>
  <c r="G30" i="3"/>
  <c r="G29" i="3" s="1"/>
  <c r="F30" i="3"/>
  <c r="F29" i="3" s="1"/>
  <c r="G18" i="3"/>
  <c r="F18" i="3"/>
  <c r="G9" i="3"/>
  <c r="F9" i="3"/>
  <c r="F8" i="3" s="1"/>
  <c r="F71" i="4"/>
  <c r="F70" i="4" s="1"/>
  <c r="G70" i="4"/>
  <c r="I64" i="4"/>
  <c r="F64" i="4"/>
  <c r="I63" i="4"/>
  <c r="F63" i="4"/>
  <c r="I58" i="4"/>
  <c r="F58" i="4"/>
  <c r="I57" i="4"/>
  <c r="I68" i="4" s="1"/>
  <c r="F57" i="4"/>
  <c r="F68" i="4" s="1"/>
  <c r="P54" i="4"/>
  <c r="P51" i="4"/>
  <c r="Q51" i="4" s="1"/>
  <c r="G50" i="4"/>
  <c r="S46" i="4"/>
  <c r="H45" i="4"/>
  <c r="P39" i="4"/>
  <c r="F48" i="4" s="1"/>
  <c r="F45" i="4" s="1"/>
  <c r="F27" i="4"/>
  <c r="F26" i="4"/>
  <c r="F25" i="4"/>
  <c r="G24" i="4"/>
  <c r="F21" i="4"/>
  <c r="F19" i="4"/>
  <c r="G12" i="4"/>
  <c r="P43" i="6"/>
  <c r="P42" i="6"/>
  <c r="P41" i="6"/>
  <c r="N41" i="6"/>
  <c r="L41" i="6"/>
  <c r="J41" i="6"/>
  <c r="H41" i="6"/>
  <c r="P39" i="6"/>
  <c r="P38" i="6"/>
  <c r="P37" i="6"/>
  <c r="P36" i="6"/>
  <c r="P35" i="6"/>
  <c r="N34" i="6"/>
  <c r="L34" i="6"/>
  <c r="J34" i="6"/>
  <c r="H34" i="6"/>
  <c r="P31" i="6"/>
  <c r="P29" i="6" s="1"/>
  <c r="N29" i="6"/>
  <c r="L29" i="6"/>
  <c r="J29" i="6"/>
  <c r="H29" i="6"/>
  <c r="P23" i="6"/>
  <c r="N23" i="6"/>
  <c r="N27" i="6" s="1"/>
  <c r="L23" i="6"/>
  <c r="J23" i="6"/>
  <c r="H23" i="6"/>
  <c r="P21" i="6"/>
  <c r="P20" i="6"/>
  <c r="P19" i="6"/>
  <c r="P18" i="6"/>
  <c r="P17" i="6"/>
  <c r="P16" i="6" s="1"/>
  <c r="N16" i="6"/>
  <c r="L16" i="6"/>
  <c r="J16" i="6"/>
  <c r="H16" i="6"/>
  <c r="P14" i="6"/>
  <c r="P11" i="6"/>
  <c r="N11" i="6"/>
  <c r="L11" i="6"/>
  <c r="J11" i="6"/>
  <c r="J27" i="6" s="1"/>
  <c r="J45" i="6" s="1"/>
  <c r="H11" i="6"/>
  <c r="H27" i="6" s="1"/>
  <c r="H45" i="6" s="1"/>
  <c r="U33" i="10"/>
  <c r="U32" i="10"/>
  <c r="L31" i="10"/>
  <c r="J31" i="10"/>
  <c r="O25" i="10"/>
  <c r="J25" i="10"/>
  <c r="U20" i="10"/>
  <c r="U18" i="10"/>
  <c r="U17" i="10"/>
  <c r="U16" i="10"/>
  <c r="L15" i="10"/>
  <c r="J15" i="10"/>
  <c r="H15" i="10"/>
  <c r="H25" i="10" s="1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B28" i="9"/>
  <c r="E28" i="9" s="1"/>
  <c r="F28" i="9" s="1"/>
  <c r="C27" i="9"/>
  <c r="C26" i="9" s="1"/>
  <c r="C25" i="9" s="1"/>
  <c r="F20" i="9"/>
  <c r="E20" i="9"/>
  <c r="E14" i="9"/>
  <c r="F14" i="9" s="1"/>
  <c r="E13" i="9"/>
  <c r="F13" i="9" s="1"/>
  <c r="F12" i="9"/>
  <c r="E12" i="9"/>
  <c r="E23" i="9" l="1"/>
  <c r="F23" i="9" s="1"/>
  <c r="D22" i="9"/>
  <c r="E25" i="9"/>
  <c r="F25" i="9" s="1"/>
  <c r="C24" i="9"/>
  <c r="L27" i="6"/>
  <c r="P27" i="6"/>
  <c r="U53" i="7"/>
  <c r="B27" i="9"/>
  <c r="F12" i="4"/>
  <c r="L35" i="7"/>
  <c r="U34" i="7"/>
  <c r="Q53" i="7"/>
  <c r="U31" i="10"/>
  <c r="J41" i="10"/>
  <c r="U15" i="10"/>
  <c r="U25" i="10" s="1"/>
  <c r="P34" i="6"/>
  <c r="G28" i="2"/>
  <c r="H67" i="2"/>
  <c r="L45" i="6"/>
  <c r="P45" i="6" s="1"/>
  <c r="T45" i="6" s="1"/>
  <c r="G54" i="4"/>
  <c r="I41" i="4"/>
  <c r="Q54" i="4"/>
  <c r="F53" i="4" s="1"/>
  <c r="F50" i="4" s="1"/>
  <c r="F54" i="4" s="1"/>
  <c r="I9" i="3"/>
  <c r="G8" i="3"/>
  <c r="I10" i="3" s="1"/>
  <c r="J10" i="3" s="1"/>
  <c r="F24" i="4"/>
  <c r="F41" i="4" s="1"/>
  <c r="G67" i="2"/>
  <c r="U55" i="7"/>
  <c r="R34" i="7"/>
  <c r="Q55" i="7"/>
  <c r="K35" i="7"/>
  <c r="U41" i="10"/>
  <c r="L25" i="10"/>
  <c r="L41" i="10" s="1"/>
  <c r="E27" i="9" l="1"/>
  <c r="F27" i="9" s="1"/>
  <c r="B26" i="9"/>
  <c r="C19" i="9"/>
  <c r="E24" i="9"/>
  <c r="F24" i="9" s="1"/>
  <c r="E22" i="9"/>
  <c r="F22" i="9" s="1"/>
  <c r="D21" i="9"/>
  <c r="M44" i="4"/>
  <c r="M41" i="4"/>
  <c r="M52" i="4" s="1"/>
  <c r="E21" i="9" l="1"/>
  <c r="F21" i="9" s="1"/>
  <c r="D19" i="9"/>
  <c r="E26" i="9"/>
  <c r="F26" i="9" s="1"/>
  <c r="B19" i="9"/>
  <c r="E19" i="9" s="1"/>
  <c r="F19" i="9" s="1"/>
  <c r="B17" i="9"/>
  <c r="E17" i="9"/>
  <c r="F17" i="9"/>
  <c r="D17" i="9"/>
  <c r="D15" i="9"/>
  <c r="C11" i="9"/>
  <c r="F11" i="9"/>
  <c r="F15" i="9"/>
  <c r="E15" i="9"/>
  <c r="C16" i="9"/>
  <c r="E16" i="9"/>
  <c r="F16" i="9"/>
  <c r="D18" i="9"/>
  <c r="B18" i="9"/>
  <c r="E18" i="9"/>
  <c r="F18" i="9"/>
  <c r="C17" i="9"/>
  <c r="D16" i="9"/>
  <c r="D11" i="9"/>
  <c r="C15" i="9"/>
  <c r="B15" i="9"/>
  <c r="B11" i="9"/>
  <c r="E11" i="9"/>
  <c r="C18" i="9"/>
</calcChain>
</file>

<file path=xl/sharedStrings.xml><?xml version="1.0" encoding="utf-8"?>
<sst xmlns="http://schemas.openxmlformats.org/spreadsheetml/2006/main" count="482" uniqueCount="233">
  <si>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</si>
  <si>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</si>
  <si>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</si>
  <si>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</si>
  <si>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</si>
  <si>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</si>
  <si>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</si>
  <si>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</si>
  <si>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</si>
  <si>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</si>
  <si>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</si>
  <si>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</si>
  <si>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</si>
  <si>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</si>
  <si>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</si>
  <si>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</si>
  <si>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</si>
  <si>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</si>
  <si>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</si>
  <si>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</si>
  <si>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</si>
  <si>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</si>
  <si>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</si>
  <si>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</si>
  <si>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</si>
  <si>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</si>
  <si>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</si>
  <si>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</si>
  <si>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</si>
  <si>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</si>
  <si>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</si>
  <si>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</si>
  <si>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</si>
  <si>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</si>
  <si>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</si>
  <si>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</si>
  <si>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</si>
  <si>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</si>
  <si>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</si>
  <si>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</si>
  <si>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</si>
  <si>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</si>
  <si>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</si>
  <si>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</si>
  <si>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</si>
  <si>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</si>
  <si>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</si>
  <si>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</si>
  <si>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</si>
  <si>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</si>
  <si>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</si>
  <si>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</si>
  <si>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</si>
  <si>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</si>
  <si>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</si>
  <si>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</si>
  <si>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</si>
  <si>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</si>
  <si>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</si>
  <si>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</si>
  <si>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</si>
  <si>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</si>
  <si>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</si>
  <si>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</si>
  <si>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</si>
  <si>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</si>
  <si>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</si>
  <si>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</si>
  <si>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</si>
  <si>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</si>
  <si>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</si>
  <si>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</si>
  <si>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</si>
  <si>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</si>
  <si>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</si>
  <si>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</si>
  <si>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</si>
  <si>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</si>
  <si>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</si>
  <si>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</si>
  <si>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</si>
  <si>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</si>
  <si>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</si>
  <si>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</si>
  <si>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</si>
  <si>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</si>
  <si>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</si>
  <si>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</si>
  <si>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</si>
  <si>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</si>
  <si>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</si>
  <si>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</si>
  <si>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</si>
  <si>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</si>
  <si>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</si>
  <si>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</si>
  <si>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</si>
  <si>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</si>
  <si>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</si>
  <si>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</si>
  <si>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</si>
  <si>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</si>
  <si>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</si>
  <si>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</si>
  <si>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</si>
  <si>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</si>
  <si>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</si>
  <si>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</si>
  <si>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</si>
  <si>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</si>
  <si>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</si>
  <si>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</si>
  <si>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</si>
  <si>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</si>
  <si>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</si>
  <si>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</si>
  <si>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</si>
  <si>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</si>
  <si>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</si>
  <si>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</si>
  <si>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</si>
  <si>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</si>
  <si>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</si>
  <si>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</si>
  <si>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</si>
  <si>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</si>
  <si>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</si>
  <si>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</si>
  <si>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</si>
  <si>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</si>
  <si>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</si>
  <si>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</si>
  <si>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</si>
  <si>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</si>
  <si>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</si>
  <si>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</si>
  <si>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</si>
  <si>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</si>
  <si>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</si>
  <si>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</si>
  <si>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</si>
  <si>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</si>
  <si>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</si>
  <si>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</si>
  <si>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</si>
  <si>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</si>
  <si>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</si>
  <si>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</si>
  <si>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</si>
  <si>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</si>
  <si>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</si>
  <si>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</si>
  <si>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</si>
  <si>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</si>
  <si>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</si>
  <si>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</si>
  <si>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</si>
  <si>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</si>
  <si>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</si>
  <si>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</si>
  <si>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</si>
  <si>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</si>
  <si>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</si>
  <si>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</si>
  <si>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</si>
  <si>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</si>
  <si>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</si>
  <si>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</si>
  <si>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 xml:space="preserve">Hacienda Pública/Patrimonio Contribuido
</t>
  </si>
  <si>
    <t>Hacienda Pública/Patrimonio Generado del Ejercicio</t>
  </si>
  <si>
    <t>Exceso o Insuficiencia en la Actualización de la Hacienda Pública/Patrimonio</t>
  </si>
  <si>
    <t>Total</t>
  </si>
  <si>
    <t>Actualización de la Hacienda Pública/Patrimonio</t>
  </si>
  <si>
    <t>Resultados del Ejercicio (Ahorro/Desahorro)</t>
  </si>
  <si>
    <t>Rectificaciones de Resultados de Ejercicios Anteriores</t>
  </si>
  <si>
    <t>Resultado por Tenencia de Activos No Monetarios</t>
  </si>
  <si>
    <t>Cambios en la Hacienda Pública/Patrimonio Contribuido 2019</t>
  </si>
  <si>
    <t>Cambios en el Exceso o Insuficiencia en la Actualización de la Hacienda Pública/Patriminio Neto de 2019</t>
  </si>
  <si>
    <t>Resultado por Tenerncia de Activos No Monetarios</t>
  </si>
  <si>
    <t>Hacienda Pública/Patrimonio Generado de Ejercicios Anteriores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</si>
  <si>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</si>
  <si>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</si>
  <si>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</si>
  <si>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</si>
  <si>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</si>
  <si>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</si>
  <si>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</si>
  <si>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</si>
  <si>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</si>
  <si>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</si>
  <si>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</si>
  <si>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</si>
  <si>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</si>
  <si>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Pública/Patrimoni Neto de 2021</t>
  </si>
  <si>
    <t>Hacienda Pública/Patrimonio Generado Neto 2021</t>
  </si>
  <si>
    <t>Exceso o Insuficiencia en la Actualización de la Hacienda Pública/Patrimonio Neto 2021</t>
  </si>
  <si>
    <t>Hacienda Pública/Patromonio Neto Final 2021</t>
  </si>
  <si>
    <t>Variaciones en la Hacienda Pública/Patrimonio Generado Neto de 2022</t>
  </si>
  <si>
    <t>Hacienda Pública/Patrimonio Neto Final 2022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</si>
  <si>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</si>
  <si>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</si>
  <si>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</si>
  <si>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</si>
  <si>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</si>
  <si>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</si>
  <si>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</si>
  <si>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</si>
  <si>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</si>
  <si>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</si>
  <si>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</si>
  <si>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</si>
  <si>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</si>
  <si>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</si>
  <si>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</si>
  <si>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</si>
  <si>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</si>
  <si>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</si>
  <si>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</si>
  <si>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</si>
  <si>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</si>
  <si>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</si>
  <si>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>DR. NAZARET LÓPEZ DÁVILA</t>
  </si>
  <si>
    <t>LIC. JORGE HERVERT SCHEKAIBAN</t>
  </si>
  <si>
    <t>DIRECTOR GENERAL</t>
  </si>
  <si>
    <t xml:space="preserve">ADMINISTRADOR </t>
  </si>
  <si>
    <t xml:space="preserve">HACIENDA PÚBLICA/PATRIMONIO CONTRIBUIDO NETO DE 2022 </t>
  </si>
  <si>
    <t xml:space="preserve">HACIENDA PÚBLICA /PATRIMONIO GENERADO NETO DE 2022 </t>
  </si>
  <si>
    <t xml:space="preserve">EXCESO O INSUFICIENCIA EN LA ACTUALIZACIÓN DE LA HACIENDA PÚBLICA/ PATRIMONIO NETO DE 2022 </t>
  </si>
  <si>
    <t xml:space="preserve">HACIENDA PÚBLICA / PATRIMONIO  NETO  FINAL DE 2022 </t>
  </si>
  <si>
    <t xml:space="preserve">CAMBIOS EN LA HACIENDA PÚBLICA/PATRIMONIO CONTRIBUIDO NETO DE 2023 </t>
  </si>
  <si>
    <t xml:space="preserve">VARIACIONES DE LA HACIENDA PÚBLICA / PATRIMONIO GENERADO NETO DE 2023 </t>
  </si>
  <si>
    <t xml:space="preserve">CAMBIOS EN EL EXCESO O INSUFICIENCIA EN LA ACTUALIZACIÓN DE LA HACIENDA PÚBLICA/ PATRIMONIO NETO DE 2023 </t>
  </si>
  <si>
    <t xml:space="preserve">HACIENDA PÚBLICA / PATRIMONIO NETO FINAL DE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</si>
</sst>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4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Microsoft Sans Serif"/>
      <family val="2"/>
    </font>
    <font>
      <sz val="7"/>
      <color rgb="FF000000"/>
      <name val="Microsoft Sans Serif"/>
      <family val="2"/>
    </font>
    <font>
      <b/>
      <sz val="8"/>
      <name val="Microsoft Sans Serif"/>
      <family val="2"/>
    </font>
    <font>
      <sz val="7"/>
      <name val="Microsoft Sans Serif"/>
      <family val="2"/>
    </font>
    <font>
      <b/>
      <sz val="8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</font>
    <font>
      <sz val="8"/>
      <color theme="1"/>
      <name val="Tahoma"/>
      <family val="2"/>
    </font>
    <font>
      <b/>
      <u/>
      <sz val="9"/>
      <color theme="1"/>
      <name val="Arial"/>
      <family val="2"/>
    </font>
    <font>
      <b/>
      <sz val="9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9"/>
      <color theme="1"/>
      <name val="Tahoma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8"/>
      <color indexed="9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4"/>
      <color rgb="FF000000"/>
      <name val="Arial"/>
      <family val="2"/>
    </font>
    <font>
      <b/>
      <u/>
      <sz val="14"/>
      <color rgb="FF000000"/>
      <name val="Arial"/>
      <family val="2"/>
    </font>
    <font>
      <sz val="14"/>
      <color rgb="FF000000"/>
      <name val="Tahoma"/>
      <family val="2"/>
    </font>
    <font>
      <b/>
      <sz val="14"/>
      <color rgb="FF000000"/>
      <name val="Arial"/>
      <family val="2"/>
    </font>
    <font>
      <b/>
      <u/>
      <sz val="14"/>
      <color rgb="FF808080"/>
      <name val="Arial"/>
      <family val="2"/>
    </font>
    <font>
      <sz val="14"/>
      <color rgb="FF808080"/>
      <name val="Arial"/>
      <family val="2"/>
    </font>
    <font>
      <b/>
      <sz val="14"/>
      <color rgb="FF808080"/>
      <name val="Arial"/>
      <family val="2"/>
    </font>
    <font>
      <sz val="14"/>
      <color rgb="FFFF0000"/>
      <name val="Arial"/>
      <family val="2"/>
    </font>
    <font>
      <sz val="14"/>
      <color theme="1"/>
      <name val="Arial"/>
      <family val="2"/>
    </font>
    <font>
      <b/>
      <sz val="10"/>
      <color rgb="FF000000"/>
      <name val="Microsoft Sans Serif"/>
      <family val="2"/>
    </font>
    <font>
      <b/>
      <sz val="10"/>
      <color indexed="8"/>
      <name val="Arial"/>
      <family val="2"/>
    </font>
    <font>
      <b/>
      <sz val="10"/>
      <color theme="1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4" tint="0.59999389629810485"/>
        <bgColor indexed="64"/>
      </patternFill>
    </fill>
  </fills>
  <borders count="62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/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dotted">
        <color rgb="FF000000"/>
      </bottom>
      <diagonal/>
    </border>
    <border>
      <left/>
      <right style="thin">
        <color indexed="64"/>
      </right>
      <top style="thin">
        <color indexed="64"/>
      </top>
      <bottom style="dotted">
        <color rgb="FF000000"/>
      </bottom>
      <diagonal/>
    </border>
    <border>
      <left/>
      <right/>
      <top style="thin">
        <color indexed="64"/>
      </top>
      <bottom style="dotted">
        <color rgb="FF000000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32" fillId="0" borderId="0" applyFont="0" applyFill="0" applyBorder="0" applyAlignment="0" applyProtection="0"/>
  </cellStyleXfs>
  <cellXfs count="592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righ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0" fontId="20" fillId="10" borderId="17" xfId="0" applyFont="1" applyFill="1" applyBorder="1" applyAlignment="1">
      <alignment horizontal="left" wrapText="1"/>
    </xf>
    <xf numFmtId="7" fontId="22" fillId="10" borderId="17" xfId="0" applyNumberFormat="1" applyFont="1" applyFill="1" applyBorder="1" applyAlignment="1">
      <alignment horizontal="right" vertical="center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21" fillId="10" borderId="17" xfId="0" applyFont="1" applyFill="1" applyBorder="1" applyAlignment="1">
      <alignment horizontal="center" wrapText="1"/>
    </xf>
    <xf numFmtId="43" fontId="0" fillId="10" borderId="0" xfId="0" applyNumberFormat="1" applyFill="1" applyAlignment="1">
      <alignment horizontal="left" vertical="top" wrapText="1"/>
    </xf>
    <xf numFmtId="7" fontId="23" fillId="10" borderId="17" xfId="0" applyNumberFormat="1" applyFont="1" applyFill="1" applyBorder="1" applyAlignment="1">
      <alignment horizontal="righ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4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vertical="center" wrapText="1"/>
    </xf>
    <xf numFmtId="7" fontId="6" fillId="10" borderId="17" xfId="0" applyNumberFormat="1" applyFont="1" applyFill="1" applyBorder="1" applyAlignment="1">
      <alignment horizontal="right" vertical="center" wrapText="1"/>
    </xf>
    <xf numFmtId="7" fontId="5" fillId="10" borderId="17" xfId="0" applyNumberFormat="1" applyFont="1" applyFill="1" applyBorder="1" applyAlignment="1">
      <alignment horizontal="right" vertical="center" wrapText="1"/>
    </xf>
    <xf numFmtId="7" fontId="29" fillId="10" borderId="17" xfId="0" applyNumberFormat="1" applyFont="1" applyFill="1" applyBorder="1" applyAlignment="1">
      <alignment horizontal="right" vertical="center" wrapText="1"/>
    </xf>
    <xf numFmtId="7" fontId="30" fillId="10" borderId="17" xfId="0" applyNumberFormat="1" applyFont="1" applyFill="1" applyBorder="1" applyAlignment="1">
      <alignment horizontal="right" vertical="center" wrapText="1"/>
    </xf>
    <xf numFmtId="7" fontId="5" fillId="10" borderId="0" xfId="0" applyNumberFormat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/>
    </xf>
    <xf numFmtId="0" fontId="6" fillId="10" borderId="0" xfId="0" applyFont="1" applyFill="1" applyAlignment="1">
      <alignment horizontal="left" vertical="top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43" fontId="5" fillId="10" borderId="0" xfId="0" applyNumberFormat="1" applyFont="1" applyFill="1" applyAlignment="1">
      <alignment horizontal="righ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27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31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6" fillId="10" borderId="17" xfId="1" applyFont="1" applyFill="1" applyBorder="1" applyAlignment="1">
      <alignment horizontal="right" vertical="center" wrapText="1"/>
    </xf>
    <xf numFmtId="43" fontId="17" fillId="10" borderId="0" xfId="1" applyFont="1" applyFill="1" applyAlignment="1">
      <alignment horizontal="right" vertical="top" wrapText="1"/>
    </xf>
    <xf numFmtId="43" fontId="5" fillId="10" borderId="17" xfId="0" applyNumberFormat="1" applyFont="1" applyFill="1" applyBorder="1" applyAlignment="1">
      <alignment horizontal="right" vertical="center" wrapText="1"/>
    </xf>
    <xf numFmtId="0" fontId="5" fillId="2" borderId="0" xfId="0" applyFont="1" applyFill="1" applyAlignment="1">
      <alignment horizontal="lef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0" fontId="5" fillId="2" borderId="0" xfId="0" applyFon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7" fontId="28" fillId="12" borderId="14" xfId="0" applyNumberFormat="1" applyFont="1" applyFill="1" applyBorder="1" applyAlignment="1">
      <alignment horizontal="righ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0" fontId="15" fillId="2" borderId="0" xfId="0" applyFont="1" applyFill="1" applyAlignment="1">
      <alignment horizontal="left" vertical="top" wrapText="1" indent="2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left" vertical="center" wrapText="1"/>
    </xf>
    <xf numFmtId="0" fontId="7" fillId="10" borderId="17" xfId="0" applyFont="1" applyFill="1" applyBorder="1" applyAlignment="1">
      <alignment horizontal="center" vertical="center" wrapText="1"/>
    </xf>
    <xf numFmtId="0" fontId="33" fillId="10" borderId="0" xfId="0" applyFont="1" applyFill="1" applyAlignment="1">
      <alignment horizontal="left" vertical="top" wrapText="1"/>
    </xf>
    <xf numFmtId="7" fontId="28" fillId="10" borderId="17" xfId="0" applyNumberFormat="1" applyFont="1" applyFill="1" applyBorder="1" applyAlignment="1">
      <alignment horizontal="center" vertical="top" wrapText="1"/>
    </xf>
    <xf numFmtId="0" fontId="28" fillId="10" borderId="0" xfId="0" applyFont="1" applyFill="1" applyAlignment="1">
      <alignment horizontal="center" vertical="top" wrapText="1"/>
    </xf>
    <xf numFmtId="7" fontId="33" fillId="10" borderId="0" xfId="0" applyNumberFormat="1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wrapText="1"/>
    </xf>
    <xf numFmtId="0" fontId="5" fillId="2" borderId="0" xfId="0" applyFont="1" applyFill="1" applyAlignment="1">
      <alignment horizontal="left" vertical="top" indent="2"/>
    </xf>
    <xf numFmtId="0" fontId="5" fillId="2" borderId="0" xfId="0" applyFont="1" applyFill="1" applyAlignment="1">
      <alignment horizontal="left" vertical="top" wrapText="1" indent="2"/>
    </xf>
    <xf numFmtId="0" fontId="5" fillId="10" borderId="0" xfId="0" applyFont="1" applyFill="1" applyAlignment="1">
      <alignment horizontal="left" vertical="top" wrapText="1" indent="2"/>
    </xf>
    <xf numFmtId="0" fontId="5" fillId="10" borderId="0" xfId="0" applyFont="1" applyFill="1" applyAlignment="1">
      <alignment horizontal="left" vertical="top" indent="2"/>
    </xf>
    <xf numFmtId="0" fontId="27" fillId="2" borderId="0" xfId="0" applyFont="1" applyFill="1" applyAlignment="1">
      <alignment horizontal="left" vertical="top" wrapText="1"/>
    </xf>
    <xf numFmtId="0" fontId="27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27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27" fillId="2" borderId="0" xfId="0" applyNumberFormat="1" applyFont="1" applyFill="1" applyAlignment="1">
      <alignment horizontal="right" vertical="top" wrapText="1"/>
    </xf>
    <xf numFmtId="164" fontId="27" fillId="2" borderId="0" xfId="1" applyNumberFormat="1" applyFont="1" applyFill="1" applyAlignment="1">
      <alignment horizontal="right" vertical="top" wrapText="1"/>
    </xf>
    <xf numFmtId="0" fontId="0" fillId="10" borderId="0" xfId="0" applyFill="1" applyAlignment="1">
      <alignment horizontal="lef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164" fontId="34" fillId="10" borderId="35" xfId="1" applyNumberFormat="1" applyFont="1" applyFill="1" applyBorder="1" applyAlignment="1">
      <alignment horizontal="right" vertical="top" wrapText="1"/>
    </xf>
    <xf numFmtId="164" fontId="35" fillId="10" borderId="35" xfId="1" applyNumberFormat="1" applyFont="1" applyFill="1" applyBorder="1" applyAlignment="1">
      <alignment horizontal="right" vertical="top" wrapText="1"/>
    </xf>
    <xf numFmtId="164" fontId="28" fillId="12" borderId="35" xfId="1" applyNumberFormat="1" applyFont="1" applyFill="1" applyBorder="1" applyAlignment="1">
      <alignment horizontal="right" vertical="top" wrapText="1"/>
    </xf>
    <xf numFmtId="164" fontId="28" fillId="10" borderId="35" xfId="1" applyNumberFormat="1" applyFont="1" applyFill="1" applyBorder="1" applyAlignment="1">
      <alignment horizontal="right" vertical="top" wrapText="1"/>
    </xf>
    <xf numFmtId="164" fontId="8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164" fontId="35" fillId="12" borderId="35" xfId="1" applyNumberFormat="1" applyFont="1" applyFill="1" applyBorder="1" applyAlignment="1">
      <alignment horizontal="right" vertical="top" wrapText="1"/>
    </xf>
    <xf numFmtId="43" fontId="5" fillId="10" borderId="0" xfId="1" applyFont="1" applyFill="1" applyAlignment="1">
      <alignment horizontal="left" vertical="top" wrapText="1"/>
    </xf>
    <xf numFmtId="43" fontId="5" fillId="10" borderId="0" xfId="0" applyNumberFormat="1" applyFont="1" applyFill="1" applyAlignment="1">
      <alignment horizontal="left" vertical="top" wrapText="1"/>
    </xf>
    <xf numFmtId="0" fontId="3" fillId="0" borderId="42" xfId="0" applyFont="1" applyBorder="1"/>
    <xf numFmtId="0" fontId="3" fillId="0" borderId="43" xfId="0" applyFont="1" applyBorder="1"/>
    <xf numFmtId="0" fontId="3" fillId="0" borderId="17" xfId="0" applyFont="1" applyBorder="1"/>
    <xf numFmtId="0" fontId="3" fillId="0" borderId="45" xfId="0" applyFont="1" applyBorder="1"/>
    <xf numFmtId="0" fontId="36" fillId="0" borderId="17" xfId="0" applyNumberFormat="1" applyFont="1" applyFill="1" applyBorder="1" applyAlignment="1" applyProtection="1">
      <alignment vertical="center" wrapText="1"/>
    </xf>
    <xf numFmtId="0" fontId="37" fillId="0" borderId="17" xfId="0" applyNumberFormat="1" applyFont="1" applyFill="1" applyBorder="1" applyAlignment="1" applyProtection="1">
      <alignment horizontal="left" vertical="center" wrapText="1"/>
    </xf>
    <xf numFmtId="7" fontId="37" fillId="0" borderId="17" xfId="0" applyNumberFormat="1" applyFont="1" applyFill="1" applyBorder="1" applyAlignment="1" applyProtection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44" fillId="0" borderId="17" xfId="0" applyNumberFormat="1" applyFont="1" applyFill="1" applyBorder="1" applyAlignment="1" applyProtection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horizontal="right" wrapText="1"/>
    </xf>
    <xf numFmtId="164" fontId="45" fillId="2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14" fillId="2" borderId="0" xfId="0" applyFont="1" applyFill="1" applyAlignment="1">
      <alignment horizontal="left" vertical="top" wrapText="1"/>
    </xf>
    <xf numFmtId="7" fontId="6" fillId="10" borderId="0" xfId="1" applyNumberFormat="1" applyFont="1" applyFill="1" applyAlignment="1">
      <alignment horizontal="righ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7" fontId="31" fillId="12" borderId="14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0" fontId="5" fillId="10" borderId="17" xfId="0" applyFont="1" applyFill="1" applyBorder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0" fillId="2" borderId="41" xfId="0" applyFill="1" applyBorder="1" applyAlignment="1">
      <alignment horizontal="left" vertical="top" wrapText="1"/>
    </xf>
    <xf numFmtId="0" fontId="0" fillId="2" borderId="42" xfId="0" applyFill="1" applyBorder="1" applyAlignment="1">
      <alignment horizontal="left" vertical="top" wrapText="1"/>
    </xf>
    <xf numFmtId="0" fontId="0" fillId="2" borderId="43" xfId="0" applyFill="1" applyBorder="1" applyAlignment="1">
      <alignment horizontal="left" vertical="top" wrapText="1"/>
    </xf>
    <xf numFmtId="0" fontId="0" fillId="2" borderId="44" xfId="0" applyFill="1" applyBorder="1" applyAlignment="1">
      <alignment horizontal="left" vertical="top" wrapText="1"/>
    </xf>
    <xf numFmtId="0" fontId="0" fillId="2" borderId="17" xfId="0" applyFill="1" applyBorder="1" applyAlignment="1">
      <alignment horizontal="left" vertical="top" wrapText="1"/>
    </xf>
    <xf numFmtId="0" fontId="0" fillId="2" borderId="45" xfId="0" applyFill="1" applyBorder="1" applyAlignment="1">
      <alignment horizontal="left" vertical="top" wrapText="1"/>
    </xf>
    <xf numFmtId="0" fontId="4" fillId="2" borderId="44" xfId="0" applyFont="1" applyFill="1" applyBorder="1" applyAlignment="1">
      <alignment horizontal="left" vertical="top" wrapText="1"/>
    </xf>
    <xf numFmtId="0" fontId="20" fillId="0" borderId="44" xfId="0" applyFont="1" applyBorder="1"/>
    <xf numFmtId="0" fontId="4" fillId="2" borderId="17" xfId="0" applyFont="1" applyFill="1" applyBorder="1" applyAlignment="1">
      <alignment horizontal="right" vertical="top" wrapText="1"/>
    </xf>
    <xf numFmtId="0" fontId="4" fillId="2" borderId="45" xfId="0" applyFont="1" applyFill="1" applyBorder="1" applyAlignment="1">
      <alignment horizontal="left" vertical="top" wrapText="1"/>
    </xf>
    <xf numFmtId="0" fontId="15" fillId="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wrapText="1"/>
    </xf>
    <xf numFmtId="7" fontId="15" fillId="2" borderId="0" xfId="0" applyNumberFormat="1" applyFont="1" applyFill="1" applyAlignment="1">
      <alignment horizontal="left" vertical="top" wrapText="1"/>
    </xf>
    <xf numFmtId="7" fontId="15" fillId="10" borderId="0" xfId="0" applyNumberFormat="1" applyFont="1" applyFill="1" applyAlignment="1">
      <alignment horizontal="left" vertical="top" wrapText="1"/>
    </xf>
    <xf numFmtId="43" fontId="15" fillId="2" borderId="0" xfId="0" applyNumberFormat="1" applyFont="1" applyFill="1" applyAlignment="1">
      <alignment horizontal="left" vertical="top" wrapText="1"/>
    </xf>
    <xf numFmtId="164" fontId="15" fillId="10" borderId="0" xfId="0" applyNumberFormat="1" applyFont="1" applyFill="1" applyAlignment="1">
      <alignment horizontal="left" vertical="top" wrapText="1"/>
    </xf>
    <xf numFmtId="7" fontId="15" fillId="2" borderId="0" xfId="1" applyNumberFormat="1" applyFont="1" applyFill="1" applyAlignment="1">
      <alignment horizontal="left" vertical="top" wrapText="1"/>
    </xf>
    <xf numFmtId="43" fontId="5" fillId="10" borderId="17" xfId="1" applyFont="1" applyFill="1" applyBorder="1" applyAlignment="1">
      <alignment horizontal="left" vertical="top" wrapText="1"/>
    </xf>
    <xf numFmtId="43" fontId="15" fillId="10" borderId="0" xfId="0" applyNumberFormat="1" applyFont="1" applyFill="1" applyAlignment="1">
      <alignment horizontal="left" vertical="top" wrapText="1"/>
    </xf>
    <xf numFmtId="7" fontId="15" fillId="10" borderId="0" xfId="1" applyNumberFormat="1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center" vertical="top" wrapText="1"/>
    </xf>
    <xf numFmtId="7" fontId="5" fillId="10" borderId="17" xfId="0" applyNumberFormat="1" applyFont="1" applyFill="1" applyBorder="1" applyAlignment="1">
      <alignment horizontal="center" vertical="top" wrapText="1"/>
    </xf>
    <xf numFmtId="164" fontId="6" fillId="10" borderId="17" xfId="1" applyNumberFormat="1" applyFont="1" applyFill="1" applyBorder="1" applyAlignment="1">
      <alignment horizontal="right" vertical="top" wrapText="1"/>
    </xf>
    <xf numFmtId="164" fontId="5" fillId="10" borderId="17" xfId="0" applyNumberFormat="1" applyFont="1" applyFill="1" applyBorder="1" applyAlignment="1">
      <alignment horizontal="right" vertical="top" wrapText="1"/>
    </xf>
    <xf numFmtId="164" fontId="5" fillId="10" borderId="17" xfId="1" applyNumberFormat="1" applyFont="1" applyFill="1" applyBorder="1" applyAlignment="1">
      <alignment horizontal="right" vertical="top" wrapText="1"/>
    </xf>
    <xf numFmtId="164" fontId="6" fillId="10" borderId="17" xfId="0" applyNumberFormat="1" applyFont="1" applyFill="1" applyBorder="1" applyAlignment="1">
      <alignment horizontal="right" vertical="top" wrapText="1"/>
    </xf>
    <xf numFmtId="0" fontId="5" fillId="10" borderId="17" xfId="0" applyFont="1" applyFill="1" applyBorder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21" fillId="0" borderId="42" xfId="0" applyFont="1" applyBorder="1"/>
    <xf numFmtId="0" fontId="21" fillId="0" borderId="43" xfId="0" applyFont="1" applyBorder="1"/>
    <xf numFmtId="0" fontId="21" fillId="0" borderId="17" xfId="0" applyFont="1" applyBorder="1"/>
    <xf numFmtId="0" fontId="21" fillId="0" borderId="45" xfId="0" applyFont="1" applyBorder="1"/>
    <xf numFmtId="0" fontId="47" fillId="0" borderId="17" xfId="0" applyNumberFormat="1" applyFont="1" applyFill="1" applyBorder="1" applyAlignment="1" applyProtection="1">
      <alignment vertical="center" wrapText="1"/>
    </xf>
    <xf numFmtId="0" fontId="48" fillId="0" borderId="44" xfId="0" applyNumberFormat="1" applyFont="1" applyFill="1" applyBorder="1" applyAlignment="1" applyProtection="1">
      <alignment horizontal="left" vertical="center" wrapText="1"/>
    </xf>
    <xf numFmtId="0" fontId="48" fillId="0" borderId="17" xfId="0" applyNumberFormat="1" applyFont="1" applyFill="1" applyBorder="1" applyAlignment="1" applyProtection="1">
      <alignment horizontal="left" vertical="center" wrapText="1"/>
    </xf>
    <xf numFmtId="7" fontId="48" fillId="0" borderId="17" xfId="0" applyNumberFormat="1" applyFont="1" applyFill="1" applyBorder="1" applyAlignment="1" applyProtection="1">
      <alignment horizontal="right" vertical="center" wrapText="1"/>
    </xf>
    <xf numFmtId="7" fontId="48" fillId="0" borderId="45" xfId="0" applyNumberFormat="1" applyFont="1" applyFill="1" applyBorder="1" applyAlignment="1" applyProtection="1">
      <alignment horizontal="right" vertical="center" wrapText="1"/>
    </xf>
    <xf numFmtId="0" fontId="21" fillId="0" borderId="44" xfId="0" applyFont="1" applyBorder="1"/>
    <xf numFmtId="0" fontId="21" fillId="0" borderId="33" xfId="0" applyFont="1" applyBorder="1"/>
    <xf numFmtId="0" fontId="49" fillId="0" borderId="17" xfId="0" applyNumberFormat="1" applyFont="1" applyFill="1" applyBorder="1" applyAlignment="1" applyProtection="1">
      <alignment horizontal="left" vertical="top" wrapText="1"/>
    </xf>
    <xf numFmtId="0" fontId="21" fillId="0" borderId="51" xfId="0" applyFont="1" applyBorder="1"/>
    <xf numFmtId="0" fontId="21" fillId="0" borderId="53" xfId="0" applyFont="1" applyBorder="1"/>
    <xf numFmtId="0" fontId="0" fillId="13" borderId="0" xfId="0" applyFill="1" applyAlignment="1">
      <alignment horizontal="left" vertical="top" wrapText="1"/>
    </xf>
    <xf numFmtId="0" fontId="5" fillId="13" borderId="0" xfId="0" applyFont="1" applyFill="1" applyAlignment="1">
      <alignment horizontal="left" vertical="top" wrapText="1"/>
    </xf>
    <xf numFmtId="0" fontId="52" fillId="2" borderId="0" xfId="0" applyFont="1" applyFill="1" applyAlignment="1">
      <alignment horizontal="left" vertical="top" wrapText="1"/>
    </xf>
    <xf numFmtId="0" fontId="53" fillId="5" borderId="3" xfId="0" applyFont="1" applyFill="1" applyBorder="1" applyAlignment="1">
      <alignment horizontal="right" wrapText="1"/>
    </xf>
    <xf numFmtId="0" fontId="53" fillId="5" borderId="17" xfId="0" applyFont="1" applyFill="1" applyBorder="1" applyAlignment="1">
      <alignment horizontal="right" wrapText="1"/>
    </xf>
    <xf numFmtId="0" fontId="54" fillId="2" borderId="0" xfId="0" applyFont="1" applyFill="1" applyAlignment="1">
      <alignment horizontal="left" vertical="top" wrapText="1"/>
    </xf>
    <xf numFmtId="7" fontId="53" fillId="7" borderId="5" xfId="0" applyNumberFormat="1" applyFont="1" applyFill="1" applyBorder="1" applyAlignment="1">
      <alignment horizontal="right" vertical="top" wrapText="1"/>
    </xf>
    <xf numFmtId="7" fontId="56" fillId="9" borderId="17" xfId="0" applyNumberFormat="1" applyFont="1" applyFill="1" applyBorder="1" applyAlignment="1">
      <alignment horizontal="right" vertical="top" wrapText="1"/>
    </xf>
    <xf numFmtId="7" fontId="52" fillId="15" borderId="9" xfId="0" applyNumberFormat="1" applyFont="1" applyFill="1" applyBorder="1" applyAlignment="1">
      <alignment horizontal="right" vertical="top" wrapText="1"/>
    </xf>
    <xf numFmtId="7" fontId="57" fillId="15" borderId="17" xfId="0" applyNumberFormat="1" applyFont="1" applyFill="1" applyBorder="1" applyAlignment="1">
      <alignment horizontal="right" vertical="top" wrapText="1"/>
    </xf>
    <xf numFmtId="7" fontId="52" fillId="16" borderId="9" xfId="0" applyNumberFormat="1" applyFont="1" applyFill="1" applyBorder="1" applyAlignment="1">
      <alignment horizontal="right" vertical="top" wrapText="1"/>
    </xf>
    <xf numFmtId="7" fontId="54" fillId="16" borderId="0" xfId="0" applyNumberFormat="1" applyFont="1" applyFill="1" applyAlignment="1">
      <alignment horizontal="left" vertical="top" wrapText="1"/>
    </xf>
    <xf numFmtId="7" fontId="52" fillId="13" borderId="9" xfId="0" applyNumberFormat="1" applyFont="1" applyFill="1" applyBorder="1" applyAlignment="1">
      <alignment horizontal="right" vertical="top" wrapText="1"/>
    </xf>
    <xf numFmtId="7" fontId="57" fillId="13" borderId="17" xfId="0" applyNumberFormat="1" applyFont="1" applyFill="1" applyBorder="1" applyAlignment="1">
      <alignment horizontal="right" vertical="top" wrapText="1"/>
    </xf>
    <xf numFmtId="7" fontId="52" fillId="14" borderId="9" xfId="0" applyNumberFormat="1" applyFont="1" applyFill="1" applyBorder="1" applyAlignment="1">
      <alignment horizontal="right" vertical="top" wrapText="1"/>
    </xf>
    <xf numFmtId="7" fontId="54" fillId="14" borderId="0" xfId="0" applyNumberFormat="1" applyFont="1" applyFill="1" applyAlignment="1">
      <alignment horizontal="left" vertical="top" wrapText="1"/>
    </xf>
    <xf numFmtId="7" fontId="57" fillId="16" borderId="17" xfId="0" applyNumberFormat="1" applyFont="1" applyFill="1" applyBorder="1" applyAlignment="1">
      <alignment horizontal="right" vertical="top" wrapText="1"/>
    </xf>
    <xf numFmtId="7" fontId="52" fillId="12" borderId="9" xfId="0" applyNumberFormat="1" applyFont="1" applyFill="1" applyBorder="1" applyAlignment="1">
      <alignment horizontal="right" vertical="top" wrapText="1"/>
    </xf>
    <xf numFmtId="7" fontId="54" fillId="12" borderId="0" xfId="0" applyNumberFormat="1" applyFont="1" applyFill="1" applyAlignment="1">
      <alignment horizontal="left" vertical="top" wrapText="1"/>
    </xf>
    <xf numFmtId="7" fontId="57" fillId="12" borderId="17" xfId="0" applyNumberFormat="1" applyFont="1" applyFill="1" applyBorder="1" applyAlignment="1">
      <alignment horizontal="right" vertical="top" wrapText="1"/>
    </xf>
    <xf numFmtId="0" fontId="52" fillId="12" borderId="17" xfId="0" applyFont="1" applyFill="1" applyBorder="1" applyAlignment="1">
      <alignment horizontal="left" vertical="top" wrapText="1" indent="2"/>
    </xf>
    <xf numFmtId="7" fontId="52" fillId="12" borderId="17" xfId="0" applyNumberFormat="1" applyFont="1" applyFill="1" applyBorder="1" applyAlignment="1">
      <alignment horizontal="right" vertical="top" wrapText="1"/>
    </xf>
    <xf numFmtId="0" fontId="52" fillId="12" borderId="17" xfId="0" applyFont="1" applyFill="1" applyBorder="1" applyAlignment="1">
      <alignment horizontal="left" vertical="top" wrapText="1"/>
    </xf>
    <xf numFmtId="7" fontId="55" fillId="12" borderId="12" xfId="0" applyNumberFormat="1" applyFont="1" applyFill="1" applyBorder="1" applyAlignment="1">
      <alignment horizontal="right" vertical="top" wrapText="1"/>
    </xf>
    <xf numFmtId="0" fontId="54" fillId="12" borderId="0" xfId="0" applyFont="1" applyFill="1" applyAlignment="1">
      <alignment horizontal="left" vertical="top" wrapText="1"/>
    </xf>
    <xf numFmtId="0" fontId="55" fillId="12" borderId="17" xfId="0" applyFont="1" applyFill="1" applyBorder="1" applyAlignment="1">
      <alignment horizontal="left" vertical="top" wrapText="1"/>
    </xf>
    <xf numFmtId="7" fontId="55" fillId="12" borderId="17" xfId="0" applyNumberFormat="1" applyFont="1" applyFill="1" applyBorder="1" applyAlignment="1">
      <alignment horizontal="right" vertical="top" wrapText="1"/>
    </xf>
    <xf numFmtId="7" fontId="58" fillId="12" borderId="17" xfId="0" applyNumberFormat="1" applyFont="1" applyFill="1" applyBorder="1" applyAlignment="1">
      <alignment horizontal="right" vertical="top" wrapText="1"/>
    </xf>
    <xf numFmtId="7" fontId="53" fillId="12" borderId="5" xfId="0" applyNumberFormat="1" applyFont="1" applyFill="1" applyBorder="1" applyAlignment="1">
      <alignment horizontal="right" vertical="top" wrapText="1"/>
    </xf>
    <xf numFmtId="0" fontId="55" fillId="12" borderId="7" xfId="0" applyFont="1" applyFill="1" applyBorder="1" applyAlignment="1">
      <alignment vertical="top" wrapText="1"/>
    </xf>
    <xf numFmtId="7" fontId="59" fillId="12" borderId="14" xfId="0" applyNumberFormat="1" applyFont="1" applyFill="1" applyBorder="1" applyAlignment="1">
      <alignment horizontal="right" vertical="top" wrapText="1"/>
    </xf>
    <xf numFmtId="0" fontId="55" fillId="12" borderId="4" xfId="0" applyFont="1" applyFill="1" applyBorder="1" applyAlignment="1">
      <alignment horizontal="left" vertical="top" wrapText="1"/>
    </xf>
    <xf numFmtId="7" fontId="58" fillId="12" borderId="13" xfId="0" applyNumberFormat="1" applyFont="1" applyFill="1" applyBorder="1" applyAlignment="1">
      <alignment horizontal="right" vertical="top" wrapText="1"/>
    </xf>
    <xf numFmtId="0" fontId="52" fillId="12" borderId="0" xfId="0" applyFont="1" applyFill="1" applyAlignment="1">
      <alignment horizontal="left" vertical="top" wrapText="1"/>
    </xf>
    <xf numFmtId="0" fontId="55" fillId="12" borderId="16" xfId="0" applyFont="1" applyFill="1" applyBorder="1" applyAlignment="1">
      <alignment horizontal="left" vertical="top" wrapText="1"/>
    </xf>
    <xf numFmtId="7" fontId="55" fillId="12" borderId="16" xfId="0" applyNumberFormat="1" applyFont="1" applyFill="1" applyBorder="1" applyAlignment="1">
      <alignment vertical="top" wrapText="1"/>
    </xf>
    <xf numFmtId="7" fontId="55" fillId="12" borderId="15" xfId="0" applyNumberFormat="1" applyFont="1" applyFill="1" applyBorder="1" applyAlignment="1">
      <alignment horizontal="right" vertical="top" wrapText="1"/>
    </xf>
    <xf numFmtId="0" fontId="55" fillId="12" borderId="6" xfId="0" applyFont="1" applyFill="1" applyBorder="1" applyAlignment="1">
      <alignment vertical="top" wrapText="1"/>
    </xf>
    <xf numFmtId="0" fontId="53" fillId="12" borderId="6" xfId="0" applyFont="1" applyFill="1" applyBorder="1" applyAlignment="1">
      <alignment vertical="top" wrapText="1"/>
    </xf>
    <xf numFmtId="7" fontId="55" fillId="12" borderId="5" xfId="0" applyNumberFormat="1" applyFont="1" applyFill="1" applyBorder="1" applyAlignment="1">
      <alignment horizontal="right" vertical="top" wrapText="1"/>
    </xf>
    <xf numFmtId="7" fontId="56" fillId="12" borderId="8" xfId="0" applyNumberFormat="1" applyFont="1" applyFill="1" applyBorder="1" applyAlignment="1">
      <alignment horizontal="right" vertical="top" wrapText="1"/>
    </xf>
    <xf numFmtId="7" fontId="56" fillId="12" borderId="17" xfId="0" applyNumberFormat="1" applyFont="1" applyFill="1" applyBorder="1" applyAlignment="1">
      <alignment horizontal="right" vertical="top" wrapText="1"/>
    </xf>
    <xf numFmtId="0" fontId="52" fillId="12" borderId="10" xfId="0" applyFont="1" applyFill="1" applyBorder="1" applyAlignment="1">
      <alignment horizontal="left" vertical="top" wrapText="1"/>
    </xf>
    <xf numFmtId="7" fontId="57" fillId="12" borderId="11" xfId="0" applyNumberFormat="1" applyFont="1" applyFill="1" applyBorder="1" applyAlignment="1">
      <alignment horizontal="right" vertical="top" wrapText="1"/>
    </xf>
    <xf numFmtId="0" fontId="55" fillId="12" borderId="6" xfId="0" applyFont="1" applyFill="1" applyBorder="1" applyAlignment="1">
      <alignment horizontal="left" vertical="top" wrapText="1"/>
    </xf>
    <xf numFmtId="0" fontId="53" fillId="12" borderId="6" xfId="0" applyFont="1" applyFill="1" applyBorder="1" applyAlignment="1">
      <alignment horizontal="left" vertical="top" wrapText="1"/>
    </xf>
    <xf numFmtId="7" fontId="60" fillId="12" borderId="14" xfId="0" applyNumberFormat="1" applyFont="1" applyFill="1" applyBorder="1" applyAlignment="1">
      <alignment horizontal="right" vertical="top" wrapText="1"/>
    </xf>
    <xf numFmtId="7" fontId="53" fillId="12" borderId="17" xfId="0" applyNumberFormat="1" applyFont="1" applyFill="1" applyBorder="1" applyAlignment="1">
      <alignment horizontal="right" vertical="top" wrapText="1"/>
    </xf>
    <xf numFmtId="0" fontId="55" fillId="12" borderId="10" xfId="0" applyFont="1" applyFill="1" applyBorder="1" applyAlignment="1">
      <alignment horizontal="left" vertical="top" wrapText="1"/>
    </xf>
    <xf numFmtId="7" fontId="55" fillId="12" borderId="9" xfId="0" applyNumberFormat="1" applyFont="1" applyFill="1" applyBorder="1" applyAlignment="1">
      <alignment horizontal="right" vertical="top" wrapText="1"/>
    </xf>
    <xf numFmtId="0" fontId="6" fillId="10" borderId="35" xfId="0" applyFont="1" applyFill="1" applyBorder="1" applyAlignment="1">
      <alignment horizontal="right" wrapText="1"/>
    </xf>
    <xf numFmtId="7" fontId="17" fillId="10" borderId="35" xfId="0" applyNumberFormat="1" applyFont="1" applyFill="1" applyBorder="1" applyAlignment="1">
      <alignment horizontal="right" vertical="top" wrapText="1"/>
    </xf>
    <xf numFmtId="0" fontId="15" fillId="10" borderId="35" xfId="0" applyFont="1" applyFill="1" applyBorder="1" applyAlignment="1">
      <alignment horizontal="right" vertical="top" wrapText="1"/>
    </xf>
    <xf numFmtId="7" fontId="6" fillId="10" borderId="35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horizontal="right" vertical="top" wrapText="1"/>
    </xf>
    <xf numFmtId="7" fontId="16" fillId="10" borderId="35" xfId="0" applyNumberFormat="1" applyFont="1" applyFill="1" applyBorder="1" applyAlignment="1">
      <alignment horizontal="right" vertical="top" wrapText="1"/>
    </xf>
    <xf numFmtId="7" fontId="61" fillId="10" borderId="35" xfId="0" applyNumberFormat="1" applyFont="1" applyFill="1" applyBorder="1" applyAlignment="1">
      <alignment horizontal="right" vertical="top" wrapText="1"/>
    </xf>
    <xf numFmtId="164" fontId="6" fillId="10" borderId="35" xfId="2" applyNumberFormat="1" applyFont="1" applyFill="1" applyBorder="1" applyAlignment="1">
      <alignment horizontal="right" vertical="top" wrapText="1"/>
    </xf>
    <xf numFmtId="164" fontId="16" fillId="10" borderId="35" xfId="2" applyNumberFormat="1" applyFont="1" applyFill="1" applyBorder="1" applyAlignment="1">
      <alignment horizontal="right" vertical="top" wrapText="1"/>
    </xf>
    <xf numFmtId="164" fontId="61" fillId="10" borderId="35" xfId="2" applyNumberFormat="1" applyFont="1" applyFill="1" applyBorder="1" applyAlignment="1">
      <alignment horizontal="right" vertical="top" wrapText="1"/>
    </xf>
    <xf numFmtId="164" fontId="5" fillId="10" borderId="35" xfId="2" applyNumberFormat="1" applyFont="1" applyFill="1" applyBorder="1" applyAlignment="1">
      <alignment horizontal="right" vertical="top" wrapText="1"/>
    </xf>
    <xf numFmtId="164" fontId="15" fillId="10" borderId="35" xfId="2" applyNumberFormat="1" applyFont="1" applyFill="1" applyBorder="1" applyAlignment="1">
      <alignment horizontal="right" vertical="top" wrapText="1"/>
    </xf>
    <xf numFmtId="164" fontId="17" fillId="10" borderId="35" xfId="2" applyNumberFormat="1" applyFont="1" applyFill="1" applyBorder="1" applyAlignment="1">
      <alignment horizontal="right" vertical="top" wrapText="1"/>
    </xf>
    <xf numFmtId="164" fontId="15" fillId="2" borderId="35" xfId="2" applyNumberFormat="1" applyFont="1" applyFill="1" applyBorder="1" applyAlignment="1">
      <alignment horizontal="right" vertical="top" wrapText="1"/>
    </xf>
    <xf numFmtId="164" fontId="17" fillId="2" borderId="35" xfId="2" applyNumberFormat="1" applyFont="1" applyFill="1" applyBorder="1" applyAlignment="1">
      <alignment horizontal="right" vertical="top" wrapText="1"/>
    </xf>
    <xf numFmtId="0" fontId="6" fillId="11" borderId="35" xfId="0" applyFont="1" applyFill="1" applyBorder="1" applyAlignment="1">
      <alignment horizontal="right" wrapText="1"/>
    </xf>
    <xf numFmtId="0" fontId="5" fillId="10" borderId="35" xfId="0" applyFont="1" applyFill="1" applyBorder="1" applyAlignment="1">
      <alignment horizontal="left" vertical="top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8" xfId="0" applyNumberFormat="1" applyFont="1" applyFill="1" applyBorder="1" applyAlignment="1">
      <alignment horizontal="right" vertical="top" wrapText="1"/>
    </xf>
    <xf numFmtId="164" fontId="6" fillId="10" borderId="36" xfId="1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left" vertical="top" wrapText="1"/>
    </xf>
    <xf numFmtId="164" fontId="5" fillId="10" borderId="36" xfId="1" applyNumberFormat="1" applyFont="1" applyFill="1" applyBorder="1" applyAlignment="1">
      <alignment horizontal="right" vertical="top" wrapText="1"/>
    </xf>
    <xf numFmtId="0" fontId="5" fillId="10" borderId="36" xfId="0" applyFont="1" applyFill="1" applyBorder="1" applyAlignment="1">
      <alignment horizontal="left" vertical="top" wrapText="1"/>
    </xf>
    <xf numFmtId="0" fontId="5" fillId="10" borderId="37" xfId="0" applyFont="1" applyFill="1" applyBorder="1" applyAlignment="1">
      <alignment horizontal="left" vertical="top" wrapText="1"/>
    </xf>
    <xf numFmtId="164" fontId="5" fillId="10" borderId="38" xfId="0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right" vertical="top" wrapText="1"/>
    </xf>
    <xf numFmtId="164" fontId="5" fillId="12" borderId="36" xfId="1" applyNumberFormat="1" applyFont="1" applyFill="1" applyBorder="1" applyAlignment="1">
      <alignment horizontal="right" vertical="top" wrapText="1"/>
    </xf>
    <xf numFmtId="164" fontId="5" fillId="10" borderId="38" xfId="1" applyNumberFormat="1" applyFont="1" applyFill="1" applyBorder="1" applyAlignment="1">
      <alignment horizontal="right" vertical="top" wrapText="1"/>
    </xf>
    <xf numFmtId="43" fontId="5" fillId="12" borderId="36" xfId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43" fontId="5" fillId="10" borderId="36" xfId="0" applyNumberFormat="1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0" fontId="5" fillId="10" borderId="38" xfId="0" applyFont="1" applyFill="1" applyBorder="1" applyAlignment="1">
      <alignment horizontal="lef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164" fontId="5" fillId="10" borderId="37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horizontal="left" vertical="top" wrapText="1"/>
    </xf>
    <xf numFmtId="7" fontId="5" fillId="12" borderId="35" xfId="0" applyNumberFormat="1" applyFont="1" applyFill="1" applyBorder="1" applyAlignment="1">
      <alignment horizontal="right" vertical="top" wrapText="1"/>
    </xf>
    <xf numFmtId="0" fontId="6" fillId="12" borderId="17" xfId="0" applyFont="1" applyFill="1" applyBorder="1" applyAlignment="1">
      <alignment horizontal="right" wrapText="1"/>
    </xf>
    <xf numFmtId="0" fontId="37" fillId="0" borderId="17" xfId="0" applyNumberFormat="1" applyFont="1" applyFill="1" applyBorder="1" applyAlignment="1" applyProtection="1">
      <alignment horizontal="center" vertical="center" wrapText="1"/>
    </xf>
    <xf numFmtId="0" fontId="36" fillId="0" borderId="17" xfId="0" applyNumberFormat="1" applyFont="1" applyFill="1" applyBorder="1" applyAlignment="1" applyProtection="1">
      <alignment horizontal="center" vertical="top" wrapText="1"/>
    </xf>
    <xf numFmtId="0" fontId="44" fillId="0" borderId="33" xfId="0" applyNumberFormat="1" applyFont="1" applyFill="1" applyBorder="1" applyAlignment="1" applyProtection="1">
      <alignment horizontal="left" vertical="top" wrapText="1"/>
    </xf>
    <xf numFmtId="0" fontId="44" fillId="0" borderId="34" xfId="0" applyNumberFormat="1" applyFont="1" applyFill="1" applyBorder="1" applyAlignment="1" applyProtection="1">
      <alignment horizontal="left" vertical="top" wrapText="1"/>
    </xf>
    <xf numFmtId="0" fontId="3" fillId="0" borderId="17" xfId="0" applyFont="1" applyBorder="1" applyAlignment="1">
      <alignment horizontal="center"/>
    </xf>
    <xf numFmtId="0" fontId="37" fillId="0" borderId="51" xfId="0" applyNumberFormat="1" applyFont="1" applyFill="1" applyBorder="1" applyAlignment="1" applyProtection="1">
      <alignment horizontal="left" vertical="center" wrapText="1"/>
    </xf>
    <xf numFmtId="0" fontId="37" fillId="0" borderId="33" xfId="0" applyNumberFormat="1" applyFont="1" applyFill="1" applyBorder="1" applyAlignment="1" applyProtection="1">
      <alignment horizontal="left" vertical="center" wrapText="1"/>
    </xf>
    <xf numFmtId="0" fontId="37" fillId="0" borderId="52" xfId="0" applyNumberFormat="1" applyFont="1" applyFill="1" applyBorder="1" applyAlignment="1" applyProtection="1">
      <alignment horizontal="left" vertical="center" wrapText="1"/>
    </xf>
    <xf numFmtId="7" fontId="37" fillId="0" borderId="33" xfId="0" applyNumberFormat="1" applyFont="1" applyFill="1" applyBorder="1" applyAlignment="1" applyProtection="1">
      <alignment horizontal="right" vertical="center" wrapText="1"/>
    </xf>
    <xf numFmtId="7" fontId="37" fillId="0" borderId="52" xfId="0" applyNumberFormat="1" applyFont="1" applyFill="1" applyBorder="1" applyAlignment="1" applyProtection="1">
      <alignment horizontal="right" vertical="center" wrapText="1"/>
    </xf>
    <xf numFmtId="7" fontId="37" fillId="0" borderId="53" xfId="0" applyNumberFormat="1" applyFont="1" applyFill="1" applyBorder="1" applyAlignment="1" applyProtection="1">
      <alignment horizontal="right" vertical="center" wrapText="1"/>
    </xf>
    <xf numFmtId="0" fontId="36" fillId="0" borderId="49" xfId="0" applyNumberFormat="1" applyFont="1" applyFill="1" applyBorder="1" applyAlignment="1" applyProtection="1">
      <alignment horizontal="left" vertical="top" wrapText="1"/>
    </xf>
    <xf numFmtId="0" fontId="36" fillId="0" borderId="30" xfId="0" applyNumberFormat="1" applyFont="1" applyFill="1" applyBorder="1" applyAlignment="1" applyProtection="1">
      <alignment horizontal="left" vertical="top" wrapText="1"/>
    </xf>
    <xf numFmtId="0" fontId="36" fillId="0" borderId="31" xfId="0" applyNumberFormat="1" applyFont="1" applyFill="1" applyBorder="1" applyAlignment="1" applyProtection="1">
      <alignment horizontal="left" vertical="top" wrapText="1"/>
    </xf>
    <xf numFmtId="0" fontId="36" fillId="0" borderId="29" xfId="0" applyNumberFormat="1" applyFont="1" applyFill="1" applyBorder="1" applyAlignment="1" applyProtection="1">
      <alignment horizontal="left" vertical="top" wrapText="1"/>
    </xf>
    <xf numFmtId="0" fontId="36" fillId="0" borderId="50" xfId="0" applyNumberFormat="1" applyFont="1" applyFill="1" applyBorder="1" applyAlignment="1" applyProtection="1">
      <alignment horizontal="left" vertical="top" wrapText="1"/>
    </xf>
    <xf numFmtId="0" fontId="36" fillId="0" borderId="49" xfId="0" applyNumberFormat="1" applyFont="1" applyFill="1" applyBorder="1" applyAlignment="1" applyProtection="1">
      <alignment horizontal="left" vertical="center" wrapText="1"/>
    </xf>
    <xf numFmtId="0" fontId="36" fillId="0" borderId="30" xfId="0" applyNumberFormat="1" applyFont="1" applyFill="1" applyBorder="1" applyAlignment="1" applyProtection="1">
      <alignment horizontal="left" vertical="center" wrapText="1"/>
    </xf>
    <xf numFmtId="0" fontId="36" fillId="0" borderId="31" xfId="0" applyNumberFormat="1" applyFont="1" applyFill="1" applyBorder="1" applyAlignment="1" applyProtection="1">
      <alignment horizontal="left" vertical="center" wrapText="1"/>
    </xf>
    <xf numFmtId="7" fontId="36" fillId="0" borderId="29" xfId="0" applyNumberFormat="1" applyFont="1" applyFill="1" applyBorder="1" applyAlignment="1" applyProtection="1">
      <alignment horizontal="right" vertical="center" wrapText="1"/>
    </xf>
    <xf numFmtId="7" fontId="36" fillId="0" borderId="31" xfId="0" applyNumberFormat="1" applyFont="1" applyFill="1" applyBorder="1" applyAlignment="1" applyProtection="1">
      <alignment horizontal="right" vertical="center" wrapText="1"/>
    </xf>
    <xf numFmtId="7" fontId="36" fillId="0" borderId="30" xfId="0" applyNumberFormat="1" applyFont="1" applyFill="1" applyBorder="1" applyAlignment="1" applyProtection="1">
      <alignment horizontal="right" vertical="center" wrapText="1"/>
    </xf>
    <xf numFmtId="7" fontId="36" fillId="0" borderId="50" xfId="0" applyNumberFormat="1" applyFont="1" applyFill="1" applyBorder="1" applyAlignment="1" applyProtection="1">
      <alignment horizontal="right" vertical="center" wrapText="1"/>
    </xf>
    <xf numFmtId="0" fontId="37" fillId="0" borderId="49" xfId="0" applyNumberFormat="1" applyFont="1" applyFill="1" applyBorder="1" applyAlignment="1" applyProtection="1">
      <alignment horizontal="left" vertical="center" wrapText="1"/>
    </xf>
    <xf numFmtId="0" fontId="37" fillId="0" borderId="30" xfId="0" applyNumberFormat="1" applyFont="1" applyFill="1" applyBorder="1" applyAlignment="1" applyProtection="1">
      <alignment horizontal="left" vertical="center" wrapText="1"/>
    </xf>
    <xf numFmtId="0" fontId="37" fillId="0" borderId="31" xfId="0" applyNumberFormat="1" applyFont="1" applyFill="1" applyBorder="1" applyAlignment="1" applyProtection="1">
      <alignment horizontal="left" vertical="center" wrapText="1"/>
    </xf>
    <xf numFmtId="7" fontId="37" fillId="0" borderId="29" xfId="0" applyNumberFormat="1" applyFont="1" applyFill="1" applyBorder="1" applyAlignment="1" applyProtection="1">
      <alignment horizontal="right" vertical="center" wrapText="1"/>
    </xf>
    <xf numFmtId="7" fontId="37" fillId="0" borderId="31" xfId="0" applyNumberFormat="1" applyFont="1" applyFill="1" applyBorder="1" applyAlignment="1" applyProtection="1">
      <alignment horizontal="right" vertical="center" wrapText="1"/>
    </xf>
    <xf numFmtId="7" fontId="37" fillId="0" borderId="30" xfId="0" applyNumberFormat="1" applyFont="1" applyFill="1" applyBorder="1" applyAlignment="1" applyProtection="1">
      <alignment horizontal="right" vertical="center" wrapText="1"/>
    </xf>
    <xf numFmtId="7" fontId="37" fillId="0" borderId="50" xfId="0" applyNumberFormat="1" applyFont="1" applyFill="1" applyBorder="1" applyAlignment="1" applyProtection="1">
      <alignment horizontal="right" vertical="center" wrapText="1"/>
    </xf>
    <xf numFmtId="7" fontId="41" fillId="0" borderId="29" xfId="0" applyNumberFormat="1" applyFont="1" applyFill="1" applyBorder="1" applyAlignment="1" applyProtection="1">
      <alignment horizontal="right" vertical="center" wrapText="1"/>
    </xf>
    <xf numFmtId="7" fontId="41" fillId="0" borderId="31" xfId="0" applyNumberFormat="1" applyFont="1" applyFill="1" applyBorder="1" applyAlignment="1" applyProtection="1">
      <alignment horizontal="right" vertical="center" wrapText="1"/>
    </xf>
    <xf numFmtId="7" fontId="42" fillId="0" borderId="29" xfId="0" applyNumberFormat="1" applyFont="1" applyFill="1" applyBorder="1" applyAlignment="1" applyProtection="1">
      <alignment horizontal="right" vertical="center" wrapText="1"/>
    </xf>
    <xf numFmtId="7" fontId="42" fillId="0" borderId="30" xfId="0" applyNumberFormat="1" applyFont="1" applyFill="1" applyBorder="1" applyAlignment="1" applyProtection="1">
      <alignment horizontal="right" vertical="center" wrapText="1"/>
    </xf>
    <xf numFmtId="7" fontId="42" fillId="0" borderId="31" xfId="0" applyNumberFormat="1" applyFont="1" applyFill="1" applyBorder="1" applyAlignment="1" applyProtection="1">
      <alignment horizontal="right" vertical="center" wrapText="1"/>
    </xf>
    <xf numFmtId="7" fontId="43" fillId="0" borderId="29" xfId="0" applyNumberFormat="1" applyFont="1" applyFill="1" applyBorder="1" applyAlignment="1" applyProtection="1">
      <alignment horizontal="right" vertical="center" wrapText="1"/>
    </xf>
    <xf numFmtId="7" fontId="43" fillId="0" borderId="30" xfId="0" applyNumberFormat="1" applyFont="1" applyFill="1" applyBorder="1" applyAlignment="1" applyProtection="1">
      <alignment horizontal="right" vertical="center" wrapText="1"/>
    </xf>
    <xf numFmtId="7" fontId="43" fillId="0" borderId="50" xfId="0" applyNumberFormat="1" applyFont="1" applyFill="1" applyBorder="1" applyAlignment="1" applyProtection="1">
      <alignment horizontal="right" vertical="center" wrapText="1"/>
    </xf>
    <xf numFmtId="7" fontId="38" fillId="0" borderId="29" xfId="0" applyNumberFormat="1" applyFont="1" applyFill="1" applyBorder="1" applyAlignment="1" applyProtection="1">
      <alignment horizontal="right" vertical="center" wrapText="1"/>
    </xf>
    <xf numFmtId="7" fontId="38" fillId="0" borderId="31" xfId="0" applyNumberFormat="1" applyFont="1" applyFill="1" applyBorder="1" applyAlignment="1" applyProtection="1">
      <alignment horizontal="right" vertical="center" wrapText="1"/>
    </xf>
    <xf numFmtId="7" fontId="39" fillId="0" borderId="29" xfId="0" applyNumberFormat="1" applyFont="1" applyFill="1" applyBorder="1" applyAlignment="1" applyProtection="1">
      <alignment horizontal="right" vertical="center" wrapText="1"/>
    </xf>
    <xf numFmtId="7" fontId="39" fillId="0" borderId="30" xfId="0" applyNumberFormat="1" applyFont="1" applyFill="1" applyBorder="1" applyAlignment="1" applyProtection="1">
      <alignment horizontal="right" vertical="center" wrapText="1"/>
    </xf>
    <xf numFmtId="7" fontId="39" fillId="0" borderId="31" xfId="0" applyNumberFormat="1" applyFont="1" applyFill="1" applyBorder="1" applyAlignment="1" applyProtection="1">
      <alignment horizontal="right" vertical="center" wrapText="1"/>
    </xf>
    <xf numFmtId="7" fontId="40" fillId="0" borderId="29" xfId="0" applyNumberFormat="1" applyFont="1" applyFill="1" applyBorder="1" applyAlignment="1" applyProtection="1">
      <alignment horizontal="right" vertical="center" wrapText="1"/>
    </xf>
    <xf numFmtId="7" fontId="40" fillId="0" borderId="30" xfId="0" applyNumberFormat="1" applyFont="1" applyFill="1" applyBorder="1" applyAlignment="1" applyProtection="1">
      <alignment horizontal="right" vertical="center" wrapText="1"/>
    </xf>
    <xf numFmtId="7" fontId="40" fillId="0" borderId="50" xfId="0" applyNumberFormat="1" applyFont="1" applyFill="1" applyBorder="1" applyAlignment="1" applyProtection="1">
      <alignment horizontal="right" vertical="center" wrapText="1"/>
    </xf>
    <xf numFmtId="0" fontId="3" fillId="0" borderId="41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46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7" fillId="0" borderId="47" xfId="0" applyNumberFormat="1" applyFont="1" applyFill="1" applyBorder="1" applyAlignment="1" applyProtection="1">
      <alignment horizontal="center" vertical="center" wrapText="1"/>
    </xf>
    <xf numFmtId="0" fontId="37" fillId="0" borderId="27" xfId="0" applyNumberFormat="1" applyFont="1" applyFill="1" applyBorder="1" applyAlignment="1" applyProtection="1">
      <alignment horizontal="center" vertical="center" wrapText="1"/>
    </xf>
    <xf numFmtId="0" fontId="37" fillId="0" borderId="28" xfId="0" applyNumberFormat="1" applyFont="1" applyFill="1" applyBorder="1" applyAlignment="1" applyProtection="1">
      <alignment horizontal="center" vertical="center" wrapText="1"/>
    </xf>
    <xf numFmtId="0" fontId="37" fillId="0" borderId="26" xfId="0" applyNumberFormat="1" applyFont="1" applyFill="1" applyBorder="1" applyAlignment="1" applyProtection="1">
      <alignment horizontal="right" vertical="center" wrapText="1"/>
    </xf>
    <xf numFmtId="0" fontId="37" fillId="0" borderId="28" xfId="0" applyNumberFormat="1" applyFont="1" applyFill="1" applyBorder="1" applyAlignment="1" applyProtection="1">
      <alignment horizontal="right" vertical="center" wrapText="1"/>
    </xf>
    <xf numFmtId="0" fontId="37" fillId="0" borderId="27" xfId="0" applyNumberFormat="1" applyFont="1" applyFill="1" applyBorder="1" applyAlignment="1" applyProtection="1">
      <alignment horizontal="right" vertical="center" wrapText="1"/>
    </xf>
    <xf numFmtId="0" fontId="37" fillId="0" borderId="26" xfId="0" applyNumberFormat="1" applyFont="1" applyFill="1" applyBorder="1" applyAlignment="1" applyProtection="1">
      <alignment horizontal="center" vertical="center" wrapText="1"/>
    </xf>
    <xf numFmtId="0" fontId="37" fillId="0" borderId="48" xfId="0" applyNumberFormat="1" applyFont="1" applyFill="1" applyBorder="1" applyAlignment="1" applyProtection="1">
      <alignment horizontal="center" vertical="center" wrapText="1"/>
    </xf>
    <xf numFmtId="0" fontId="47" fillId="0" borderId="17" xfId="0" applyNumberFormat="1" applyFont="1" applyFill="1" applyBorder="1" applyAlignment="1" applyProtection="1">
      <alignment horizontal="center" vertical="top" wrapText="1"/>
    </xf>
    <xf numFmtId="0" fontId="47" fillId="0" borderId="33" xfId="0" applyNumberFormat="1" applyFont="1" applyFill="1" applyBorder="1" applyAlignment="1" applyProtection="1">
      <alignment horizontal="center" vertical="top" wrapText="1"/>
    </xf>
    <xf numFmtId="0" fontId="62" fillId="0" borderId="51" xfId="0" applyNumberFormat="1" applyFont="1" applyFill="1" applyBorder="1" applyAlignment="1" applyProtection="1">
      <alignment horizontal="left" vertical="center" wrapText="1"/>
    </xf>
    <xf numFmtId="0" fontId="62" fillId="0" borderId="33" xfId="0" applyNumberFormat="1" applyFont="1" applyFill="1" applyBorder="1" applyAlignment="1" applyProtection="1">
      <alignment horizontal="left" vertical="center" wrapText="1"/>
    </xf>
    <xf numFmtId="7" fontId="62" fillId="0" borderId="51" xfId="0" applyNumberFormat="1" applyFont="1" applyFill="1" applyBorder="1" applyAlignment="1" applyProtection="1">
      <alignment horizontal="right" vertical="center" wrapText="1"/>
    </xf>
    <xf numFmtId="7" fontId="62" fillId="0" borderId="53" xfId="0" applyNumberFormat="1" applyFont="1" applyFill="1" applyBorder="1" applyAlignment="1" applyProtection="1">
      <alignment horizontal="right" vertical="center" wrapText="1"/>
    </xf>
    <xf numFmtId="7" fontId="62" fillId="0" borderId="33" xfId="0" applyNumberFormat="1" applyFont="1" applyFill="1" applyBorder="1" applyAlignment="1" applyProtection="1">
      <alignment horizontal="right" vertical="center" wrapText="1"/>
    </xf>
    <xf numFmtId="0" fontId="46" fillId="0" borderId="49" xfId="0" applyNumberFormat="1" applyFont="1" applyFill="1" applyBorder="1" applyAlignment="1" applyProtection="1">
      <alignment horizontal="left" vertical="center" wrapText="1"/>
    </xf>
    <xf numFmtId="0" fontId="46" fillId="0" borderId="30" xfId="0" applyNumberFormat="1" applyFont="1" applyFill="1" applyBorder="1" applyAlignment="1" applyProtection="1">
      <alignment horizontal="left" vertical="center" wrapText="1"/>
    </xf>
    <xf numFmtId="7" fontId="46" fillId="0" borderId="49" xfId="0" applyNumberFormat="1" applyFont="1" applyFill="1" applyBorder="1" applyAlignment="1" applyProtection="1">
      <alignment horizontal="right" vertical="center" wrapText="1"/>
    </xf>
    <xf numFmtId="7" fontId="46" fillId="0" borderId="50" xfId="0" applyNumberFormat="1" applyFont="1" applyFill="1" applyBorder="1" applyAlignment="1" applyProtection="1">
      <alignment horizontal="right" vertical="center" wrapText="1"/>
    </xf>
    <xf numFmtId="7" fontId="46" fillId="0" borderId="30" xfId="0" applyNumberFormat="1" applyFont="1" applyFill="1" applyBorder="1" applyAlignment="1" applyProtection="1">
      <alignment horizontal="right" vertical="center" wrapText="1"/>
    </xf>
    <xf numFmtId="0" fontId="49" fillId="0" borderId="33" xfId="0" applyNumberFormat="1" applyFont="1" applyFill="1" applyBorder="1" applyAlignment="1" applyProtection="1">
      <alignment horizontal="left" vertical="top" wrapText="1"/>
    </xf>
    <xf numFmtId="0" fontId="49" fillId="0" borderId="34" xfId="0" applyNumberFormat="1" applyFont="1" applyFill="1" applyBorder="1" applyAlignment="1" applyProtection="1">
      <alignment horizontal="left" vertical="top" wrapText="1"/>
    </xf>
    <xf numFmtId="0" fontId="46" fillId="0" borderId="49" xfId="0" applyNumberFormat="1" applyFont="1" applyFill="1" applyBorder="1" applyAlignment="1" applyProtection="1">
      <alignment horizontal="left" vertical="top" wrapText="1"/>
    </xf>
    <xf numFmtId="0" fontId="46" fillId="0" borderId="30" xfId="0" applyNumberFormat="1" applyFont="1" applyFill="1" applyBorder="1" applyAlignment="1" applyProtection="1">
      <alignment horizontal="left" vertical="top" wrapText="1"/>
    </xf>
    <xf numFmtId="0" fontId="46" fillId="0" borderId="50" xfId="0" applyNumberFormat="1" applyFont="1" applyFill="1" applyBorder="1" applyAlignment="1" applyProtection="1">
      <alignment horizontal="left" vertical="top" wrapText="1"/>
    </xf>
    <xf numFmtId="0" fontId="62" fillId="0" borderId="49" xfId="0" applyNumberFormat="1" applyFont="1" applyFill="1" applyBorder="1" applyAlignment="1" applyProtection="1">
      <alignment horizontal="left" vertical="center" wrapText="1"/>
    </xf>
    <xf numFmtId="0" fontId="62" fillId="0" borderId="30" xfId="0" applyNumberFormat="1" applyFont="1" applyFill="1" applyBorder="1" applyAlignment="1" applyProtection="1">
      <alignment horizontal="left" vertical="center" wrapText="1"/>
    </xf>
    <xf numFmtId="7" fontId="62" fillId="0" borderId="49" xfId="0" applyNumberFormat="1" applyFont="1" applyFill="1" applyBorder="1" applyAlignment="1" applyProtection="1">
      <alignment horizontal="right" vertical="center" wrapText="1"/>
    </xf>
    <xf numFmtId="7" fontId="62" fillId="0" borderId="50" xfId="0" applyNumberFormat="1" applyFont="1" applyFill="1" applyBorder="1" applyAlignment="1" applyProtection="1">
      <alignment horizontal="right" vertical="center" wrapText="1"/>
    </xf>
    <xf numFmtId="7" fontId="62" fillId="0" borderId="30" xfId="0" applyNumberFormat="1" applyFont="1" applyFill="1" applyBorder="1" applyAlignment="1" applyProtection="1">
      <alignment horizontal="right" vertical="center" wrapText="1"/>
    </xf>
    <xf numFmtId="7" fontId="63" fillId="0" borderId="49" xfId="0" applyNumberFormat="1" applyFont="1" applyFill="1" applyBorder="1" applyAlignment="1" applyProtection="1">
      <alignment horizontal="right" vertical="center" wrapText="1"/>
    </xf>
    <xf numFmtId="7" fontId="63" fillId="0" borderId="50" xfId="0" applyNumberFormat="1" applyFont="1" applyFill="1" applyBorder="1" applyAlignment="1" applyProtection="1">
      <alignment horizontal="right" vertical="center" wrapText="1"/>
    </xf>
    <xf numFmtId="7" fontId="63" fillId="0" borderId="30" xfId="0" applyNumberFormat="1" applyFont="1" applyFill="1" applyBorder="1" applyAlignment="1" applyProtection="1">
      <alignment horizontal="right" vertical="center" wrapText="1"/>
    </xf>
    <xf numFmtId="7" fontId="51" fillId="12" borderId="49" xfId="0" applyNumberFormat="1" applyFont="1" applyFill="1" applyBorder="1" applyAlignment="1" applyProtection="1">
      <alignment horizontal="right" vertical="center" wrapText="1"/>
    </xf>
    <xf numFmtId="7" fontId="51" fillId="12" borderId="50" xfId="0" applyNumberFormat="1" applyFont="1" applyFill="1" applyBorder="1" applyAlignment="1" applyProtection="1">
      <alignment horizontal="right" vertical="center" wrapText="1"/>
    </xf>
    <xf numFmtId="7" fontId="50" fillId="0" borderId="49" xfId="0" applyNumberFormat="1" applyFont="1" applyFill="1" applyBorder="1" applyAlignment="1" applyProtection="1">
      <alignment horizontal="right" vertical="center" wrapText="1"/>
    </xf>
    <xf numFmtId="7" fontId="50" fillId="0" borderId="30" xfId="0" applyNumberFormat="1" applyFont="1" applyFill="1" applyBorder="1" applyAlignment="1" applyProtection="1">
      <alignment horizontal="right" vertical="center" wrapText="1"/>
    </xf>
    <xf numFmtId="7" fontId="50" fillId="0" borderId="50" xfId="0" applyNumberFormat="1" applyFont="1" applyFill="1" applyBorder="1" applyAlignment="1" applyProtection="1">
      <alignment horizontal="right" vertical="center" wrapText="1"/>
    </xf>
    <xf numFmtId="7" fontId="51" fillId="0" borderId="49" xfId="0" applyNumberFormat="1" applyFont="1" applyFill="1" applyBorder="1" applyAlignment="1" applyProtection="1">
      <alignment horizontal="right" vertical="center" wrapText="1"/>
    </xf>
    <xf numFmtId="7" fontId="51" fillId="0" borderId="30" xfId="0" applyNumberFormat="1" applyFont="1" applyFill="1" applyBorder="1" applyAlignment="1" applyProtection="1">
      <alignment horizontal="right" vertical="center" wrapText="1"/>
    </xf>
    <xf numFmtId="7" fontId="51" fillId="0" borderId="50" xfId="0" applyNumberFormat="1" applyFont="1" applyFill="1" applyBorder="1" applyAlignment="1" applyProtection="1">
      <alignment horizontal="right" vertical="center" wrapText="1"/>
    </xf>
    <xf numFmtId="7" fontId="51" fillId="12" borderId="30" xfId="0" applyNumberFormat="1" applyFont="1" applyFill="1" applyBorder="1" applyAlignment="1" applyProtection="1">
      <alignment horizontal="right" vertical="center" wrapText="1"/>
    </xf>
    <xf numFmtId="0" fontId="46" fillId="0" borderId="17" xfId="0" applyNumberFormat="1" applyFont="1" applyFill="1" applyBorder="1" applyAlignment="1" applyProtection="1">
      <alignment horizontal="center" vertical="top" wrapText="1"/>
    </xf>
    <xf numFmtId="0" fontId="48" fillId="0" borderId="17" xfId="0" applyNumberFormat="1" applyFont="1" applyFill="1" applyBorder="1" applyAlignment="1" applyProtection="1">
      <alignment horizontal="center" vertical="center" wrapText="1"/>
    </xf>
    <xf numFmtId="0" fontId="21" fillId="0" borderId="17" xfId="0" applyFont="1" applyBorder="1" applyAlignment="1">
      <alignment horizontal="center"/>
    </xf>
    <xf numFmtId="0" fontId="21" fillId="0" borderId="41" xfId="0" applyFont="1" applyBorder="1" applyAlignment="1">
      <alignment horizontal="center"/>
    </xf>
    <xf numFmtId="0" fontId="21" fillId="0" borderId="42" xfId="0" applyFont="1" applyBorder="1" applyAlignment="1">
      <alignment horizontal="center"/>
    </xf>
    <xf numFmtId="0" fontId="21" fillId="0" borderId="44" xfId="0" applyFont="1" applyBorder="1" applyAlignment="1">
      <alignment horizontal="center"/>
    </xf>
    <xf numFmtId="0" fontId="47" fillId="0" borderId="49" xfId="0" applyNumberFormat="1" applyFont="1" applyFill="1" applyBorder="1" applyAlignment="1" applyProtection="1">
      <alignment horizontal="left" vertical="top" wrapText="1"/>
    </xf>
    <xf numFmtId="0" fontId="47" fillId="0" borderId="30" xfId="0" applyNumberFormat="1" applyFont="1" applyFill="1" applyBorder="1" applyAlignment="1" applyProtection="1">
      <alignment horizontal="left" vertical="top" wrapText="1"/>
    </xf>
    <xf numFmtId="0" fontId="47" fillId="0" borderId="59" xfId="0" applyNumberFormat="1" applyFont="1" applyFill="1" applyBorder="1" applyAlignment="1" applyProtection="1">
      <alignment horizontal="left" vertical="top" wrapText="1"/>
    </xf>
    <xf numFmtId="0" fontId="47" fillId="0" borderId="60" xfId="0" applyNumberFormat="1" applyFont="1" applyFill="1" applyBorder="1" applyAlignment="1" applyProtection="1">
      <alignment horizontal="left" vertical="top" wrapText="1"/>
    </xf>
    <xf numFmtId="0" fontId="47" fillId="0" borderId="61" xfId="0" applyNumberFormat="1" applyFont="1" applyFill="1" applyBorder="1" applyAlignment="1" applyProtection="1">
      <alignment horizontal="left" vertical="top" wrapText="1"/>
    </xf>
    <xf numFmtId="0" fontId="48" fillId="0" borderId="54" xfId="0" applyNumberFormat="1" applyFont="1" applyFill="1" applyBorder="1" applyAlignment="1" applyProtection="1">
      <alignment horizontal="center" vertical="center" wrapText="1"/>
    </xf>
    <xf numFmtId="0" fontId="48" fillId="0" borderId="55" xfId="0" applyNumberFormat="1" applyFont="1" applyFill="1" applyBorder="1" applyAlignment="1" applyProtection="1">
      <alignment horizontal="center" vertical="center" wrapText="1"/>
    </xf>
    <xf numFmtId="0" fontId="48" fillId="0" borderId="56" xfId="0" applyNumberFormat="1" applyFont="1" applyFill="1" applyBorder="1" applyAlignment="1" applyProtection="1">
      <alignment horizontal="center" vertical="center" wrapText="1"/>
    </xf>
    <xf numFmtId="0" fontId="48" fillId="0" borderId="57" xfId="0" applyNumberFormat="1" applyFont="1" applyFill="1" applyBorder="1" applyAlignment="1" applyProtection="1">
      <alignment horizontal="right" vertical="center" wrapText="1"/>
    </xf>
    <xf numFmtId="0" fontId="48" fillId="0" borderId="58" xfId="0" applyNumberFormat="1" applyFont="1" applyFill="1" applyBorder="1" applyAlignment="1" applyProtection="1">
      <alignment horizontal="right" vertical="center" wrapText="1"/>
    </xf>
    <xf numFmtId="0" fontId="48" fillId="0" borderId="42" xfId="0" applyNumberFormat="1" applyFont="1" applyFill="1" applyBorder="1" applyAlignment="1" applyProtection="1">
      <alignment horizontal="right" vertical="center" wrapText="1"/>
    </xf>
    <xf numFmtId="0" fontId="48" fillId="0" borderId="57" xfId="0" applyNumberFormat="1" applyFont="1" applyFill="1" applyBorder="1" applyAlignment="1" applyProtection="1">
      <alignment horizontal="center" vertical="center" wrapText="1"/>
    </xf>
    <xf numFmtId="0" fontId="48" fillId="0" borderId="42" xfId="0" applyNumberFormat="1" applyFont="1" applyFill="1" applyBorder="1" applyAlignment="1" applyProtection="1">
      <alignment horizontal="center" vertical="center" wrapText="1"/>
    </xf>
    <xf numFmtId="0" fontId="48" fillId="0" borderId="43" xfId="0" applyNumberFormat="1" applyFont="1" applyFill="1" applyBorder="1" applyAlignment="1" applyProtection="1">
      <alignment horizontal="center" vertical="center" wrapText="1"/>
    </xf>
    <xf numFmtId="0" fontId="22" fillId="10" borderId="17" xfId="0" applyFont="1" applyFill="1" applyBorder="1" applyAlignment="1">
      <alignment horizontal="left" vertical="center" wrapText="1"/>
    </xf>
    <xf numFmtId="7" fontId="22" fillId="10" borderId="17" xfId="0" applyNumberFormat="1" applyFont="1" applyFill="1" applyBorder="1" applyAlignment="1">
      <alignment horizontal="right" vertical="center" wrapText="1"/>
    </xf>
    <xf numFmtId="0" fontId="23" fillId="10" borderId="17" xfId="0" applyFont="1" applyFill="1" applyBorder="1" applyAlignment="1">
      <alignment horizontal="left" vertical="center" wrapText="1"/>
    </xf>
    <xf numFmtId="7" fontId="23" fillId="10" borderId="17" xfId="0" applyNumberFormat="1" applyFont="1" applyFill="1" applyBorder="1" applyAlignment="1">
      <alignment horizontal="righ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43" fontId="22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left" vertical="center" wrapText="1" indent="2"/>
    </xf>
    <xf numFmtId="0" fontId="6" fillId="10" borderId="17" xfId="0" applyFont="1" applyFill="1" applyBorder="1" applyAlignment="1">
      <alignment horizontal="left" vertical="center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0" xfId="0" applyFon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18" fillId="10" borderId="17" xfId="0" applyFont="1" applyFill="1" applyBorder="1" applyAlignment="1">
      <alignment horizontal="center" vertical="top" wrapText="1"/>
    </xf>
    <xf numFmtId="0" fontId="19" fillId="10" borderId="17" xfId="0" applyFont="1" applyFill="1" applyBorder="1" applyAlignment="1">
      <alignment horizontal="center" vertical="top" wrapText="1"/>
    </xf>
    <xf numFmtId="0" fontId="6" fillId="10" borderId="17" xfId="0" applyFont="1" applyFill="1" applyBorder="1" applyAlignment="1">
      <alignment horizontal="center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3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center" vertical="center" wrapText="1"/>
    </xf>
    <xf numFmtId="0" fontId="26" fillId="10" borderId="17" xfId="0" applyFont="1" applyFill="1" applyBorder="1" applyAlignment="1">
      <alignment horizontal="center" wrapText="1"/>
    </xf>
    <xf numFmtId="0" fontId="6" fillId="10" borderId="0" xfId="0" applyFont="1" applyFill="1" applyAlignment="1">
      <alignment horizontal="center" vertical="top" wrapText="1"/>
    </xf>
    <xf numFmtId="0" fontId="6" fillId="10" borderId="17" xfId="0" applyFont="1" applyFill="1" applyBorder="1" applyAlignment="1">
      <alignment horizontal="center" wrapText="1"/>
    </xf>
    <xf numFmtId="0" fontId="5" fillId="10" borderId="0" xfId="0" applyFont="1" applyFill="1" applyAlignment="1">
      <alignment horizontal="left" vertical="top" wrapText="1" indent="2"/>
    </xf>
    <xf numFmtId="0" fontId="5" fillId="2" borderId="0" xfId="0" applyFont="1" applyFill="1" applyAlignment="1">
      <alignment horizontal="left" vertical="top" wrapText="1" indent="2"/>
    </xf>
    <xf numFmtId="0" fontId="5" fillId="10" borderId="35" xfId="0" applyFont="1" applyFill="1" applyBorder="1" applyAlignment="1">
      <alignment horizontal="left" vertical="top" wrapText="1" indent="2"/>
    </xf>
    <xf numFmtId="0" fontId="5" fillId="10" borderId="36" xfId="0" applyFont="1" applyFill="1" applyBorder="1" applyAlignment="1">
      <alignment horizontal="left" vertical="top" wrapText="1" indent="2"/>
    </xf>
    <xf numFmtId="7" fontId="5" fillId="10" borderId="35" xfId="0" applyNumberFormat="1" applyFont="1" applyFill="1" applyBorder="1" applyAlignment="1">
      <alignment horizontal="right" vertical="top" wrapText="1"/>
    </xf>
    <xf numFmtId="0" fontId="6" fillId="10" borderId="35" xfId="0" applyFont="1" applyFill="1" applyBorder="1" applyAlignment="1">
      <alignment horizontal="left" vertical="top" wrapText="1" indent="1"/>
    </xf>
    <xf numFmtId="0" fontId="6" fillId="10" borderId="36" xfId="0" applyFont="1" applyFill="1" applyBorder="1" applyAlignment="1">
      <alignment horizontal="left" vertical="top" wrapText="1" indent="1"/>
    </xf>
    <xf numFmtId="0" fontId="5" fillId="10" borderId="35" xfId="0" applyFont="1" applyFill="1" applyBorder="1" applyAlignment="1">
      <alignment horizontal="left" vertical="top" wrapText="1" indent="3"/>
    </xf>
    <xf numFmtId="0" fontId="5" fillId="10" borderId="36" xfId="0" applyFont="1" applyFill="1" applyBorder="1" applyAlignment="1">
      <alignment horizontal="left" vertical="top" wrapText="1" indent="3"/>
    </xf>
    <xf numFmtId="0" fontId="5" fillId="10" borderId="0" xfId="0" applyFont="1" applyFill="1" applyAlignment="1">
      <alignment horizontal="left" vertical="top" wrapText="1"/>
    </xf>
    <xf numFmtId="0" fontId="5" fillId="10" borderId="0" xfId="0" applyFont="1" applyFill="1" applyAlignment="1">
      <alignment horizontal="center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6" fillId="11" borderId="36" xfId="0" applyFont="1" applyFill="1" applyBorder="1" applyAlignment="1">
      <alignment horizontal="center" wrapText="1"/>
    </xf>
    <xf numFmtId="0" fontId="6" fillId="11" borderId="37" xfId="0" applyFont="1" applyFill="1" applyBorder="1" applyAlignment="1">
      <alignment horizontal="center" wrapText="1"/>
    </xf>
    <xf numFmtId="0" fontId="6" fillId="11" borderId="38" xfId="0" applyFont="1" applyFill="1" applyBorder="1" applyAlignment="1">
      <alignment horizontal="center" wrapText="1"/>
    </xf>
    <xf numFmtId="0" fontId="6" fillId="11" borderId="35" xfId="0" applyFont="1" applyFill="1" applyBorder="1" applyAlignment="1">
      <alignment horizontal="right" wrapText="1"/>
    </xf>
    <xf numFmtId="0" fontId="6" fillId="10" borderId="35" xfId="0" applyFont="1" applyFill="1" applyBorder="1" applyAlignment="1">
      <alignment horizontal="left" vertical="top" wrapText="1"/>
    </xf>
    <xf numFmtId="0" fontId="6" fillId="10" borderId="36" xfId="0" applyFont="1" applyFill="1" applyBorder="1" applyAlignment="1">
      <alignment horizontal="left" vertical="top" wrapText="1"/>
    </xf>
    <xf numFmtId="7" fontId="6" fillId="10" borderId="35" xfId="0" applyNumberFormat="1" applyFont="1" applyFill="1" applyBorder="1" applyAlignment="1">
      <alignment horizontal="right" vertical="top" wrapText="1"/>
    </xf>
    <xf numFmtId="0" fontId="5" fillId="10" borderId="36" xfId="0" applyFont="1" applyFill="1" applyBorder="1" applyAlignment="1">
      <alignment horizontal="center" vertical="top" wrapText="1"/>
    </xf>
    <xf numFmtId="0" fontId="5" fillId="10" borderId="37" xfId="0" applyFont="1" applyFill="1" applyBorder="1" applyAlignment="1">
      <alignment horizontal="center" vertical="top" wrapText="1"/>
    </xf>
    <xf numFmtId="7" fontId="6" fillId="10" borderId="40" xfId="0" applyNumberFormat="1" applyFont="1" applyFill="1" applyBorder="1" applyAlignment="1">
      <alignment horizontal="right" vertical="top" wrapText="1"/>
    </xf>
    <xf numFmtId="0" fontId="5" fillId="12" borderId="35" xfId="0" applyFont="1" applyFill="1" applyBorder="1" applyAlignment="1">
      <alignment horizontal="left" vertical="top" wrapText="1" indent="2"/>
    </xf>
    <xf numFmtId="0" fontId="5" fillId="12" borderId="36" xfId="0" applyFont="1" applyFill="1" applyBorder="1" applyAlignment="1">
      <alignment horizontal="left" vertical="top" wrapText="1" indent="2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7" fontId="6" fillId="10" borderId="38" xfId="0" applyNumberFormat="1" applyFont="1" applyFill="1" applyBorder="1" applyAlignment="1">
      <alignment horizontal="right" vertical="top" wrapText="1"/>
    </xf>
    <xf numFmtId="164" fontId="6" fillId="10" borderId="37" xfId="1" applyNumberFormat="1" applyFont="1" applyFill="1" applyBorder="1" applyAlignment="1">
      <alignment horizontal="right" vertical="top" wrapText="1"/>
    </xf>
    <xf numFmtId="164" fontId="6" fillId="10" borderId="38" xfId="1" applyNumberFormat="1" applyFont="1" applyFill="1" applyBorder="1" applyAlignment="1">
      <alignment horizontal="right" vertical="top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0" fontId="5" fillId="10" borderId="17" xfId="0" applyFont="1" applyFill="1" applyBorder="1" applyAlignment="1">
      <alignment horizontal="right" vertical="top" wrapText="1"/>
    </xf>
    <xf numFmtId="0" fontId="5" fillId="10" borderId="38" xfId="0" applyFont="1" applyFill="1" applyBorder="1" applyAlignment="1">
      <alignment horizontal="center" vertical="top" wrapText="1"/>
    </xf>
    <xf numFmtId="7" fontId="5" fillId="10" borderId="36" xfId="0" applyNumberFormat="1" applyFont="1" applyFill="1" applyBorder="1" applyAlignment="1">
      <alignment horizontal="center" vertical="top" wrapText="1"/>
    </xf>
    <xf numFmtId="7" fontId="5" fillId="10" borderId="37" xfId="0" applyNumberFormat="1" applyFont="1" applyFill="1" applyBorder="1" applyAlignment="1">
      <alignment horizontal="center" vertical="top" wrapText="1"/>
    </xf>
    <xf numFmtId="7" fontId="5" fillId="10" borderId="38" xfId="0" applyNumberFormat="1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left" vertical="top" wrapText="1"/>
    </xf>
    <xf numFmtId="0" fontId="5" fillId="12" borderId="36" xfId="0" applyFont="1" applyFill="1" applyBorder="1" applyAlignment="1">
      <alignment horizontal="center" vertical="top" wrapText="1"/>
    </xf>
    <xf numFmtId="0" fontId="5" fillId="12" borderId="37" xfId="0" applyFont="1" applyFill="1" applyBorder="1" applyAlignment="1">
      <alignment horizontal="center" vertical="top" wrapText="1"/>
    </xf>
    <xf numFmtId="0" fontId="5" fillId="10" borderId="39" xfId="0" applyFont="1" applyFill="1" applyBorder="1" applyAlignment="1">
      <alignment horizontal="center" vertical="top" wrapText="1"/>
    </xf>
    <xf numFmtId="0" fontId="9" fillId="10" borderId="35" xfId="0" applyFont="1" applyFill="1" applyBorder="1" applyAlignment="1">
      <alignment horizontal="left" vertical="top" wrapText="1" indent="2"/>
    </xf>
    <xf numFmtId="0" fontId="8" fillId="10" borderId="35" xfId="0" applyFont="1" applyFill="1" applyBorder="1" applyAlignment="1">
      <alignment horizontal="left" vertical="top" wrapText="1" indent="1"/>
    </xf>
    <xf numFmtId="0" fontId="8" fillId="10" borderId="35" xfId="0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indent="2"/>
    </xf>
    <xf numFmtId="0" fontId="9" fillId="10" borderId="35" xfId="0" applyFont="1" applyFill="1" applyBorder="1" applyAlignment="1">
      <alignment horizontal="center" vertical="top" wrapText="1"/>
    </xf>
    <xf numFmtId="0" fontId="8" fillId="10" borderId="36" xfId="0" applyFont="1" applyFill="1" applyBorder="1" applyAlignment="1">
      <alignment horizontal="center" vertical="top" wrapText="1"/>
    </xf>
    <xf numFmtId="0" fontId="8" fillId="10" borderId="37" xfId="0" applyFont="1" applyFill="1" applyBorder="1" applyAlignment="1">
      <alignment horizontal="center" vertical="top" wrapText="1"/>
    </xf>
    <xf numFmtId="0" fontId="8" fillId="10" borderId="38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vertical="top" wrapText="1"/>
    </xf>
    <xf numFmtId="0" fontId="10" fillId="10" borderId="35" xfId="0" applyFont="1" applyFill="1" applyBorder="1" applyAlignment="1">
      <alignment horizontal="left" vertical="top" wrapText="1"/>
    </xf>
    <xf numFmtId="0" fontId="9" fillId="10" borderId="35" xfId="0" applyFont="1" applyFill="1" applyBorder="1" applyAlignment="1">
      <alignment horizontal="left" vertical="top" wrapText="1"/>
    </xf>
    <xf numFmtId="0" fontId="17" fillId="2" borderId="35" xfId="0" applyFont="1" applyFill="1" applyBorder="1" applyAlignment="1">
      <alignment horizontal="right" vertical="top" wrapText="1"/>
    </xf>
    <xf numFmtId="0" fontId="15" fillId="2" borderId="35" xfId="0" applyFont="1" applyFill="1" applyBorder="1" applyAlignment="1">
      <alignment horizontal="right" vertical="top" wrapText="1" indent="2"/>
    </xf>
    <xf numFmtId="0" fontId="15" fillId="2" borderId="35" xfId="0" applyFont="1" applyFill="1" applyBorder="1" applyAlignment="1">
      <alignment horizontal="right" vertical="top" wrapText="1"/>
    </xf>
    <xf numFmtId="0" fontId="15" fillId="2" borderId="36" xfId="0" applyFont="1" applyFill="1" applyBorder="1" applyAlignment="1">
      <alignment horizontal="right" vertical="top" wrapText="1"/>
    </xf>
    <xf numFmtId="0" fontId="15" fillId="2" borderId="37" xfId="0" applyFont="1" applyFill="1" applyBorder="1" applyAlignment="1">
      <alignment horizontal="right" vertical="top" wrapText="1"/>
    </xf>
    <xf numFmtId="0" fontId="15" fillId="2" borderId="38" xfId="0" applyFont="1" applyFill="1" applyBorder="1" applyAlignment="1">
      <alignment horizontal="right" vertical="top" wrapText="1"/>
    </xf>
    <xf numFmtId="0" fontId="17" fillId="10" borderId="35" xfId="0" applyFont="1" applyFill="1" applyBorder="1" applyAlignment="1">
      <alignment horizontal="right" vertical="top" wrapText="1"/>
    </xf>
    <xf numFmtId="0" fontId="61" fillId="10" borderId="35" xfId="0" applyFont="1" applyFill="1" applyBorder="1" applyAlignment="1">
      <alignment horizontal="right" vertical="top" wrapText="1"/>
    </xf>
    <xf numFmtId="0" fontId="16" fillId="10" borderId="35" xfId="0" applyFont="1" applyFill="1" applyBorder="1" applyAlignment="1">
      <alignment horizontal="right" vertical="top" wrapText="1" indent="2"/>
    </xf>
    <xf numFmtId="0" fontId="15" fillId="10" borderId="35" xfId="0" applyFont="1" applyFill="1" applyBorder="1" applyAlignment="1">
      <alignment horizontal="right" vertical="top" wrapText="1" indent="2"/>
    </xf>
    <xf numFmtId="0" fontId="61" fillId="10" borderId="36" xfId="0" applyFont="1" applyFill="1" applyBorder="1" applyAlignment="1">
      <alignment horizontal="right" vertical="top"/>
    </xf>
    <xf numFmtId="0" fontId="61" fillId="10" borderId="37" xfId="0" applyFont="1" applyFill="1" applyBorder="1" applyAlignment="1">
      <alignment horizontal="right" vertical="top"/>
    </xf>
    <xf numFmtId="0" fontId="61" fillId="10" borderId="38" xfId="0" applyFont="1" applyFill="1" applyBorder="1" applyAlignment="1">
      <alignment horizontal="right" vertical="top"/>
    </xf>
    <xf numFmtId="0" fontId="17" fillId="10" borderId="36" xfId="0" applyFont="1" applyFill="1" applyBorder="1" applyAlignment="1">
      <alignment horizontal="right" vertical="top" wrapText="1"/>
    </xf>
    <xf numFmtId="0" fontId="17" fillId="10" borderId="37" xfId="0" applyFont="1" applyFill="1" applyBorder="1" applyAlignment="1">
      <alignment horizontal="right" vertical="top" wrapText="1"/>
    </xf>
    <xf numFmtId="0" fontId="17" fillId="10" borderId="38" xfId="0" applyFont="1" applyFill="1" applyBorder="1" applyAlignment="1">
      <alignment horizontal="right" vertical="top" wrapText="1"/>
    </xf>
    <xf numFmtId="0" fontId="15" fillId="2" borderId="0" xfId="0" applyFont="1" applyFill="1" applyAlignment="1">
      <alignment horizontal="center" vertical="top" wrapText="1"/>
    </xf>
    <xf numFmtId="0" fontId="61" fillId="10" borderId="35" xfId="0" applyFont="1" applyFill="1" applyBorder="1" applyAlignment="1">
      <alignment horizontal="right" vertical="top" wrapText="1" indent="1"/>
    </xf>
    <xf numFmtId="0" fontId="8" fillId="6" borderId="4" xfId="0" applyFont="1" applyFill="1" applyBorder="1" applyAlignment="1">
      <alignment horizontal="left" vertical="top" wrapText="1"/>
    </xf>
    <xf numFmtId="0" fontId="9" fillId="12" borderId="10" xfId="0" applyFont="1" applyFill="1" applyBorder="1" applyAlignment="1">
      <alignment horizontal="left" vertical="top" wrapText="1" indent="2"/>
    </xf>
    <xf numFmtId="7" fontId="11" fillId="12" borderId="11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8" borderId="17" xfId="0" applyFont="1" applyFill="1" applyBorder="1" applyAlignment="1">
      <alignment horizontal="left" vertical="top" wrapText="1" indent="1"/>
    </xf>
    <xf numFmtId="7" fontId="13" fillId="9" borderId="8" xfId="0" applyNumberFormat="1" applyFont="1" applyFill="1" applyBorder="1" applyAlignment="1">
      <alignment horizontal="right" vertical="top" wrapText="1"/>
    </xf>
    <xf numFmtId="0" fontId="8" fillId="8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 inden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/>
    </xf>
    <xf numFmtId="7" fontId="31" fillId="12" borderId="14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2" fillId="12" borderId="17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0" fontId="52" fillId="12" borderId="10" xfId="0" applyFont="1" applyFill="1" applyBorder="1" applyAlignment="1">
      <alignment horizontal="left" vertical="top" wrapText="1" indent="2"/>
    </xf>
    <xf numFmtId="0" fontId="52" fillId="12" borderId="17" xfId="0" applyFont="1" applyFill="1" applyBorder="1" applyAlignment="1">
      <alignment horizontal="left" vertical="top" wrapText="1" indent="2"/>
    </xf>
    <xf numFmtId="0" fontId="55" fillId="12" borderId="10" xfId="0" applyFont="1" applyFill="1" applyBorder="1" applyAlignment="1">
      <alignment horizontal="left" vertical="top" wrapText="1"/>
    </xf>
    <xf numFmtId="0" fontId="55" fillId="12" borderId="6" xfId="0" applyFont="1" applyFill="1" applyBorder="1" applyAlignment="1">
      <alignment horizontal="left" vertical="top" wrapText="1"/>
    </xf>
    <xf numFmtId="0" fontId="55" fillId="12" borderId="4" xfId="0" applyFont="1" applyFill="1" applyBorder="1" applyAlignment="1">
      <alignment horizontal="left" vertical="top" wrapText="1"/>
    </xf>
    <xf numFmtId="7" fontId="58" fillId="12" borderId="17" xfId="0" applyNumberFormat="1" applyFont="1" applyFill="1" applyBorder="1" applyAlignment="1">
      <alignment horizontal="right" vertical="top" wrapText="1"/>
    </xf>
    <xf numFmtId="7" fontId="57" fillId="12" borderId="11" xfId="0" applyNumberFormat="1" applyFont="1" applyFill="1" applyBorder="1" applyAlignment="1">
      <alignment horizontal="right" vertical="top" wrapText="1"/>
    </xf>
    <xf numFmtId="7" fontId="58" fillId="12" borderId="13" xfId="0" applyNumberFormat="1" applyFont="1" applyFill="1" applyBorder="1" applyAlignment="1">
      <alignment horizontal="right" vertical="top" wrapText="1"/>
    </xf>
    <xf numFmtId="7" fontId="59" fillId="12" borderId="14" xfId="0" applyNumberFormat="1" applyFont="1" applyFill="1" applyBorder="1" applyAlignment="1">
      <alignment horizontal="right" vertical="top" wrapText="1"/>
    </xf>
    <xf numFmtId="7" fontId="57" fillId="16" borderId="11" xfId="0" applyNumberFormat="1" applyFont="1" applyFill="1" applyBorder="1" applyAlignment="1">
      <alignment horizontal="right" vertical="top" wrapText="1"/>
    </xf>
    <xf numFmtId="0" fontId="55" fillId="12" borderId="17" xfId="0" applyFont="1" applyFill="1" applyBorder="1" applyAlignment="1">
      <alignment horizontal="left" vertical="top" wrapText="1" indent="1"/>
    </xf>
    <xf numFmtId="7" fontId="56" fillId="12" borderId="8" xfId="0" applyNumberFormat="1" applyFont="1" applyFill="1" applyBorder="1" applyAlignment="1">
      <alignment horizontal="right" vertical="top" wrapText="1"/>
    </xf>
    <xf numFmtId="0" fontId="55" fillId="12" borderId="17" xfId="0" applyFont="1" applyFill="1" applyBorder="1" applyAlignment="1">
      <alignment horizontal="left" vertical="top" wrapText="1"/>
    </xf>
    <xf numFmtId="0" fontId="52" fillId="16" borderId="10" xfId="0" applyFont="1" applyFill="1" applyBorder="1" applyAlignment="1">
      <alignment horizontal="left" vertical="top" wrapText="1" indent="2"/>
    </xf>
    <xf numFmtId="0" fontId="52" fillId="12" borderId="10" xfId="0" applyFont="1" applyFill="1" applyBorder="1" applyAlignment="1">
      <alignment horizontal="left" vertical="top" wrapText="1"/>
    </xf>
    <xf numFmtId="0" fontId="53" fillId="5" borderId="3" xfId="0" applyFont="1" applyFill="1" applyBorder="1" applyAlignment="1">
      <alignment horizontal="right" wrapText="1"/>
    </xf>
    <xf numFmtId="0" fontId="55" fillId="6" borderId="4" xfId="0" applyFont="1" applyFill="1" applyBorder="1" applyAlignment="1">
      <alignment horizontal="left" vertical="top" wrapText="1"/>
    </xf>
    <xf numFmtId="0" fontId="55" fillId="8" borderId="17" xfId="0" applyFont="1" applyFill="1" applyBorder="1" applyAlignment="1">
      <alignment horizontal="left" vertical="top" wrapText="1" indent="1"/>
    </xf>
    <xf numFmtId="7" fontId="56" fillId="9" borderId="8" xfId="0" applyNumberFormat="1" applyFont="1" applyFill="1" applyBorder="1" applyAlignment="1">
      <alignment horizontal="right" vertical="top" wrapText="1"/>
    </xf>
    <xf numFmtId="0" fontId="55" fillId="8" borderId="6" xfId="0" applyFont="1" applyFill="1" applyBorder="1" applyAlignment="1">
      <alignment horizontal="left" vertical="top" wrapText="1"/>
    </xf>
    <xf numFmtId="0" fontId="52" fillId="15" borderId="10" xfId="0" applyFont="1" applyFill="1" applyBorder="1" applyAlignment="1">
      <alignment horizontal="left" vertical="top" wrapText="1" indent="2"/>
    </xf>
    <xf numFmtId="7" fontId="57" fillId="15" borderId="11" xfId="0" applyNumberFormat="1" applyFont="1" applyFill="1" applyBorder="1" applyAlignment="1">
      <alignment horizontal="right" vertical="top" wrapText="1"/>
    </xf>
    <xf numFmtId="0" fontId="52" fillId="16" borderId="10" xfId="0" applyFont="1" applyFill="1" applyBorder="1" applyAlignment="1">
      <alignment horizontal="left" vertical="top" wrapText="1"/>
    </xf>
    <xf numFmtId="0" fontId="52" fillId="13" borderId="10" xfId="0" applyFont="1" applyFill="1" applyBorder="1" applyAlignment="1">
      <alignment horizontal="left" vertical="top" wrapText="1" indent="2"/>
    </xf>
    <xf numFmtId="7" fontId="57" fillId="13" borderId="11" xfId="0" applyNumberFormat="1" applyFont="1" applyFill="1" applyBorder="1" applyAlignment="1">
      <alignment horizontal="right" vertical="top" wrapText="1"/>
    </xf>
    <xf numFmtId="0" fontId="52" fillId="14" borderId="10" xfId="0" applyFont="1" applyFill="1" applyBorder="1" applyAlignment="1">
      <alignment horizontal="left" vertical="top" wrapText="1"/>
    </xf>
    <xf numFmtId="7" fontId="57" fillId="14" borderId="11" xfId="0" applyNumberFormat="1" applyFont="1" applyFill="1" applyBorder="1" applyAlignment="1">
      <alignment horizontal="right" vertical="top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8D835898-9DEC-4097-B02C-0A3C0397426B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9745DD0C-7279-4C2A-AFCD-544D5E86DBD9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/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/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/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190500</xdr:colOff>
      <xdr:row>0</xdr:row>
      <xdr:rowOff>76200</xdr:rowOff>
    </xdr:from>
    <xdr:ext cx="11496675" cy="982980"/>
    <xdr:sp macro="" textlink="">
      <xdr:nvSpPr>
        <xdr:cNvPr id="2" name="CuadroTexto 1"/>
        <xdr:cNvSpPr txBox="1"/>
      </xdr:nvSpPr>
      <xdr:spPr>
        <a:xfrm>
          <a:off x="1562100" y="76200"/>
          <a:ext cx="114966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01/ene/2023 al 30/jun./2023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/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oneCellAnchor>
    <xdr:from>
      <xdr:col>0</xdr:col>
      <xdr:colOff>66675</xdr:colOff>
      <xdr:row>41</xdr:row>
      <xdr:rowOff>9526</xdr:rowOff>
    </xdr:from>
    <xdr:ext cx="8734425" cy="2409824"/>
    <xdr:sp macro="" textlink="">
      <xdr:nvSpPr>
        <xdr:cNvPr id="5" name="CuadroTexto 4"/>
        <xdr:cNvSpPr txBox="1"/>
      </xdr:nvSpPr>
      <xdr:spPr>
        <a:xfrm>
          <a:off x="66675" y="7134226"/>
          <a:ext cx="8734425" cy="24098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619125</xdr:colOff>
      <xdr:row>50</xdr:row>
      <xdr:rowOff>0</xdr:rowOff>
    </xdr:from>
    <xdr:ext cx="8201024" cy="45719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V="1">
          <a:off x="1990725" y="6715125"/>
          <a:ext cx="8201024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      	_______________________________    	      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 LUIS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ANTONIO CHAIRES GARCÍA  	LIC. JORGE HERVERT SCHEKAIBAN           	       C.P. MIREYA MOLINA MARTINEZ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	ADMINISTRADOR CASA DE ASISTENCIA  	       CONTADOR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1</xdr:col>
      <xdr:colOff>28575</xdr:colOff>
      <xdr:row>49</xdr:row>
      <xdr:rowOff>114300</xdr:rowOff>
    </xdr:from>
    <xdr:ext cx="9544050" cy="78124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76225" y="8334375"/>
          <a:ext cx="9544050" cy="7812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                      		       _____________________________                            </a:t>
          </a:r>
        </a:p>
        <a:p>
          <a:endParaRPr lang="es-MX" sz="1100"/>
        </a:p>
      </xdr:txBody>
    </xdr:sp>
    <xdr:clientData/>
  </xdr:oneCellAnchor>
  <xdr:oneCellAnchor>
    <xdr:from>
      <xdr:col>2</xdr:col>
      <xdr:colOff>285750</xdr:colOff>
      <xdr:row>55</xdr:row>
      <xdr:rowOff>57150</xdr:rowOff>
    </xdr:from>
    <xdr:ext cx="184731" cy="26456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657350" y="623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314325</xdr:colOff>
      <xdr:row>0</xdr:row>
      <xdr:rowOff>123825</xdr:rowOff>
    </xdr:from>
    <xdr:ext cx="8239125" cy="800100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2DBD1336-1080-4264-8A1D-6F761F90E871}"/>
            </a:ext>
          </a:extLst>
        </xdr:cNvPr>
        <xdr:cNvSpPr txBox="1"/>
      </xdr:nvSpPr>
      <xdr:spPr>
        <a:xfrm>
          <a:off x="1933575" y="123825"/>
          <a:ext cx="8239125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01 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30 de Junio de 2023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571500</xdr:colOff>
      <xdr:row>0</xdr:row>
      <xdr:rowOff>47625</xdr:rowOff>
    </xdr:from>
    <xdr:ext cx="8248649" cy="10668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71500" y="47625"/>
          <a:ext cx="8248649" cy="10668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01/ene/2023 al 30/jun./2023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0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4</xdr:col>
      <xdr:colOff>271240</xdr:colOff>
      <xdr:row>2</xdr:row>
      <xdr:rowOff>20369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01/ene/2023 al 30/jun./2023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2</xdr:col>
      <xdr:colOff>385540</xdr:colOff>
      <xdr:row>2</xdr:row>
      <xdr:rowOff>41324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00025" y="0"/>
          <a:ext cx="1757140" cy="33469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60960</xdr:colOff>
      <xdr:row>0</xdr:row>
      <xdr:rowOff>0</xdr:rowOff>
    </xdr:from>
    <xdr:ext cx="4922520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432560" y="0"/>
          <a:ext cx="4922520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01/ene./2023 al 30/jun./2023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endParaRPr lang="es-MX" sz="1200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70</xdr:row>
      <xdr:rowOff>66674</xdr:rowOff>
    </xdr:from>
    <xdr:ext cx="6715125" cy="9620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47625" y="11753849"/>
          <a:ext cx="6715125" cy="9620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r>
            <a:rPr lang="es-MX" sz="1100"/>
            <a:t>______________________________   		   ______________________________         </a:t>
          </a:r>
        </a:p>
      </xdr:txBody>
    </xdr:sp>
    <xdr:clientData/>
  </xdr:oneCellAnchor>
  <xdr:oneCellAnchor>
    <xdr:from>
      <xdr:col>0</xdr:col>
      <xdr:colOff>0</xdr:colOff>
      <xdr:row>67</xdr:row>
      <xdr:rowOff>123824</xdr:rowOff>
    </xdr:from>
    <xdr:ext cx="6629400" cy="57150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85725" y="11325224"/>
          <a:ext cx="6629400" cy="5715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30/Jun./2023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________________________________           		     		 _____________________________      	    </a:t>
          </a:r>
          <a:endParaRPr lang="es-MX">
            <a:effectLst/>
          </a:endParaRPr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50FEB3E7-DBDD-462D-9068-086E17A3D5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tabSelected="1" workbookViewId="0">
      <selection activeCell="D23" sqref="D23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128" t="s">
        <v>1</v>
      </c>
      <c r="B10" s="129" t="s">
        <v>182</v>
      </c>
      <c r="C10" s="128" t="s">
        <v>183</v>
      </c>
      <c r="D10" s="128" t="s">
        <v>184</v>
      </c>
      <c r="E10" s="128" t="s">
        <v>185</v>
      </c>
      <c r="F10" s="128" t="s">
        <v>186</v>
      </c>
      <c r="G10" s="128"/>
      <c r="H10" s="128"/>
      <c r="I10" s="128"/>
    </row>
    <row r="11" spans="1:9" x14ac:dyDescent="0.15">
      <c r="A11" s="131" t="s">
        <v>83</v>
      </c>
      <c r="B11" s="134">
        <f ca="1">SUM(B12:B18)</f>
        <v>0</v>
      </c>
      <c r="C11" s="135">
        <f ca="1">SUM(C11:C18)</f>
        <v>0</v>
      </c>
      <c r="D11" s="135">
        <f ca="1">SUM(D11:D18)</f>
        <v>0</v>
      </c>
      <c r="E11" s="135">
        <f ca="1">B11+C11-D11</f>
        <v>0</v>
      </c>
      <c r="F11" s="135">
        <f ca="1">SUM(F12:F18)</f>
        <v>0</v>
      </c>
    </row>
    <row r="12" spans="1:9" x14ac:dyDescent="0.15">
      <c r="A12" s="132" t="s">
        <v>84</v>
      </c>
      <c r="B12" s="130">
        <v>7353573</v>
      </c>
      <c r="C12" s="130">
        <v>5666125</v>
      </c>
      <c r="D12" s="130">
        <v>8598363</v>
      </c>
      <c r="E12" s="130">
        <f>B12+C12-D12</f>
        <v>4421335</v>
      </c>
      <c r="F12" s="130">
        <f>B12</f>
        <v>7353573</v>
      </c>
    </row>
    <row r="13" spans="1:9" ht="12.75" customHeight="1" x14ac:dyDescent="0.15">
      <c r="A13" s="132" t="s">
        <v>85</v>
      </c>
      <c r="B13" s="130">
        <v>16257</v>
      </c>
      <c r="C13" s="130">
        <v>7868522</v>
      </c>
      <c r="D13" s="130">
        <v>5577536</v>
      </c>
      <c r="E13" s="130">
        <f>B13+C13-D13</f>
        <v>2307243</v>
      </c>
      <c r="F13" s="130">
        <f>E13-B13</f>
        <v>2290986</v>
      </c>
    </row>
    <row r="14" spans="1:9" x14ac:dyDescent="0.15">
      <c r="A14" s="132" t="s">
        <v>180</v>
      </c>
      <c r="B14" s="130">
        <v>0</v>
      </c>
      <c r="C14" s="130">
        <v>34684</v>
      </c>
      <c r="D14" s="130">
        <v>34684</v>
      </c>
      <c r="E14" s="130">
        <f>B14+C14-D14</f>
        <v>0</v>
      </c>
      <c r="F14" s="130">
        <f>E14-B14</f>
        <v>0</v>
      </c>
    </row>
    <row r="15" spans="1:9" x14ac:dyDescent="0.15">
      <c r="A15" s="132" t="s">
        <v>87</v>
      </c>
      <c r="B15" s="130">
        <f ca="1">SUM(B15:B22)</f>
        <v>0</v>
      </c>
      <c r="C15" s="130">
        <f ca="1">SUM(C15:C22)</f>
        <v>0</v>
      </c>
      <c r="D15" s="130">
        <f ca="1">SUM(D15:D22)</f>
        <v>0</v>
      </c>
      <c r="E15" s="130">
        <f t="shared" ref="E15:E28" ca="1" si="0">B15+C15-D15</f>
        <v>0</v>
      </c>
      <c r="F15" s="130">
        <f t="shared" ref="F15:F28" ca="1" si="1">E15-B15</f>
        <v>0</v>
      </c>
    </row>
    <row r="16" spans="1:9" x14ac:dyDescent="0.15">
      <c r="A16" s="132" t="s">
        <v>88</v>
      </c>
      <c r="B16" s="130">
        <v>380012</v>
      </c>
      <c r="C16" s="130">
        <f t="shared" ref="C16:D18" ca="1" si="2">SUM(C16:C23)</f>
        <v>0</v>
      </c>
      <c r="D16" s="130">
        <f t="shared" ca="1" si="2"/>
        <v>0</v>
      </c>
      <c r="E16" s="130">
        <f t="shared" ca="1" si="0"/>
        <v>0</v>
      </c>
      <c r="F16" s="130">
        <f t="shared" ca="1" si="1"/>
        <v>0</v>
      </c>
    </row>
    <row r="17" spans="1:9" ht="10.5" customHeight="1" x14ac:dyDescent="0.15">
      <c r="A17" s="132" t="s">
        <v>181</v>
      </c>
      <c r="B17" s="130">
        <f ca="1">SUM(B17:B24)</f>
        <v>0</v>
      </c>
      <c r="C17" s="130">
        <f t="shared" ca="1" si="2"/>
        <v>0</v>
      </c>
      <c r="D17" s="130">
        <f t="shared" ca="1" si="2"/>
        <v>0</v>
      </c>
      <c r="E17" s="130">
        <f t="shared" ca="1" si="0"/>
        <v>0</v>
      </c>
      <c r="F17" s="130">
        <f t="shared" ca="1" si="1"/>
        <v>0</v>
      </c>
    </row>
    <row r="18" spans="1:9" x14ac:dyDescent="0.15">
      <c r="A18" s="132" t="s">
        <v>90</v>
      </c>
      <c r="B18" s="130">
        <f ca="1">SUM(B18:B25)</f>
        <v>0</v>
      </c>
      <c r="C18" s="130">
        <f t="shared" ca="1" si="2"/>
        <v>0</v>
      </c>
      <c r="D18" s="130">
        <f t="shared" ca="1" si="2"/>
        <v>0</v>
      </c>
      <c r="E18" s="130">
        <f t="shared" ca="1" si="0"/>
        <v>0</v>
      </c>
      <c r="F18" s="130">
        <f t="shared" ca="1" si="1"/>
        <v>0</v>
      </c>
    </row>
    <row r="19" spans="1:9" x14ac:dyDescent="0.15">
      <c r="A19" s="131" t="s">
        <v>91</v>
      </c>
      <c r="B19" s="134">
        <f>SUM(B20:B28)</f>
        <v>36694434</v>
      </c>
      <c r="C19" s="134">
        <f>SUM(C20:C28)</f>
        <v>34684</v>
      </c>
      <c r="D19" s="134">
        <f>SUM(D20:D28)</f>
        <v>0</v>
      </c>
      <c r="E19" s="135">
        <f t="shared" si="0"/>
        <v>36729118</v>
      </c>
      <c r="F19" s="135">
        <f t="shared" si="1"/>
        <v>34684</v>
      </c>
      <c r="G19" s="133"/>
      <c r="H19" s="133"/>
      <c r="I19" s="133"/>
    </row>
    <row r="20" spans="1:9" x14ac:dyDescent="0.15">
      <c r="A20" s="132" t="s">
        <v>187</v>
      </c>
      <c r="B20" s="133">
        <v>0</v>
      </c>
      <c r="C20" s="133">
        <v>0</v>
      </c>
      <c r="D20" s="133">
        <v>0</v>
      </c>
      <c r="E20" s="130">
        <f t="shared" si="0"/>
        <v>0</v>
      </c>
      <c r="F20" s="130">
        <f t="shared" si="1"/>
        <v>0</v>
      </c>
      <c r="G20" s="133"/>
      <c r="H20" s="133"/>
      <c r="I20" s="133"/>
    </row>
    <row r="21" spans="1:9" x14ac:dyDescent="0.15">
      <c r="A21" s="132" t="s">
        <v>93</v>
      </c>
      <c r="B21" s="133">
        <v>0</v>
      </c>
      <c r="C21" s="133">
        <v>0</v>
      </c>
      <c r="D21" s="133">
        <f t="shared" ref="D21:D28" si="3">SUM(D22:D30)</f>
        <v>0</v>
      </c>
      <c r="E21" s="130">
        <f t="shared" si="0"/>
        <v>0</v>
      </c>
      <c r="F21" s="130">
        <f t="shared" si="1"/>
        <v>0</v>
      </c>
      <c r="G21" s="133"/>
      <c r="H21" s="133"/>
      <c r="I21" s="133"/>
    </row>
    <row r="22" spans="1:9" ht="13.5" customHeight="1" x14ac:dyDescent="0.15">
      <c r="A22" s="132" t="s">
        <v>188</v>
      </c>
      <c r="B22" s="133">
        <v>36934899</v>
      </c>
      <c r="C22" s="133">
        <v>0</v>
      </c>
      <c r="D22" s="133">
        <f t="shared" si="3"/>
        <v>0</v>
      </c>
      <c r="E22" s="130">
        <f t="shared" si="0"/>
        <v>36934899</v>
      </c>
      <c r="F22" s="130">
        <f>E22-B22</f>
        <v>0</v>
      </c>
      <c r="G22" s="133"/>
      <c r="H22" s="133"/>
      <c r="I22" s="133"/>
    </row>
    <row r="23" spans="1:9" x14ac:dyDescent="0.15">
      <c r="A23" s="132" t="s">
        <v>95</v>
      </c>
      <c r="B23" s="133">
        <v>4284333</v>
      </c>
      <c r="C23" s="133">
        <v>34684</v>
      </c>
      <c r="D23" s="133">
        <f t="shared" si="3"/>
        <v>0</v>
      </c>
      <c r="E23" s="130">
        <f>B23+C23-D23</f>
        <v>4319017</v>
      </c>
      <c r="F23" s="130">
        <f t="shared" si="1"/>
        <v>34684</v>
      </c>
      <c r="G23" s="133"/>
      <c r="H23" s="133"/>
      <c r="I23" s="133"/>
    </row>
    <row r="24" spans="1:9" x14ac:dyDescent="0.15">
      <c r="A24" s="132" t="s">
        <v>96</v>
      </c>
      <c r="B24" s="133">
        <v>0</v>
      </c>
      <c r="C24" s="133">
        <f>SUM(C25:C33)</f>
        <v>0</v>
      </c>
      <c r="D24" s="133">
        <f t="shared" si="3"/>
        <v>0</v>
      </c>
      <c r="E24" s="130">
        <f>B24+C24-D24</f>
        <v>0</v>
      </c>
      <c r="F24" s="130">
        <f t="shared" si="1"/>
        <v>0</v>
      </c>
      <c r="G24" s="133"/>
      <c r="H24" s="133"/>
      <c r="I24" s="133"/>
    </row>
    <row r="25" spans="1:9" ht="11.25" customHeight="1" x14ac:dyDescent="0.15">
      <c r="A25" s="132" t="s">
        <v>189</v>
      </c>
      <c r="B25" s="133">
        <v>-4524798</v>
      </c>
      <c r="C25" s="133">
        <f>SUM(C26:C34)</f>
        <v>0</v>
      </c>
      <c r="D25" s="133">
        <f t="shared" si="3"/>
        <v>0</v>
      </c>
      <c r="E25" s="130">
        <f t="shared" si="0"/>
        <v>-4524798</v>
      </c>
      <c r="F25" s="130">
        <f t="shared" si="1"/>
        <v>0</v>
      </c>
      <c r="G25" s="133"/>
      <c r="H25" s="133"/>
      <c r="I25" s="133"/>
    </row>
    <row r="26" spans="1:9" ht="10.5" customHeight="1" x14ac:dyDescent="0.15">
      <c r="A26" s="132" t="s">
        <v>98</v>
      </c>
      <c r="B26" s="133">
        <f>SUM(B27:B35)</f>
        <v>0</v>
      </c>
      <c r="C26" s="133">
        <f>SUM(C27:C35)</f>
        <v>0</v>
      </c>
      <c r="D26" s="133">
        <f t="shared" si="3"/>
        <v>0</v>
      </c>
      <c r="E26" s="130">
        <f t="shared" si="0"/>
        <v>0</v>
      </c>
      <c r="F26" s="130">
        <f t="shared" si="1"/>
        <v>0</v>
      </c>
      <c r="G26" s="133"/>
      <c r="H26" s="133"/>
      <c r="I26" s="133"/>
    </row>
    <row r="27" spans="1:9" x14ac:dyDescent="0.15">
      <c r="A27" s="132" t="s">
        <v>129</v>
      </c>
      <c r="B27" s="133">
        <f>SUM(B28:B36)</f>
        <v>0</v>
      </c>
      <c r="C27" s="133">
        <f>SUM(C28:C36)</f>
        <v>0</v>
      </c>
      <c r="D27" s="133">
        <f t="shared" si="3"/>
        <v>0</v>
      </c>
      <c r="E27" s="130">
        <f t="shared" si="0"/>
        <v>0</v>
      </c>
      <c r="F27" s="130">
        <f t="shared" si="1"/>
        <v>0</v>
      </c>
      <c r="G27" s="133"/>
      <c r="H27" s="133"/>
      <c r="I27" s="133"/>
    </row>
    <row r="28" spans="1:9" x14ac:dyDescent="0.15">
      <c r="A28" s="132" t="s">
        <v>100</v>
      </c>
      <c r="B28" s="133">
        <f>SUM(B29:B37)</f>
        <v>0</v>
      </c>
      <c r="C28" s="133">
        <f>SUM(C29:C37)</f>
        <v>0</v>
      </c>
      <c r="D28" s="133">
        <f t="shared" si="3"/>
        <v>0</v>
      </c>
      <c r="E28" s="130">
        <f t="shared" si="0"/>
        <v>0</v>
      </c>
      <c r="F28" s="130">
        <f t="shared" si="1"/>
        <v>0</v>
      </c>
      <c r="G28" s="133"/>
      <c r="H28" s="133"/>
      <c r="I28" s="133"/>
    </row>
    <row r="29" spans="1:9" x14ac:dyDescent="0.15">
      <c r="B29" s="133"/>
      <c r="C29" s="133"/>
      <c r="D29" s="133"/>
      <c r="E29" s="133"/>
      <c r="F29" s="133"/>
      <c r="G29" s="133"/>
      <c r="H29" s="133"/>
      <c r="I29" s="133"/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topLeftCell="A32" workbookViewId="0">
      <selection activeCell="K49" sqref="K49:R50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376"/>
      <c r="B1" s="377"/>
      <c r="C1" s="377"/>
      <c r="D1" s="377"/>
      <c r="E1" s="377"/>
      <c r="F1" s="377"/>
      <c r="G1" s="377"/>
      <c r="H1" s="377"/>
      <c r="I1" s="377"/>
      <c r="J1" s="377"/>
      <c r="K1" s="377"/>
      <c r="L1" s="377"/>
      <c r="M1" s="377"/>
      <c r="N1" s="377"/>
      <c r="O1" s="377"/>
      <c r="P1" s="377"/>
      <c r="Q1" s="377"/>
      <c r="R1" s="377"/>
      <c r="S1" s="377"/>
      <c r="T1" s="377"/>
      <c r="U1" s="377"/>
      <c r="V1" s="377"/>
      <c r="W1" s="170"/>
      <c r="X1" s="171"/>
    </row>
    <row r="2" spans="1:24" ht="15" customHeight="1" x14ac:dyDescent="0.15">
      <c r="A2" s="378"/>
      <c r="B2" s="334"/>
      <c r="C2" s="334"/>
      <c r="D2" s="334"/>
      <c r="E2" s="334"/>
      <c r="F2" s="334"/>
      <c r="G2" s="334"/>
      <c r="H2" s="334"/>
      <c r="I2" s="334"/>
      <c r="J2" s="334"/>
      <c r="K2" s="334"/>
      <c r="L2" s="334"/>
      <c r="M2" s="334"/>
      <c r="N2" s="334"/>
      <c r="O2" s="334"/>
      <c r="P2" s="334"/>
      <c r="Q2" s="334"/>
      <c r="R2" s="334"/>
      <c r="S2" s="334"/>
      <c r="T2" s="334"/>
      <c r="U2" s="334"/>
      <c r="V2" s="334"/>
      <c r="W2" s="172"/>
      <c r="X2" s="173"/>
    </row>
    <row r="3" spans="1:24" ht="15" customHeight="1" x14ac:dyDescent="0.15">
      <c r="A3" s="378"/>
      <c r="B3" s="334"/>
      <c r="C3" s="334"/>
      <c r="D3" s="334"/>
      <c r="E3" s="334"/>
      <c r="F3" s="334"/>
      <c r="G3" s="334"/>
      <c r="H3" s="334"/>
      <c r="I3" s="334"/>
      <c r="J3" s="334"/>
      <c r="K3" s="334"/>
      <c r="L3" s="334"/>
      <c r="M3" s="334"/>
      <c r="N3" s="334"/>
      <c r="O3" s="334"/>
      <c r="P3" s="334"/>
      <c r="Q3" s="334"/>
      <c r="R3" s="334"/>
      <c r="S3" s="334"/>
      <c r="T3" s="334"/>
      <c r="U3" s="334"/>
      <c r="V3" s="334"/>
      <c r="W3" s="172"/>
      <c r="X3" s="173"/>
    </row>
    <row r="4" spans="1:24" ht="15" customHeight="1" x14ac:dyDescent="0.15">
      <c r="A4" s="378"/>
      <c r="B4" s="334"/>
      <c r="C4" s="334"/>
      <c r="D4" s="334"/>
      <c r="E4" s="334"/>
      <c r="F4" s="334"/>
      <c r="G4" s="334"/>
      <c r="H4" s="334"/>
      <c r="I4" s="334"/>
      <c r="J4" s="334"/>
      <c r="K4" s="334"/>
      <c r="L4" s="334"/>
      <c r="M4" s="334"/>
      <c r="N4" s="334"/>
      <c r="O4" s="334"/>
      <c r="P4" s="334"/>
      <c r="Q4" s="334"/>
      <c r="R4" s="334"/>
      <c r="S4" s="334"/>
      <c r="T4" s="334"/>
      <c r="U4" s="334"/>
      <c r="V4" s="334"/>
      <c r="W4" s="172"/>
      <c r="X4" s="173"/>
    </row>
    <row r="5" spans="1:24" ht="15" customHeight="1" x14ac:dyDescent="0.15">
      <c r="A5" s="378"/>
      <c r="B5" s="334"/>
      <c r="C5" s="334"/>
      <c r="D5" s="334"/>
      <c r="E5" s="334"/>
      <c r="F5" s="334"/>
      <c r="G5" s="334"/>
      <c r="H5" s="334"/>
      <c r="I5" s="334"/>
      <c r="J5" s="334"/>
      <c r="K5" s="334"/>
      <c r="L5" s="334"/>
      <c r="M5" s="334"/>
      <c r="N5" s="334"/>
      <c r="O5" s="334"/>
      <c r="P5" s="334"/>
      <c r="Q5" s="334"/>
      <c r="R5" s="334"/>
      <c r="S5" s="334"/>
      <c r="T5" s="334"/>
      <c r="U5" s="334"/>
      <c r="V5" s="334"/>
      <c r="W5" s="172"/>
      <c r="X5" s="173"/>
    </row>
    <row r="6" spans="1:24" ht="15" customHeight="1" x14ac:dyDescent="0.15">
      <c r="A6" s="378"/>
      <c r="B6" s="334"/>
      <c r="C6" s="334"/>
      <c r="D6" s="334"/>
      <c r="E6" s="334"/>
      <c r="F6" s="334"/>
      <c r="G6" s="334"/>
      <c r="H6" s="334"/>
      <c r="I6" s="334"/>
      <c r="J6" s="334"/>
      <c r="K6" s="334"/>
      <c r="L6" s="334"/>
      <c r="M6" s="334"/>
      <c r="N6" s="334"/>
      <c r="O6" s="334"/>
      <c r="P6" s="334"/>
      <c r="Q6" s="334"/>
      <c r="R6" s="334"/>
      <c r="S6" s="334"/>
      <c r="T6" s="334"/>
      <c r="U6" s="334"/>
      <c r="V6" s="334"/>
      <c r="W6" s="174"/>
      <c r="X6" s="173"/>
    </row>
    <row r="7" spans="1:24" ht="15" customHeight="1" x14ac:dyDescent="0.15">
      <c r="A7" s="378"/>
      <c r="B7" s="334"/>
      <c r="C7" s="334"/>
      <c r="D7" s="334"/>
      <c r="E7" s="334"/>
      <c r="F7" s="334"/>
      <c r="G7" s="334"/>
      <c r="H7" s="334"/>
      <c r="I7" s="334"/>
      <c r="J7" s="334"/>
      <c r="K7" s="334"/>
      <c r="L7" s="334"/>
      <c r="M7" s="334"/>
      <c r="N7" s="334"/>
      <c r="O7" s="334"/>
      <c r="P7" s="334"/>
      <c r="Q7" s="334"/>
      <c r="R7" s="334"/>
      <c r="S7" s="334"/>
      <c r="T7" s="334"/>
      <c r="U7" s="334"/>
      <c r="V7" s="334"/>
      <c r="W7" s="174"/>
      <c r="X7" s="173"/>
    </row>
    <row r="8" spans="1:24" ht="15" customHeight="1" x14ac:dyDescent="0.15">
      <c r="A8" s="379"/>
      <c r="B8" s="380"/>
      <c r="C8" s="380"/>
      <c r="D8" s="380"/>
      <c r="E8" s="380"/>
      <c r="F8" s="380"/>
      <c r="G8" s="380"/>
      <c r="H8" s="380"/>
      <c r="I8" s="380"/>
      <c r="J8" s="380"/>
      <c r="K8" s="380"/>
      <c r="L8" s="380"/>
      <c r="M8" s="380"/>
      <c r="N8" s="380"/>
      <c r="O8" s="380"/>
      <c r="P8" s="380"/>
      <c r="Q8" s="380"/>
      <c r="R8" s="380"/>
      <c r="S8" s="380"/>
      <c r="T8" s="380"/>
      <c r="U8" s="380"/>
      <c r="V8" s="380"/>
      <c r="W8" s="174"/>
      <c r="X8" s="173"/>
    </row>
    <row r="9" spans="1:24" ht="15" customHeight="1" x14ac:dyDescent="0.15">
      <c r="A9" s="381" t="s">
        <v>16</v>
      </c>
      <c r="B9" s="382"/>
      <c r="C9" s="382"/>
      <c r="D9" s="382"/>
      <c r="E9" s="382"/>
      <c r="F9" s="382"/>
      <c r="G9" s="383"/>
      <c r="H9" s="384" t="s">
        <v>199</v>
      </c>
      <c r="I9" s="385"/>
      <c r="J9" s="384" t="s">
        <v>200</v>
      </c>
      <c r="K9" s="385"/>
      <c r="L9" s="384" t="s">
        <v>201</v>
      </c>
      <c r="M9" s="386"/>
      <c r="N9" s="385"/>
      <c r="O9" s="384" t="s">
        <v>202</v>
      </c>
      <c r="P9" s="386"/>
      <c r="Q9" s="386"/>
      <c r="R9" s="386"/>
      <c r="S9" s="386"/>
      <c r="T9" s="385"/>
      <c r="U9" s="387" t="s">
        <v>171</v>
      </c>
      <c r="V9" s="382"/>
      <c r="W9" s="382"/>
      <c r="X9" s="388"/>
    </row>
    <row r="10" spans="1:24" ht="15" customHeight="1" x14ac:dyDescent="0.15">
      <c r="A10" s="341" t="s">
        <v>0</v>
      </c>
      <c r="B10" s="342"/>
      <c r="C10" s="342"/>
      <c r="D10" s="342"/>
      <c r="E10" s="342"/>
      <c r="F10" s="342"/>
      <c r="G10" s="343"/>
      <c r="H10" s="344" t="s">
        <v>0</v>
      </c>
      <c r="I10" s="343"/>
      <c r="J10" s="344" t="s">
        <v>0</v>
      </c>
      <c r="K10" s="343"/>
      <c r="L10" s="344" t="s">
        <v>0</v>
      </c>
      <c r="M10" s="342"/>
      <c r="N10" s="343"/>
      <c r="O10" s="344" t="s">
        <v>0</v>
      </c>
      <c r="P10" s="342"/>
      <c r="Q10" s="342"/>
      <c r="R10" s="342"/>
      <c r="S10" s="342"/>
      <c r="T10" s="343"/>
      <c r="U10" s="344" t="s">
        <v>0</v>
      </c>
      <c r="V10" s="342"/>
      <c r="W10" s="342"/>
      <c r="X10" s="345"/>
    </row>
    <row r="11" spans="1:24" ht="15" customHeight="1" x14ac:dyDescent="0.15">
      <c r="A11" s="353" t="s">
        <v>203</v>
      </c>
      <c r="B11" s="354"/>
      <c r="C11" s="354"/>
      <c r="D11" s="354"/>
      <c r="E11" s="354"/>
      <c r="F11" s="354"/>
      <c r="G11" s="355"/>
      <c r="H11" s="356">
        <v>17722108.420000002</v>
      </c>
      <c r="I11" s="357"/>
      <c r="J11" s="356">
        <v>0</v>
      </c>
      <c r="K11" s="357"/>
      <c r="L11" s="356">
        <v>0</v>
      </c>
      <c r="M11" s="358"/>
      <c r="N11" s="357"/>
      <c r="O11" s="356">
        <v>0</v>
      </c>
      <c r="P11" s="358"/>
      <c r="Q11" s="358"/>
      <c r="R11" s="358"/>
      <c r="S11" s="358"/>
      <c r="T11" s="357"/>
      <c r="U11" s="356">
        <v>17722108</v>
      </c>
      <c r="V11" s="358"/>
      <c r="W11" s="358"/>
      <c r="X11" s="359"/>
    </row>
    <row r="12" spans="1:24" ht="15" customHeight="1" x14ac:dyDescent="0.15">
      <c r="A12" s="346" t="s">
        <v>204</v>
      </c>
      <c r="B12" s="347"/>
      <c r="C12" s="347"/>
      <c r="D12" s="347"/>
      <c r="E12" s="347"/>
      <c r="F12" s="347"/>
      <c r="G12" s="348"/>
      <c r="H12" s="349">
        <v>0</v>
      </c>
      <c r="I12" s="350"/>
      <c r="J12" s="349">
        <v>0</v>
      </c>
      <c r="K12" s="350"/>
      <c r="L12" s="349">
        <v>0</v>
      </c>
      <c r="M12" s="351"/>
      <c r="N12" s="350"/>
      <c r="O12" s="349">
        <v>0</v>
      </c>
      <c r="P12" s="351"/>
      <c r="Q12" s="351"/>
      <c r="R12" s="351"/>
      <c r="S12" s="351"/>
      <c r="T12" s="350"/>
      <c r="U12" s="349">
        <v>0</v>
      </c>
      <c r="V12" s="351"/>
      <c r="W12" s="351"/>
      <c r="X12" s="352"/>
    </row>
    <row r="13" spans="1:24" ht="15" customHeight="1" x14ac:dyDescent="0.15">
      <c r="A13" s="346" t="s">
        <v>205</v>
      </c>
      <c r="B13" s="347"/>
      <c r="C13" s="347"/>
      <c r="D13" s="347"/>
      <c r="E13" s="347"/>
      <c r="F13" s="347"/>
      <c r="G13" s="348"/>
      <c r="H13" s="349">
        <v>0</v>
      </c>
      <c r="I13" s="350"/>
      <c r="J13" s="349">
        <v>0</v>
      </c>
      <c r="K13" s="350"/>
      <c r="L13" s="349">
        <v>0</v>
      </c>
      <c r="M13" s="351"/>
      <c r="N13" s="350"/>
      <c r="O13" s="349">
        <v>0</v>
      </c>
      <c r="P13" s="351"/>
      <c r="Q13" s="351"/>
      <c r="R13" s="351"/>
      <c r="S13" s="351"/>
      <c r="T13" s="350"/>
      <c r="U13" s="349">
        <v>0</v>
      </c>
      <c r="V13" s="351"/>
      <c r="W13" s="351"/>
      <c r="X13" s="352"/>
    </row>
    <row r="14" spans="1:24" ht="15" customHeight="1" x14ac:dyDescent="0.15">
      <c r="A14" s="346" t="s">
        <v>206</v>
      </c>
      <c r="B14" s="347"/>
      <c r="C14" s="347"/>
      <c r="D14" s="347"/>
      <c r="E14" s="347"/>
      <c r="F14" s="347"/>
      <c r="G14" s="348"/>
      <c r="H14" s="349">
        <v>17722108</v>
      </c>
      <c r="I14" s="350"/>
      <c r="J14" s="349">
        <v>0</v>
      </c>
      <c r="K14" s="350"/>
      <c r="L14" s="349">
        <v>0</v>
      </c>
      <c r="M14" s="351"/>
      <c r="N14" s="350"/>
      <c r="O14" s="349">
        <v>0</v>
      </c>
      <c r="P14" s="351"/>
      <c r="Q14" s="351"/>
      <c r="R14" s="351"/>
      <c r="S14" s="351"/>
      <c r="T14" s="350"/>
      <c r="U14" s="349">
        <v>17722108</v>
      </c>
      <c r="V14" s="351"/>
      <c r="W14" s="351"/>
      <c r="X14" s="352"/>
    </row>
    <row r="15" spans="1:24" ht="15" customHeight="1" x14ac:dyDescent="0.15">
      <c r="A15" s="353" t="s">
        <v>207</v>
      </c>
      <c r="B15" s="354"/>
      <c r="C15" s="354"/>
      <c r="D15" s="354"/>
      <c r="E15" s="354"/>
      <c r="F15" s="354"/>
      <c r="G15" s="355"/>
      <c r="H15" s="356">
        <v>0</v>
      </c>
      <c r="I15" s="357"/>
      <c r="J15" s="356">
        <v>21638619</v>
      </c>
      <c r="K15" s="357"/>
      <c r="L15" s="356">
        <f>SUM(L16:N20)</f>
        <v>-123867</v>
      </c>
      <c r="M15" s="358"/>
      <c r="N15" s="357"/>
      <c r="O15" s="356">
        <v>0</v>
      </c>
      <c r="P15" s="358"/>
      <c r="Q15" s="358"/>
      <c r="R15" s="358"/>
      <c r="S15" s="358"/>
      <c r="T15" s="357"/>
      <c r="U15" s="356">
        <f>SUM(U16:X20)</f>
        <v>21514752</v>
      </c>
      <c r="V15" s="358"/>
      <c r="W15" s="358"/>
      <c r="X15" s="359"/>
    </row>
    <row r="16" spans="1:24" ht="15" customHeight="1" x14ac:dyDescent="0.15">
      <c r="A16" s="346" t="s">
        <v>208</v>
      </c>
      <c r="B16" s="347"/>
      <c r="C16" s="347"/>
      <c r="D16" s="347"/>
      <c r="E16" s="347"/>
      <c r="F16" s="347"/>
      <c r="G16" s="348"/>
      <c r="H16" s="349">
        <v>0</v>
      </c>
      <c r="I16" s="350"/>
      <c r="J16" s="349">
        <v>0</v>
      </c>
      <c r="K16" s="350"/>
      <c r="L16" s="349">
        <v>-123867</v>
      </c>
      <c r="M16" s="351"/>
      <c r="N16" s="350"/>
      <c r="O16" s="349">
        <v>0</v>
      </c>
      <c r="P16" s="351"/>
      <c r="Q16" s="351"/>
      <c r="R16" s="351"/>
      <c r="S16" s="351"/>
      <c r="T16" s="350"/>
      <c r="U16" s="349">
        <v>-123867</v>
      </c>
      <c r="V16" s="351"/>
      <c r="W16" s="351"/>
      <c r="X16" s="352"/>
    </row>
    <row r="17" spans="1:24" ht="15" customHeight="1" x14ac:dyDescent="0.15">
      <c r="A17" s="346" t="s">
        <v>209</v>
      </c>
      <c r="B17" s="347"/>
      <c r="C17" s="347"/>
      <c r="D17" s="347"/>
      <c r="E17" s="347"/>
      <c r="F17" s="347"/>
      <c r="G17" s="348"/>
      <c r="H17" s="349">
        <v>0</v>
      </c>
      <c r="I17" s="350"/>
      <c r="J17" s="349">
        <v>792387</v>
      </c>
      <c r="K17" s="350"/>
      <c r="L17" s="349">
        <v>0</v>
      </c>
      <c r="M17" s="351"/>
      <c r="N17" s="350"/>
      <c r="O17" s="349">
        <v>0</v>
      </c>
      <c r="P17" s="351"/>
      <c r="Q17" s="351"/>
      <c r="R17" s="351"/>
      <c r="S17" s="351"/>
      <c r="T17" s="350"/>
      <c r="U17" s="349">
        <v>792387</v>
      </c>
      <c r="V17" s="351"/>
      <c r="W17" s="351"/>
      <c r="X17" s="352"/>
    </row>
    <row r="18" spans="1:24" ht="15" customHeight="1" x14ac:dyDescent="0.15">
      <c r="A18" s="346" t="s">
        <v>210</v>
      </c>
      <c r="B18" s="347"/>
      <c r="C18" s="347"/>
      <c r="D18" s="347"/>
      <c r="E18" s="347"/>
      <c r="F18" s="347"/>
      <c r="G18" s="348"/>
      <c r="H18" s="349">
        <v>0</v>
      </c>
      <c r="I18" s="350"/>
      <c r="J18" s="349">
        <v>20838165</v>
      </c>
      <c r="K18" s="350"/>
      <c r="L18" s="349">
        <v>0</v>
      </c>
      <c r="M18" s="351"/>
      <c r="N18" s="350"/>
      <c r="O18" s="349">
        <v>0</v>
      </c>
      <c r="P18" s="351"/>
      <c r="Q18" s="351"/>
      <c r="R18" s="351"/>
      <c r="S18" s="351"/>
      <c r="T18" s="350"/>
      <c r="U18" s="349">
        <v>20838165</v>
      </c>
      <c r="V18" s="351"/>
      <c r="W18" s="351"/>
      <c r="X18" s="352"/>
    </row>
    <row r="19" spans="1:24" ht="15" customHeight="1" x14ac:dyDescent="0.15">
      <c r="A19" s="346" t="s">
        <v>211</v>
      </c>
      <c r="B19" s="347"/>
      <c r="C19" s="347"/>
      <c r="D19" s="347"/>
      <c r="E19" s="347"/>
      <c r="F19" s="347"/>
      <c r="G19" s="348"/>
      <c r="H19" s="349">
        <v>0</v>
      </c>
      <c r="I19" s="350"/>
      <c r="J19" s="349">
        <v>0</v>
      </c>
      <c r="K19" s="350"/>
      <c r="L19" s="349">
        <v>0</v>
      </c>
      <c r="M19" s="351"/>
      <c r="N19" s="350"/>
      <c r="O19" s="349">
        <v>0</v>
      </c>
      <c r="P19" s="351"/>
      <c r="Q19" s="351"/>
      <c r="R19" s="351"/>
      <c r="S19" s="351"/>
      <c r="T19" s="350"/>
      <c r="U19" s="349">
        <v>0</v>
      </c>
      <c r="V19" s="351"/>
      <c r="W19" s="351"/>
      <c r="X19" s="352"/>
    </row>
    <row r="20" spans="1:24" ht="15" customHeight="1" x14ac:dyDescent="0.15">
      <c r="A20" s="346" t="s">
        <v>212</v>
      </c>
      <c r="B20" s="347"/>
      <c r="C20" s="347"/>
      <c r="D20" s="347"/>
      <c r="E20" s="347"/>
      <c r="F20" s="347"/>
      <c r="G20" s="348"/>
      <c r="H20" s="349">
        <v>0</v>
      </c>
      <c r="I20" s="350"/>
      <c r="J20" s="349">
        <v>8067</v>
      </c>
      <c r="K20" s="350"/>
      <c r="L20" s="349">
        <v>0</v>
      </c>
      <c r="M20" s="351"/>
      <c r="N20" s="350"/>
      <c r="O20" s="349">
        <v>0</v>
      </c>
      <c r="P20" s="351"/>
      <c r="Q20" s="351"/>
      <c r="R20" s="351"/>
      <c r="S20" s="351"/>
      <c r="T20" s="350"/>
      <c r="U20" s="349">
        <v>8067</v>
      </c>
      <c r="V20" s="351"/>
      <c r="W20" s="351"/>
      <c r="X20" s="352"/>
    </row>
    <row r="21" spans="1:24" ht="15" customHeight="1" x14ac:dyDescent="0.15">
      <c r="A21" s="353" t="s">
        <v>213</v>
      </c>
      <c r="B21" s="354"/>
      <c r="C21" s="354"/>
      <c r="D21" s="354"/>
      <c r="E21" s="354"/>
      <c r="F21" s="354"/>
      <c r="G21" s="355"/>
      <c r="H21" s="356">
        <v>0</v>
      </c>
      <c r="I21" s="357"/>
      <c r="J21" s="356">
        <v>0</v>
      </c>
      <c r="K21" s="357"/>
      <c r="L21" s="356">
        <v>0</v>
      </c>
      <c r="M21" s="358"/>
      <c r="N21" s="357"/>
      <c r="O21" s="356">
        <v>0</v>
      </c>
      <c r="P21" s="358"/>
      <c r="Q21" s="358"/>
      <c r="R21" s="358"/>
      <c r="S21" s="358"/>
      <c r="T21" s="357"/>
      <c r="U21" s="356">
        <v>0</v>
      </c>
      <c r="V21" s="358"/>
      <c r="W21" s="358"/>
      <c r="X21" s="359"/>
    </row>
    <row r="22" spans="1:24" ht="15" customHeight="1" x14ac:dyDescent="0.15">
      <c r="A22" s="346" t="s">
        <v>214</v>
      </c>
      <c r="B22" s="347"/>
      <c r="C22" s="347"/>
      <c r="D22" s="347"/>
      <c r="E22" s="347"/>
      <c r="F22" s="347"/>
      <c r="G22" s="348"/>
      <c r="H22" s="349">
        <v>0</v>
      </c>
      <c r="I22" s="350"/>
      <c r="J22" s="349">
        <v>0</v>
      </c>
      <c r="K22" s="350"/>
      <c r="L22" s="349">
        <v>0</v>
      </c>
      <c r="M22" s="351"/>
      <c r="N22" s="350"/>
      <c r="O22" s="349">
        <v>0</v>
      </c>
      <c r="P22" s="351"/>
      <c r="Q22" s="351"/>
      <c r="R22" s="351"/>
      <c r="S22" s="351"/>
      <c r="T22" s="350"/>
      <c r="U22" s="349">
        <v>0</v>
      </c>
      <c r="V22" s="351"/>
      <c r="W22" s="351"/>
      <c r="X22" s="352"/>
    </row>
    <row r="23" spans="1:24" ht="15" customHeight="1" x14ac:dyDescent="0.15">
      <c r="A23" s="346" t="s">
        <v>215</v>
      </c>
      <c r="B23" s="347"/>
      <c r="C23" s="347"/>
      <c r="D23" s="347"/>
      <c r="E23" s="347"/>
      <c r="F23" s="347"/>
      <c r="G23" s="348"/>
      <c r="H23" s="349">
        <v>0</v>
      </c>
      <c r="I23" s="350"/>
      <c r="J23" s="349">
        <v>0</v>
      </c>
      <c r="K23" s="350"/>
      <c r="L23" s="349">
        <v>0</v>
      </c>
      <c r="M23" s="351"/>
      <c r="N23" s="350"/>
      <c r="O23" s="349">
        <v>0</v>
      </c>
      <c r="P23" s="351"/>
      <c r="Q23" s="351"/>
      <c r="R23" s="351"/>
      <c r="S23" s="351"/>
      <c r="T23" s="350"/>
      <c r="U23" s="349">
        <v>0</v>
      </c>
      <c r="V23" s="351"/>
      <c r="W23" s="351"/>
      <c r="X23" s="352"/>
    </row>
    <row r="24" spans="1:24" ht="15" customHeight="1" x14ac:dyDescent="0.15">
      <c r="A24" s="341" t="s">
        <v>0</v>
      </c>
      <c r="B24" s="342"/>
      <c r="C24" s="342"/>
      <c r="D24" s="342"/>
      <c r="E24" s="342"/>
      <c r="F24" s="342"/>
      <c r="G24" s="343"/>
      <c r="H24" s="344" t="s">
        <v>0</v>
      </c>
      <c r="I24" s="343"/>
      <c r="J24" s="344" t="s">
        <v>0</v>
      </c>
      <c r="K24" s="343"/>
      <c r="L24" s="344" t="s">
        <v>0</v>
      </c>
      <c r="M24" s="342"/>
      <c r="N24" s="343"/>
      <c r="O24" s="344" t="s">
        <v>0</v>
      </c>
      <c r="P24" s="342"/>
      <c r="Q24" s="342"/>
      <c r="R24" s="342"/>
      <c r="S24" s="342"/>
      <c r="T24" s="343"/>
      <c r="U24" s="344" t="s">
        <v>0</v>
      </c>
      <c r="V24" s="342"/>
      <c r="W24" s="342"/>
      <c r="X24" s="345"/>
    </row>
    <row r="25" spans="1:24" ht="15" customHeight="1" x14ac:dyDescent="0.15">
      <c r="A25" s="353" t="s">
        <v>216</v>
      </c>
      <c r="B25" s="354"/>
      <c r="C25" s="354"/>
      <c r="D25" s="354"/>
      <c r="E25" s="354"/>
      <c r="F25" s="354"/>
      <c r="G25" s="355"/>
      <c r="H25" s="356">
        <f>H11+H15+H21</f>
        <v>17722108.420000002</v>
      </c>
      <c r="I25" s="357"/>
      <c r="J25" s="356">
        <f>J11+J15+J21</f>
        <v>21638619</v>
      </c>
      <c r="K25" s="357"/>
      <c r="L25" s="356">
        <f>L11+L15+L21</f>
        <v>-123867</v>
      </c>
      <c r="M25" s="358"/>
      <c r="N25" s="357"/>
      <c r="O25" s="356">
        <f>O11+O15+O21</f>
        <v>0</v>
      </c>
      <c r="P25" s="358"/>
      <c r="Q25" s="358"/>
      <c r="R25" s="358"/>
      <c r="S25" s="358"/>
      <c r="T25" s="357"/>
      <c r="U25" s="356">
        <f>U11+U15+U21</f>
        <v>39236860</v>
      </c>
      <c r="V25" s="358"/>
      <c r="W25" s="358"/>
      <c r="X25" s="359"/>
    </row>
    <row r="26" spans="1:24" ht="15" customHeight="1" x14ac:dyDescent="0.15">
      <c r="A26" s="341" t="s">
        <v>0</v>
      </c>
      <c r="B26" s="342"/>
      <c r="C26" s="342"/>
      <c r="D26" s="342"/>
      <c r="E26" s="342"/>
      <c r="F26" s="342"/>
      <c r="G26" s="343"/>
      <c r="H26" s="344" t="s">
        <v>0</v>
      </c>
      <c r="I26" s="343"/>
      <c r="J26" s="344" t="s">
        <v>0</v>
      </c>
      <c r="K26" s="343"/>
      <c r="L26" s="344" t="s">
        <v>0</v>
      </c>
      <c r="M26" s="342"/>
      <c r="N26" s="343"/>
      <c r="O26" s="344" t="s">
        <v>0</v>
      </c>
      <c r="P26" s="342"/>
      <c r="Q26" s="342"/>
      <c r="R26" s="342"/>
      <c r="S26" s="342"/>
      <c r="T26" s="343"/>
      <c r="U26" s="344" t="s">
        <v>0</v>
      </c>
      <c r="V26" s="342"/>
      <c r="W26" s="342"/>
      <c r="X26" s="345"/>
    </row>
    <row r="27" spans="1:24" ht="15" customHeight="1" x14ac:dyDescent="0.15">
      <c r="A27" s="353" t="s">
        <v>217</v>
      </c>
      <c r="B27" s="354"/>
      <c r="C27" s="354"/>
      <c r="D27" s="354"/>
      <c r="E27" s="354"/>
      <c r="F27" s="354"/>
      <c r="G27" s="355"/>
      <c r="H27" s="356">
        <v>0</v>
      </c>
      <c r="I27" s="357"/>
      <c r="J27" s="356">
        <v>0</v>
      </c>
      <c r="K27" s="357"/>
      <c r="L27" s="356">
        <v>0</v>
      </c>
      <c r="M27" s="358"/>
      <c r="N27" s="357"/>
      <c r="O27" s="356">
        <v>0</v>
      </c>
      <c r="P27" s="358"/>
      <c r="Q27" s="358"/>
      <c r="R27" s="358"/>
      <c r="S27" s="358"/>
      <c r="T27" s="357"/>
      <c r="U27" s="356">
        <v>0</v>
      </c>
      <c r="V27" s="358"/>
      <c r="W27" s="358"/>
      <c r="X27" s="359"/>
    </row>
    <row r="28" spans="1:24" ht="15" customHeight="1" x14ac:dyDescent="0.15">
      <c r="A28" s="346" t="s">
        <v>204</v>
      </c>
      <c r="B28" s="347"/>
      <c r="C28" s="347"/>
      <c r="D28" s="347"/>
      <c r="E28" s="347"/>
      <c r="F28" s="347"/>
      <c r="G28" s="348"/>
      <c r="H28" s="349">
        <v>0</v>
      </c>
      <c r="I28" s="350"/>
      <c r="J28" s="349">
        <v>0</v>
      </c>
      <c r="K28" s="350"/>
      <c r="L28" s="349">
        <v>0</v>
      </c>
      <c r="M28" s="351"/>
      <c r="N28" s="350"/>
      <c r="O28" s="349">
        <v>0</v>
      </c>
      <c r="P28" s="351"/>
      <c r="Q28" s="351"/>
      <c r="R28" s="351"/>
      <c r="S28" s="351"/>
      <c r="T28" s="350"/>
      <c r="U28" s="349">
        <v>0</v>
      </c>
      <c r="V28" s="351"/>
      <c r="W28" s="351"/>
      <c r="X28" s="352"/>
    </row>
    <row r="29" spans="1:24" ht="15" customHeight="1" x14ac:dyDescent="0.15">
      <c r="A29" s="346" t="s">
        <v>205</v>
      </c>
      <c r="B29" s="347"/>
      <c r="C29" s="347"/>
      <c r="D29" s="347"/>
      <c r="E29" s="347"/>
      <c r="F29" s="347"/>
      <c r="G29" s="348"/>
      <c r="H29" s="349">
        <v>0</v>
      </c>
      <c r="I29" s="350"/>
      <c r="J29" s="349">
        <v>0</v>
      </c>
      <c r="K29" s="350"/>
      <c r="L29" s="349">
        <v>0</v>
      </c>
      <c r="M29" s="351"/>
      <c r="N29" s="350"/>
      <c r="O29" s="349">
        <v>0</v>
      </c>
      <c r="P29" s="351"/>
      <c r="Q29" s="351"/>
      <c r="R29" s="351"/>
      <c r="S29" s="351"/>
      <c r="T29" s="350"/>
      <c r="U29" s="349">
        <v>0</v>
      </c>
      <c r="V29" s="351"/>
      <c r="W29" s="351"/>
      <c r="X29" s="352"/>
    </row>
    <row r="30" spans="1:24" ht="15" customHeight="1" x14ac:dyDescent="0.15">
      <c r="A30" s="346" t="s">
        <v>206</v>
      </c>
      <c r="B30" s="347"/>
      <c r="C30" s="347"/>
      <c r="D30" s="347"/>
      <c r="E30" s="347"/>
      <c r="F30" s="347"/>
      <c r="G30" s="348"/>
      <c r="H30" s="349">
        <v>0</v>
      </c>
      <c r="I30" s="350"/>
      <c r="J30" s="349">
        <v>0</v>
      </c>
      <c r="K30" s="350"/>
      <c r="L30" s="349">
        <v>0</v>
      </c>
      <c r="M30" s="351"/>
      <c r="N30" s="350"/>
      <c r="O30" s="349">
        <v>0</v>
      </c>
      <c r="P30" s="351"/>
      <c r="Q30" s="351"/>
      <c r="R30" s="351"/>
      <c r="S30" s="351"/>
      <c r="T30" s="350"/>
      <c r="U30" s="349">
        <v>0</v>
      </c>
      <c r="V30" s="351"/>
      <c r="W30" s="351"/>
      <c r="X30" s="352"/>
    </row>
    <row r="31" spans="1:24" ht="15" customHeight="1" x14ac:dyDescent="0.15">
      <c r="A31" s="353" t="s">
        <v>218</v>
      </c>
      <c r="B31" s="354"/>
      <c r="C31" s="354"/>
      <c r="D31" s="354"/>
      <c r="E31" s="354"/>
      <c r="F31" s="354"/>
      <c r="G31" s="355"/>
      <c r="H31" s="356">
        <v>0</v>
      </c>
      <c r="I31" s="357"/>
      <c r="J31" s="368">
        <v>-3150181</v>
      </c>
      <c r="K31" s="369"/>
      <c r="L31" s="370">
        <v>607987</v>
      </c>
      <c r="M31" s="371"/>
      <c r="N31" s="372"/>
      <c r="O31" s="356">
        <v>0</v>
      </c>
      <c r="P31" s="358"/>
      <c r="Q31" s="358"/>
      <c r="R31" s="358"/>
      <c r="S31" s="358"/>
      <c r="T31" s="357"/>
      <c r="U31" s="373">
        <v>-2542194</v>
      </c>
      <c r="V31" s="374"/>
      <c r="W31" s="374"/>
      <c r="X31" s="375"/>
    </row>
    <row r="32" spans="1:24" ht="15" customHeight="1" x14ac:dyDescent="0.15">
      <c r="A32" s="346" t="s">
        <v>208</v>
      </c>
      <c r="B32" s="347"/>
      <c r="C32" s="347"/>
      <c r="D32" s="347"/>
      <c r="E32" s="347"/>
      <c r="F32" s="347"/>
      <c r="G32" s="348"/>
      <c r="H32" s="349">
        <v>0</v>
      </c>
      <c r="I32" s="350"/>
      <c r="J32" s="349">
        <v>0</v>
      </c>
      <c r="K32" s="350"/>
      <c r="L32" s="349">
        <v>484120</v>
      </c>
      <c r="M32" s="351"/>
      <c r="N32" s="350"/>
      <c r="O32" s="349">
        <v>0</v>
      </c>
      <c r="P32" s="351"/>
      <c r="Q32" s="351"/>
      <c r="R32" s="351"/>
      <c r="S32" s="351"/>
      <c r="T32" s="350"/>
      <c r="U32" s="349">
        <v>484120</v>
      </c>
      <c r="V32" s="351"/>
      <c r="W32" s="351"/>
      <c r="X32" s="352"/>
    </row>
    <row r="33" spans="1:24" ht="15" customHeight="1" x14ac:dyDescent="0.15">
      <c r="A33" s="346" t="s">
        <v>209</v>
      </c>
      <c r="B33" s="347"/>
      <c r="C33" s="347"/>
      <c r="D33" s="347"/>
      <c r="E33" s="347"/>
      <c r="F33" s="347"/>
      <c r="G33" s="348"/>
      <c r="H33" s="349">
        <v>0</v>
      </c>
      <c r="I33" s="350"/>
      <c r="J33" s="360">
        <v>-3150181</v>
      </c>
      <c r="K33" s="361"/>
      <c r="L33" s="362">
        <v>123867</v>
      </c>
      <c r="M33" s="363"/>
      <c r="N33" s="364"/>
      <c r="O33" s="349">
        <v>0</v>
      </c>
      <c r="P33" s="351"/>
      <c r="Q33" s="351"/>
      <c r="R33" s="351"/>
      <c r="S33" s="351"/>
      <c r="T33" s="350"/>
      <c r="U33" s="365">
        <v>-3026314</v>
      </c>
      <c r="V33" s="366"/>
      <c r="W33" s="366"/>
      <c r="X33" s="367"/>
    </row>
    <row r="34" spans="1:24" ht="15" customHeight="1" x14ac:dyDescent="0.15">
      <c r="A34" s="346" t="s">
        <v>210</v>
      </c>
      <c r="B34" s="347"/>
      <c r="C34" s="347"/>
      <c r="D34" s="347"/>
      <c r="E34" s="347"/>
      <c r="F34" s="347"/>
      <c r="G34" s="348"/>
      <c r="H34" s="349">
        <v>0</v>
      </c>
      <c r="I34" s="350"/>
      <c r="J34" s="349">
        <v>0</v>
      </c>
      <c r="K34" s="350"/>
      <c r="L34" s="349">
        <v>0</v>
      </c>
      <c r="M34" s="351"/>
      <c r="N34" s="350"/>
      <c r="O34" s="349">
        <v>0</v>
      </c>
      <c r="P34" s="351"/>
      <c r="Q34" s="351"/>
      <c r="R34" s="351"/>
      <c r="S34" s="351"/>
      <c r="T34" s="350"/>
      <c r="U34" s="349">
        <v>0</v>
      </c>
      <c r="V34" s="351"/>
      <c r="W34" s="351"/>
      <c r="X34" s="352"/>
    </row>
    <row r="35" spans="1:24" ht="15" customHeight="1" x14ac:dyDescent="0.15">
      <c r="A35" s="346" t="s">
        <v>211</v>
      </c>
      <c r="B35" s="347"/>
      <c r="C35" s="347"/>
      <c r="D35" s="347"/>
      <c r="E35" s="347"/>
      <c r="F35" s="347"/>
      <c r="G35" s="348"/>
      <c r="H35" s="349">
        <v>0</v>
      </c>
      <c r="I35" s="350"/>
      <c r="J35" s="349">
        <v>0</v>
      </c>
      <c r="K35" s="350"/>
      <c r="L35" s="349">
        <v>0</v>
      </c>
      <c r="M35" s="351"/>
      <c r="N35" s="350"/>
      <c r="O35" s="349">
        <v>0</v>
      </c>
      <c r="P35" s="351"/>
      <c r="Q35" s="351"/>
      <c r="R35" s="351"/>
      <c r="S35" s="351"/>
      <c r="T35" s="350"/>
      <c r="U35" s="349">
        <v>0</v>
      </c>
      <c r="V35" s="351"/>
      <c r="W35" s="351"/>
      <c r="X35" s="352"/>
    </row>
    <row r="36" spans="1:24" ht="15" customHeight="1" x14ac:dyDescent="0.15">
      <c r="A36" s="346" t="s">
        <v>212</v>
      </c>
      <c r="B36" s="347"/>
      <c r="C36" s="347"/>
      <c r="D36" s="347"/>
      <c r="E36" s="347"/>
      <c r="F36" s="347"/>
      <c r="G36" s="348"/>
      <c r="H36" s="349">
        <v>0</v>
      </c>
      <c r="I36" s="350"/>
      <c r="J36" s="349">
        <v>0</v>
      </c>
      <c r="K36" s="350"/>
      <c r="L36" s="349">
        <v>0</v>
      </c>
      <c r="M36" s="351"/>
      <c r="N36" s="350"/>
      <c r="O36" s="349">
        <v>0</v>
      </c>
      <c r="P36" s="351"/>
      <c r="Q36" s="351"/>
      <c r="R36" s="351"/>
      <c r="S36" s="351"/>
      <c r="T36" s="350"/>
      <c r="U36" s="349">
        <v>0</v>
      </c>
      <c r="V36" s="351"/>
      <c r="W36" s="351"/>
      <c r="X36" s="352"/>
    </row>
    <row r="37" spans="1:24" ht="15" customHeight="1" x14ac:dyDescent="0.15">
      <c r="A37" s="353" t="s">
        <v>219</v>
      </c>
      <c r="B37" s="354"/>
      <c r="C37" s="354"/>
      <c r="D37" s="354"/>
      <c r="E37" s="354"/>
      <c r="F37" s="354"/>
      <c r="G37" s="355"/>
      <c r="H37" s="356">
        <v>0</v>
      </c>
      <c r="I37" s="357"/>
      <c r="J37" s="356">
        <v>0</v>
      </c>
      <c r="K37" s="357"/>
      <c r="L37" s="356">
        <v>0</v>
      </c>
      <c r="M37" s="358"/>
      <c r="N37" s="357"/>
      <c r="O37" s="356">
        <v>0</v>
      </c>
      <c r="P37" s="358"/>
      <c r="Q37" s="358"/>
      <c r="R37" s="358"/>
      <c r="S37" s="358"/>
      <c r="T37" s="357"/>
      <c r="U37" s="356">
        <v>0</v>
      </c>
      <c r="V37" s="358"/>
      <c r="W37" s="358"/>
      <c r="X37" s="359"/>
    </row>
    <row r="38" spans="1:24" ht="15" customHeight="1" x14ac:dyDescent="0.15">
      <c r="A38" s="346" t="s">
        <v>214</v>
      </c>
      <c r="B38" s="347"/>
      <c r="C38" s="347"/>
      <c r="D38" s="347"/>
      <c r="E38" s="347"/>
      <c r="F38" s="347"/>
      <c r="G38" s="348"/>
      <c r="H38" s="349">
        <v>0</v>
      </c>
      <c r="I38" s="350"/>
      <c r="J38" s="349">
        <v>0</v>
      </c>
      <c r="K38" s="350"/>
      <c r="L38" s="349">
        <v>0</v>
      </c>
      <c r="M38" s="351"/>
      <c r="N38" s="350"/>
      <c r="O38" s="349">
        <v>0</v>
      </c>
      <c r="P38" s="351"/>
      <c r="Q38" s="351"/>
      <c r="R38" s="351"/>
      <c r="S38" s="351"/>
      <c r="T38" s="350"/>
      <c r="U38" s="349">
        <v>0</v>
      </c>
      <c r="V38" s="351"/>
      <c r="W38" s="351"/>
      <c r="X38" s="352"/>
    </row>
    <row r="39" spans="1:24" ht="15" customHeight="1" x14ac:dyDescent="0.15">
      <c r="A39" s="346" t="s">
        <v>215</v>
      </c>
      <c r="B39" s="347"/>
      <c r="C39" s="347"/>
      <c r="D39" s="347"/>
      <c r="E39" s="347"/>
      <c r="F39" s="347"/>
      <c r="G39" s="348"/>
      <c r="H39" s="349">
        <v>0</v>
      </c>
      <c r="I39" s="350"/>
      <c r="J39" s="349">
        <v>0</v>
      </c>
      <c r="K39" s="350"/>
      <c r="L39" s="349">
        <v>0</v>
      </c>
      <c r="M39" s="351"/>
      <c r="N39" s="350"/>
      <c r="O39" s="349">
        <v>0</v>
      </c>
      <c r="P39" s="351"/>
      <c r="Q39" s="351"/>
      <c r="R39" s="351"/>
      <c r="S39" s="351"/>
      <c r="T39" s="350"/>
      <c r="U39" s="349">
        <v>0</v>
      </c>
      <c r="V39" s="351"/>
      <c r="W39" s="351"/>
      <c r="X39" s="352"/>
    </row>
    <row r="40" spans="1:24" ht="15" customHeight="1" x14ac:dyDescent="0.15">
      <c r="A40" s="341" t="s">
        <v>0</v>
      </c>
      <c r="B40" s="342"/>
      <c r="C40" s="342"/>
      <c r="D40" s="342"/>
      <c r="E40" s="342"/>
      <c r="F40" s="342"/>
      <c r="G40" s="343"/>
      <c r="H40" s="344" t="s">
        <v>0</v>
      </c>
      <c r="I40" s="343"/>
      <c r="J40" s="344" t="s">
        <v>0</v>
      </c>
      <c r="K40" s="343"/>
      <c r="L40" s="344" t="s">
        <v>0</v>
      </c>
      <c r="M40" s="342"/>
      <c r="N40" s="343"/>
      <c r="O40" s="344" t="s">
        <v>0</v>
      </c>
      <c r="P40" s="342"/>
      <c r="Q40" s="342"/>
      <c r="R40" s="342"/>
      <c r="S40" s="342"/>
      <c r="T40" s="343"/>
      <c r="U40" s="344" t="s">
        <v>0</v>
      </c>
      <c r="V40" s="342"/>
      <c r="W40" s="342"/>
      <c r="X40" s="345"/>
    </row>
    <row r="41" spans="1:24" ht="15" customHeight="1" x14ac:dyDescent="0.15">
      <c r="A41" s="335" t="s">
        <v>220</v>
      </c>
      <c r="B41" s="336"/>
      <c r="C41" s="336"/>
      <c r="D41" s="336"/>
      <c r="E41" s="336"/>
      <c r="F41" s="336"/>
      <c r="G41" s="337"/>
      <c r="H41" s="338">
        <v>17722108</v>
      </c>
      <c r="I41" s="339"/>
      <c r="J41" s="338">
        <v>18488438</v>
      </c>
      <c r="K41" s="339"/>
      <c r="L41" s="338">
        <v>484120</v>
      </c>
      <c r="M41" s="338"/>
      <c r="N41" s="339"/>
      <c r="O41" s="338">
        <v>0</v>
      </c>
      <c r="P41" s="338"/>
      <c r="Q41" s="338"/>
      <c r="R41" s="338"/>
      <c r="S41" s="338"/>
      <c r="T41" s="339"/>
      <c r="U41" s="338">
        <v>36694666</v>
      </c>
      <c r="V41" s="338"/>
      <c r="W41" s="338"/>
      <c r="X41" s="340"/>
    </row>
    <row r="42" spans="1:24" ht="15" customHeight="1" x14ac:dyDescent="0.15">
      <c r="A42" s="175"/>
      <c r="B42" s="175"/>
      <c r="C42" s="175"/>
      <c r="D42" s="175"/>
      <c r="E42" s="175"/>
      <c r="F42" s="175"/>
      <c r="G42" s="175"/>
      <c r="H42" s="176"/>
      <c r="I42" s="176"/>
      <c r="J42" s="176"/>
      <c r="K42" s="176"/>
      <c r="L42" s="176"/>
      <c r="M42" s="176"/>
      <c r="N42" s="176"/>
      <c r="O42" s="176"/>
      <c r="P42" s="176"/>
      <c r="Q42" s="176"/>
      <c r="R42" s="176"/>
      <c r="S42" s="176"/>
      <c r="T42" s="176"/>
      <c r="U42" s="176"/>
      <c r="V42" s="176"/>
      <c r="W42" s="176"/>
      <c r="X42" s="176"/>
    </row>
    <row r="43" spans="1:24" ht="15" customHeight="1" x14ac:dyDescent="0.15">
      <c r="A43" s="177"/>
      <c r="B43" s="330"/>
      <c r="C43" s="330"/>
      <c r="D43" s="330"/>
      <c r="E43" s="330"/>
      <c r="F43" s="330"/>
      <c r="G43" s="330"/>
      <c r="H43" s="330"/>
      <c r="I43" s="330"/>
      <c r="J43" s="330"/>
      <c r="K43" s="330"/>
      <c r="L43" s="330"/>
      <c r="M43" s="330"/>
      <c r="N43" s="330"/>
      <c r="O43" s="330"/>
      <c r="P43" s="330"/>
      <c r="Q43" s="330"/>
      <c r="R43" s="330"/>
      <c r="S43" s="330"/>
      <c r="T43" s="330"/>
      <c r="U43" s="330"/>
      <c r="V43" s="177"/>
      <c r="W43" s="177"/>
      <c r="X43" s="177"/>
    </row>
    <row r="44" spans="1:24" ht="15" customHeight="1" x14ac:dyDescent="0.15">
      <c r="A44" s="177"/>
      <c r="B44" s="177"/>
      <c r="C44" s="177"/>
      <c r="D44" s="177"/>
      <c r="E44" s="177"/>
      <c r="F44" s="172"/>
      <c r="G44" s="172"/>
      <c r="H44" s="172"/>
      <c r="I44" s="177"/>
      <c r="J44" s="177"/>
      <c r="K44" s="172"/>
      <c r="L44" s="172"/>
      <c r="M44" s="172"/>
      <c r="N44" s="172"/>
      <c r="O44" s="172"/>
      <c r="P44" s="172"/>
      <c r="Q44" s="177"/>
      <c r="R44" s="177"/>
      <c r="S44" s="177"/>
      <c r="T44" s="177"/>
      <c r="U44" s="177"/>
      <c r="V44" s="177"/>
      <c r="W44" s="177"/>
      <c r="X44" s="177"/>
    </row>
    <row r="45" spans="1:24" ht="15" customHeight="1" x14ac:dyDescent="0.15">
      <c r="A45" s="177"/>
      <c r="B45" s="177"/>
      <c r="C45" s="177"/>
      <c r="D45" s="177"/>
      <c r="E45" s="177"/>
      <c r="F45" s="172"/>
      <c r="G45" s="172"/>
      <c r="H45" s="172"/>
      <c r="I45" s="177"/>
      <c r="J45" s="177"/>
      <c r="K45" s="172"/>
      <c r="L45" s="172"/>
      <c r="M45" s="172"/>
      <c r="N45" s="172"/>
      <c r="O45" s="172"/>
      <c r="P45" s="172"/>
      <c r="Q45" s="177"/>
      <c r="R45" s="177"/>
      <c r="S45" s="177"/>
      <c r="T45" s="177"/>
      <c r="U45" s="177"/>
      <c r="V45" s="177"/>
      <c r="W45" s="177"/>
      <c r="X45" s="177"/>
    </row>
    <row r="46" spans="1:24" ht="15" customHeight="1" x14ac:dyDescent="0.15">
      <c r="A46" s="177"/>
      <c r="B46" s="178"/>
      <c r="C46" s="178"/>
      <c r="D46" s="178"/>
      <c r="E46" s="177"/>
      <c r="F46" s="331"/>
      <c r="G46" s="331"/>
      <c r="H46" s="331"/>
      <c r="I46" s="177"/>
      <c r="J46" s="177"/>
      <c r="K46" s="332"/>
      <c r="L46" s="332"/>
      <c r="M46" s="332"/>
      <c r="N46" s="332"/>
      <c r="O46" s="332"/>
      <c r="P46" s="332"/>
      <c r="Q46" s="333"/>
      <c r="R46" s="333"/>
      <c r="S46" s="177"/>
      <c r="T46" s="177"/>
      <c r="U46" s="177"/>
      <c r="V46" s="177"/>
      <c r="W46" s="177"/>
      <c r="X46" s="177"/>
    </row>
    <row r="47" spans="1:24" ht="15" customHeight="1" x14ac:dyDescent="0.15">
      <c r="A47" s="177"/>
      <c r="B47" s="172"/>
      <c r="C47" s="172"/>
      <c r="D47" s="172"/>
      <c r="E47" s="177"/>
      <c r="F47" s="331"/>
      <c r="G47" s="331"/>
      <c r="H47" s="331"/>
      <c r="I47" s="177"/>
      <c r="J47" s="177"/>
      <c r="K47" s="179"/>
      <c r="L47" s="179"/>
      <c r="M47" s="179"/>
      <c r="N47" s="179"/>
      <c r="O47" s="179"/>
      <c r="P47" s="179"/>
      <c r="Q47" s="179"/>
      <c r="R47" s="179"/>
      <c r="S47" s="177"/>
      <c r="T47" s="177"/>
      <c r="U47" s="177"/>
      <c r="V47" s="177"/>
      <c r="W47" s="177"/>
      <c r="X47" s="177"/>
    </row>
    <row r="48" spans="1:24" ht="15" customHeight="1" x14ac:dyDescent="0.15">
      <c r="A48" s="177"/>
      <c r="B48" s="334"/>
      <c r="C48" s="334"/>
      <c r="D48" s="334"/>
      <c r="E48" s="177"/>
      <c r="F48" s="331"/>
      <c r="G48" s="331"/>
      <c r="H48" s="331"/>
      <c r="I48" s="177"/>
      <c r="J48" s="177"/>
      <c r="K48" s="331"/>
      <c r="L48" s="331"/>
      <c r="M48" s="331"/>
      <c r="N48" s="331"/>
      <c r="O48" s="331"/>
      <c r="P48" s="331"/>
      <c r="Q48" s="331"/>
      <c r="R48" s="331"/>
      <c r="S48" s="177"/>
      <c r="T48" s="177"/>
      <c r="U48" s="177"/>
      <c r="V48" s="177"/>
      <c r="W48" s="177"/>
      <c r="X48" s="177"/>
    </row>
    <row r="49" spans="1:24" ht="15" customHeight="1" x14ac:dyDescent="0.15">
      <c r="A49" s="177"/>
      <c r="B49" s="331"/>
      <c r="C49" s="331"/>
      <c r="D49" s="331"/>
      <c r="E49" s="177"/>
      <c r="F49" s="331"/>
      <c r="G49" s="331"/>
      <c r="H49" s="331"/>
      <c r="I49" s="177"/>
      <c r="J49" s="177"/>
      <c r="K49" s="331"/>
      <c r="L49" s="331"/>
      <c r="M49" s="331"/>
      <c r="N49" s="331"/>
      <c r="O49" s="331"/>
      <c r="P49" s="331"/>
      <c r="Q49" s="331"/>
      <c r="R49" s="331"/>
      <c r="S49" s="177"/>
      <c r="T49" s="177"/>
      <c r="U49" s="177"/>
      <c r="V49" s="177"/>
      <c r="W49" s="177"/>
      <c r="X49" s="177"/>
    </row>
    <row r="50" spans="1:24" ht="15" customHeight="1" x14ac:dyDescent="0.15">
      <c r="A50" s="177"/>
      <c r="B50" s="331"/>
      <c r="C50" s="331"/>
      <c r="D50" s="331"/>
      <c r="E50" s="177"/>
      <c r="F50" s="331"/>
      <c r="G50" s="331"/>
      <c r="H50" s="331"/>
      <c r="I50" s="177"/>
      <c r="J50" s="177"/>
      <c r="K50" s="331"/>
      <c r="L50" s="331"/>
      <c r="M50" s="331"/>
      <c r="N50" s="331"/>
      <c r="O50" s="331"/>
      <c r="P50" s="331"/>
      <c r="Q50" s="331"/>
      <c r="R50" s="331"/>
      <c r="S50" s="177"/>
      <c r="T50" s="177"/>
      <c r="U50" s="177"/>
      <c r="V50" s="177"/>
      <c r="W50" s="177"/>
      <c r="X50" s="177"/>
    </row>
  </sheetData>
  <mergeCells count="207"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0"/>
  <sheetViews>
    <sheetView topLeftCell="A30" workbookViewId="0">
      <selection activeCell="A48" sqref="A48"/>
    </sheetView>
  </sheetViews>
  <sheetFormatPr baseColWidth="10" defaultRowHeight="10.5" x14ac:dyDescent="0.15"/>
  <cols>
    <col min="3" max="3" width="50" customWidth="1"/>
    <col min="4" max="5" width="12" hidden="1" customWidth="1"/>
    <col min="6" max="6" width="1.6640625" hidden="1" customWidth="1"/>
    <col min="7" max="7" width="43.5" hidden="1" customWidth="1"/>
    <col min="8" max="8" width="31.6640625" customWidth="1"/>
    <col min="9" max="9" width="13" hidden="1" customWidth="1"/>
    <col min="10" max="10" width="12.83203125" customWidth="1"/>
    <col min="11" max="11" width="26.6640625" customWidth="1"/>
    <col min="12" max="12" width="25.83203125" customWidth="1"/>
    <col min="13" max="13" width="9.1640625" hidden="1" customWidth="1"/>
    <col min="14" max="14" width="6.5" hidden="1" customWidth="1"/>
    <col min="15" max="15" width="16.66406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17.33203125" customWidth="1"/>
    <col min="21" max="21" width="22.33203125" customWidth="1"/>
    <col min="22" max="22" width="19.33203125" customWidth="1"/>
    <col min="23" max="23" width="8.1640625" hidden="1" customWidth="1"/>
    <col min="24" max="25" width="0.83203125" customWidth="1"/>
    <col min="26" max="26" width="12" hidden="1" customWidth="1"/>
  </cols>
  <sheetData>
    <row r="1" spans="1:28" ht="16.5" customHeight="1" x14ac:dyDescent="0.2">
      <c r="A1" s="426"/>
      <c r="B1" s="427"/>
      <c r="C1" s="427"/>
      <c r="D1" s="427"/>
      <c r="E1" s="427"/>
      <c r="F1" s="427"/>
      <c r="G1" s="427"/>
      <c r="H1" s="427"/>
      <c r="I1" s="427"/>
      <c r="J1" s="427"/>
      <c r="K1" s="427"/>
      <c r="L1" s="427"/>
      <c r="M1" s="427"/>
      <c r="N1" s="427"/>
      <c r="O1" s="427"/>
      <c r="P1" s="427"/>
      <c r="Q1" s="427"/>
      <c r="R1" s="427"/>
      <c r="S1" s="427"/>
      <c r="T1" s="427"/>
      <c r="U1" s="427"/>
      <c r="V1" s="427"/>
      <c r="W1" s="225"/>
      <c r="X1" s="226"/>
      <c r="Y1" s="42"/>
      <c r="Z1" s="42"/>
      <c r="AA1" s="42"/>
      <c r="AB1" s="42"/>
    </row>
    <row r="2" spans="1:28" ht="16.5" customHeight="1" x14ac:dyDescent="0.2">
      <c r="A2" s="428"/>
      <c r="B2" s="425"/>
      <c r="C2" s="425"/>
      <c r="D2" s="425"/>
      <c r="E2" s="425"/>
      <c r="F2" s="425"/>
      <c r="G2" s="425"/>
      <c r="H2" s="425"/>
      <c r="I2" s="425"/>
      <c r="J2" s="425"/>
      <c r="K2" s="425"/>
      <c r="L2" s="425"/>
      <c r="M2" s="425"/>
      <c r="N2" s="425"/>
      <c r="O2" s="425"/>
      <c r="P2" s="425"/>
      <c r="Q2" s="425"/>
      <c r="R2" s="425"/>
      <c r="S2" s="425"/>
      <c r="T2" s="425"/>
      <c r="U2" s="425"/>
      <c r="V2" s="425"/>
      <c r="W2" s="227"/>
      <c r="X2" s="228"/>
      <c r="Y2" s="42"/>
      <c r="Z2" s="42"/>
      <c r="AA2" s="42"/>
      <c r="AB2" s="42"/>
    </row>
    <row r="3" spans="1:28" ht="10.5" customHeight="1" x14ac:dyDescent="0.2">
      <c r="A3" s="428"/>
      <c r="B3" s="425"/>
      <c r="C3" s="425"/>
      <c r="D3" s="425"/>
      <c r="E3" s="425"/>
      <c r="F3" s="425"/>
      <c r="G3" s="425"/>
      <c r="H3" s="425"/>
      <c r="I3" s="425"/>
      <c r="J3" s="425"/>
      <c r="K3" s="425"/>
      <c r="L3" s="425"/>
      <c r="M3" s="425"/>
      <c r="N3" s="425"/>
      <c r="O3" s="425"/>
      <c r="P3" s="425"/>
      <c r="Q3" s="425"/>
      <c r="R3" s="425"/>
      <c r="S3" s="425"/>
      <c r="T3" s="425"/>
      <c r="U3" s="425"/>
      <c r="V3" s="425"/>
      <c r="W3" s="227"/>
      <c r="X3" s="228"/>
      <c r="Y3" s="42"/>
      <c r="Z3" s="42"/>
      <c r="AA3" s="42"/>
      <c r="AB3" s="42"/>
    </row>
    <row r="4" spans="1:28" ht="15" customHeight="1" x14ac:dyDescent="0.2">
      <c r="A4" s="428"/>
      <c r="B4" s="425"/>
      <c r="C4" s="425"/>
      <c r="D4" s="425"/>
      <c r="E4" s="425"/>
      <c r="F4" s="425"/>
      <c r="G4" s="425"/>
      <c r="H4" s="425"/>
      <c r="I4" s="425"/>
      <c r="J4" s="425"/>
      <c r="K4" s="425"/>
      <c r="L4" s="425"/>
      <c r="M4" s="425"/>
      <c r="N4" s="425"/>
      <c r="O4" s="425"/>
      <c r="P4" s="425"/>
      <c r="Q4" s="425"/>
      <c r="R4" s="425"/>
      <c r="S4" s="425"/>
      <c r="T4" s="425"/>
      <c r="U4" s="425"/>
      <c r="V4" s="425"/>
      <c r="W4" s="227"/>
      <c r="X4" s="228"/>
      <c r="Y4" s="42"/>
      <c r="Z4" s="42"/>
      <c r="AA4" s="42"/>
      <c r="AB4" s="42"/>
    </row>
    <row r="5" spans="1:28" ht="10.5" customHeight="1" x14ac:dyDescent="0.2">
      <c r="A5" s="428"/>
      <c r="B5" s="425"/>
      <c r="C5" s="425"/>
      <c r="D5" s="425"/>
      <c r="E5" s="425"/>
      <c r="F5" s="425"/>
      <c r="G5" s="425"/>
      <c r="H5" s="425"/>
      <c r="I5" s="425"/>
      <c r="J5" s="425"/>
      <c r="K5" s="425"/>
      <c r="L5" s="425"/>
      <c r="M5" s="425"/>
      <c r="N5" s="425"/>
      <c r="O5" s="425"/>
      <c r="P5" s="425"/>
      <c r="Q5" s="425"/>
      <c r="R5" s="425"/>
      <c r="S5" s="425"/>
      <c r="T5" s="425"/>
      <c r="U5" s="425"/>
      <c r="V5" s="425"/>
      <c r="W5" s="227"/>
      <c r="X5" s="228"/>
      <c r="Y5" s="42"/>
      <c r="Z5" s="42"/>
      <c r="AA5" s="42"/>
      <c r="AB5" s="42"/>
    </row>
    <row r="6" spans="1:28" ht="11.25" customHeight="1" x14ac:dyDescent="0.2">
      <c r="A6" s="428"/>
      <c r="B6" s="425"/>
      <c r="C6" s="425"/>
      <c r="D6" s="425"/>
      <c r="E6" s="425"/>
      <c r="F6" s="425"/>
      <c r="G6" s="425"/>
      <c r="H6" s="425"/>
      <c r="I6" s="425"/>
      <c r="J6" s="425"/>
      <c r="K6" s="425"/>
      <c r="L6" s="425"/>
      <c r="M6" s="425"/>
      <c r="N6" s="425"/>
      <c r="O6" s="425"/>
      <c r="P6" s="425"/>
      <c r="Q6" s="425"/>
      <c r="R6" s="425"/>
      <c r="S6" s="425"/>
      <c r="T6" s="425"/>
      <c r="U6" s="425"/>
      <c r="V6" s="425"/>
      <c r="W6" s="229"/>
      <c r="X6" s="228"/>
      <c r="Y6" s="42"/>
      <c r="Z6" s="42"/>
      <c r="AA6" s="42"/>
      <c r="AB6" s="42"/>
    </row>
    <row r="7" spans="1:28" ht="12.75" hidden="1" customHeight="1" x14ac:dyDescent="0.2">
      <c r="A7" s="428"/>
      <c r="B7" s="425"/>
      <c r="C7" s="425"/>
      <c r="D7" s="425"/>
      <c r="E7" s="425"/>
      <c r="F7" s="425"/>
      <c r="G7" s="425"/>
      <c r="H7" s="425"/>
      <c r="I7" s="425"/>
      <c r="J7" s="425"/>
      <c r="K7" s="425"/>
      <c r="L7" s="425"/>
      <c r="M7" s="425"/>
      <c r="N7" s="425"/>
      <c r="O7" s="425"/>
      <c r="P7" s="425"/>
      <c r="Q7" s="425"/>
      <c r="R7" s="425"/>
      <c r="S7" s="425"/>
      <c r="T7" s="425"/>
      <c r="U7" s="425"/>
      <c r="V7" s="425"/>
      <c r="W7" s="229"/>
      <c r="X7" s="228"/>
      <c r="Y7" s="42"/>
      <c r="Z7" s="42"/>
      <c r="AA7" s="42"/>
      <c r="AB7" s="42"/>
    </row>
    <row r="8" spans="1:28" ht="7.15" customHeight="1" x14ac:dyDescent="0.2">
      <c r="A8" s="428"/>
      <c r="B8" s="425"/>
      <c r="C8" s="425"/>
      <c r="D8" s="425"/>
      <c r="E8" s="425"/>
      <c r="F8" s="425"/>
      <c r="G8" s="425"/>
      <c r="H8" s="425"/>
      <c r="I8" s="425"/>
      <c r="J8" s="425"/>
      <c r="K8" s="425"/>
      <c r="L8" s="425"/>
      <c r="M8" s="425"/>
      <c r="N8" s="425"/>
      <c r="O8" s="425"/>
      <c r="P8" s="425"/>
      <c r="Q8" s="425"/>
      <c r="R8" s="425"/>
      <c r="S8" s="425"/>
      <c r="T8" s="425"/>
      <c r="U8" s="425"/>
      <c r="V8" s="425"/>
      <c r="W8" s="229"/>
      <c r="X8" s="228"/>
      <c r="Y8" s="42"/>
      <c r="Z8" s="42"/>
      <c r="AA8" s="42"/>
      <c r="AB8" s="42"/>
    </row>
    <row r="9" spans="1:28" ht="67.5" customHeight="1" x14ac:dyDescent="0.15">
      <c r="A9" s="434" t="s">
        <v>16</v>
      </c>
      <c r="B9" s="435"/>
      <c r="C9" s="435"/>
      <c r="D9" s="435"/>
      <c r="E9" s="435"/>
      <c r="F9" s="435"/>
      <c r="G9" s="436"/>
      <c r="H9" s="437" t="s">
        <v>199</v>
      </c>
      <c r="I9" s="438"/>
      <c r="J9" s="437" t="s">
        <v>200</v>
      </c>
      <c r="K9" s="438"/>
      <c r="L9" s="437" t="s">
        <v>201</v>
      </c>
      <c r="M9" s="439"/>
      <c r="N9" s="438"/>
      <c r="O9" s="437" t="s">
        <v>202</v>
      </c>
      <c r="P9" s="439"/>
      <c r="Q9" s="439"/>
      <c r="R9" s="439"/>
      <c r="S9" s="439"/>
      <c r="T9" s="438"/>
      <c r="U9" s="440" t="s">
        <v>171</v>
      </c>
      <c r="V9" s="441"/>
      <c r="W9" s="441"/>
      <c r="X9" s="442"/>
      <c r="Y9" s="42"/>
      <c r="Z9" s="42"/>
      <c r="AA9" s="42"/>
      <c r="AB9" s="42"/>
    </row>
    <row r="10" spans="1:28" ht="11.25" x14ac:dyDescent="0.15">
      <c r="A10" s="429" t="s">
        <v>0</v>
      </c>
      <c r="B10" s="430"/>
      <c r="C10" s="430"/>
      <c r="D10" s="430"/>
      <c r="E10" s="430"/>
      <c r="F10" s="430"/>
      <c r="G10" s="430"/>
      <c r="H10" s="431" t="s">
        <v>0</v>
      </c>
      <c r="I10" s="432"/>
      <c r="J10" s="431" t="s">
        <v>0</v>
      </c>
      <c r="K10" s="432"/>
      <c r="L10" s="431" t="s">
        <v>0</v>
      </c>
      <c r="M10" s="433"/>
      <c r="N10" s="432"/>
      <c r="O10" s="431" t="s">
        <v>0</v>
      </c>
      <c r="P10" s="433"/>
      <c r="Q10" s="433"/>
      <c r="R10" s="433"/>
      <c r="S10" s="433"/>
      <c r="T10" s="432"/>
      <c r="U10" s="431" t="s">
        <v>0</v>
      </c>
      <c r="V10" s="433"/>
      <c r="W10" s="433"/>
      <c r="X10" s="432"/>
      <c r="Y10" s="42"/>
      <c r="Z10" s="42"/>
      <c r="AA10" s="42"/>
      <c r="AB10" s="42"/>
    </row>
    <row r="11" spans="1:28" ht="12.75" x14ac:dyDescent="0.15">
      <c r="A11" s="406" t="s">
        <v>225</v>
      </c>
      <c r="B11" s="407"/>
      <c r="C11" s="407"/>
      <c r="D11" s="407"/>
      <c r="E11" s="407"/>
      <c r="F11" s="407"/>
      <c r="G11" s="407"/>
      <c r="H11" s="408">
        <v>17722108.420000002</v>
      </c>
      <c r="I11" s="409"/>
      <c r="J11" s="408">
        <v>0</v>
      </c>
      <c r="K11" s="409"/>
      <c r="L11" s="408">
        <v>0</v>
      </c>
      <c r="M11" s="410"/>
      <c r="N11" s="409"/>
      <c r="O11" s="408">
        <v>0</v>
      </c>
      <c r="P11" s="410"/>
      <c r="Q11" s="410"/>
      <c r="R11" s="410"/>
      <c r="S11" s="410"/>
      <c r="T11" s="409"/>
      <c r="U11" s="408">
        <v>17722108</v>
      </c>
      <c r="V11" s="410"/>
      <c r="W11" s="410"/>
      <c r="X11" s="409"/>
      <c r="Y11" s="42"/>
      <c r="Z11" s="42"/>
      <c r="AA11" s="42"/>
      <c r="AB11" s="42"/>
    </row>
    <row r="12" spans="1:28" ht="12.75" x14ac:dyDescent="0.15">
      <c r="A12" s="396" t="s">
        <v>204</v>
      </c>
      <c r="B12" s="397"/>
      <c r="C12" s="397"/>
      <c r="D12" s="397"/>
      <c r="E12" s="397"/>
      <c r="F12" s="397"/>
      <c r="G12" s="397"/>
      <c r="H12" s="398">
        <v>0</v>
      </c>
      <c r="I12" s="399"/>
      <c r="J12" s="398">
        <v>0</v>
      </c>
      <c r="K12" s="399"/>
      <c r="L12" s="398">
        <v>0</v>
      </c>
      <c r="M12" s="400"/>
      <c r="N12" s="399"/>
      <c r="O12" s="398">
        <v>0</v>
      </c>
      <c r="P12" s="400"/>
      <c r="Q12" s="400"/>
      <c r="R12" s="400"/>
      <c r="S12" s="400"/>
      <c r="T12" s="399"/>
      <c r="U12" s="398">
        <v>0</v>
      </c>
      <c r="V12" s="400"/>
      <c r="W12" s="400"/>
      <c r="X12" s="399"/>
      <c r="Y12" s="42"/>
      <c r="Z12" s="42"/>
      <c r="AA12" s="42"/>
      <c r="AB12" s="42"/>
    </row>
    <row r="13" spans="1:28" ht="12.75" x14ac:dyDescent="0.15">
      <c r="A13" s="396" t="s">
        <v>205</v>
      </c>
      <c r="B13" s="397"/>
      <c r="C13" s="397"/>
      <c r="D13" s="397"/>
      <c r="E13" s="397"/>
      <c r="F13" s="397"/>
      <c r="G13" s="397"/>
      <c r="H13" s="398">
        <v>0</v>
      </c>
      <c r="I13" s="399"/>
      <c r="J13" s="398">
        <v>0</v>
      </c>
      <c r="K13" s="399"/>
      <c r="L13" s="398">
        <v>0</v>
      </c>
      <c r="M13" s="400"/>
      <c r="N13" s="399"/>
      <c r="O13" s="398">
        <v>0</v>
      </c>
      <c r="P13" s="400"/>
      <c r="Q13" s="400"/>
      <c r="R13" s="400"/>
      <c r="S13" s="400"/>
      <c r="T13" s="399"/>
      <c r="U13" s="398">
        <v>0</v>
      </c>
      <c r="V13" s="400"/>
      <c r="W13" s="400"/>
      <c r="X13" s="399"/>
      <c r="Y13" s="42"/>
      <c r="Z13" s="42"/>
      <c r="AA13" s="42"/>
      <c r="AB13" s="42"/>
    </row>
    <row r="14" spans="1:28" ht="12.75" x14ac:dyDescent="0.15">
      <c r="A14" s="396" t="s">
        <v>206</v>
      </c>
      <c r="B14" s="397"/>
      <c r="C14" s="397"/>
      <c r="D14" s="397"/>
      <c r="E14" s="397"/>
      <c r="F14" s="397"/>
      <c r="G14" s="397"/>
      <c r="H14" s="398">
        <v>17722108</v>
      </c>
      <c r="I14" s="399"/>
      <c r="J14" s="398">
        <v>0</v>
      </c>
      <c r="K14" s="399"/>
      <c r="L14" s="398">
        <v>0</v>
      </c>
      <c r="M14" s="400"/>
      <c r="N14" s="399"/>
      <c r="O14" s="398">
        <v>0</v>
      </c>
      <c r="P14" s="400"/>
      <c r="Q14" s="400"/>
      <c r="R14" s="400"/>
      <c r="S14" s="400"/>
      <c r="T14" s="399"/>
      <c r="U14" s="398">
        <v>17722108</v>
      </c>
      <c r="V14" s="400"/>
      <c r="W14" s="400"/>
      <c r="X14" s="399"/>
      <c r="Y14" s="42"/>
      <c r="Z14" s="42"/>
      <c r="AA14" s="42"/>
      <c r="AB14" s="42"/>
    </row>
    <row r="15" spans="1:28" ht="12.75" x14ac:dyDescent="0.15">
      <c r="A15" s="406" t="s">
        <v>226</v>
      </c>
      <c r="B15" s="407"/>
      <c r="C15" s="407"/>
      <c r="D15" s="407"/>
      <c r="E15" s="407"/>
      <c r="F15" s="407"/>
      <c r="G15" s="407"/>
      <c r="H15" s="408">
        <f>SUM(H16:I20)</f>
        <v>0</v>
      </c>
      <c r="I15" s="409"/>
      <c r="J15" s="408">
        <f>SUM(J16:K20)</f>
        <v>18488438</v>
      </c>
      <c r="K15" s="409"/>
      <c r="L15" s="408">
        <f>SUM(L16:N20)</f>
        <v>484120</v>
      </c>
      <c r="M15" s="410"/>
      <c r="N15" s="409"/>
      <c r="O15" s="408">
        <v>0</v>
      </c>
      <c r="P15" s="410"/>
      <c r="Q15" s="410"/>
      <c r="R15" s="410"/>
      <c r="S15" s="410"/>
      <c r="T15" s="409"/>
      <c r="U15" s="408">
        <f>J15+L15</f>
        <v>18972558</v>
      </c>
      <c r="V15" s="410"/>
      <c r="W15" s="410"/>
      <c r="X15" s="409"/>
      <c r="Y15" s="42"/>
      <c r="Z15" s="42"/>
      <c r="AA15" s="42"/>
      <c r="AB15" s="42"/>
    </row>
    <row r="16" spans="1:28" ht="12.75" x14ac:dyDescent="0.15">
      <c r="A16" s="396" t="s">
        <v>208</v>
      </c>
      <c r="B16" s="397"/>
      <c r="C16" s="397"/>
      <c r="D16" s="397"/>
      <c r="E16" s="397"/>
      <c r="F16" s="397"/>
      <c r="G16" s="397"/>
      <c r="H16" s="398">
        <v>0</v>
      </c>
      <c r="I16" s="399"/>
      <c r="J16" s="398">
        <v>0</v>
      </c>
      <c r="K16" s="399"/>
      <c r="L16" s="414">
        <f>VARIACION!L17</f>
        <v>484120</v>
      </c>
      <c r="M16" s="422"/>
      <c r="N16" s="415"/>
      <c r="O16" s="398">
        <v>0</v>
      </c>
      <c r="P16" s="400"/>
      <c r="Q16" s="400"/>
      <c r="R16" s="400"/>
      <c r="S16" s="400"/>
      <c r="T16" s="399"/>
      <c r="U16" s="414">
        <f>J16+L16</f>
        <v>484120</v>
      </c>
      <c r="V16" s="422"/>
      <c r="W16" s="422"/>
      <c r="X16" s="415"/>
      <c r="Y16" s="42"/>
      <c r="Z16" s="42"/>
      <c r="AA16" s="42"/>
      <c r="AB16" s="42"/>
    </row>
    <row r="17" spans="1:28" ht="12.75" x14ac:dyDescent="0.15">
      <c r="A17" s="396" t="s">
        <v>209</v>
      </c>
      <c r="B17" s="397"/>
      <c r="C17" s="397"/>
      <c r="D17" s="397"/>
      <c r="E17" s="397"/>
      <c r="F17" s="397"/>
      <c r="G17" s="397"/>
      <c r="H17" s="398">
        <v>0</v>
      </c>
      <c r="I17" s="399"/>
      <c r="J17" s="416">
        <f>VARIACION!J18</f>
        <v>-2357794</v>
      </c>
      <c r="K17" s="418"/>
      <c r="L17" s="398">
        <v>0</v>
      </c>
      <c r="M17" s="400"/>
      <c r="N17" s="399"/>
      <c r="O17" s="398">
        <v>0</v>
      </c>
      <c r="P17" s="400"/>
      <c r="Q17" s="400"/>
      <c r="R17" s="400"/>
      <c r="S17" s="400"/>
      <c r="T17" s="399"/>
      <c r="U17" s="416">
        <f>J17+L17</f>
        <v>-2357794</v>
      </c>
      <c r="V17" s="417"/>
      <c r="W17" s="417"/>
      <c r="X17" s="418"/>
      <c r="Y17" s="42"/>
      <c r="Z17" s="42"/>
      <c r="AA17" s="42"/>
      <c r="AB17" s="42"/>
    </row>
    <row r="18" spans="1:28" ht="12.75" x14ac:dyDescent="0.15">
      <c r="A18" s="396" t="s">
        <v>210</v>
      </c>
      <c r="B18" s="397"/>
      <c r="C18" s="397"/>
      <c r="D18" s="397"/>
      <c r="E18" s="397"/>
      <c r="F18" s="397"/>
      <c r="G18" s="397"/>
      <c r="H18" s="398">
        <v>0</v>
      </c>
      <c r="I18" s="399"/>
      <c r="J18" s="398">
        <f>VARIACION!J19</f>
        <v>20838165</v>
      </c>
      <c r="K18" s="399"/>
      <c r="L18" s="398">
        <v>0</v>
      </c>
      <c r="M18" s="400"/>
      <c r="N18" s="399"/>
      <c r="O18" s="398">
        <v>0</v>
      </c>
      <c r="P18" s="400"/>
      <c r="Q18" s="400"/>
      <c r="R18" s="400"/>
      <c r="S18" s="400"/>
      <c r="T18" s="399"/>
      <c r="U18" s="398">
        <f>J18+L18</f>
        <v>20838165</v>
      </c>
      <c r="V18" s="400"/>
      <c r="W18" s="400"/>
      <c r="X18" s="399"/>
      <c r="Y18" s="42"/>
      <c r="Z18" s="42"/>
      <c r="AA18" s="42"/>
      <c r="AB18" s="42"/>
    </row>
    <row r="19" spans="1:28" ht="12.75" x14ac:dyDescent="0.15">
      <c r="A19" s="396" t="s">
        <v>211</v>
      </c>
      <c r="B19" s="397"/>
      <c r="C19" s="397"/>
      <c r="D19" s="397"/>
      <c r="E19" s="397"/>
      <c r="F19" s="397"/>
      <c r="G19" s="397"/>
      <c r="H19" s="398">
        <v>0</v>
      </c>
      <c r="I19" s="399"/>
      <c r="J19" s="398">
        <v>0</v>
      </c>
      <c r="K19" s="399"/>
      <c r="L19" s="398">
        <v>0</v>
      </c>
      <c r="M19" s="400"/>
      <c r="N19" s="399"/>
      <c r="O19" s="398">
        <v>0</v>
      </c>
      <c r="P19" s="400"/>
      <c r="Q19" s="400"/>
      <c r="R19" s="400"/>
      <c r="S19" s="400"/>
      <c r="T19" s="399"/>
      <c r="U19" s="398">
        <v>0</v>
      </c>
      <c r="V19" s="400"/>
      <c r="W19" s="400"/>
      <c r="X19" s="399"/>
      <c r="Y19" s="42"/>
      <c r="Z19" s="42"/>
      <c r="AA19" s="42"/>
      <c r="AB19" s="42"/>
    </row>
    <row r="20" spans="1:28" ht="12.75" x14ac:dyDescent="0.15">
      <c r="A20" s="396" t="s">
        <v>212</v>
      </c>
      <c r="B20" s="397"/>
      <c r="C20" s="397"/>
      <c r="D20" s="397"/>
      <c r="E20" s="397"/>
      <c r="F20" s="397"/>
      <c r="G20" s="397"/>
      <c r="H20" s="398">
        <v>0</v>
      </c>
      <c r="I20" s="399"/>
      <c r="J20" s="398">
        <f>VARIACION!J21</f>
        <v>8067</v>
      </c>
      <c r="K20" s="399"/>
      <c r="L20" s="398">
        <v>0</v>
      </c>
      <c r="M20" s="400"/>
      <c r="N20" s="399"/>
      <c r="O20" s="398">
        <v>0</v>
      </c>
      <c r="P20" s="400"/>
      <c r="Q20" s="400"/>
      <c r="R20" s="400"/>
      <c r="S20" s="400"/>
      <c r="T20" s="399"/>
      <c r="U20" s="398">
        <f>J20+L20</f>
        <v>8067</v>
      </c>
      <c r="V20" s="400"/>
      <c r="W20" s="400"/>
      <c r="X20" s="399"/>
      <c r="Y20" s="42"/>
      <c r="Z20" s="42"/>
      <c r="AA20" s="42"/>
      <c r="AB20" s="42"/>
    </row>
    <row r="21" spans="1:28" ht="12.75" x14ac:dyDescent="0.15">
      <c r="A21" s="406" t="s">
        <v>227</v>
      </c>
      <c r="B21" s="407"/>
      <c r="C21" s="407"/>
      <c r="D21" s="407"/>
      <c r="E21" s="407"/>
      <c r="F21" s="407"/>
      <c r="G21" s="407"/>
      <c r="H21" s="408">
        <v>0</v>
      </c>
      <c r="I21" s="409"/>
      <c r="J21" s="408">
        <v>0</v>
      </c>
      <c r="K21" s="409"/>
      <c r="L21" s="408">
        <v>0</v>
      </c>
      <c r="M21" s="410"/>
      <c r="N21" s="409"/>
      <c r="O21" s="408">
        <v>0</v>
      </c>
      <c r="P21" s="410"/>
      <c r="Q21" s="410"/>
      <c r="R21" s="410"/>
      <c r="S21" s="410"/>
      <c r="T21" s="409"/>
      <c r="U21" s="408">
        <v>0</v>
      </c>
      <c r="V21" s="410"/>
      <c r="W21" s="410"/>
      <c r="X21" s="409"/>
      <c r="Y21" s="42"/>
      <c r="Z21" s="42"/>
      <c r="AA21" s="42"/>
      <c r="AB21" s="42"/>
    </row>
    <row r="22" spans="1:28" ht="12.75" x14ac:dyDescent="0.15">
      <c r="A22" s="396" t="s">
        <v>214</v>
      </c>
      <c r="B22" s="397"/>
      <c r="C22" s="397"/>
      <c r="D22" s="397"/>
      <c r="E22" s="397"/>
      <c r="F22" s="397"/>
      <c r="G22" s="397"/>
      <c r="H22" s="398">
        <v>0</v>
      </c>
      <c r="I22" s="399"/>
      <c r="J22" s="398">
        <v>0</v>
      </c>
      <c r="K22" s="399"/>
      <c r="L22" s="398">
        <v>0</v>
      </c>
      <c r="M22" s="400"/>
      <c r="N22" s="399"/>
      <c r="O22" s="398">
        <v>0</v>
      </c>
      <c r="P22" s="400"/>
      <c r="Q22" s="400"/>
      <c r="R22" s="400"/>
      <c r="S22" s="400"/>
      <c r="T22" s="399"/>
      <c r="U22" s="398">
        <v>0</v>
      </c>
      <c r="V22" s="400"/>
      <c r="W22" s="400"/>
      <c r="X22" s="399"/>
      <c r="Y22" s="42"/>
      <c r="Z22" s="42"/>
      <c r="AA22" s="42"/>
      <c r="AB22" s="42"/>
    </row>
    <row r="23" spans="1:28" ht="12.75" x14ac:dyDescent="0.15">
      <c r="A23" s="396" t="s">
        <v>215</v>
      </c>
      <c r="B23" s="397"/>
      <c r="C23" s="397"/>
      <c r="D23" s="397"/>
      <c r="E23" s="397"/>
      <c r="F23" s="397"/>
      <c r="G23" s="397"/>
      <c r="H23" s="398">
        <v>0</v>
      </c>
      <c r="I23" s="399"/>
      <c r="J23" s="398">
        <v>0</v>
      </c>
      <c r="K23" s="399"/>
      <c r="L23" s="398">
        <v>0</v>
      </c>
      <c r="M23" s="400"/>
      <c r="N23" s="399"/>
      <c r="O23" s="398">
        <v>0</v>
      </c>
      <c r="P23" s="400"/>
      <c r="Q23" s="400"/>
      <c r="R23" s="400"/>
      <c r="S23" s="400"/>
      <c r="T23" s="399"/>
      <c r="U23" s="398">
        <v>0</v>
      </c>
      <c r="V23" s="400"/>
      <c r="W23" s="400"/>
      <c r="X23" s="399"/>
      <c r="Y23" s="42"/>
      <c r="Z23" s="42"/>
      <c r="AA23" s="42"/>
      <c r="AB23" s="42"/>
    </row>
    <row r="24" spans="1:28" ht="12.75" x14ac:dyDescent="0.15">
      <c r="A24" s="403" t="s">
        <v>0</v>
      </c>
      <c r="B24" s="404"/>
      <c r="C24" s="404"/>
      <c r="D24" s="404"/>
      <c r="E24" s="404"/>
      <c r="F24" s="404"/>
      <c r="G24" s="404"/>
      <c r="H24" s="403" t="s">
        <v>0</v>
      </c>
      <c r="I24" s="405"/>
      <c r="J24" s="403" t="s">
        <v>0</v>
      </c>
      <c r="K24" s="405"/>
      <c r="L24" s="403" t="s">
        <v>0</v>
      </c>
      <c r="M24" s="404"/>
      <c r="N24" s="405"/>
      <c r="O24" s="403" t="s">
        <v>0</v>
      </c>
      <c r="P24" s="404"/>
      <c r="Q24" s="404"/>
      <c r="R24" s="404"/>
      <c r="S24" s="404"/>
      <c r="T24" s="405"/>
      <c r="U24" s="403" t="s">
        <v>0</v>
      </c>
      <c r="V24" s="404"/>
      <c r="W24" s="404"/>
      <c r="X24" s="405"/>
      <c r="Y24" s="42"/>
      <c r="Z24" s="42"/>
      <c r="AA24" s="42"/>
      <c r="AB24" s="42"/>
    </row>
    <row r="25" spans="1:28" ht="12.75" x14ac:dyDescent="0.15">
      <c r="A25" s="406" t="s">
        <v>228</v>
      </c>
      <c r="B25" s="407"/>
      <c r="C25" s="407"/>
      <c r="D25" s="407"/>
      <c r="E25" s="407"/>
      <c r="F25" s="407"/>
      <c r="G25" s="407"/>
      <c r="H25" s="408">
        <f>H11+H15+H21</f>
        <v>17722108.420000002</v>
      </c>
      <c r="I25" s="409"/>
      <c r="J25" s="408">
        <f>SUM(J16:K23)</f>
        <v>18488438</v>
      </c>
      <c r="K25" s="409"/>
      <c r="L25" s="411">
        <f>L11+L15+L21</f>
        <v>484120</v>
      </c>
      <c r="M25" s="413"/>
      <c r="N25" s="412"/>
      <c r="O25" s="408">
        <f>O11+O15+O21</f>
        <v>0</v>
      </c>
      <c r="P25" s="410"/>
      <c r="Q25" s="410"/>
      <c r="R25" s="410"/>
      <c r="S25" s="410"/>
      <c r="T25" s="409"/>
      <c r="U25" s="408">
        <f>U11+U15+U21</f>
        <v>36694666</v>
      </c>
      <c r="V25" s="410"/>
      <c r="W25" s="410"/>
      <c r="X25" s="409"/>
      <c r="Y25" s="42"/>
      <c r="Z25" s="42"/>
      <c r="AA25" s="42"/>
      <c r="AB25" s="42"/>
    </row>
    <row r="26" spans="1:28" ht="12.75" x14ac:dyDescent="0.15">
      <c r="A26" s="403" t="s">
        <v>0</v>
      </c>
      <c r="B26" s="404"/>
      <c r="C26" s="404"/>
      <c r="D26" s="404"/>
      <c r="E26" s="404"/>
      <c r="F26" s="404"/>
      <c r="G26" s="404"/>
      <c r="H26" s="403" t="s">
        <v>0</v>
      </c>
      <c r="I26" s="405"/>
      <c r="J26" s="403" t="s">
        <v>0</v>
      </c>
      <c r="K26" s="405"/>
      <c r="L26" s="403" t="s">
        <v>0</v>
      </c>
      <c r="M26" s="404"/>
      <c r="N26" s="405"/>
      <c r="O26" s="403" t="s">
        <v>0</v>
      </c>
      <c r="P26" s="404"/>
      <c r="Q26" s="404"/>
      <c r="R26" s="404"/>
      <c r="S26" s="404"/>
      <c r="T26" s="405"/>
      <c r="U26" s="403" t="s">
        <v>0</v>
      </c>
      <c r="V26" s="404"/>
      <c r="W26" s="404"/>
      <c r="X26" s="405"/>
      <c r="Y26" s="42"/>
      <c r="Z26" s="42"/>
      <c r="AA26" s="42"/>
      <c r="AB26" s="42"/>
    </row>
    <row r="27" spans="1:28" ht="12.75" x14ac:dyDescent="0.15">
      <c r="A27" s="406" t="s">
        <v>229</v>
      </c>
      <c r="B27" s="407"/>
      <c r="C27" s="407"/>
      <c r="D27" s="407"/>
      <c r="E27" s="407"/>
      <c r="F27" s="407"/>
      <c r="G27" s="407"/>
      <c r="H27" s="408">
        <v>0</v>
      </c>
      <c r="I27" s="409"/>
      <c r="J27" s="408">
        <v>0</v>
      </c>
      <c r="K27" s="409"/>
      <c r="L27" s="408">
        <v>0</v>
      </c>
      <c r="M27" s="410"/>
      <c r="N27" s="409"/>
      <c r="O27" s="408">
        <v>0</v>
      </c>
      <c r="P27" s="410"/>
      <c r="Q27" s="410"/>
      <c r="R27" s="410"/>
      <c r="S27" s="410"/>
      <c r="T27" s="409"/>
      <c r="U27" s="408">
        <v>0</v>
      </c>
      <c r="V27" s="410"/>
      <c r="W27" s="410"/>
      <c r="X27" s="409"/>
      <c r="Y27" s="42"/>
      <c r="Z27" s="42"/>
      <c r="AA27" s="42"/>
      <c r="AB27" s="42"/>
    </row>
    <row r="28" spans="1:28" ht="12.75" x14ac:dyDescent="0.15">
      <c r="A28" s="396" t="s">
        <v>204</v>
      </c>
      <c r="B28" s="397"/>
      <c r="C28" s="397"/>
      <c r="D28" s="397"/>
      <c r="E28" s="397"/>
      <c r="F28" s="397"/>
      <c r="G28" s="397"/>
      <c r="H28" s="398">
        <v>0</v>
      </c>
      <c r="I28" s="399"/>
      <c r="J28" s="398">
        <v>0</v>
      </c>
      <c r="K28" s="399"/>
      <c r="L28" s="398">
        <v>0</v>
      </c>
      <c r="M28" s="400"/>
      <c r="N28" s="399"/>
      <c r="O28" s="398">
        <v>0</v>
      </c>
      <c r="P28" s="400"/>
      <c r="Q28" s="400"/>
      <c r="R28" s="400"/>
      <c r="S28" s="400"/>
      <c r="T28" s="399"/>
      <c r="U28" s="398">
        <v>0</v>
      </c>
      <c r="V28" s="400"/>
      <c r="W28" s="400"/>
      <c r="X28" s="399"/>
      <c r="Y28" s="42"/>
      <c r="Z28" s="42"/>
      <c r="AA28" s="42"/>
      <c r="AB28" s="42"/>
    </row>
    <row r="29" spans="1:28" ht="12.75" x14ac:dyDescent="0.15">
      <c r="A29" s="396" t="s">
        <v>205</v>
      </c>
      <c r="B29" s="397"/>
      <c r="C29" s="397"/>
      <c r="D29" s="397"/>
      <c r="E29" s="397"/>
      <c r="F29" s="397"/>
      <c r="G29" s="397"/>
      <c r="H29" s="398">
        <v>0</v>
      </c>
      <c r="I29" s="399"/>
      <c r="J29" s="398">
        <v>0</v>
      </c>
      <c r="K29" s="399"/>
      <c r="L29" s="398">
        <v>0</v>
      </c>
      <c r="M29" s="400"/>
      <c r="N29" s="399"/>
      <c r="O29" s="398">
        <v>0</v>
      </c>
      <c r="P29" s="400"/>
      <c r="Q29" s="400"/>
      <c r="R29" s="400"/>
      <c r="S29" s="400"/>
      <c r="T29" s="399"/>
      <c r="U29" s="398">
        <v>0</v>
      </c>
      <c r="V29" s="400"/>
      <c r="W29" s="400"/>
      <c r="X29" s="399"/>
      <c r="Y29" s="42"/>
      <c r="Z29" s="42"/>
      <c r="AA29" s="42"/>
      <c r="AB29" s="42"/>
    </row>
    <row r="30" spans="1:28" ht="12.75" x14ac:dyDescent="0.15">
      <c r="A30" s="396" t="s">
        <v>206</v>
      </c>
      <c r="B30" s="397"/>
      <c r="C30" s="397"/>
      <c r="D30" s="397"/>
      <c r="E30" s="397"/>
      <c r="F30" s="397"/>
      <c r="G30" s="397"/>
      <c r="H30" s="398">
        <v>0</v>
      </c>
      <c r="I30" s="399"/>
      <c r="J30" s="398">
        <v>0</v>
      </c>
      <c r="K30" s="399"/>
      <c r="L30" s="398">
        <v>0</v>
      </c>
      <c r="M30" s="400"/>
      <c r="N30" s="399"/>
      <c r="O30" s="398">
        <v>0</v>
      </c>
      <c r="P30" s="400"/>
      <c r="Q30" s="400"/>
      <c r="R30" s="400"/>
      <c r="S30" s="400"/>
      <c r="T30" s="399"/>
      <c r="U30" s="398">
        <v>0</v>
      </c>
      <c r="V30" s="400"/>
      <c r="W30" s="400"/>
      <c r="X30" s="399"/>
      <c r="Y30" s="42"/>
      <c r="Z30" s="42"/>
      <c r="AA30" s="42"/>
      <c r="AB30" s="42"/>
    </row>
    <row r="31" spans="1:28" ht="12.75" x14ac:dyDescent="0.15">
      <c r="A31" s="406" t="s">
        <v>230</v>
      </c>
      <c r="B31" s="407"/>
      <c r="C31" s="407"/>
      <c r="D31" s="407"/>
      <c r="E31" s="407"/>
      <c r="F31" s="407"/>
      <c r="G31" s="407"/>
      <c r="H31" s="408">
        <v>0</v>
      </c>
      <c r="I31" s="409"/>
      <c r="J31" s="411">
        <f>J33</f>
        <v>710801</v>
      </c>
      <c r="K31" s="412"/>
      <c r="L31" s="411">
        <f>SUM(L32:N36)</f>
        <v>1876171</v>
      </c>
      <c r="M31" s="413"/>
      <c r="N31" s="412"/>
      <c r="O31" s="408">
        <v>0</v>
      </c>
      <c r="P31" s="410"/>
      <c r="Q31" s="410"/>
      <c r="R31" s="410"/>
      <c r="S31" s="410"/>
      <c r="T31" s="409"/>
      <c r="U31" s="408">
        <f>J31+L31</f>
        <v>2586972</v>
      </c>
      <c r="V31" s="410"/>
      <c r="W31" s="410"/>
      <c r="X31" s="409"/>
      <c r="Y31" s="42"/>
      <c r="Z31" s="42"/>
      <c r="AA31" s="42"/>
      <c r="AB31" s="42"/>
    </row>
    <row r="32" spans="1:28" ht="12.75" x14ac:dyDescent="0.15">
      <c r="A32" s="396" t="s">
        <v>208</v>
      </c>
      <c r="B32" s="397"/>
      <c r="C32" s="397"/>
      <c r="D32" s="397"/>
      <c r="E32" s="397"/>
      <c r="F32" s="397"/>
      <c r="G32" s="397"/>
      <c r="H32" s="398">
        <v>0</v>
      </c>
      <c r="I32" s="399"/>
      <c r="J32" s="398">
        <v>0</v>
      </c>
      <c r="K32" s="399"/>
      <c r="L32" s="398">
        <f>VARIACION!L35</f>
        <v>2360291</v>
      </c>
      <c r="M32" s="400"/>
      <c r="N32" s="399"/>
      <c r="O32" s="398">
        <v>0</v>
      </c>
      <c r="P32" s="400"/>
      <c r="Q32" s="400"/>
      <c r="R32" s="400"/>
      <c r="S32" s="400"/>
      <c r="T32" s="399"/>
      <c r="U32" s="398">
        <f>J32+L32</f>
        <v>2360291</v>
      </c>
      <c r="V32" s="400"/>
      <c r="W32" s="400"/>
      <c r="X32" s="399"/>
      <c r="Y32" s="42"/>
      <c r="Z32" s="42"/>
      <c r="AA32" s="42"/>
      <c r="AB32" s="42"/>
    </row>
    <row r="33" spans="1:28" ht="12.75" x14ac:dyDescent="0.15">
      <c r="A33" s="396" t="s">
        <v>209</v>
      </c>
      <c r="B33" s="397"/>
      <c r="C33" s="397"/>
      <c r="D33" s="397"/>
      <c r="E33" s="397"/>
      <c r="F33" s="397"/>
      <c r="G33" s="397"/>
      <c r="H33" s="398">
        <v>0</v>
      </c>
      <c r="I33" s="399"/>
      <c r="J33" s="414">
        <f>VARIACION!J36</f>
        <v>710801</v>
      </c>
      <c r="K33" s="415"/>
      <c r="L33" s="416">
        <f>VARIACION!L36</f>
        <v>-484120</v>
      </c>
      <c r="M33" s="417"/>
      <c r="N33" s="418"/>
      <c r="O33" s="398">
        <v>0</v>
      </c>
      <c r="P33" s="400"/>
      <c r="Q33" s="400"/>
      <c r="R33" s="400"/>
      <c r="S33" s="400"/>
      <c r="T33" s="399"/>
      <c r="U33" s="419">
        <f>J33+L33</f>
        <v>226681</v>
      </c>
      <c r="V33" s="420"/>
      <c r="W33" s="420"/>
      <c r="X33" s="421"/>
      <c r="Y33" s="42"/>
      <c r="Z33" s="42"/>
      <c r="AA33" s="42"/>
      <c r="AB33" s="42"/>
    </row>
    <row r="34" spans="1:28" ht="12.75" x14ac:dyDescent="0.15">
      <c r="A34" s="396" t="s">
        <v>210</v>
      </c>
      <c r="B34" s="397"/>
      <c r="C34" s="397"/>
      <c r="D34" s="397"/>
      <c r="E34" s="397"/>
      <c r="F34" s="397"/>
      <c r="G34" s="397"/>
      <c r="H34" s="398">
        <v>0</v>
      </c>
      <c r="I34" s="399"/>
      <c r="J34" s="398">
        <v>0</v>
      </c>
      <c r="K34" s="399"/>
      <c r="L34" s="398">
        <v>0</v>
      </c>
      <c r="M34" s="400"/>
      <c r="N34" s="399"/>
      <c r="O34" s="398">
        <v>0</v>
      </c>
      <c r="P34" s="400"/>
      <c r="Q34" s="400"/>
      <c r="R34" s="400"/>
      <c r="S34" s="400"/>
      <c r="T34" s="399"/>
      <c r="U34" s="398">
        <v>0</v>
      </c>
      <c r="V34" s="400"/>
      <c r="W34" s="400"/>
      <c r="X34" s="399"/>
      <c r="Y34" s="42"/>
      <c r="Z34" s="42"/>
      <c r="AA34" s="42"/>
      <c r="AB34" s="42"/>
    </row>
    <row r="35" spans="1:28" ht="12.75" x14ac:dyDescent="0.15">
      <c r="A35" s="396" t="s">
        <v>211</v>
      </c>
      <c r="B35" s="397"/>
      <c r="C35" s="397"/>
      <c r="D35" s="397"/>
      <c r="E35" s="397"/>
      <c r="F35" s="397"/>
      <c r="G35" s="397"/>
      <c r="H35" s="398">
        <v>0</v>
      </c>
      <c r="I35" s="399"/>
      <c r="J35" s="398">
        <v>0</v>
      </c>
      <c r="K35" s="399"/>
      <c r="L35" s="398">
        <v>0</v>
      </c>
      <c r="M35" s="400"/>
      <c r="N35" s="399"/>
      <c r="O35" s="398">
        <v>0</v>
      </c>
      <c r="P35" s="400"/>
      <c r="Q35" s="400"/>
      <c r="R35" s="400"/>
      <c r="S35" s="400"/>
      <c r="T35" s="399"/>
      <c r="U35" s="398">
        <v>0</v>
      </c>
      <c r="V35" s="400"/>
      <c r="W35" s="400"/>
      <c r="X35" s="399"/>
      <c r="Y35" s="42"/>
      <c r="Z35" s="42"/>
      <c r="AA35" s="42"/>
      <c r="AB35" s="42"/>
    </row>
    <row r="36" spans="1:28" ht="12.75" x14ac:dyDescent="0.15">
      <c r="A36" s="396" t="s">
        <v>212</v>
      </c>
      <c r="B36" s="397"/>
      <c r="C36" s="397"/>
      <c r="D36" s="397"/>
      <c r="E36" s="397"/>
      <c r="F36" s="397"/>
      <c r="G36" s="397"/>
      <c r="H36" s="398">
        <v>0</v>
      </c>
      <c r="I36" s="399"/>
      <c r="J36" s="398">
        <v>0</v>
      </c>
      <c r="K36" s="399"/>
      <c r="L36" s="398">
        <v>0</v>
      </c>
      <c r="M36" s="400"/>
      <c r="N36" s="399"/>
      <c r="O36" s="398">
        <v>0</v>
      </c>
      <c r="P36" s="400"/>
      <c r="Q36" s="400"/>
      <c r="R36" s="400"/>
      <c r="S36" s="400"/>
      <c r="T36" s="399"/>
      <c r="U36" s="398">
        <v>0</v>
      </c>
      <c r="V36" s="400"/>
      <c r="W36" s="400"/>
      <c r="X36" s="399"/>
      <c r="Y36" s="42"/>
      <c r="Z36" s="42"/>
      <c r="AA36" s="42"/>
      <c r="AB36" s="42"/>
    </row>
    <row r="37" spans="1:28" ht="12.75" x14ac:dyDescent="0.15">
      <c r="A37" s="406" t="s">
        <v>231</v>
      </c>
      <c r="B37" s="407"/>
      <c r="C37" s="407"/>
      <c r="D37" s="407"/>
      <c r="E37" s="407"/>
      <c r="F37" s="407"/>
      <c r="G37" s="407"/>
      <c r="H37" s="408">
        <v>0</v>
      </c>
      <c r="I37" s="409"/>
      <c r="J37" s="408">
        <v>0</v>
      </c>
      <c r="K37" s="409"/>
      <c r="L37" s="408">
        <v>0</v>
      </c>
      <c r="M37" s="410"/>
      <c r="N37" s="409"/>
      <c r="O37" s="408">
        <v>0</v>
      </c>
      <c r="P37" s="410"/>
      <c r="Q37" s="410"/>
      <c r="R37" s="410"/>
      <c r="S37" s="410"/>
      <c r="T37" s="409"/>
      <c r="U37" s="408">
        <v>0</v>
      </c>
      <c r="V37" s="410"/>
      <c r="W37" s="410"/>
      <c r="X37" s="409"/>
      <c r="Y37" s="42"/>
      <c r="Z37" s="42"/>
      <c r="AA37" s="42"/>
      <c r="AB37" s="42"/>
    </row>
    <row r="38" spans="1:28" ht="12.75" x14ac:dyDescent="0.15">
      <c r="A38" s="396" t="s">
        <v>214</v>
      </c>
      <c r="B38" s="397"/>
      <c r="C38" s="397"/>
      <c r="D38" s="397"/>
      <c r="E38" s="397"/>
      <c r="F38" s="397"/>
      <c r="G38" s="397"/>
      <c r="H38" s="398">
        <v>0</v>
      </c>
      <c r="I38" s="399"/>
      <c r="J38" s="398">
        <v>0</v>
      </c>
      <c r="K38" s="399"/>
      <c r="L38" s="398">
        <v>0</v>
      </c>
      <c r="M38" s="400"/>
      <c r="N38" s="399"/>
      <c r="O38" s="398">
        <v>0</v>
      </c>
      <c r="P38" s="400"/>
      <c r="Q38" s="400"/>
      <c r="R38" s="400"/>
      <c r="S38" s="400"/>
      <c r="T38" s="399"/>
      <c r="U38" s="398">
        <v>0</v>
      </c>
      <c r="V38" s="400"/>
      <c r="W38" s="400"/>
      <c r="X38" s="399"/>
      <c r="Y38" s="42"/>
      <c r="Z38" s="42"/>
      <c r="AA38" s="42"/>
      <c r="AB38" s="42"/>
    </row>
    <row r="39" spans="1:28" ht="12.75" x14ac:dyDescent="0.15">
      <c r="A39" s="396" t="s">
        <v>215</v>
      </c>
      <c r="B39" s="397"/>
      <c r="C39" s="397"/>
      <c r="D39" s="397"/>
      <c r="E39" s="397"/>
      <c r="F39" s="397"/>
      <c r="G39" s="397"/>
      <c r="H39" s="398">
        <v>0</v>
      </c>
      <c r="I39" s="399"/>
      <c r="J39" s="398">
        <v>0</v>
      </c>
      <c r="K39" s="399"/>
      <c r="L39" s="398">
        <v>0</v>
      </c>
      <c r="M39" s="400"/>
      <c r="N39" s="399"/>
      <c r="O39" s="398">
        <v>0</v>
      </c>
      <c r="P39" s="400"/>
      <c r="Q39" s="400"/>
      <c r="R39" s="400"/>
      <c r="S39" s="400"/>
      <c r="T39" s="399"/>
      <c r="U39" s="398">
        <v>0</v>
      </c>
      <c r="V39" s="400"/>
      <c r="W39" s="400"/>
      <c r="X39" s="399"/>
      <c r="Y39" s="42"/>
      <c r="Z39" s="42"/>
      <c r="AA39" s="42"/>
      <c r="AB39" s="42"/>
    </row>
    <row r="40" spans="1:28" ht="12.75" x14ac:dyDescent="0.15">
      <c r="A40" s="403" t="s">
        <v>0</v>
      </c>
      <c r="B40" s="404"/>
      <c r="C40" s="404"/>
      <c r="D40" s="404"/>
      <c r="E40" s="404"/>
      <c r="F40" s="404"/>
      <c r="G40" s="404"/>
      <c r="H40" s="403" t="s">
        <v>0</v>
      </c>
      <c r="I40" s="405"/>
      <c r="J40" s="403" t="s">
        <v>0</v>
      </c>
      <c r="K40" s="405"/>
      <c r="L40" s="403" t="s">
        <v>0</v>
      </c>
      <c r="M40" s="404"/>
      <c r="N40" s="405"/>
      <c r="O40" s="403" t="s">
        <v>0</v>
      </c>
      <c r="P40" s="404"/>
      <c r="Q40" s="404"/>
      <c r="R40" s="404"/>
      <c r="S40" s="404"/>
      <c r="T40" s="405"/>
      <c r="U40" s="403" t="s">
        <v>0</v>
      </c>
      <c r="V40" s="404"/>
      <c r="W40" s="404"/>
      <c r="X40" s="405"/>
      <c r="Y40" s="42"/>
      <c r="Z40" s="42"/>
      <c r="AA40" s="42"/>
      <c r="AB40" s="42"/>
    </row>
    <row r="41" spans="1:28" ht="12.75" x14ac:dyDescent="0.15">
      <c r="A41" s="391" t="s">
        <v>232</v>
      </c>
      <c r="B41" s="392"/>
      <c r="C41" s="392"/>
      <c r="D41" s="392"/>
      <c r="E41" s="392"/>
      <c r="F41" s="392"/>
      <c r="G41" s="392"/>
      <c r="H41" s="393">
        <v>17722108</v>
      </c>
      <c r="I41" s="394"/>
      <c r="J41" s="393">
        <f>J25+J31</f>
        <v>19199239</v>
      </c>
      <c r="K41" s="394"/>
      <c r="L41" s="393">
        <f>L25+L31</f>
        <v>2360291</v>
      </c>
      <c r="M41" s="395"/>
      <c r="N41" s="394"/>
      <c r="O41" s="393">
        <v>0</v>
      </c>
      <c r="P41" s="395"/>
      <c r="Q41" s="395"/>
      <c r="R41" s="395"/>
      <c r="S41" s="395"/>
      <c r="T41" s="394"/>
      <c r="U41" s="393">
        <f>U25+U31</f>
        <v>39281638</v>
      </c>
      <c r="V41" s="395"/>
      <c r="W41" s="395"/>
      <c r="X41" s="394"/>
      <c r="Y41" s="42"/>
      <c r="Z41" s="42"/>
      <c r="AA41" s="42"/>
      <c r="AB41" s="42"/>
    </row>
    <row r="42" spans="1:28" ht="16.899999999999999" customHeight="1" x14ac:dyDescent="0.15">
      <c r="A42" s="230"/>
      <c r="B42" s="231"/>
      <c r="C42" s="231"/>
      <c r="D42" s="231"/>
      <c r="E42" s="231"/>
      <c r="F42" s="231"/>
      <c r="G42" s="231"/>
      <c r="H42" s="232"/>
      <c r="I42" s="232"/>
      <c r="J42" s="232"/>
      <c r="K42" s="232"/>
      <c r="L42" s="232"/>
      <c r="M42" s="232"/>
      <c r="N42" s="232"/>
      <c r="O42" s="232"/>
      <c r="P42" s="232"/>
      <c r="Q42" s="232"/>
      <c r="R42" s="232"/>
      <c r="S42" s="232"/>
      <c r="T42" s="232"/>
      <c r="U42" s="232"/>
      <c r="V42" s="232"/>
      <c r="W42" s="232"/>
      <c r="X42" s="233"/>
      <c r="Y42" s="42"/>
      <c r="Z42" s="42"/>
      <c r="AA42" s="42"/>
      <c r="AB42" s="42"/>
    </row>
    <row r="43" spans="1:28" ht="15" customHeight="1" x14ac:dyDescent="0.2">
      <c r="A43" s="234"/>
      <c r="B43" s="424"/>
      <c r="C43" s="424"/>
      <c r="D43" s="424"/>
      <c r="E43" s="424"/>
      <c r="F43" s="424"/>
      <c r="G43" s="424"/>
      <c r="H43" s="424"/>
      <c r="I43" s="424"/>
      <c r="J43" s="424"/>
      <c r="K43" s="424"/>
      <c r="L43" s="424"/>
      <c r="M43" s="424"/>
      <c r="N43" s="424"/>
      <c r="O43" s="424"/>
      <c r="P43" s="424"/>
      <c r="Q43" s="424"/>
      <c r="R43" s="424"/>
      <c r="S43" s="424"/>
      <c r="T43" s="424"/>
      <c r="U43" s="424"/>
      <c r="V43" s="227"/>
      <c r="W43" s="227"/>
      <c r="X43" s="228"/>
      <c r="Y43" s="42"/>
      <c r="Z43" s="42"/>
      <c r="AA43" s="42"/>
      <c r="AB43" s="42"/>
    </row>
    <row r="44" spans="1:28" ht="10.5" customHeight="1" x14ac:dyDescent="0.2">
      <c r="A44" s="234"/>
      <c r="B44" s="235"/>
      <c r="C44" s="235"/>
      <c r="D44" s="235"/>
      <c r="E44" s="227"/>
      <c r="F44" s="389"/>
      <c r="G44" s="389"/>
      <c r="H44" s="389"/>
      <c r="I44" s="227"/>
      <c r="J44" s="227"/>
      <c r="K44" s="401" t="s">
        <v>0</v>
      </c>
      <c r="L44" s="401"/>
      <c r="M44" s="401"/>
      <c r="N44" s="401"/>
      <c r="O44" s="401"/>
      <c r="P44" s="401"/>
      <c r="Q44" s="402"/>
      <c r="R44" s="402"/>
      <c r="S44" s="227"/>
      <c r="T44" s="227"/>
      <c r="U44" s="227"/>
      <c r="V44" s="227"/>
      <c r="W44" s="227"/>
      <c r="X44" s="228"/>
      <c r="Y44" s="42"/>
      <c r="Z44" s="42"/>
      <c r="AA44" s="42"/>
      <c r="AB44" s="42"/>
    </row>
    <row r="45" spans="1:28" ht="10.5" customHeight="1" x14ac:dyDescent="0.2">
      <c r="A45" s="234"/>
      <c r="B45" s="227"/>
      <c r="C45" s="227"/>
      <c r="D45" s="227"/>
      <c r="E45" s="227"/>
      <c r="F45" s="389"/>
      <c r="G45" s="389"/>
      <c r="H45" s="389"/>
      <c r="I45" s="227"/>
      <c r="J45" s="227"/>
      <c r="K45" s="236"/>
      <c r="L45" s="236"/>
      <c r="M45" s="236"/>
      <c r="N45" s="236"/>
      <c r="O45" s="236"/>
      <c r="P45" s="236"/>
      <c r="Q45" s="236"/>
      <c r="R45" s="236"/>
      <c r="S45" s="227"/>
      <c r="T45" s="227"/>
      <c r="U45" s="227"/>
      <c r="V45" s="227"/>
      <c r="W45" s="227"/>
      <c r="X45" s="228"/>
      <c r="Y45" s="42"/>
      <c r="Z45" s="42"/>
      <c r="AA45" s="42"/>
      <c r="AB45" s="42"/>
    </row>
    <row r="46" spans="1:28" ht="11.25" x14ac:dyDescent="0.2">
      <c r="A46" s="234"/>
      <c r="B46" s="425" t="s">
        <v>221</v>
      </c>
      <c r="C46" s="425"/>
      <c r="D46" s="425"/>
      <c r="E46" s="227"/>
      <c r="F46" s="389"/>
      <c r="G46" s="389"/>
      <c r="H46" s="389"/>
      <c r="I46" s="227"/>
      <c r="J46" s="227"/>
      <c r="K46" s="389" t="s">
        <v>222</v>
      </c>
      <c r="L46" s="389"/>
      <c r="M46" s="389"/>
      <c r="N46" s="389"/>
      <c r="O46" s="389"/>
      <c r="P46" s="389"/>
      <c r="Q46" s="389"/>
      <c r="R46" s="389"/>
      <c r="S46" s="227"/>
      <c r="T46" s="227"/>
      <c r="U46" s="227"/>
      <c r="V46" s="227"/>
      <c r="W46" s="227"/>
      <c r="X46" s="228"/>
      <c r="Y46" s="42"/>
      <c r="Z46" s="42"/>
      <c r="AA46" s="42"/>
      <c r="AB46" s="42"/>
    </row>
    <row r="47" spans="1:28" ht="24" customHeight="1" x14ac:dyDescent="0.2">
      <c r="A47" s="234"/>
      <c r="B47" s="389" t="s">
        <v>223</v>
      </c>
      <c r="C47" s="389"/>
      <c r="D47" s="389"/>
      <c r="E47" s="227"/>
      <c r="F47" s="389"/>
      <c r="G47" s="389"/>
      <c r="H47" s="389"/>
      <c r="I47" s="227"/>
      <c r="J47" s="227"/>
      <c r="K47" s="389" t="s">
        <v>224</v>
      </c>
      <c r="L47" s="389"/>
      <c r="M47" s="389"/>
      <c r="N47" s="389"/>
      <c r="O47" s="389"/>
      <c r="P47" s="389"/>
      <c r="Q47" s="389"/>
      <c r="R47" s="389"/>
      <c r="S47" s="227"/>
      <c r="T47" s="227"/>
      <c r="U47" s="227"/>
      <c r="V47" s="227"/>
      <c r="W47" s="227"/>
      <c r="X47" s="228"/>
      <c r="Y47" s="42"/>
      <c r="Z47" s="42"/>
      <c r="AA47" s="42"/>
      <c r="AB47" s="42"/>
    </row>
    <row r="48" spans="1:28" ht="10.5" customHeight="1" x14ac:dyDescent="0.2">
      <c r="A48" s="237"/>
      <c r="B48" s="390"/>
      <c r="C48" s="390"/>
      <c r="D48" s="390"/>
      <c r="E48" s="235"/>
      <c r="F48" s="390"/>
      <c r="G48" s="390"/>
      <c r="H48" s="390"/>
      <c r="I48" s="235"/>
      <c r="J48" s="235"/>
      <c r="K48" s="390"/>
      <c r="L48" s="390"/>
      <c r="M48" s="390"/>
      <c r="N48" s="390"/>
      <c r="O48" s="390"/>
      <c r="P48" s="390"/>
      <c r="Q48" s="390"/>
      <c r="R48" s="390"/>
      <c r="S48" s="235"/>
      <c r="T48" s="235"/>
      <c r="U48" s="235"/>
      <c r="V48" s="235"/>
      <c r="W48" s="235"/>
      <c r="X48" s="238"/>
      <c r="Y48" s="42"/>
      <c r="Z48" s="42"/>
      <c r="AA48" s="42"/>
      <c r="AB48" s="42"/>
    </row>
    <row r="49" spans="1:24" ht="12.75" x14ac:dyDescent="0.15">
      <c r="A49" s="206"/>
      <c r="B49" s="423"/>
      <c r="C49" s="423"/>
      <c r="D49" s="423"/>
      <c r="E49" s="206"/>
      <c r="F49" s="206"/>
      <c r="G49" s="206"/>
      <c r="H49" s="206"/>
      <c r="I49" s="206"/>
      <c r="J49" s="206"/>
      <c r="K49" s="206"/>
      <c r="L49" s="206"/>
      <c r="M49" s="206"/>
      <c r="N49" s="206"/>
      <c r="O49" s="206"/>
      <c r="P49" s="206"/>
      <c r="Q49" s="206"/>
      <c r="R49" s="206"/>
      <c r="S49" s="206"/>
      <c r="T49" s="206"/>
      <c r="U49" s="206"/>
      <c r="V49" s="206"/>
      <c r="W49" s="206"/>
      <c r="X49" s="206"/>
    </row>
    <row r="50" spans="1:24" ht="12.75" x14ac:dyDescent="0.15">
      <c r="A50" s="206"/>
      <c r="B50" s="423"/>
      <c r="C50" s="423"/>
      <c r="D50" s="423"/>
      <c r="E50" s="206"/>
      <c r="F50" s="206"/>
      <c r="G50" s="206"/>
      <c r="H50" s="206"/>
      <c r="I50" s="206"/>
      <c r="J50" s="206"/>
      <c r="K50" s="206"/>
      <c r="L50" s="206"/>
      <c r="M50" s="206"/>
      <c r="N50" s="206"/>
      <c r="O50" s="206"/>
      <c r="P50" s="206"/>
      <c r="Q50" s="206"/>
      <c r="R50" s="206"/>
      <c r="S50" s="206"/>
      <c r="T50" s="206"/>
      <c r="U50" s="206"/>
      <c r="V50" s="206"/>
      <c r="W50" s="206"/>
      <c r="X50" s="206"/>
    </row>
  </sheetData>
  <mergeCells count="208">
    <mergeCell ref="B49:D50"/>
    <mergeCell ref="B43:U43"/>
    <mergeCell ref="B46:D46"/>
    <mergeCell ref="A1:V8"/>
    <mergeCell ref="A10:G10"/>
    <mergeCell ref="H10:I10"/>
    <mergeCell ref="J10:K10"/>
    <mergeCell ref="L10:N10"/>
    <mergeCell ref="O10:T10"/>
    <mergeCell ref="U10:X10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5:G15"/>
    <mergeCell ref="H15:I15"/>
    <mergeCell ref="J15:K15"/>
    <mergeCell ref="L15:N15"/>
    <mergeCell ref="O15:T15"/>
    <mergeCell ref="U15:X15"/>
    <mergeCell ref="A17:G17"/>
    <mergeCell ref="H17:I17"/>
    <mergeCell ref="J17:K17"/>
    <mergeCell ref="L17:N17"/>
    <mergeCell ref="O17:T17"/>
    <mergeCell ref="U17:X17"/>
    <mergeCell ref="A16:G16"/>
    <mergeCell ref="H16:I16"/>
    <mergeCell ref="J16:K16"/>
    <mergeCell ref="L16:N16"/>
    <mergeCell ref="O16:T16"/>
    <mergeCell ref="U16:X16"/>
    <mergeCell ref="A19:G19"/>
    <mergeCell ref="H19:I19"/>
    <mergeCell ref="J19:K19"/>
    <mergeCell ref="L19:N19"/>
    <mergeCell ref="O19:T19"/>
    <mergeCell ref="U19:X19"/>
    <mergeCell ref="A18:G18"/>
    <mergeCell ref="H18:I18"/>
    <mergeCell ref="J18:K18"/>
    <mergeCell ref="L18:N18"/>
    <mergeCell ref="O18:T18"/>
    <mergeCell ref="U18:X18"/>
    <mergeCell ref="A20:G20"/>
    <mergeCell ref="H20:I20"/>
    <mergeCell ref="J20:K20"/>
    <mergeCell ref="L20:N20"/>
    <mergeCell ref="O20:T20"/>
    <mergeCell ref="U20:X20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31:G31"/>
    <mergeCell ref="H31:I31"/>
    <mergeCell ref="J31:K31"/>
    <mergeCell ref="L31:N31"/>
    <mergeCell ref="O31:T31"/>
    <mergeCell ref="U31:X31"/>
    <mergeCell ref="A33:G33"/>
    <mergeCell ref="H33:I33"/>
    <mergeCell ref="J33:K33"/>
    <mergeCell ref="L33:N33"/>
    <mergeCell ref="O33:T33"/>
    <mergeCell ref="U33:X33"/>
    <mergeCell ref="A32:G32"/>
    <mergeCell ref="H32:I32"/>
    <mergeCell ref="J32:K32"/>
    <mergeCell ref="L32:N32"/>
    <mergeCell ref="O32:T32"/>
    <mergeCell ref="U32:X32"/>
    <mergeCell ref="A35:G35"/>
    <mergeCell ref="H35:I35"/>
    <mergeCell ref="J35:K35"/>
    <mergeCell ref="L35:N35"/>
    <mergeCell ref="O35:T35"/>
    <mergeCell ref="U35:X35"/>
    <mergeCell ref="A34:G34"/>
    <mergeCell ref="H34:I34"/>
    <mergeCell ref="J34:K34"/>
    <mergeCell ref="L34:N34"/>
    <mergeCell ref="O34:T34"/>
    <mergeCell ref="U34:X34"/>
    <mergeCell ref="A36:G36"/>
    <mergeCell ref="H36:I36"/>
    <mergeCell ref="J36:K36"/>
    <mergeCell ref="L36:N36"/>
    <mergeCell ref="O36:T36"/>
    <mergeCell ref="U36:X36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39:G39"/>
    <mergeCell ref="H39:I39"/>
    <mergeCell ref="J39:K39"/>
    <mergeCell ref="L39:N39"/>
    <mergeCell ref="O39:T39"/>
    <mergeCell ref="U39:X39"/>
    <mergeCell ref="F44:H46"/>
    <mergeCell ref="K44:R44"/>
    <mergeCell ref="K46:R46"/>
    <mergeCell ref="A40:G40"/>
    <mergeCell ref="H40:I40"/>
    <mergeCell ref="J40:K40"/>
    <mergeCell ref="L40:N40"/>
    <mergeCell ref="O40:T40"/>
    <mergeCell ref="U40:X40"/>
    <mergeCell ref="F47:H48"/>
    <mergeCell ref="K47:R48"/>
    <mergeCell ref="A41:G41"/>
    <mergeCell ref="H41:I41"/>
    <mergeCell ref="J41:K41"/>
    <mergeCell ref="L41:N41"/>
    <mergeCell ref="O41:T41"/>
    <mergeCell ref="B47:D48"/>
    <mergeCell ref="U41:X41"/>
  </mergeCells>
  <pageMargins left="0.70866141732283472" right="0.70866141732283472" top="0.74803149606299213" bottom="0.74803149606299213" header="0.31496062992125984" footer="0.31496062992125984"/>
  <pageSetup paperSize="9" scale="65" orientation="landscape" horizontalDpi="360" verticalDpi="36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I62"/>
  <sheetViews>
    <sheetView topLeftCell="A37" workbookViewId="0">
      <selection activeCell="E22" sqref="E22"/>
    </sheetView>
  </sheetViews>
  <sheetFormatPr baseColWidth="10" defaultRowHeight="10.5" x14ac:dyDescent="0.15"/>
  <cols>
    <col min="1" max="1" width="4.33203125" customWidth="1"/>
    <col min="7" max="7" width="1.5" customWidth="1"/>
    <col min="8" max="8" width="22.1640625" customWidth="1"/>
    <col min="9" max="9" width="4" customWidth="1"/>
    <col min="10" max="10" width="21.5" customWidth="1"/>
    <col min="11" max="11" width="6.33203125" customWidth="1"/>
    <col min="12" max="12" width="21.6640625" customWidth="1"/>
    <col min="13" max="13" width="3.33203125" customWidth="1"/>
    <col min="14" max="14" width="22.33203125" customWidth="1"/>
    <col min="15" max="15" width="2.5" customWidth="1"/>
    <col min="16" max="16" width="18.5" customWidth="1"/>
    <col min="17" max="17" width="10.5" bestFit="1" customWidth="1"/>
    <col min="18" max="18" width="6.33203125" hidden="1" customWidth="1"/>
    <col min="19" max="19" width="20.83203125" customWidth="1"/>
    <col min="20" max="20" width="20" customWidth="1"/>
    <col min="21" max="21" width="14.83203125" bestFit="1" customWidth="1"/>
    <col min="22" max="22" width="14.1640625" bestFit="1" customWidth="1"/>
    <col min="23" max="23" width="24.33203125" customWidth="1"/>
    <col min="25" max="25" width="14.1640625" bestFit="1" customWidth="1"/>
  </cols>
  <sheetData>
    <row r="2" spans="1:35" ht="16.5" customHeight="1" x14ac:dyDescent="0.15">
      <c r="B2" s="454"/>
      <c r="C2" s="454"/>
      <c r="D2" s="454"/>
      <c r="E2" s="455"/>
      <c r="F2" s="455"/>
      <c r="G2" s="455"/>
      <c r="H2" s="455"/>
      <c r="I2" s="455"/>
      <c r="J2" s="455"/>
      <c r="K2" s="455"/>
      <c r="L2" s="455"/>
      <c r="M2" s="455"/>
      <c r="N2" s="455"/>
      <c r="O2" s="455"/>
      <c r="P2" s="455"/>
      <c r="Q2" s="455"/>
      <c r="R2" s="1"/>
      <c r="S2" s="1"/>
      <c r="T2" s="1"/>
    </row>
    <row r="3" spans="1:35" ht="15" customHeight="1" x14ac:dyDescent="0.15">
      <c r="B3" s="454"/>
      <c r="C3" s="454"/>
      <c r="D3" s="454"/>
      <c r="E3" s="456"/>
      <c r="F3" s="456"/>
      <c r="G3" s="456"/>
      <c r="H3" s="456"/>
      <c r="I3" s="456"/>
      <c r="J3" s="456"/>
      <c r="K3" s="456"/>
      <c r="L3" s="456"/>
      <c r="M3" s="456"/>
      <c r="N3" s="456"/>
      <c r="O3" s="456"/>
      <c r="P3" s="1"/>
      <c r="Q3" s="1"/>
      <c r="R3" s="1"/>
      <c r="S3" s="1"/>
      <c r="T3" s="1"/>
    </row>
    <row r="4" spans="1:35" ht="12.75" customHeight="1" x14ac:dyDescent="0.15">
      <c r="B4" s="1"/>
      <c r="C4" s="1"/>
      <c r="D4" s="457"/>
      <c r="E4" s="457"/>
      <c r="F4" s="457"/>
      <c r="G4" s="457"/>
      <c r="H4" s="457"/>
      <c r="I4" s="457"/>
      <c r="J4" s="457"/>
      <c r="K4" s="457"/>
      <c r="L4" s="457"/>
      <c r="M4" s="458"/>
      <c r="N4" s="458"/>
      <c r="O4" s="458"/>
      <c r="P4" s="459"/>
      <c r="Q4" s="459"/>
      <c r="R4" s="459"/>
      <c r="S4" s="459"/>
      <c r="T4" s="1"/>
    </row>
    <row r="5" spans="1:35" ht="16.5" customHeight="1" x14ac:dyDescent="0.2">
      <c r="B5" s="1"/>
      <c r="C5" s="28"/>
      <c r="D5" s="33"/>
      <c r="E5" s="33"/>
      <c r="F5" s="33"/>
      <c r="G5" s="33"/>
      <c r="H5" s="461"/>
      <c r="I5" s="461"/>
      <c r="J5" s="461"/>
      <c r="K5" s="461"/>
      <c r="L5" s="461"/>
      <c r="M5" s="33"/>
      <c r="N5" s="33"/>
      <c r="O5" s="32"/>
      <c r="P5" s="32"/>
      <c r="Q5" s="32"/>
      <c r="R5" s="32"/>
      <c r="S5" s="1"/>
      <c r="T5" s="1"/>
    </row>
    <row r="6" spans="1:35" ht="11.25" x14ac:dyDescent="0.2">
      <c r="B6" s="1"/>
      <c r="C6" s="28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2"/>
      <c r="P6" s="32"/>
      <c r="Q6" s="32"/>
      <c r="R6" s="32"/>
      <c r="S6" s="1"/>
      <c r="T6" s="1"/>
    </row>
    <row r="7" spans="1:35" ht="12.75" x14ac:dyDescent="0.2">
      <c r="A7" s="46"/>
      <c r="B7" s="3"/>
      <c r="C7" s="51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4"/>
      <c r="P7" s="54"/>
      <c r="Q7" s="54"/>
      <c r="R7" s="54"/>
      <c r="S7" s="3"/>
      <c r="T7" s="3"/>
    </row>
    <row r="8" spans="1:35" ht="10.5" customHeight="1" x14ac:dyDescent="0.2">
      <c r="A8" s="46"/>
      <c r="B8" s="3"/>
      <c r="C8" s="3"/>
      <c r="D8" s="3"/>
      <c r="E8" s="3"/>
      <c r="F8" s="3"/>
      <c r="G8" s="3"/>
      <c r="H8" s="463" t="s">
        <v>168</v>
      </c>
      <c r="I8" s="123"/>
      <c r="J8" s="463" t="s">
        <v>179</v>
      </c>
      <c r="K8" s="118"/>
      <c r="L8" s="460" t="s">
        <v>169</v>
      </c>
      <c r="M8" s="118"/>
      <c r="N8" s="462" t="s">
        <v>170</v>
      </c>
      <c r="O8" s="3"/>
      <c r="P8" s="460" t="s">
        <v>171</v>
      </c>
      <c r="Q8" s="116"/>
      <c r="R8" s="116"/>
      <c r="S8" s="116"/>
      <c r="T8" s="116"/>
    </row>
    <row r="9" spans="1:35" ht="10.5" customHeight="1" x14ac:dyDescent="0.2">
      <c r="A9" s="46"/>
      <c r="B9" s="3"/>
      <c r="C9" s="3"/>
      <c r="D9" s="3"/>
      <c r="E9" s="3"/>
      <c r="F9" s="3"/>
      <c r="G9" s="3"/>
      <c r="H9" s="463"/>
      <c r="I9" s="123"/>
      <c r="J9" s="463"/>
      <c r="K9" s="118"/>
      <c r="L9" s="460"/>
      <c r="M9" s="118"/>
      <c r="N9" s="462"/>
      <c r="O9" s="3"/>
      <c r="P9" s="460"/>
      <c r="Q9" s="116"/>
      <c r="R9" s="116"/>
      <c r="S9" s="116"/>
      <c r="T9" s="116"/>
    </row>
    <row r="10" spans="1:35" ht="45" customHeight="1" x14ac:dyDescent="0.2">
      <c r="A10" s="46"/>
      <c r="B10" s="460" t="s">
        <v>16</v>
      </c>
      <c r="C10" s="460"/>
      <c r="D10" s="460"/>
      <c r="E10" s="460"/>
      <c r="F10" s="460"/>
      <c r="G10" s="3"/>
      <c r="H10" s="463"/>
      <c r="I10" s="123"/>
      <c r="J10" s="463"/>
      <c r="K10" s="116"/>
      <c r="L10" s="460"/>
      <c r="M10" s="116"/>
      <c r="N10" s="462"/>
      <c r="O10" s="3"/>
      <c r="P10" s="460"/>
      <c r="Q10" s="117"/>
      <c r="R10" s="117"/>
      <c r="S10" s="117"/>
      <c r="T10" s="117"/>
    </row>
    <row r="11" spans="1:35" ht="10.5" customHeight="1" x14ac:dyDescent="0.15">
      <c r="A11" s="46"/>
      <c r="B11" s="451" t="s">
        <v>193</v>
      </c>
      <c r="C11" s="451"/>
      <c r="D11" s="451"/>
      <c r="E11" s="451"/>
      <c r="F11" s="451"/>
      <c r="G11" s="3"/>
      <c r="H11" s="55">
        <f>SUM(H12:H14)</f>
        <v>17722108</v>
      </c>
      <c r="I11" s="10"/>
      <c r="J11" s="55">
        <f>SUM(J12:J14)</f>
        <v>0</v>
      </c>
      <c r="K11" s="10"/>
      <c r="L11" s="55">
        <f>SUM(L12:L14)</f>
        <v>0</v>
      </c>
      <c r="M11" s="55"/>
      <c r="N11" s="55">
        <f>SUM(N12:N14)</f>
        <v>0</v>
      </c>
      <c r="O11" s="55"/>
      <c r="P11" s="55">
        <f>SUM(P12:P14)</f>
        <v>17722108</v>
      </c>
      <c r="Q11" s="55"/>
      <c r="R11" s="55"/>
      <c r="S11" s="55"/>
      <c r="T11" s="55"/>
      <c r="V11" s="29"/>
      <c r="W11" s="1"/>
      <c r="X11" s="29"/>
      <c r="Y11" s="1"/>
      <c r="Z11" s="444"/>
      <c r="AA11" s="444"/>
      <c r="AB11" s="444"/>
      <c r="AC11" s="444"/>
      <c r="AD11" s="444"/>
      <c r="AE11" s="444"/>
      <c r="AF11" s="444"/>
      <c r="AG11" s="444"/>
      <c r="AH11" s="444"/>
      <c r="AI11" s="444"/>
    </row>
    <row r="12" spans="1:35" ht="10.5" customHeight="1" x14ac:dyDescent="0.15">
      <c r="A12" s="46"/>
      <c r="B12" s="450" t="s">
        <v>65</v>
      </c>
      <c r="C12" s="450"/>
      <c r="D12" s="450"/>
      <c r="E12" s="450"/>
      <c r="F12" s="450"/>
      <c r="G12" s="3"/>
      <c r="H12" s="56">
        <v>0</v>
      </c>
      <c r="I12" s="10"/>
      <c r="J12" s="56">
        <v>0</v>
      </c>
      <c r="K12" s="10"/>
      <c r="L12" s="56">
        <v>0</v>
      </c>
      <c r="M12" s="56"/>
      <c r="N12" s="56">
        <v>0</v>
      </c>
      <c r="O12" s="56"/>
      <c r="P12" s="56">
        <v>0</v>
      </c>
      <c r="Q12" s="56"/>
      <c r="R12" s="56"/>
      <c r="S12" s="56"/>
      <c r="T12" s="56"/>
    </row>
    <row r="13" spans="1:35" ht="10.5" customHeight="1" x14ac:dyDescent="0.15">
      <c r="A13" s="46"/>
      <c r="B13" s="450" t="s">
        <v>119</v>
      </c>
      <c r="C13" s="450"/>
      <c r="D13" s="450"/>
      <c r="E13" s="450"/>
      <c r="F13" s="450"/>
      <c r="G13" s="3"/>
      <c r="H13" s="56">
        <v>0</v>
      </c>
      <c r="I13" s="10"/>
      <c r="J13" s="56">
        <v>0</v>
      </c>
      <c r="K13" s="10"/>
      <c r="L13" s="56">
        <v>0</v>
      </c>
      <c r="M13" s="56"/>
      <c r="N13" s="56">
        <v>0</v>
      </c>
      <c r="O13" s="56"/>
      <c r="P13" s="56">
        <v>0</v>
      </c>
      <c r="Q13" s="56"/>
      <c r="R13" s="56"/>
      <c r="S13" s="56"/>
      <c r="T13" s="56"/>
    </row>
    <row r="14" spans="1:35" ht="10.5" customHeight="1" x14ac:dyDescent="0.15">
      <c r="A14" s="46"/>
      <c r="B14" s="450" t="s">
        <v>172</v>
      </c>
      <c r="C14" s="450"/>
      <c r="D14" s="450"/>
      <c r="E14" s="450"/>
      <c r="F14" s="450"/>
      <c r="G14" s="3"/>
      <c r="H14" s="56">
        <v>17722108</v>
      </c>
      <c r="I14" s="10"/>
      <c r="J14" s="56">
        <v>0</v>
      </c>
      <c r="K14" s="10"/>
      <c r="L14" s="56">
        <v>0</v>
      </c>
      <c r="M14" s="56"/>
      <c r="N14" s="56">
        <v>0</v>
      </c>
      <c r="O14" s="56"/>
      <c r="P14" s="56">
        <f>SUM(H14:O14)</f>
        <v>17722108</v>
      </c>
      <c r="Q14" s="56"/>
      <c r="R14" s="56"/>
      <c r="S14" s="56"/>
      <c r="T14" s="56"/>
      <c r="Y14" s="2"/>
    </row>
    <row r="15" spans="1:35" ht="10.5" customHeight="1" x14ac:dyDescent="0.15">
      <c r="A15" s="46"/>
      <c r="B15" s="62"/>
      <c r="C15" s="62"/>
      <c r="D15" s="62"/>
      <c r="E15" s="62"/>
      <c r="F15" s="62"/>
      <c r="G15" s="3"/>
      <c r="H15" s="56"/>
      <c r="I15" s="10"/>
      <c r="J15" s="56"/>
      <c r="K15" s="10"/>
      <c r="L15" s="56"/>
      <c r="M15" s="56"/>
      <c r="N15" s="56"/>
      <c r="O15" s="56"/>
      <c r="P15" s="56"/>
      <c r="Q15" s="56"/>
      <c r="R15" s="56"/>
      <c r="S15" s="56"/>
      <c r="T15" s="56"/>
      <c r="Y15" s="2"/>
    </row>
    <row r="16" spans="1:35" ht="10.5" customHeight="1" x14ac:dyDescent="0.15">
      <c r="A16" s="46"/>
      <c r="B16" s="451" t="s">
        <v>194</v>
      </c>
      <c r="C16" s="451"/>
      <c r="D16" s="451"/>
      <c r="E16" s="451"/>
      <c r="F16" s="451"/>
      <c r="G16" s="3"/>
      <c r="H16" s="55">
        <f>SUM(H17:H21)</f>
        <v>0</v>
      </c>
      <c r="I16" s="10"/>
      <c r="J16" s="55">
        <f>SUM(J17:J21)</f>
        <v>18488438</v>
      </c>
      <c r="K16" s="10"/>
      <c r="L16" s="55">
        <f>SUM(L17:L21)</f>
        <v>484120</v>
      </c>
      <c r="M16" s="55"/>
      <c r="N16" s="55">
        <f>SUM(N17:N21)</f>
        <v>0</v>
      </c>
      <c r="O16" s="55"/>
      <c r="P16" s="55">
        <f>SUM(P17:P21)</f>
        <v>18972558</v>
      </c>
      <c r="Q16" s="55"/>
      <c r="R16" s="55"/>
      <c r="S16" s="55"/>
      <c r="T16" s="55"/>
      <c r="Y16" s="2"/>
    </row>
    <row r="17" spans="1:23" ht="10.5" customHeight="1" x14ac:dyDescent="0.15">
      <c r="A17" s="46"/>
      <c r="B17" s="450" t="s">
        <v>173</v>
      </c>
      <c r="C17" s="450"/>
      <c r="D17" s="450"/>
      <c r="E17" s="450"/>
      <c r="F17" s="450"/>
      <c r="G17" s="3"/>
      <c r="H17" s="56">
        <v>0</v>
      </c>
      <c r="I17" s="10"/>
      <c r="J17" s="56"/>
      <c r="K17" s="10"/>
      <c r="L17" s="56">
        <v>484120</v>
      </c>
      <c r="M17" s="56"/>
      <c r="N17" s="56">
        <v>0</v>
      </c>
      <c r="O17" s="56"/>
      <c r="P17" s="56">
        <f>SUM(H17:O17)</f>
        <v>484120</v>
      </c>
      <c r="Q17" s="56"/>
      <c r="R17" s="56"/>
      <c r="S17" s="56"/>
      <c r="T17" s="56"/>
    </row>
    <row r="18" spans="1:23" ht="10.5" customHeight="1" x14ac:dyDescent="0.15">
      <c r="A18" s="46"/>
      <c r="B18" s="450" t="s">
        <v>122</v>
      </c>
      <c r="C18" s="450"/>
      <c r="D18" s="450"/>
      <c r="E18" s="450"/>
      <c r="F18" s="450"/>
      <c r="G18" s="3"/>
      <c r="H18" s="56">
        <v>0</v>
      </c>
      <c r="I18" s="10"/>
      <c r="J18" s="56">
        <v>-2357794</v>
      </c>
      <c r="K18" s="10"/>
      <c r="L18" s="56">
        <v>0</v>
      </c>
      <c r="M18" s="56"/>
      <c r="N18" s="56">
        <v>0</v>
      </c>
      <c r="O18" s="56"/>
      <c r="P18" s="56">
        <f>SUM(H18:O18)</f>
        <v>-2357794</v>
      </c>
      <c r="Q18" s="56"/>
      <c r="R18" s="56"/>
      <c r="S18" s="56"/>
      <c r="T18" s="56"/>
    </row>
    <row r="19" spans="1:23" ht="10.5" customHeight="1" x14ac:dyDescent="0.15">
      <c r="A19" s="46"/>
      <c r="B19" s="450" t="s">
        <v>123</v>
      </c>
      <c r="C19" s="450"/>
      <c r="D19" s="450"/>
      <c r="E19" s="450"/>
      <c r="F19" s="450"/>
      <c r="G19" s="3"/>
      <c r="H19" s="56">
        <v>0</v>
      </c>
      <c r="I19" s="10"/>
      <c r="J19" s="56">
        <v>20838165</v>
      </c>
      <c r="K19" s="10"/>
      <c r="L19" s="56">
        <v>0</v>
      </c>
      <c r="M19" s="56"/>
      <c r="N19" s="56">
        <v>0</v>
      </c>
      <c r="O19" s="56"/>
      <c r="P19" s="56">
        <f>SUM(H19:O19)</f>
        <v>20838165</v>
      </c>
      <c r="Q19" s="56"/>
      <c r="R19" s="56"/>
      <c r="S19" s="56"/>
      <c r="T19" s="56"/>
    </row>
    <row r="20" spans="1:23" ht="12.75" x14ac:dyDescent="0.15">
      <c r="A20" s="46"/>
      <c r="B20" s="124" t="s">
        <v>124</v>
      </c>
      <c r="C20" s="125"/>
      <c r="D20" s="125"/>
      <c r="E20" s="125"/>
      <c r="F20" s="125"/>
      <c r="G20" s="3"/>
      <c r="H20" s="56">
        <v>0</v>
      </c>
      <c r="I20" s="10"/>
      <c r="J20" s="56">
        <v>0</v>
      </c>
      <c r="K20" s="10"/>
      <c r="L20" s="56">
        <v>0</v>
      </c>
      <c r="M20" s="56"/>
      <c r="N20" s="56">
        <v>0</v>
      </c>
      <c r="O20" s="56"/>
      <c r="P20" s="56">
        <f>SUM(H20:O20)</f>
        <v>0</v>
      </c>
      <c r="Q20" s="56"/>
      <c r="R20" s="56"/>
      <c r="S20" s="56"/>
      <c r="T20" s="56"/>
    </row>
    <row r="21" spans="1:23" ht="12.75" customHeight="1" x14ac:dyDescent="0.15">
      <c r="A21" s="46"/>
      <c r="B21" s="465" t="s">
        <v>174</v>
      </c>
      <c r="C21" s="465"/>
      <c r="D21" s="465"/>
      <c r="E21" s="465"/>
      <c r="F21" s="465"/>
      <c r="G21" s="3"/>
      <c r="H21" s="56">
        <v>0</v>
      </c>
      <c r="I21" s="10"/>
      <c r="J21" s="56">
        <v>8067</v>
      </c>
      <c r="K21" s="10"/>
      <c r="L21" s="56">
        <v>0</v>
      </c>
      <c r="M21" s="56"/>
      <c r="N21" s="56">
        <v>0</v>
      </c>
      <c r="O21" s="56"/>
      <c r="P21" s="56">
        <f>SUM(H21:O21)</f>
        <v>8067</v>
      </c>
      <c r="Q21" s="46"/>
      <c r="R21" s="46"/>
      <c r="S21" s="46"/>
      <c r="T21" s="46"/>
      <c r="W21" s="2"/>
    </row>
    <row r="22" spans="1:23" ht="12.75" customHeight="1" x14ac:dyDescent="0.15">
      <c r="A22" s="46"/>
      <c r="B22" s="46"/>
      <c r="C22" s="46"/>
      <c r="D22" s="46"/>
      <c r="E22" s="46"/>
      <c r="F22" s="46"/>
      <c r="G22" s="3"/>
      <c r="H22" s="56"/>
      <c r="I22" s="10"/>
      <c r="J22" s="56"/>
      <c r="K22" s="10"/>
      <c r="L22" s="56"/>
      <c r="M22" s="56"/>
      <c r="N22" s="56"/>
      <c r="O22" s="56"/>
      <c r="P22" s="56"/>
      <c r="Q22" s="46"/>
      <c r="R22" s="46"/>
      <c r="S22" s="46"/>
      <c r="T22" s="46"/>
      <c r="W22" s="2"/>
    </row>
    <row r="23" spans="1:23" ht="22.5" customHeight="1" x14ac:dyDescent="0.15">
      <c r="A23" s="46"/>
      <c r="B23" s="451" t="s">
        <v>195</v>
      </c>
      <c r="C23" s="451"/>
      <c r="D23" s="451"/>
      <c r="E23" s="451"/>
      <c r="F23" s="451"/>
      <c r="G23" s="3"/>
      <c r="H23" s="55">
        <f>SUM(H24:H25)</f>
        <v>0</v>
      </c>
      <c r="I23" s="10"/>
      <c r="J23" s="55">
        <f>SUM(J24:J25)</f>
        <v>0</v>
      </c>
      <c r="K23" s="10"/>
      <c r="L23" s="55">
        <f>SUM(L24:L25)</f>
        <v>0</v>
      </c>
      <c r="M23" s="55"/>
      <c r="N23" s="55">
        <f>SUM(N24:N25)</f>
        <v>0</v>
      </c>
      <c r="O23" s="55"/>
      <c r="P23" s="55">
        <f>SUM(P24:P25)</f>
        <v>0</v>
      </c>
      <c r="Q23" s="55"/>
      <c r="R23" s="55"/>
      <c r="S23" s="55"/>
      <c r="T23" s="55"/>
      <c r="U23" s="88"/>
      <c r="V23" s="13"/>
    </row>
    <row r="24" spans="1:23" ht="10.5" customHeight="1" x14ac:dyDescent="0.15">
      <c r="A24" s="46"/>
      <c r="B24" s="450" t="s">
        <v>127</v>
      </c>
      <c r="C24" s="450"/>
      <c r="D24" s="450"/>
      <c r="E24" s="450"/>
      <c r="F24" s="450"/>
      <c r="G24" s="3"/>
      <c r="H24" s="56">
        <v>0</v>
      </c>
      <c r="I24" s="10"/>
      <c r="J24" s="56">
        <v>0</v>
      </c>
      <c r="K24" s="10"/>
      <c r="L24" s="56">
        <v>0</v>
      </c>
      <c r="M24" s="56"/>
      <c r="N24" s="56">
        <v>0</v>
      </c>
      <c r="O24" s="56"/>
      <c r="P24" s="56">
        <v>0</v>
      </c>
      <c r="Q24" s="56"/>
      <c r="R24" s="56"/>
      <c r="S24" s="56"/>
      <c r="T24" s="56"/>
    </row>
    <row r="25" spans="1:23" ht="10.5" customHeight="1" x14ac:dyDescent="0.15">
      <c r="A25" s="46"/>
      <c r="B25" s="450" t="s">
        <v>175</v>
      </c>
      <c r="C25" s="450"/>
      <c r="D25" s="450"/>
      <c r="E25" s="450"/>
      <c r="F25" s="450"/>
      <c r="G25" s="3"/>
      <c r="H25" s="56">
        <v>0</v>
      </c>
      <c r="I25" s="10"/>
      <c r="J25" s="56">
        <v>0</v>
      </c>
      <c r="K25" s="10"/>
      <c r="L25" s="56">
        <v>0</v>
      </c>
      <c r="M25" s="56"/>
      <c r="N25" s="56">
        <v>0</v>
      </c>
      <c r="O25" s="56"/>
      <c r="P25" s="56">
        <v>0</v>
      </c>
      <c r="Q25" s="56"/>
      <c r="R25" s="56"/>
      <c r="S25" s="56"/>
      <c r="T25" s="56"/>
      <c r="V25" s="2"/>
    </row>
    <row r="26" spans="1:23" ht="10.5" customHeight="1" x14ac:dyDescent="0.15">
      <c r="A26" s="46"/>
      <c r="B26" s="62"/>
      <c r="C26" s="62"/>
      <c r="D26" s="62"/>
      <c r="E26" s="62"/>
      <c r="F26" s="62"/>
      <c r="G26" s="3"/>
      <c r="H26" s="56"/>
      <c r="I26" s="10"/>
      <c r="J26" s="56"/>
      <c r="K26" s="10"/>
      <c r="L26" s="56"/>
      <c r="M26" s="56"/>
      <c r="N26" s="56"/>
      <c r="O26" s="56"/>
      <c r="P26" s="56"/>
      <c r="Q26" s="56"/>
      <c r="R26" s="56"/>
      <c r="S26" s="56"/>
      <c r="T26" s="56"/>
      <c r="V26" s="2"/>
    </row>
    <row r="27" spans="1:23" ht="10.5" customHeight="1" x14ac:dyDescent="0.15">
      <c r="A27" s="46"/>
      <c r="B27" s="451" t="s">
        <v>196</v>
      </c>
      <c r="C27" s="451"/>
      <c r="D27" s="451"/>
      <c r="E27" s="451"/>
      <c r="F27" s="451"/>
      <c r="G27" s="3"/>
      <c r="H27" s="55">
        <f>H11+H16+H23</f>
        <v>17722108</v>
      </c>
      <c r="I27" s="55"/>
      <c r="J27" s="55">
        <f t="shared" ref="J27:P27" si="0">J11+J16+J23</f>
        <v>18488438</v>
      </c>
      <c r="K27" s="55"/>
      <c r="L27" s="55">
        <f t="shared" si="0"/>
        <v>484120</v>
      </c>
      <c r="M27" s="55"/>
      <c r="N27" s="55">
        <f t="shared" si="0"/>
        <v>0</v>
      </c>
      <c r="O27" s="55"/>
      <c r="P27" s="86">
        <f t="shared" si="0"/>
        <v>36694666</v>
      </c>
      <c r="Q27" s="55"/>
      <c r="R27" s="56"/>
      <c r="S27" s="56"/>
      <c r="V27" s="2"/>
      <c r="W27" s="2"/>
    </row>
    <row r="28" spans="1:23" ht="10.5" customHeight="1" x14ac:dyDescent="0.15">
      <c r="A28" s="46"/>
      <c r="B28" s="63"/>
      <c r="C28" s="63"/>
      <c r="D28" s="63"/>
      <c r="E28" s="63"/>
      <c r="F28" s="63"/>
      <c r="G28" s="3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6"/>
      <c r="S28" s="56"/>
      <c r="T28" s="56"/>
      <c r="U28" s="2"/>
      <c r="V28" s="2"/>
      <c r="W28" s="2"/>
    </row>
    <row r="29" spans="1:23" ht="10.5" customHeight="1" x14ac:dyDescent="0.15">
      <c r="A29" s="46"/>
      <c r="B29" s="451" t="s">
        <v>176</v>
      </c>
      <c r="C29" s="451"/>
      <c r="D29" s="451"/>
      <c r="E29" s="451"/>
      <c r="F29" s="451"/>
      <c r="G29" s="3"/>
      <c r="H29" s="55">
        <f>SUM(H30:H32)</f>
        <v>0</v>
      </c>
      <c r="I29" s="55"/>
      <c r="J29" s="55">
        <f t="shared" ref="J29:P29" si="1">SUM(J30:J32)</f>
        <v>0</v>
      </c>
      <c r="K29" s="55"/>
      <c r="L29" s="55">
        <f t="shared" si="1"/>
        <v>0</v>
      </c>
      <c r="M29" s="55"/>
      <c r="N29" s="55">
        <f t="shared" si="1"/>
        <v>0</v>
      </c>
      <c r="O29" s="55"/>
      <c r="P29" s="55">
        <f t="shared" si="1"/>
        <v>0</v>
      </c>
      <c r="Q29" s="57"/>
      <c r="R29" s="57"/>
      <c r="S29" s="57"/>
      <c r="T29" s="57"/>
      <c r="V29" s="2"/>
    </row>
    <row r="30" spans="1:23" ht="10.5" customHeight="1" x14ac:dyDescent="0.15">
      <c r="A30" s="46"/>
      <c r="B30" s="450" t="s">
        <v>65</v>
      </c>
      <c r="C30" s="450"/>
      <c r="D30" s="450"/>
      <c r="E30" s="450"/>
      <c r="F30" s="450"/>
      <c r="G30" s="3"/>
      <c r="H30" s="56">
        <v>0</v>
      </c>
      <c r="I30" s="10"/>
      <c r="J30" s="58">
        <v>0</v>
      </c>
      <c r="K30" s="10"/>
      <c r="L30" s="58">
        <v>0</v>
      </c>
      <c r="M30" s="56"/>
      <c r="N30" s="56">
        <v>0</v>
      </c>
      <c r="O30" s="56"/>
      <c r="P30" s="56">
        <v>0</v>
      </c>
      <c r="Q30" s="56"/>
      <c r="R30" s="56"/>
      <c r="S30" s="56"/>
      <c r="T30" s="56"/>
      <c r="W30" s="2"/>
    </row>
    <row r="31" spans="1:23" ht="10.5" customHeight="1" x14ac:dyDescent="0.15">
      <c r="A31" s="46"/>
      <c r="B31" s="450" t="s">
        <v>119</v>
      </c>
      <c r="C31" s="450"/>
      <c r="D31" s="450"/>
      <c r="E31" s="450"/>
      <c r="F31" s="450"/>
      <c r="G31" s="3"/>
      <c r="H31" s="56">
        <v>0</v>
      </c>
      <c r="I31" s="10"/>
      <c r="J31" s="58">
        <v>0</v>
      </c>
      <c r="K31" s="10"/>
      <c r="L31" s="56">
        <v>0</v>
      </c>
      <c r="M31" s="56"/>
      <c r="N31" s="56">
        <v>0</v>
      </c>
      <c r="O31" s="56"/>
      <c r="P31" s="58">
        <f>J31</f>
        <v>0</v>
      </c>
      <c r="Q31" s="58"/>
      <c r="R31" s="58"/>
      <c r="S31" s="58"/>
      <c r="T31" s="58"/>
      <c r="W31" s="35"/>
    </row>
    <row r="32" spans="1:23" ht="12.75" x14ac:dyDescent="0.15">
      <c r="A32" s="46"/>
      <c r="B32" s="450" t="s">
        <v>172</v>
      </c>
      <c r="C32" s="450"/>
      <c r="D32" s="450"/>
      <c r="E32" s="450"/>
      <c r="F32" s="450"/>
      <c r="G32" s="3"/>
      <c r="H32" s="56">
        <v>0</v>
      </c>
      <c r="I32" s="10"/>
      <c r="J32" s="58">
        <v>0</v>
      </c>
      <c r="K32" s="10"/>
      <c r="L32" s="56">
        <v>0</v>
      </c>
      <c r="M32" s="56"/>
      <c r="N32" s="56">
        <v>0</v>
      </c>
      <c r="O32" s="56"/>
      <c r="P32" s="56">
        <v>0</v>
      </c>
      <c r="Q32" s="56"/>
      <c r="R32" s="56"/>
      <c r="S32" s="56"/>
      <c r="T32" s="56"/>
      <c r="V32" s="2"/>
    </row>
    <row r="33" spans="1:22" ht="12.75" x14ac:dyDescent="0.15">
      <c r="A33" s="46"/>
      <c r="B33" s="62"/>
      <c r="C33" s="62"/>
      <c r="D33" s="62"/>
      <c r="E33" s="62"/>
      <c r="F33" s="62"/>
      <c r="G33" s="3"/>
      <c r="H33" s="56"/>
      <c r="I33" s="10"/>
      <c r="J33" s="58"/>
      <c r="K33" s="10"/>
      <c r="L33" s="56"/>
      <c r="M33" s="56"/>
      <c r="N33" s="56"/>
      <c r="O33" s="56"/>
      <c r="P33" s="56"/>
      <c r="Q33" s="56"/>
      <c r="R33" s="56"/>
      <c r="S33" s="56"/>
      <c r="T33" s="56"/>
      <c r="V33" s="2"/>
    </row>
    <row r="34" spans="1:22" ht="25.5" customHeight="1" x14ac:dyDescent="0.15">
      <c r="A34" s="46"/>
      <c r="B34" s="451" t="s">
        <v>197</v>
      </c>
      <c r="C34" s="451"/>
      <c r="D34" s="451"/>
      <c r="E34" s="451"/>
      <c r="F34" s="451"/>
      <c r="G34" s="3"/>
      <c r="H34" s="55">
        <f>SUM(H35:H39)</f>
        <v>0</v>
      </c>
      <c r="I34" s="55"/>
      <c r="J34" s="55">
        <f t="shared" ref="J34:P34" si="2">SUM(J35:J39)</f>
        <v>710801</v>
      </c>
      <c r="K34" s="55"/>
      <c r="L34" s="55">
        <f t="shared" si="2"/>
        <v>1876171</v>
      </c>
      <c r="M34" s="55"/>
      <c r="N34" s="55">
        <f t="shared" si="2"/>
        <v>0</v>
      </c>
      <c r="O34" s="55"/>
      <c r="P34" s="55">
        <f t="shared" si="2"/>
        <v>2586972</v>
      </c>
      <c r="Q34" s="55"/>
      <c r="R34" s="55"/>
      <c r="S34" s="55"/>
      <c r="T34" s="55"/>
      <c r="V34" s="2"/>
    </row>
    <row r="35" spans="1:22" ht="12" customHeight="1" x14ac:dyDescent="0.15">
      <c r="A35" s="46"/>
      <c r="B35" s="464" t="s">
        <v>15</v>
      </c>
      <c r="C35" s="464"/>
      <c r="D35" s="464"/>
      <c r="E35" s="464"/>
      <c r="F35" s="464"/>
      <c r="G35" s="126"/>
      <c r="H35" s="56">
        <v>0</v>
      </c>
      <c r="I35" s="10"/>
      <c r="J35" s="58">
        <v>0</v>
      </c>
      <c r="K35" s="10"/>
      <c r="L35" s="74">
        <v>2360291</v>
      </c>
      <c r="M35" s="56"/>
      <c r="N35" s="56">
        <v>0</v>
      </c>
      <c r="O35" s="56"/>
      <c r="P35" s="56">
        <f>SUM(H35:N35)</f>
        <v>2360291</v>
      </c>
      <c r="Q35" s="56"/>
      <c r="R35" s="3"/>
      <c r="S35" s="3"/>
      <c r="T35" s="3"/>
      <c r="U35" s="2"/>
    </row>
    <row r="36" spans="1:22" ht="12" customHeight="1" x14ac:dyDescent="0.15">
      <c r="A36" s="46"/>
      <c r="B36" s="464" t="s">
        <v>122</v>
      </c>
      <c r="C36" s="464"/>
      <c r="D36" s="464"/>
      <c r="E36" s="464"/>
      <c r="F36" s="464"/>
      <c r="G36" s="126"/>
      <c r="H36" s="56">
        <v>0</v>
      </c>
      <c r="I36" s="10"/>
      <c r="J36" s="58">
        <v>710801</v>
      </c>
      <c r="K36" s="10"/>
      <c r="L36" s="56">
        <v>-484120</v>
      </c>
      <c r="M36" s="56"/>
      <c r="N36" s="56">
        <v>0</v>
      </c>
      <c r="O36" s="56"/>
      <c r="P36" s="58">
        <f>SUM(H36:N36)</f>
        <v>226681</v>
      </c>
      <c r="Q36" s="58"/>
      <c r="R36" s="3"/>
      <c r="S36" s="3"/>
      <c r="T36" s="3"/>
      <c r="U36" s="2"/>
    </row>
    <row r="37" spans="1:22" ht="12" customHeight="1" x14ac:dyDescent="0.15">
      <c r="A37" s="46"/>
      <c r="B37" s="464" t="s">
        <v>123</v>
      </c>
      <c r="C37" s="464"/>
      <c r="D37" s="464"/>
      <c r="E37" s="464"/>
      <c r="F37" s="464"/>
      <c r="G37" s="126"/>
      <c r="H37" s="56">
        <v>0</v>
      </c>
      <c r="I37" s="10"/>
      <c r="J37" s="58">
        <v>0</v>
      </c>
      <c r="K37" s="10"/>
      <c r="L37" s="56">
        <v>0</v>
      </c>
      <c r="M37" s="56"/>
      <c r="N37" s="56">
        <v>0</v>
      </c>
      <c r="O37" s="56"/>
      <c r="P37" s="56">
        <f>SUM(H37:N37)</f>
        <v>0</v>
      </c>
      <c r="Q37" s="56"/>
      <c r="R37" s="3"/>
      <c r="S37" s="3"/>
      <c r="T37" s="3"/>
      <c r="U37" s="2"/>
      <c r="V37" s="2"/>
    </row>
    <row r="38" spans="1:22" ht="12" customHeight="1" x14ac:dyDescent="0.15">
      <c r="A38" s="46"/>
      <c r="B38" s="464" t="s">
        <v>124</v>
      </c>
      <c r="C38" s="464"/>
      <c r="D38" s="464"/>
      <c r="E38" s="464"/>
      <c r="F38" s="464"/>
      <c r="G38" s="464"/>
      <c r="H38" s="56">
        <v>0</v>
      </c>
      <c r="I38" s="10"/>
      <c r="J38" s="58">
        <v>0</v>
      </c>
      <c r="K38" s="10"/>
      <c r="L38" s="56">
        <v>0</v>
      </c>
      <c r="M38" s="56"/>
      <c r="N38" s="56">
        <v>0</v>
      </c>
      <c r="O38" s="10"/>
      <c r="P38" s="59">
        <f>SUM(H38:N38)</f>
        <v>0</v>
      </c>
      <c r="Q38" s="3"/>
      <c r="R38" s="3"/>
      <c r="S38" s="3"/>
      <c r="T38" s="3"/>
      <c r="U38" s="2"/>
    </row>
    <row r="39" spans="1:22" ht="12" customHeight="1" x14ac:dyDescent="0.15">
      <c r="A39" s="46"/>
      <c r="B39" s="464" t="s">
        <v>174</v>
      </c>
      <c r="C39" s="464"/>
      <c r="D39" s="464"/>
      <c r="E39" s="464"/>
      <c r="F39" s="464"/>
      <c r="G39" s="126"/>
      <c r="H39" s="56">
        <v>0</v>
      </c>
      <c r="I39" s="10"/>
      <c r="J39" s="58">
        <v>0</v>
      </c>
      <c r="K39" s="10"/>
      <c r="L39" s="56"/>
      <c r="M39" s="56"/>
      <c r="N39" s="56">
        <v>0</v>
      </c>
      <c r="O39" s="10"/>
      <c r="P39" s="59">
        <f>SUM(H39:N39)</f>
        <v>0</v>
      </c>
      <c r="Q39" s="3"/>
      <c r="R39" s="3"/>
      <c r="S39" s="3"/>
      <c r="T39" s="3"/>
      <c r="U39" s="2"/>
    </row>
    <row r="40" spans="1:22" ht="12" customHeight="1" x14ac:dyDescent="0.15">
      <c r="A40" s="46"/>
      <c r="B40" s="3"/>
      <c r="C40" s="3"/>
      <c r="D40" s="3"/>
      <c r="E40" s="3"/>
      <c r="F40" s="3"/>
      <c r="G40" s="3"/>
      <c r="H40" s="56"/>
      <c r="I40" s="10"/>
      <c r="J40" s="58"/>
      <c r="K40" s="10"/>
      <c r="L40" s="56"/>
      <c r="M40" s="56"/>
      <c r="N40" s="56"/>
      <c r="O40" s="10"/>
      <c r="P40" s="59"/>
      <c r="Q40" s="3"/>
      <c r="R40" s="3"/>
      <c r="S40" s="3"/>
      <c r="T40" s="3"/>
      <c r="U40" s="2"/>
    </row>
    <row r="41" spans="1:22" ht="27" customHeight="1" x14ac:dyDescent="0.15">
      <c r="A41" s="46"/>
      <c r="B41" s="453" t="s">
        <v>177</v>
      </c>
      <c r="C41" s="453"/>
      <c r="D41" s="453"/>
      <c r="E41" s="453"/>
      <c r="F41" s="453"/>
      <c r="G41" s="3"/>
      <c r="H41" s="55">
        <f>SUM(H42:H43)</f>
        <v>0</v>
      </c>
      <c r="I41" s="55"/>
      <c r="J41" s="55">
        <f t="shared" ref="J41:P41" si="3">SUM(J42:J43)</f>
        <v>0</v>
      </c>
      <c r="K41" s="55"/>
      <c r="L41" s="55">
        <f t="shared" si="3"/>
        <v>0</v>
      </c>
      <c r="M41" s="55"/>
      <c r="N41" s="55">
        <f t="shared" si="3"/>
        <v>0</v>
      </c>
      <c r="O41" s="55"/>
      <c r="P41" s="55">
        <f t="shared" si="3"/>
        <v>0</v>
      </c>
      <c r="Q41" s="3"/>
      <c r="R41" s="3"/>
      <c r="S41" s="3"/>
      <c r="T41" s="3"/>
      <c r="U41" s="2"/>
    </row>
    <row r="42" spans="1:22" ht="12" customHeight="1" x14ac:dyDescent="0.15">
      <c r="A42" s="46"/>
      <c r="B42" s="127" t="s">
        <v>127</v>
      </c>
      <c r="C42" s="126"/>
      <c r="D42" s="126"/>
      <c r="E42" s="126"/>
      <c r="F42" s="3"/>
      <c r="G42" s="3"/>
      <c r="H42" s="56">
        <v>0</v>
      </c>
      <c r="I42" s="10"/>
      <c r="J42" s="58">
        <v>0</v>
      </c>
      <c r="K42" s="10"/>
      <c r="L42" s="56">
        <v>0</v>
      </c>
      <c r="M42" s="56"/>
      <c r="N42" s="56">
        <v>0</v>
      </c>
      <c r="O42" s="56"/>
      <c r="P42" s="56">
        <f>SUM(H42:N42)</f>
        <v>0</v>
      </c>
      <c r="Q42" s="56"/>
      <c r="R42" s="3"/>
      <c r="S42" s="3"/>
      <c r="T42" s="3"/>
      <c r="U42" s="2"/>
    </row>
    <row r="43" spans="1:22" ht="12" customHeight="1" x14ac:dyDescent="0.15">
      <c r="A43" s="46"/>
      <c r="B43" s="127" t="s">
        <v>178</v>
      </c>
      <c r="C43" s="126"/>
      <c r="D43" s="126"/>
      <c r="E43" s="126"/>
      <c r="F43" s="3"/>
      <c r="G43" s="3"/>
      <c r="H43" s="56">
        <v>0</v>
      </c>
      <c r="I43" s="10"/>
      <c r="J43" s="58">
        <v>0</v>
      </c>
      <c r="K43" s="10"/>
      <c r="L43" s="56">
        <v>0</v>
      </c>
      <c r="M43" s="56"/>
      <c r="N43" s="56">
        <v>0</v>
      </c>
      <c r="O43" s="56"/>
      <c r="P43" s="56">
        <f>SUM(H43:N43)</f>
        <v>0</v>
      </c>
      <c r="Q43" s="56"/>
      <c r="R43" s="3"/>
      <c r="S43" s="3"/>
      <c r="T43" s="3"/>
      <c r="U43" s="2"/>
    </row>
    <row r="44" spans="1:22" ht="12" customHeight="1" x14ac:dyDescent="0.15">
      <c r="A44" s="46"/>
      <c r="B44" s="60"/>
      <c r="C44" s="3"/>
      <c r="D44" s="3"/>
      <c r="E44" s="3"/>
      <c r="F44" s="3"/>
      <c r="G44" s="3"/>
      <c r="H44" s="56"/>
      <c r="I44" s="10"/>
      <c r="J44" s="58"/>
      <c r="K44" s="10"/>
      <c r="L44" s="56"/>
      <c r="M44" s="56"/>
      <c r="N44" s="56"/>
      <c r="O44" s="56"/>
      <c r="P44" s="56"/>
      <c r="Q44" s="56"/>
      <c r="R44" s="3"/>
      <c r="S44" s="3"/>
      <c r="T44" s="3"/>
      <c r="U44" s="2"/>
    </row>
    <row r="45" spans="1:22" ht="12" customHeight="1" x14ac:dyDescent="0.15">
      <c r="A45" s="46"/>
      <c r="B45" s="61" t="s">
        <v>198</v>
      </c>
      <c r="C45" s="3"/>
      <c r="D45" s="3"/>
      <c r="E45" s="3"/>
      <c r="F45" s="3"/>
      <c r="G45" s="3"/>
      <c r="H45" s="9">
        <f>H27+H34+H41</f>
        <v>17722108</v>
      </c>
      <c r="I45" s="9"/>
      <c r="J45" s="188">
        <f>J27+J34</f>
        <v>19199239</v>
      </c>
      <c r="K45" s="9"/>
      <c r="L45" s="9">
        <f>L27+L34+L41</f>
        <v>2360291</v>
      </c>
      <c r="M45" s="9"/>
      <c r="N45" s="55">
        <v>0</v>
      </c>
      <c r="O45" s="9"/>
      <c r="P45" s="9">
        <f>H45+J45+L45+N45</f>
        <v>39281638</v>
      </c>
      <c r="Q45" s="3"/>
      <c r="R45" s="3"/>
      <c r="S45" s="168"/>
      <c r="T45" s="169">
        <f>P45-S45</f>
        <v>39281638</v>
      </c>
      <c r="U45" s="2"/>
      <c r="V45" s="13"/>
    </row>
    <row r="46" spans="1:22" ht="12" customHeight="1" x14ac:dyDescent="0.15">
      <c r="A46" s="46"/>
      <c r="B46" s="3"/>
      <c r="C46" s="3"/>
      <c r="D46" s="3"/>
      <c r="E46" s="3"/>
      <c r="F46" s="3"/>
      <c r="G46" s="3"/>
      <c r="H46" s="10"/>
      <c r="I46" s="10"/>
      <c r="J46" s="10"/>
      <c r="K46" s="10"/>
      <c r="L46" s="64"/>
      <c r="M46" s="10"/>
      <c r="N46" s="10"/>
      <c r="O46" s="10"/>
      <c r="P46" s="59"/>
      <c r="Q46" s="3"/>
      <c r="R46" s="3"/>
      <c r="S46" s="3"/>
      <c r="T46" s="3"/>
      <c r="U46" s="13"/>
    </row>
    <row r="47" spans="1:22" ht="12" customHeight="1" x14ac:dyDescent="0.15">
      <c r="A47" s="46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11"/>
      <c r="Q47" s="3"/>
      <c r="R47" s="3"/>
      <c r="S47" s="3"/>
      <c r="T47" s="3"/>
      <c r="U47" s="2"/>
    </row>
    <row r="48" spans="1:22" ht="12" customHeight="1" x14ac:dyDescent="0.15">
      <c r="B48" s="53"/>
      <c r="C48" s="53"/>
      <c r="D48" s="53"/>
      <c r="E48" s="53"/>
      <c r="F48" s="53"/>
      <c r="G48" s="1"/>
      <c r="H48" s="1"/>
      <c r="I48" s="1"/>
      <c r="J48" s="34"/>
      <c r="K48" s="1"/>
      <c r="L48" s="1"/>
      <c r="M48" s="1"/>
      <c r="N48" s="1"/>
      <c r="O48" s="1"/>
      <c r="P48" s="8"/>
      <c r="Q48" s="1"/>
      <c r="R48" s="1"/>
      <c r="S48" s="13"/>
      <c r="T48" s="1"/>
      <c r="U48" s="2"/>
    </row>
    <row r="49" spans="2:21" ht="12.75" x14ac:dyDescent="0.15">
      <c r="D49" s="452"/>
      <c r="E49" s="452"/>
      <c r="F49" s="452"/>
      <c r="G49" s="452"/>
      <c r="H49" s="452"/>
      <c r="I49" s="452"/>
      <c r="J49" s="452"/>
      <c r="K49" s="452"/>
      <c r="L49" s="452"/>
      <c r="P49" s="13"/>
      <c r="U49" s="34"/>
    </row>
    <row r="50" spans="2:21" x14ac:dyDescent="0.15">
      <c r="D50" s="1"/>
      <c r="E50" s="1"/>
      <c r="F50" s="1"/>
      <c r="G50" s="1"/>
      <c r="H50" s="1"/>
      <c r="I50" s="1"/>
      <c r="J50" s="1"/>
      <c r="K50" s="1"/>
      <c r="L50" s="1"/>
      <c r="P50" s="13"/>
    </row>
    <row r="51" spans="2:21" x14ac:dyDescent="0.15">
      <c r="B51" s="445"/>
      <c r="C51" s="445"/>
      <c r="D51" s="445"/>
      <c r="E51" s="445"/>
      <c r="F51" s="445"/>
      <c r="G51" s="1"/>
      <c r="H51" s="35"/>
      <c r="I51" s="1"/>
      <c r="J51" s="35"/>
      <c r="K51" s="1"/>
      <c r="L51" s="446"/>
      <c r="M51" s="446"/>
      <c r="N51" s="446"/>
      <c r="O51" s="446"/>
      <c r="P51" s="446"/>
      <c r="Q51" s="446"/>
      <c r="R51" s="446"/>
      <c r="S51" s="446"/>
      <c r="T51" s="446"/>
    </row>
    <row r="52" spans="2:21" x14ac:dyDescent="0.15">
      <c r="B52" s="443"/>
      <c r="C52" s="443"/>
      <c r="D52" s="443"/>
      <c r="E52" s="443"/>
      <c r="F52" s="443"/>
      <c r="G52" s="1"/>
      <c r="H52" s="29"/>
      <c r="I52" s="1"/>
      <c r="J52" s="29"/>
      <c r="K52" s="1"/>
      <c r="L52" s="444"/>
      <c r="M52" s="444"/>
      <c r="N52" s="444"/>
      <c r="O52" s="444"/>
      <c r="P52" s="449"/>
      <c r="Q52" s="444"/>
      <c r="R52" s="444"/>
      <c r="S52" s="444"/>
      <c r="T52" s="444"/>
    </row>
    <row r="53" spans="2:21" x14ac:dyDescent="0.15">
      <c r="B53" s="443"/>
      <c r="C53" s="443"/>
      <c r="D53" s="443"/>
      <c r="E53" s="443"/>
      <c r="F53" s="443"/>
      <c r="G53" s="1"/>
      <c r="H53" s="29"/>
      <c r="I53" s="1"/>
      <c r="J53" s="29"/>
      <c r="K53" s="1"/>
      <c r="L53" s="444"/>
      <c r="M53" s="444"/>
      <c r="N53" s="444"/>
      <c r="O53" s="444"/>
      <c r="P53" s="449"/>
      <c r="Q53" s="444"/>
      <c r="R53" s="444"/>
      <c r="S53" s="444"/>
      <c r="T53" s="444"/>
    </row>
    <row r="54" spans="2:21" x14ac:dyDescent="0.15">
      <c r="B54" s="445"/>
      <c r="C54" s="445"/>
      <c r="D54" s="445"/>
      <c r="E54" s="445"/>
      <c r="F54" s="445"/>
      <c r="G54" s="1"/>
      <c r="H54" s="35"/>
      <c r="I54" s="1"/>
      <c r="J54" s="35"/>
      <c r="K54" s="1"/>
      <c r="L54" s="446"/>
      <c r="M54" s="446"/>
      <c r="N54" s="446"/>
      <c r="O54" s="446"/>
      <c r="P54" s="446"/>
      <c r="Q54" s="446"/>
      <c r="R54" s="446"/>
      <c r="S54" s="446"/>
      <c r="T54" s="446"/>
    </row>
    <row r="55" spans="2:21" x14ac:dyDescent="0.15">
      <c r="B55" s="445"/>
      <c r="C55" s="445"/>
      <c r="D55" s="445"/>
      <c r="E55" s="445"/>
      <c r="F55" s="445"/>
      <c r="G55" s="1"/>
      <c r="H55" s="35"/>
      <c r="I55" s="1"/>
      <c r="J55" s="35"/>
      <c r="K55" s="1"/>
      <c r="L55" s="446"/>
      <c r="M55" s="446"/>
      <c r="N55" s="446"/>
      <c r="O55" s="446"/>
      <c r="P55" s="446"/>
      <c r="Q55" s="446"/>
      <c r="R55" s="446"/>
      <c r="S55" s="446"/>
      <c r="T55" s="446"/>
    </row>
    <row r="56" spans="2:21" x14ac:dyDescent="0.15">
      <c r="B56" s="445"/>
      <c r="C56" s="445"/>
      <c r="D56" s="445"/>
      <c r="E56" s="445"/>
      <c r="F56" s="445"/>
      <c r="G56" s="1"/>
      <c r="H56" s="35"/>
      <c r="I56" s="1"/>
      <c r="J56" s="35"/>
      <c r="K56" s="1"/>
      <c r="L56" s="446"/>
      <c r="M56" s="446"/>
      <c r="N56" s="446"/>
      <c r="O56" s="446"/>
      <c r="P56" s="446"/>
      <c r="Q56" s="446"/>
      <c r="R56" s="446"/>
      <c r="S56" s="446"/>
      <c r="T56" s="446"/>
    </row>
    <row r="57" spans="2:21" x14ac:dyDescent="0.15">
      <c r="B57" s="443"/>
      <c r="C57" s="443"/>
      <c r="D57" s="443"/>
      <c r="E57" s="443"/>
      <c r="F57" s="443"/>
      <c r="G57" s="1"/>
      <c r="H57" s="29"/>
      <c r="I57" s="1"/>
      <c r="J57" s="36"/>
      <c r="K57" s="1"/>
      <c r="L57" s="444"/>
      <c r="M57" s="444"/>
      <c r="N57" s="444"/>
      <c r="O57" s="444"/>
      <c r="P57" s="447"/>
      <c r="Q57" s="447"/>
      <c r="R57" s="447"/>
      <c r="S57" s="447"/>
      <c r="T57" s="447"/>
    </row>
    <row r="58" spans="2:21" x14ac:dyDescent="0.15">
      <c r="B58" s="445"/>
      <c r="C58" s="445"/>
      <c r="D58" s="445"/>
      <c r="E58" s="445"/>
      <c r="F58" s="445"/>
      <c r="G58" s="1"/>
      <c r="H58" s="35"/>
      <c r="I58" s="1"/>
      <c r="J58" s="37"/>
      <c r="K58" s="1"/>
      <c r="L58" s="446"/>
      <c r="M58" s="446"/>
      <c r="N58" s="446"/>
      <c r="O58" s="446"/>
      <c r="P58" s="446"/>
      <c r="Q58" s="446"/>
      <c r="R58" s="446"/>
      <c r="S58" s="446"/>
      <c r="T58" s="446"/>
    </row>
    <row r="59" spans="2:21" x14ac:dyDescent="0.15">
      <c r="B59" s="445"/>
      <c r="C59" s="445"/>
      <c r="D59" s="445"/>
      <c r="E59" s="445"/>
      <c r="F59" s="445"/>
      <c r="G59" s="1"/>
      <c r="H59" s="35"/>
      <c r="I59" s="1"/>
      <c r="J59" s="37"/>
      <c r="K59" s="1"/>
      <c r="L59" s="446"/>
      <c r="M59" s="446"/>
      <c r="N59" s="446"/>
      <c r="O59" s="446"/>
      <c r="P59" s="448"/>
      <c r="Q59" s="448"/>
      <c r="R59" s="448"/>
      <c r="S59" s="448"/>
      <c r="T59" s="448"/>
    </row>
    <row r="60" spans="2:21" x14ac:dyDescent="0.15">
      <c r="B60" s="445"/>
      <c r="C60" s="445"/>
      <c r="D60" s="445"/>
      <c r="E60" s="445"/>
      <c r="F60" s="445"/>
      <c r="G60" s="1"/>
      <c r="H60" s="35"/>
      <c r="I60" s="1"/>
      <c r="J60" s="37"/>
      <c r="K60" s="1"/>
      <c r="L60" s="446"/>
      <c r="M60" s="446"/>
      <c r="N60" s="446"/>
      <c r="O60" s="446"/>
      <c r="P60" s="446"/>
      <c r="Q60" s="446"/>
      <c r="R60" s="446"/>
      <c r="S60" s="446"/>
      <c r="T60" s="446"/>
    </row>
    <row r="61" spans="2:21" x14ac:dyDescent="0.15">
      <c r="B61" s="445"/>
      <c r="C61" s="445"/>
      <c r="D61" s="445"/>
      <c r="E61" s="445"/>
      <c r="F61" s="445"/>
      <c r="G61" s="1"/>
      <c r="H61" s="35"/>
      <c r="I61" s="1"/>
      <c r="J61" s="35"/>
      <c r="K61" s="1"/>
      <c r="L61" s="446"/>
      <c r="M61" s="446"/>
      <c r="N61" s="446"/>
      <c r="O61" s="446"/>
      <c r="P61" s="446"/>
      <c r="Q61" s="446"/>
      <c r="R61" s="446"/>
      <c r="S61" s="446"/>
      <c r="T61" s="446"/>
    </row>
    <row r="62" spans="2:21" x14ac:dyDescent="0.15">
      <c r="B62" s="443"/>
      <c r="C62" s="443"/>
      <c r="D62" s="443"/>
      <c r="E62" s="443"/>
      <c r="F62" s="443"/>
      <c r="G62" s="1"/>
      <c r="H62" s="29"/>
      <c r="I62" s="1"/>
      <c r="J62" s="29"/>
      <c r="K62" s="1"/>
      <c r="L62" s="444"/>
      <c r="M62" s="444"/>
      <c r="N62" s="444"/>
      <c r="O62" s="444"/>
      <c r="P62" s="444"/>
      <c r="Q62" s="444"/>
      <c r="R62" s="444"/>
      <c r="S62" s="444"/>
      <c r="T62" s="444"/>
    </row>
  </sheetData>
  <mergeCells count="89">
    <mergeCell ref="B39:F39"/>
    <mergeCell ref="B13:F13"/>
    <mergeCell ref="B35:F35"/>
    <mergeCell ref="B36:F36"/>
    <mergeCell ref="B37:F37"/>
    <mergeCell ref="B38:G38"/>
    <mergeCell ref="B19:F19"/>
    <mergeCell ref="B23:F23"/>
    <mergeCell ref="B21:F21"/>
    <mergeCell ref="B17:F17"/>
    <mergeCell ref="B18:F18"/>
    <mergeCell ref="B30:F30"/>
    <mergeCell ref="B31:F31"/>
    <mergeCell ref="B24:F24"/>
    <mergeCell ref="B25:F25"/>
    <mergeCell ref="B27:F27"/>
    <mergeCell ref="B10:F10"/>
    <mergeCell ref="H5:L5"/>
    <mergeCell ref="N8:N10"/>
    <mergeCell ref="L8:L10"/>
    <mergeCell ref="P8:P10"/>
    <mergeCell ref="H8:H10"/>
    <mergeCell ref="J8:J10"/>
    <mergeCell ref="B2:D3"/>
    <mergeCell ref="E2:Q2"/>
    <mergeCell ref="E3:O3"/>
    <mergeCell ref="D4:L4"/>
    <mergeCell ref="M4:O4"/>
    <mergeCell ref="P4:S4"/>
    <mergeCell ref="Z11:AB11"/>
    <mergeCell ref="AC11:AD11"/>
    <mergeCell ref="AE11:AI11"/>
    <mergeCell ref="B12:F12"/>
    <mergeCell ref="B51:F51"/>
    <mergeCell ref="L51:M51"/>
    <mergeCell ref="N51:O51"/>
    <mergeCell ref="P51:T51"/>
    <mergeCell ref="B14:F14"/>
    <mergeCell ref="B16:F16"/>
    <mergeCell ref="D49:L49"/>
    <mergeCell ref="B11:F11"/>
    <mergeCell ref="B41:F41"/>
    <mergeCell ref="B34:F34"/>
    <mergeCell ref="B32:F32"/>
    <mergeCell ref="B29:F29"/>
    <mergeCell ref="B54:F54"/>
    <mergeCell ref="L54:M54"/>
    <mergeCell ref="N54:O54"/>
    <mergeCell ref="P54:T54"/>
    <mergeCell ref="B55:F55"/>
    <mergeCell ref="L55:M55"/>
    <mergeCell ref="N55:O55"/>
    <mergeCell ref="P55:T55"/>
    <mergeCell ref="B52:F52"/>
    <mergeCell ref="L52:M52"/>
    <mergeCell ref="N52:O52"/>
    <mergeCell ref="P52:T52"/>
    <mergeCell ref="B53:F53"/>
    <mergeCell ref="L53:M53"/>
    <mergeCell ref="N53:O53"/>
    <mergeCell ref="P53:T53"/>
    <mergeCell ref="B58:F58"/>
    <mergeCell ref="L58:M58"/>
    <mergeCell ref="N58:O58"/>
    <mergeCell ref="P58:T58"/>
    <mergeCell ref="B59:F59"/>
    <mergeCell ref="L59:M59"/>
    <mergeCell ref="N59:O59"/>
    <mergeCell ref="P59:T59"/>
    <mergeCell ref="B56:F56"/>
    <mergeCell ref="L56:M56"/>
    <mergeCell ref="N56:O56"/>
    <mergeCell ref="P56:T56"/>
    <mergeCell ref="B57:F57"/>
    <mergeCell ref="L57:M57"/>
    <mergeCell ref="N57:O57"/>
    <mergeCell ref="P57:T57"/>
    <mergeCell ref="B62:F62"/>
    <mergeCell ref="L62:M62"/>
    <mergeCell ref="N62:O62"/>
    <mergeCell ref="P62:T62"/>
    <mergeCell ref="B60:F60"/>
    <mergeCell ref="L60:M60"/>
    <mergeCell ref="N60:O60"/>
    <mergeCell ref="P60:T60"/>
    <mergeCell ref="B61:F61"/>
    <mergeCell ref="L61:M61"/>
    <mergeCell ref="N61:O61"/>
    <mergeCell ref="P61:T61"/>
  </mergeCells>
  <pageMargins left="0.70866141732283472" right="0.70866141732283472" top="0.74803149606299213" bottom="0.74803149606299213" header="0.31496062992125984" footer="0.31496062992125984"/>
  <pageSetup paperSize="9" scale="38" orientation="landscape" horizontalDpi="360" verticalDpi="36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4"/>
  <sheetViews>
    <sheetView topLeftCell="A62" workbookViewId="0">
      <selection activeCell="F61" sqref="F61"/>
    </sheetView>
  </sheetViews>
  <sheetFormatPr baseColWidth="10" defaultRowHeight="10.5" x14ac:dyDescent="0.15"/>
  <cols>
    <col min="3" max="3" width="2" customWidth="1"/>
    <col min="4" max="4" width="1.5" hidden="1" customWidth="1"/>
    <col min="5" max="5" width="38.1640625" customWidth="1"/>
    <col min="6" max="6" width="47.6640625" customWidth="1"/>
    <col min="7" max="7" width="8.83203125" customWidth="1"/>
    <col min="8" max="8" width="12" hidden="1" customWidth="1"/>
    <col min="9" max="9" width="34.5" customWidth="1"/>
    <col min="10" max="11" width="28.5" customWidth="1"/>
    <col min="12" max="12" width="13.1640625" bestFit="1" customWidth="1"/>
    <col min="13" max="13" width="20.5" customWidth="1"/>
    <col min="14" max="14" width="13.83203125" bestFit="1" customWidth="1"/>
    <col min="15" max="15" width="35.83203125" customWidth="1"/>
    <col min="16" max="16" width="15.83203125" customWidth="1"/>
    <col min="17" max="17" width="21.33203125" customWidth="1"/>
    <col min="18" max="18" width="5.6640625" customWidth="1"/>
    <col min="19" max="19" width="13.1640625" bestFit="1" customWidth="1"/>
  </cols>
  <sheetData>
    <row r="1" spans="1:15" ht="12.75" x14ac:dyDescent="0.15">
      <c r="A1" s="206"/>
      <c r="B1" s="206"/>
      <c r="C1" s="206"/>
      <c r="D1" s="206"/>
      <c r="E1" s="206"/>
      <c r="F1" s="206"/>
      <c r="G1" s="206"/>
      <c r="H1" s="206"/>
      <c r="I1" s="206"/>
      <c r="J1" s="206"/>
      <c r="K1" s="206"/>
      <c r="L1" s="206"/>
      <c r="M1" s="206"/>
      <c r="N1" s="206"/>
    </row>
    <row r="2" spans="1:15" ht="12.75" x14ac:dyDescent="0.15">
      <c r="A2" s="206"/>
      <c r="B2" s="206"/>
      <c r="C2" s="206"/>
      <c r="D2" s="206"/>
      <c r="E2" s="206"/>
      <c r="F2" s="206"/>
      <c r="G2" s="206"/>
      <c r="H2" s="206"/>
      <c r="I2" s="206"/>
      <c r="J2" s="206"/>
      <c r="K2" s="206"/>
      <c r="L2" s="206"/>
      <c r="M2" s="206"/>
      <c r="N2" s="206"/>
    </row>
    <row r="3" spans="1:15" ht="12.75" x14ac:dyDescent="0.15">
      <c r="A3" s="206"/>
      <c r="B3" s="206"/>
      <c r="C3" s="206"/>
      <c r="D3" s="206"/>
      <c r="E3" s="206"/>
      <c r="F3" s="206"/>
      <c r="G3" s="206"/>
      <c r="H3" s="206"/>
      <c r="I3" s="206"/>
      <c r="J3" s="206"/>
      <c r="K3" s="206"/>
      <c r="L3" s="206"/>
      <c r="M3" s="206"/>
      <c r="N3" s="206"/>
    </row>
    <row r="4" spans="1:15" ht="12.75" x14ac:dyDescent="0.15">
      <c r="A4" s="473"/>
      <c r="B4" s="473"/>
      <c r="C4" s="473"/>
      <c r="D4" s="457"/>
      <c r="E4" s="457"/>
      <c r="F4" s="457"/>
      <c r="G4" s="457"/>
      <c r="H4" s="116"/>
      <c r="I4" s="116"/>
      <c r="J4" s="116"/>
      <c r="K4" s="116"/>
      <c r="L4" s="6"/>
      <c r="M4" s="206"/>
      <c r="N4" s="206"/>
    </row>
    <row r="5" spans="1:15" ht="12.75" x14ac:dyDescent="0.15">
      <c r="A5" s="116"/>
      <c r="B5" s="457"/>
      <c r="C5" s="457"/>
      <c r="D5" s="457"/>
      <c r="E5" s="457"/>
      <c r="F5" s="457"/>
      <c r="G5" s="457"/>
      <c r="H5" s="457"/>
      <c r="I5" s="116"/>
      <c r="J5" s="116"/>
      <c r="K5" s="116"/>
      <c r="L5" s="6"/>
      <c r="M5" s="206"/>
      <c r="N5" s="206"/>
    </row>
    <row r="6" spans="1:15" ht="12.75" x14ac:dyDescent="0.15">
      <c r="A6" s="116"/>
      <c r="B6" s="116"/>
      <c r="C6" s="116"/>
      <c r="D6" s="116"/>
      <c r="E6" s="474"/>
      <c r="F6" s="474"/>
      <c r="G6" s="474"/>
      <c r="H6" s="116"/>
      <c r="I6" s="116"/>
      <c r="J6" s="116"/>
      <c r="K6" s="116"/>
      <c r="L6" s="6"/>
      <c r="M6" s="206"/>
      <c r="N6" s="206"/>
    </row>
    <row r="7" spans="1:15" ht="12.75" x14ac:dyDescent="0.2">
      <c r="A7" s="475"/>
      <c r="B7" s="475"/>
      <c r="C7" s="476" t="s">
        <v>0</v>
      </c>
      <c r="D7" s="476"/>
      <c r="E7" s="476"/>
      <c r="F7" s="476"/>
      <c r="G7" s="476"/>
      <c r="H7" s="207"/>
      <c r="I7" s="207"/>
      <c r="J7" s="207"/>
      <c r="K7" s="207"/>
      <c r="L7" s="6"/>
      <c r="M7" s="206"/>
      <c r="N7" s="206"/>
    </row>
    <row r="8" spans="1:15" ht="12.75" x14ac:dyDescent="0.15">
      <c r="A8" s="116"/>
      <c r="B8" s="116"/>
      <c r="C8" s="116"/>
      <c r="D8" s="116"/>
      <c r="E8" s="116"/>
      <c r="F8" s="116"/>
      <c r="G8" s="116"/>
      <c r="H8" s="116"/>
      <c r="I8" s="116"/>
      <c r="J8" s="116"/>
      <c r="K8" s="116"/>
      <c r="L8" s="6"/>
      <c r="M8" s="206"/>
      <c r="N8" s="206"/>
    </row>
    <row r="9" spans="1:15" ht="12.75" x14ac:dyDescent="0.2">
      <c r="A9" s="477" t="s">
        <v>16</v>
      </c>
      <c r="B9" s="478"/>
      <c r="C9" s="478"/>
      <c r="D9" s="478"/>
      <c r="E9" s="479"/>
      <c r="F9" s="304">
        <v>2023</v>
      </c>
      <c r="G9" s="480">
        <v>2022</v>
      </c>
      <c r="H9" s="480"/>
      <c r="I9" s="480"/>
      <c r="J9" s="329"/>
      <c r="K9" s="329"/>
      <c r="L9" s="6"/>
      <c r="M9" s="206"/>
      <c r="N9" s="206"/>
    </row>
    <row r="10" spans="1:15" ht="12.75" x14ac:dyDescent="0.15">
      <c r="A10" s="452"/>
      <c r="B10" s="452"/>
      <c r="C10" s="223"/>
      <c r="D10" s="223"/>
      <c r="E10" s="222"/>
      <c r="F10" s="305"/>
      <c r="G10" s="484"/>
      <c r="H10" s="485"/>
      <c r="I10" s="499"/>
      <c r="J10" s="216"/>
      <c r="K10" s="216"/>
      <c r="L10" s="6"/>
      <c r="M10" s="206"/>
      <c r="N10" s="206"/>
    </row>
    <row r="11" spans="1:15" ht="12.75" x14ac:dyDescent="0.15">
      <c r="A11" s="481" t="s">
        <v>139</v>
      </c>
      <c r="B11" s="481"/>
      <c r="C11" s="481"/>
      <c r="D11" s="481"/>
      <c r="E11" s="482"/>
      <c r="F11" s="305"/>
      <c r="G11" s="484"/>
      <c r="H11" s="485"/>
      <c r="I11" s="499"/>
      <c r="J11" s="216"/>
      <c r="K11" s="216"/>
      <c r="L11" s="6"/>
      <c r="M11" s="206"/>
      <c r="N11" s="206"/>
    </row>
    <row r="12" spans="1:15" ht="12.75" x14ac:dyDescent="0.15">
      <c r="A12" s="469" t="s">
        <v>10</v>
      </c>
      <c r="B12" s="469"/>
      <c r="C12" s="469"/>
      <c r="D12" s="469"/>
      <c r="E12" s="470"/>
      <c r="F12" s="292">
        <f>SUM(F13:F22)</f>
        <v>23226791</v>
      </c>
      <c r="G12" s="483">
        <f>SUM(G13:I22)</f>
        <v>24389712</v>
      </c>
      <c r="H12" s="483"/>
      <c r="I12" s="483"/>
      <c r="J12" s="90"/>
      <c r="K12" s="90"/>
      <c r="L12" s="6"/>
      <c r="M12" s="208"/>
      <c r="N12" s="206"/>
    </row>
    <row r="13" spans="1:15" ht="12.75" customHeight="1" x14ac:dyDescent="0.15">
      <c r="A13" s="466" t="s">
        <v>140</v>
      </c>
      <c r="B13" s="466"/>
      <c r="C13" s="466"/>
      <c r="D13" s="466"/>
      <c r="E13" s="467"/>
      <c r="F13" s="293">
        <v>0</v>
      </c>
      <c r="G13" s="468">
        <v>0</v>
      </c>
      <c r="H13" s="468"/>
      <c r="I13" s="468"/>
      <c r="J13" s="91"/>
      <c r="K13" s="91"/>
      <c r="L13" s="6"/>
      <c r="M13" s="206"/>
      <c r="N13" s="206"/>
      <c r="O13" s="2"/>
    </row>
    <row r="14" spans="1:15" ht="12.75" customHeight="1" x14ac:dyDescent="0.15">
      <c r="A14" s="466" t="s">
        <v>32</v>
      </c>
      <c r="B14" s="466"/>
      <c r="C14" s="466"/>
      <c r="D14" s="466"/>
      <c r="E14" s="467"/>
      <c r="F14" s="293">
        <v>0</v>
      </c>
      <c r="G14" s="468">
        <v>0</v>
      </c>
      <c r="H14" s="468"/>
      <c r="I14" s="468"/>
      <c r="J14" s="91"/>
      <c r="K14" s="91"/>
      <c r="L14" s="6"/>
      <c r="M14" s="208"/>
      <c r="N14" s="208"/>
      <c r="O14" s="2"/>
    </row>
    <row r="15" spans="1:15" ht="12.75" customHeight="1" x14ac:dyDescent="0.15">
      <c r="A15" s="466" t="s">
        <v>141</v>
      </c>
      <c r="B15" s="466"/>
      <c r="C15" s="466"/>
      <c r="D15" s="466"/>
      <c r="E15" s="467"/>
      <c r="F15" s="293">
        <v>0</v>
      </c>
      <c r="G15" s="468">
        <v>0</v>
      </c>
      <c r="H15" s="468"/>
      <c r="I15" s="468"/>
      <c r="J15" s="91"/>
      <c r="K15" s="91"/>
      <c r="L15" s="6"/>
      <c r="M15" s="206"/>
      <c r="N15" s="206"/>
    </row>
    <row r="16" spans="1:15" ht="12.75" customHeight="1" x14ac:dyDescent="0.15">
      <c r="A16" s="466" t="s">
        <v>34</v>
      </c>
      <c r="B16" s="466"/>
      <c r="C16" s="466"/>
      <c r="D16" s="466"/>
      <c r="E16" s="467"/>
      <c r="F16" s="293">
        <v>0</v>
      </c>
      <c r="G16" s="468">
        <v>0</v>
      </c>
      <c r="H16" s="468"/>
      <c r="I16" s="468"/>
      <c r="J16" s="91"/>
      <c r="K16" s="91"/>
      <c r="L16" s="6"/>
      <c r="M16" s="206"/>
      <c r="N16" s="206"/>
    </row>
    <row r="17" spans="1:18" ht="12.75" customHeight="1" x14ac:dyDescent="0.15">
      <c r="A17" s="466" t="s">
        <v>35</v>
      </c>
      <c r="B17" s="466"/>
      <c r="C17" s="466"/>
      <c r="D17" s="466"/>
      <c r="E17" s="467"/>
      <c r="F17" s="293">
        <v>0</v>
      </c>
      <c r="G17" s="468">
        <v>0</v>
      </c>
      <c r="H17" s="468"/>
      <c r="I17" s="468"/>
      <c r="J17" s="91"/>
      <c r="K17" s="91"/>
      <c r="L17" s="6"/>
      <c r="M17" s="206"/>
      <c r="N17" s="206"/>
    </row>
    <row r="18" spans="1:18" ht="12.75" customHeight="1" x14ac:dyDescent="0.15">
      <c r="A18" s="466" t="s">
        <v>36</v>
      </c>
      <c r="B18" s="466"/>
      <c r="C18" s="466"/>
      <c r="D18" s="466"/>
      <c r="E18" s="467"/>
      <c r="F18" s="293">
        <v>0</v>
      </c>
      <c r="G18" s="468">
        <v>0</v>
      </c>
      <c r="H18" s="468"/>
      <c r="I18" s="468"/>
      <c r="J18" s="91"/>
      <c r="K18" s="91"/>
      <c r="L18" s="6"/>
      <c r="M18" s="206"/>
      <c r="N18" s="206"/>
    </row>
    <row r="19" spans="1:18" ht="12.75" customHeight="1" x14ac:dyDescent="0.15">
      <c r="A19" s="466" t="s">
        <v>142</v>
      </c>
      <c r="B19" s="466"/>
      <c r="C19" s="466"/>
      <c r="D19" s="466"/>
      <c r="E19" s="467"/>
      <c r="F19" s="293">
        <f>'ESTADO DE ACTIVIDADES'!G17</f>
        <v>446906</v>
      </c>
      <c r="G19" s="468">
        <f>'ESTADO DE ACTIVIDADES'!H17</f>
        <v>476056</v>
      </c>
      <c r="H19" s="468"/>
      <c r="I19" s="468"/>
      <c r="J19" s="91"/>
      <c r="K19" s="91"/>
      <c r="L19" s="6"/>
      <c r="M19" s="206"/>
      <c r="N19" s="206"/>
    </row>
    <row r="20" spans="1:18" ht="26.25" customHeight="1" x14ac:dyDescent="0.15">
      <c r="A20" s="466" t="s">
        <v>143</v>
      </c>
      <c r="B20" s="466"/>
      <c r="C20" s="466"/>
      <c r="D20" s="466"/>
      <c r="E20" s="467"/>
      <c r="F20" s="293">
        <v>0</v>
      </c>
      <c r="G20" s="468">
        <v>0</v>
      </c>
      <c r="H20" s="468"/>
      <c r="I20" s="468"/>
      <c r="J20" s="91"/>
      <c r="K20" s="91"/>
      <c r="L20" s="6"/>
      <c r="M20" s="206"/>
      <c r="N20" s="206"/>
    </row>
    <row r="21" spans="1:18" ht="26.25" customHeight="1" x14ac:dyDescent="0.15">
      <c r="A21" s="466" t="s">
        <v>144</v>
      </c>
      <c r="B21" s="466"/>
      <c r="C21" s="466"/>
      <c r="D21" s="466"/>
      <c r="E21" s="467"/>
      <c r="F21" s="293">
        <f>'ESTADO DE ACTIVIDADES'!G20</f>
        <v>22779142</v>
      </c>
      <c r="G21" s="468">
        <f>'ESTADO DE ACTIVIDADES'!H20</f>
        <v>23913656</v>
      </c>
      <c r="H21" s="468"/>
      <c r="I21" s="468"/>
      <c r="J21" s="91"/>
      <c r="K21" s="91"/>
      <c r="L21" s="6"/>
      <c r="M21" s="206"/>
      <c r="N21" s="206"/>
    </row>
    <row r="22" spans="1:18" ht="12.75" customHeight="1" x14ac:dyDescent="0.15">
      <c r="A22" s="466" t="s">
        <v>145</v>
      </c>
      <c r="B22" s="466"/>
      <c r="C22" s="466"/>
      <c r="D22" s="466"/>
      <c r="E22" s="467"/>
      <c r="F22" s="293">
        <f>'ESTADO DE ACTIVIDADES'!G26</f>
        <v>743</v>
      </c>
      <c r="G22" s="468">
        <v>0</v>
      </c>
      <c r="H22" s="468"/>
      <c r="I22" s="468"/>
      <c r="J22" s="91"/>
      <c r="K22" s="91"/>
      <c r="L22" s="6"/>
      <c r="M22" s="206"/>
      <c r="N22" s="206"/>
    </row>
    <row r="23" spans="1:18" ht="12.75" customHeight="1" x14ac:dyDescent="0.15">
      <c r="A23" s="484"/>
      <c r="B23" s="485"/>
      <c r="C23" s="485"/>
      <c r="D23" s="485"/>
      <c r="E23" s="485"/>
      <c r="F23" s="293"/>
      <c r="G23" s="500"/>
      <c r="H23" s="501"/>
      <c r="I23" s="502"/>
      <c r="J23" s="217"/>
      <c r="K23" s="217"/>
      <c r="L23" s="6"/>
      <c r="M23" s="206"/>
      <c r="N23" s="206"/>
    </row>
    <row r="24" spans="1:18" ht="12.75" customHeight="1" x14ac:dyDescent="0.15">
      <c r="A24" s="469" t="s">
        <v>11</v>
      </c>
      <c r="B24" s="469"/>
      <c r="C24" s="469"/>
      <c r="D24" s="469"/>
      <c r="E24" s="470"/>
      <c r="F24" s="292">
        <f>SUM(F25:F40)</f>
        <v>20866500</v>
      </c>
      <c r="G24" s="486">
        <f>SUM(I25:I40)</f>
        <v>23905592</v>
      </c>
      <c r="H24" s="486"/>
      <c r="I24" s="486"/>
      <c r="J24" s="90"/>
      <c r="K24" s="90"/>
      <c r="L24" s="6"/>
      <c r="M24" s="208"/>
      <c r="N24" s="208"/>
      <c r="O24" s="2"/>
    </row>
    <row r="25" spans="1:18" ht="12.75" customHeight="1" x14ac:dyDescent="0.15">
      <c r="A25" s="466" t="s">
        <v>50</v>
      </c>
      <c r="B25" s="466"/>
      <c r="C25" s="466"/>
      <c r="D25" s="466"/>
      <c r="E25" s="467"/>
      <c r="F25" s="306">
        <f>'ESTADO DE ACTIVIDADES'!G32</f>
        <v>18524417</v>
      </c>
      <c r="G25" s="306"/>
      <c r="H25" s="307">
        <v>1</v>
      </c>
      <c r="I25" s="308">
        <f>'ESTADO DE ACTIVIDADES'!H32</f>
        <v>21891862</v>
      </c>
      <c r="J25" s="91"/>
      <c r="K25" s="91"/>
      <c r="L25" s="209"/>
      <c r="M25" s="208"/>
      <c r="N25" s="208"/>
      <c r="O25" s="23"/>
    </row>
    <row r="26" spans="1:18" ht="12.75" customHeight="1" x14ac:dyDescent="0.15">
      <c r="A26" s="466" t="s">
        <v>51</v>
      </c>
      <c r="B26" s="466"/>
      <c r="C26" s="466"/>
      <c r="D26" s="466"/>
      <c r="E26" s="467"/>
      <c r="F26" s="306">
        <f>'ESTADO DE ACTIVIDADES'!G33</f>
        <v>1781839</v>
      </c>
      <c r="G26" s="306"/>
      <c r="H26" s="307">
        <v>1</v>
      </c>
      <c r="I26" s="308">
        <f>'ESTADO DE ACTIVIDADES'!H33</f>
        <v>1481364</v>
      </c>
      <c r="J26" s="91"/>
      <c r="K26" s="91"/>
      <c r="L26" s="6"/>
      <c r="M26" s="206"/>
      <c r="N26" s="208"/>
      <c r="O26" s="23"/>
    </row>
    <row r="27" spans="1:18" ht="12.75" customHeight="1" x14ac:dyDescent="0.15">
      <c r="A27" s="466" t="s">
        <v>146</v>
      </c>
      <c r="B27" s="466"/>
      <c r="C27" s="466"/>
      <c r="D27" s="466"/>
      <c r="E27" s="467"/>
      <c r="F27" s="306">
        <f>'ESTADO DE ACTIVIDADES'!G34</f>
        <v>560244</v>
      </c>
      <c r="G27" s="306"/>
      <c r="H27" s="307">
        <v>1</v>
      </c>
      <c r="I27" s="308">
        <f>'ESTADO DE ACTIVIDADES'!H34</f>
        <v>532366</v>
      </c>
      <c r="J27" s="91"/>
      <c r="K27" s="91"/>
      <c r="L27" s="209"/>
      <c r="M27" s="208"/>
      <c r="N27" s="208"/>
      <c r="O27" s="8"/>
      <c r="P27" s="8"/>
      <c r="Q27" s="136"/>
      <c r="R27" s="136"/>
    </row>
    <row r="28" spans="1:18" ht="12.75" x14ac:dyDescent="0.15">
      <c r="A28" s="466" t="s">
        <v>147</v>
      </c>
      <c r="B28" s="466"/>
      <c r="C28" s="466"/>
      <c r="D28" s="466"/>
      <c r="E28" s="467"/>
      <c r="F28" s="306">
        <v>0</v>
      </c>
      <c r="G28" s="306"/>
      <c r="H28" s="307">
        <v>1</v>
      </c>
      <c r="I28" s="308">
        <v>0</v>
      </c>
      <c r="J28" s="91"/>
      <c r="K28" s="91"/>
      <c r="L28" s="6"/>
      <c r="M28" s="208"/>
      <c r="N28" s="210"/>
      <c r="O28" s="136"/>
      <c r="P28" s="136"/>
      <c r="Q28" s="136"/>
      <c r="R28" s="136"/>
    </row>
    <row r="29" spans="1:18" ht="12.75" customHeight="1" x14ac:dyDescent="0.15">
      <c r="A29" s="466" t="s">
        <v>55</v>
      </c>
      <c r="B29" s="466"/>
      <c r="C29" s="466"/>
      <c r="D29" s="466"/>
      <c r="E29" s="467"/>
      <c r="F29" s="306">
        <v>0</v>
      </c>
      <c r="G29" s="306"/>
      <c r="H29" s="307">
        <v>1</v>
      </c>
      <c r="I29" s="308">
        <v>0</v>
      </c>
      <c r="J29" s="91"/>
      <c r="K29" s="91"/>
      <c r="L29" s="6"/>
      <c r="M29" s="208"/>
      <c r="N29" s="210"/>
      <c r="O29" s="136"/>
      <c r="P29" s="136"/>
      <c r="Q29" s="136"/>
      <c r="R29" s="136"/>
    </row>
    <row r="30" spans="1:18" ht="13.5" thickBot="1" x14ac:dyDescent="0.2">
      <c r="A30" s="466" t="s">
        <v>148</v>
      </c>
      <c r="B30" s="466"/>
      <c r="C30" s="466"/>
      <c r="D30" s="466"/>
      <c r="E30" s="467"/>
      <c r="F30" s="306">
        <v>0</v>
      </c>
      <c r="G30" s="306"/>
      <c r="H30" s="307">
        <v>1</v>
      </c>
      <c r="I30" s="308">
        <v>0</v>
      </c>
      <c r="J30" s="91"/>
      <c r="K30" s="91"/>
      <c r="L30" s="6"/>
      <c r="M30" s="208"/>
      <c r="N30" s="210"/>
      <c r="O30" s="136"/>
      <c r="P30" s="136"/>
      <c r="Q30" s="136"/>
      <c r="R30" s="136"/>
    </row>
    <row r="31" spans="1:18" ht="14.25" customHeight="1" thickBot="1" x14ac:dyDescent="0.2">
      <c r="A31" s="466" t="s">
        <v>57</v>
      </c>
      <c r="B31" s="466"/>
      <c r="C31" s="466"/>
      <c r="D31" s="466"/>
      <c r="E31" s="467"/>
      <c r="F31" s="306">
        <v>0</v>
      </c>
      <c r="G31" s="306"/>
      <c r="H31" s="307">
        <v>1</v>
      </c>
      <c r="I31" s="308">
        <v>0</v>
      </c>
      <c r="J31" s="91"/>
      <c r="K31" s="91"/>
      <c r="L31" s="6"/>
      <c r="M31" s="208"/>
      <c r="N31" s="210"/>
      <c r="O31" s="137" t="s">
        <v>17</v>
      </c>
      <c r="P31" s="138" t="s">
        <v>19</v>
      </c>
      <c r="Q31" s="138"/>
      <c r="R31" s="136"/>
    </row>
    <row r="32" spans="1:18" ht="14.25" customHeight="1" x14ac:dyDescent="0.15">
      <c r="A32" s="466" t="s">
        <v>58</v>
      </c>
      <c r="B32" s="466"/>
      <c r="C32" s="466"/>
      <c r="D32" s="466"/>
      <c r="E32" s="467"/>
      <c r="F32" s="306">
        <v>0</v>
      </c>
      <c r="G32" s="306"/>
      <c r="H32" s="307">
        <v>1</v>
      </c>
      <c r="I32" s="308">
        <v>0</v>
      </c>
      <c r="J32" s="91"/>
      <c r="K32" s="91"/>
      <c r="L32" s="6"/>
      <c r="M32" s="208"/>
      <c r="N32" s="210"/>
      <c r="O32" s="139" t="s">
        <v>18</v>
      </c>
      <c r="P32" s="140"/>
      <c r="Q32" s="141"/>
      <c r="R32" s="136"/>
    </row>
    <row r="33" spans="1:20" ht="12.75" x14ac:dyDescent="0.15">
      <c r="A33" s="466" t="s">
        <v>149</v>
      </c>
      <c r="B33" s="466"/>
      <c r="C33" s="466"/>
      <c r="D33" s="466"/>
      <c r="E33" s="467"/>
      <c r="F33" s="306">
        <v>0</v>
      </c>
      <c r="G33" s="306"/>
      <c r="H33" s="307">
        <v>1</v>
      </c>
      <c r="I33" s="308">
        <v>0</v>
      </c>
      <c r="J33" s="91"/>
      <c r="K33" s="91"/>
      <c r="L33" s="6"/>
      <c r="M33" s="208"/>
      <c r="N33" s="210"/>
      <c r="O33" s="136" t="s">
        <v>26</v>
      </c>
      <c r="P33" s="140">
        <v>660665</v>
      </c>
      <c r="Q33" s="141"/>
      <c r="R33" s="136"/>
    </row>
    <row r="34" spans="1:20" ht="12.75" x14ac:dyDescent="0.15">
      <c r="A34" s="466" t="s">
        <v>150</v>
      </c>
      <c r="B34" s="466"/>
      <c r="C34" s="466"/>
      <c r="D34" s="466"/>
      <c r="E34" s="467"/>
      <c r="F34" s="306">
        <v>0</v>
      </c>
      <c r="G34" s="306"/>
      <c r="H34" s="307">
        <v>1</v>
      </c>
      <c r="I34" s="308">
        <v>0</v>
      </c>
      <c r="J34" s="91"/>
      <c r="K34" s="91"/>
      <c r="L34" s="6"/>
      <c r="M34" s="208"/>
      <c r="N34" s="210"/>
      <c r="O34" s="142" t="s">
        <v>191</v>
      </c>
      <c r="P34" s="143">
        <v>5165</v>
      </c>
      <c r="Q34" s="141"/>
      <c r="R34" s="136"/>
    </row>
    <row r="35" spans="1:20" ht="12.75" x14ac:dyDescent="0.15">
      <c r="A35" s="466" t="s">
        <v>61</v>
      </c>
      <c r="B35" s="466"/>
      <c r="C35" s="466"/>
      <c r="D35" s="466"/>
      <c r="E35" s="467"/>
      <c r="F35" s="306">
        <v>0</v>
      </c>
      <c r="G35" s="306"/>
      <c r="H35" s="307">
        <v>1</v>
      </c>
      <c r="I35" s="308">
        <v>0</v>
      </c>
      <c r="J35" s="91"/>
      <c r="K35" s="91"/>
      <c r="L35" s="6"/>
      <c r="M35" s="208"/>
      <c r="N35" s="210"/>
      <c r="O35" s="142" t="s">
        <v>30</v>
      </c>
      <c r="P35" s="144">
        <v>0</v>
      </c>
      <c r="Q35" s="141"/>
      <c r="R35" s="136"/>
      <c r="T35" s="13"/>
    </row>
    <row r="36" spans="1:20" ht="12.75" x14ac:dyDescent="0.15">
      <c r="A36" s="466" t="s">
        <v>62</v>
      </c>
      <c r="B36" s="466"/>
      <c r="C36" s="466"/>
      <c r="D36" s="466"/>
      <c r="E36" s="467"/>
      <c r="F36" s="306">
        <v>0</v>
      </c>
      <c r="G36" s="306"/>
      <c r="H36" s="307">
        <v>1</v>
      </c>
      <c r="I36" s="308">
        <v>0</v>
      </c>
      <c r="J36" s="91"/>
      <c r="K36" s="91"/>
      <c r="L36" s="6"/>
      <c r="M36" s="208"/>
      <c r="N36" s="210"/>
      <c r="O36" s="142" t="s">
        <v>190</v>
      </c>
      <c r="P36" s="144">
        <v>0</v>
      </c>
      <c r="Q36" s="141"/>
      <c r="R36" s="34"/>
    </row>
    <row r="37" spans="1:20" ht="14.25" customHeight="1" x14ac:dyDescent="0.15">
      <c r="A37" s="466" t="s">
        <v>64</v>
      </c>
      <c r="B37" s="466"/>
      <c r="C37" s="466"/>
      <c r="D37" s="466"/>
      <c r="E37" s="467"/>
      <c r="F37" s="306">
        <v>0</v>
      </c>
      <c r="G37" s="306"/>
      <c r="H37" s="307">
        <v>1</v>
      </c>
      <c r="I37" s="308">
        <v>0</v>
      </c>
      <c r="J37" s="91"/>
      <c r="K37" s="91"/>
      <c r="L37" s="6"/>
      <c r="M37" s="208"/>
      <c r="N37" s="210"/>
      <c r="O37" s="53" t="s">
        <v>192</v>
      </c>
      <c r="P37" s="145"/>
      <c r="Q37" s="146"/>
      <c r="R37" s="136"/>
    </row>
    <row r="38" spans="1:20" ht="14.25" customHeight="1" x14ac:dyDescent="0.15">
      <c r="A38" s="466" t="s">
        <v>65</v>
      </c>
      <c r="B38" s="466"/>
      <c r="C38" s="466"/>
      <c r="D38" s="466"/>
      <c r="E38" s="467"/>
      <c r="F38" s="306">
        <v>0</v>
      </c>
      <c r="G38" s="306"/>
      <c r="H38" s="307">
        <v>1</v>
      </c>
      <c r="I38" s="308">
        <v>0</v>
      </c>
      <c r="J38" s="91"/>
      <c r="K38" s="91"/>
      <c r="L38" s="6"/>
      <c r="M38" s="208"/>
      <c r="N38" s="210"/>
      <c r="O38" s="147"/>
      <c r="P38" s="144"/>
      <c r="Q38" s="146"/>
      <c r="R38" s="136"/>
    </row>
    <row r="39" spans="1:20" ht="14.25" customHeight="1" thickBot="1" x14ac:dyDescent="0.2">
      <c r="A39" s="466" t="s">
        <v>66</v>
      </c>
      <c r="B39" s="466"/>
      <c r="C39" s="466"/>
      <c r="D39" s="466"/>
      <c r="E39" s="467"/>
      <c r="F39" s="306">
        <v>0</v>
      </c>
      <c r="G39" s="306"/>
      <c r="H39" s="307">
        <v>1</v>
      </c>
      <c r="I39" s="308">
        <v>0</v>
      </c>
      <c r="J39" s="91"/>
      <c r="K39" s="91"/>
      <c r="L39" s="6"/>
      <c r="M39" s="208"/>
      <c r="N39" s="210"/>
      <c r="O39" s="148"/>
      <c r="P39" s="149">
        <f>SUM(P33:P37)</f>
        <v>665830</v>
      </c>
      <c r="Q39" s="150"/>
      <c r="R39" s="136"/>
    </row>
    <row r="40" spans="1:20" ht="14.25" customHeight="1" thickBot="1" x14ac:dyDescent="0.2">
      <c r="A40" s="466" t="s">
        <v>151</v>
      </c>
      <c r="B40" s="466"/>
      <c r="C40" s="466"/>
      <c r="D40" s="466"/>
      <c r="E40" s="467"/>
      <c r="F40" s="306">
        <v>0</v>
      </c>
      <c r="G40" s="306"/>
      <c r="H40" s="307">
        <v>1</v>
      </c>
      <c r="I40" s="308">
        <v>0</v>
      </c>
      <c r="J40" s="91"/>
      <c r="K40" s="91"/>
      <c r="L40" s="6"/>
      <c r="M40" s="208"/>
      <c r="N40" s="210"/>
      <c r="O40" s="8"/>
      <c r="P40" s="145"/>
      <c r="Q40" s="136"/>
      <c r="R40" s="136"/>
    </row>
    <row r="41" spans="1:20" ht="14.25" customHeight="1" thickBot="1" x14ac:dyDescent="0.2">
      <c r="A41" s="469" t="s">
        <v>152</v>
      </c>
      <c r="B41" s="469"/>
      <c r="C41" s="469"/>
      <c r="D41" s="469"/>
      <c r="E41" s="470"/>
      <c r="F41" s="309">
        <f>F12-F24</f>
        <v>2360291</v>
      </c>
      <c r="G41" s="306"/>
      <c r="H41" s="307"/>
      <c r="I41" s="310">
        <f>G12-G24</f>
        <v>484120</v>
      </c>
      <c r="J41" s="90"/>
      <c r="K41" s="90"/>
      <c r="L41" s="6"/>
      <c r="M41" s="208">
        <f>F41+F54</f>
        <v>2077033</v>
      </c>
      <c r="N41" s="208"/>
      <c r="O41" s="137" t="s">
        <v>20</v>
      </c>
      <c r="P41" s="151" t="s">
        <v>21</v>
      </c>
      <c r="Q41" s="152"/>
      <c r="R41" s="136"/>
    </row>
    <row r="42" spans="1:20" ht="14.25" customHeight="1" x14ac:dyDescent="0.15">
      <c r="A42" s="484"/>
      <c r="B42" s="485"/>
      <c r="C42" s="485"/>
      <c r="D42" s="485"/>
      <c r="E42" s="485"/>
      <c r="F42" s="306"/>
      <c r="G42" s="306"/>
      <c r="H42" s="307"/>
      <c r="I42" s="308"/>
      <c r="J42" s="91"/>
      <c r="K42" s="91"/>
      <c r="L42" s="6"/>
      <c r="M42" s="208"/>
      <c r="N42" s="210"/>
      <c r="O42" s="139" t="s">
        <v>24</v>
      </c>
      <c r="P42" s="144">
        <v>1039807</v>
      </c>
      <c r="Q42" s="146"/>
      <c r="R42" s="136"/>
    </row>
    <row r="43" spans="1:20" ht="12.75" x14ac:dyDescent="0.15">
      <c r="A43" s="484"/>
      <c r="B43" s="485"/>
      <c r="C43" s="485"/>
      <c r="D43" s="485"/>
      <c r="E43" s="485"/>
      <c r="F43" s="306"/>
      <c r="G43" s="306"/>
      <c r="H43" s="307"/>
      <c r="I43" s="308"/>
      <c r="J43" s="91"/>
      <c r="K43" s="91"/>
      <c r="L43" s="6"/>
      <c r="M43" s="208"/>
      <c r="N43" s="210"/>
      <c r="O43" s="153" t="s">
        <v>22</v>
      </c>
      <c r="P43" s="144">
        <v>2893</v>
      </c>
      <c r="Q43" s="154"/>
      <c r="R43" s="136"/>
    </row>
    <row r="44" spans="1:20" ht="12.75" x14ac:dyDescent="0.15">
      <c r="A44" s="481" t="s">
        <v>153</v>
      </c>
      <c r="B44" s="481"/>
      <c r="C44" s="481"/>
      <c r="D44" s="481"/>
      <c r="E44" s="482"/>
      <c r="F44" s="309"/>
      <c r="G44" s="489"/>
      <c r="H44" s="490"/>
      <c r="I44" s="491"/>
      <c r="J44" s="90"/>
      <c r="K44" s="90"/>
      <c r="L44" s="6"/>
      <c r="M44" s="208">
        <f>F41+F54</f>
        <v>2077033</v>
      </c>
      <c r="N44" s="208"/>
      <c r="O44" s="153" t="s">
        <v>26</v>
      </c>
      <c r="P44" s="144">
        <v>0</v>
      </c>
      <c r="Q44" s="146"/>
      <c r="R44" s="136"/>
      <c r="S44">
        <v>151249</v>
      </c>
    </row>
    <row r="45" spans="1:20" ht="12.75" x14ac:dyDescent="0.15">
      <c r="A45" s="482" t="s">
        <v>10</v>
      </c>
      <c r="B45" s="503"/>
      <c r="C45" s="503"/>
      <c r="D45" s="503"/>
      <c r="E45" s="503"/>
      <c r="F45" s="311">
        <f>SUM(F46:F48)</f>
        <v>665830</v>
      </c>
      <c r="G45" s="312"/>
      <c r="H45" s="492">
        <f>SUM(I46:I48)</f>
        <v>1349066</v>
      </c>
      <c r="I45" s="493"/>
      <c r="J45" s="218"/>
      <c r="K45" s="218"/>
      <c r="L45" s="211"/>
      <c r="M45" s="208"/>
      <c r="N45" s="206"/>
      <c r="O45" s="69" t="s">
        <v>25</v>
      </c>
      <c r="P45" s="145">
        <v>26626</v>
      </c>
      <c r="Q45" s="144"/>
      <c r="R45" s="136"/>
      <c r="S45">
        <v>511005</v>
      </c>
    </row>
    <row r="46" spans="1:20" ht="12.75" x14ac:dyDescent="0.15">
      <c r="A46" s="466" t="s">
        <v>94</v>
      </c>
      <c r="B46" s="466"/>
      <c r="C46" s="466"/>
      <c r="D46" s="466"/>
      <c r="E46" s="467"/>
      <c r="F46" s="313">
        <v>0</v>
      </c>
      <c r="G46" s="314"/>
      <c r="H46" s="315"/>
      <c r="I46" s="316">
        <v>0</v>
      </c>
      <c r="J46" s="219"/>
      <c r="K46" s="219"/>
      <c r="L46" s="6"/>
      <c r="M46" s="208"/>
      <c r="N46" s="206"/>
      <c r="O46" s="136"/>
      <c r="P46" s="34"/>
      <c r="Q46" s="31">
        <f>SUM(P42:P45)</f>
        <v>1069326</v>
      </c>
      <c r="R46" s="31"/>
      <c r="S46">
        <f>S45-S44</f>
        <v>359756</v>
      </c>
    </row>
    <row r="47" spans="1:20" ht="12.75" x14ac:dyDescent="0.15">
      <c r="A47" s="466" t="s">
        <v>95</v>
      </c>
      <c r="B47" s="466"/>
      <c r="C47" s="466"/>
      <c r="D47" s="466"/>
      <c r="E47" s="467"/>
      <c r="F47" s="317"/>
      <c r="G47" s="314"/>
      <c r="H47" s="315"/>
      <c r="I47" s="316">
        <v>0</v>
      </c>
      <c r="J47" s="219"/>
      <c r="K47" s="219"/>
      <c r="L47" s="6"/>
      <c r="M47" s="208"/>
      <c r="N47" s="208"/>
      <c r="O47" s="136" t="s">
        <v>31</v>
      </c>
      <c r="P47" s="136"/>
      <c r="Q47" s="146"/>
      <c r="R47" s="136"/>
    </row>
    <row r="48" spans="1:20" ht="31.5" x14ac:dyDescent="0.15">
      <c r="A48" s="487" t="s">
        <v>154</v>
      </c>
      <c r="B48" s="487"/>
      <c r="C48" s="487"/>
      <c r="D48" s="487"/>
      <c r="E48" s="488"/>
      <c r="F48" s="318">
        <f>P39</f>
        <v>665830</v>
      </c>
      <c r="G48" s="314"/>
      <c r="H48" s="315"/>
      <c r="I48" s="319">
        <v>1349066</v>
      </c>
      <c r="J48" s="220"/>
      <c r="K48" s="220"/>
      <c r="L48" s="6"/>
      <c r="M48" s="212"/>
      <c r="N48" s="206"/>
      <c r="O48" s="69" t="s">
        <v>27</v>
      </c>
      <c r="P48" s="43">
        <v>484120</v>
      </c>
      <c r="Q48" s="146"/>
      <c r="R48" s="136"/>
    </row>
    <row r="49" spans="1:18" ht="21" x14ac:dyDescent="0.15">
      <c r="A49" s="504"/>
      <c r="B49" s="505"/>
      <c r="C49" s="505"/>
      <c r="D49" s="505"/>
      <c r="E49" s="505"/>
      <c r="F49" s="320"/>
      <c r="G49" s="222"/>
      <c r="H49" s="222"/>
      <c r="I49" s="213"/>
      <c r="J49" s="213"/>
      <c r="K49" s="213"/>
      <c r="L49" s="6"/>
      <c r="M49" s="212"/>
      <c r="N49" s="206"/>
      <c r="O49" s="53" t="s">
        <v>28</v>
      </c>
      <c r="P49" s="43">
        <v>-2357794</v>
      </c>
      <c r="Q49" s="146"/>
      <c r="R49" s="136"/>
    </row>
    <row r="50" spans="1:18" ht="21" x14ac:dyDescent="0.15">
      <c r="A50" s="469" t="s">
        <v>11</v>
      </c>
      <c r="B50" s="469"/>
      <c r="C50" s="469"/>
      <c r="D50" s="469"/>
      <c r="E50" s="470"/>
      <c r="F50" s="309">
        <f>SUM(F51:F53)</f>
        <v>949088</v>
      </c>
      <c r="G50" s="489">
        <f>SUM(G51:I53)</f>
        <v>3113713</v>
      </c>
      <c r="H50" s="490"/>
      <c r="I50" s="491"/>
      <c r="J50" s="90"/>
      <c r="K50" s="90"/>
      <c r="L50" s="7"/>
      <c r="M50" s="208"/>
      <c r="N50" s="206"/>
      <c r="O50" s="53" t="s">
        <v>29</v>
      </c>
      <c r="P50" s="43">
        <v>-1646993</v>
      </c>
      <c r="Q50" s="154"/>
      <c r="R50" s="136"/>
    </row>
    <row r="51" spans="1:18" ht="21" x14ac:dyDescent="0.15">
      <c r="A51" s="466" t="s">
        <v>94</v>
      </c>
      <c r="B51" s="466"/>
      <c r="C51" s="466"/>
      <c r="D51" s="466"/>
      <c r="E51" s="467"/>
      <c r="F51" s="306">
        <v>0</v>
      </c>
      <c r="G51" s="309"/>
      <c r="H51" s="321"/>
      <c r="I51" s="308">
        <v>0</v>
      </c>
      <c r="J51" s="91"/>
      <c r="K51" s="91"/>
      <c r="L51" s="6"/>
      <c r="M51" s="212"/>
      <c r="N51" s="206"/>
      <c r="O51" s="70" t="s">
        <v>23</v>
      </c>
      <c r="P51" s="155">
        <f>P48+P49-P50-P47</f>
        <v>-226681</v>
      </c>
      <c r="Q51" s="156">
        <f>P51</f>
        <v>-226681</v>
      </c>
      <c r="R51" s="136"/>
    </row>
    <row r="52" spans="1:18" ht="12.75" x14ac:dyDescent="0.15">
      <c r="A52" s="466" t="s">
        <v>95</v>
      </c>
      <c r="B52" s="466"/>
      <c r="C52" s="466"/>
      <c r="D52" s="466"/>
      <c r="E52" s="467"/>
      <c r="F52" s="306">
        <v>106443</v>
      </c>
      <c r="G52" s="309"/>
      <c r="H52" s="321"/>
      <c r="I52" s="308">
        <v>52897</v>
      </c>
      <c r="J52" s="91"/>
      <c r="K52" s="91"/>
      <c r="L52" s="214"/>
      <c r="M52" s="212">
        <f>M41-F70</f>
        <v>0</v>
      </c>
      <c r="N52" s="206"/>
      <c r="O52" s="53"/>
      <c r="P52" s="140"/>
      <c r="Q52" s="154"/>
      <c r="R52" s="136"/>
    </row>
    <row r="53" spans="1:18" ht="12.75" x14ac:dyDescent="0.15">
      <c r="A53" s="466" t="s">
        <v>155</v>
      </c>
      <c r="B53" s="466"/>
      <c r="C53" s="466"/>
      <c r="D53" s="466"/>
      <c r="E53" s="467"/>
      <c r="F53" s="322">
        <f>Q54</f>
        <v>842645</v>
      </c>
      <c r="G53" s="494">
        <v>3060816</v>
      </c>
      <c r="H53" s="495"/>
      <c r="I53" s="496"/>
      <c r="J53" s="91"/>
      <c r="K53" s="91"/>
      <c r="L53" s="6"/>
      <c r="M53" s="212"/>
      <c r="N53" s="206"/>
      <c r="O53" s="153"/>
      <c r="P53" s="140"/>
      <c r="Q53" s="146"/>
      <c r="R53" s="136"/>
    </row>
    <row r="54" spans="1:18" ht="13.5" thickBot="1" x14ac:dyDescent="0.2">
      <c r="A54" s="481" t="s">
        <v>167</v>
      </c>
      <c r="B54" s="481"/>
      <c r="C54" s="481"/>
      <c r="D54" s="481"/>
      <c r="E54" s="482"/>
      <c r="F54" s="323">
        <f>F45-F50</f>
        <v>-283258</v>
      </c>
      <c r="G54" s="497">
        <f>H45-G50</f>
        <v>-1764647</v>
      </c>
      <c r="H54" s="490"/>
      <c r="I54" s="491"/>
      <c r="J54" s="90"/>
      <c r="K54" s="90"/>
      <c r="L54" s="209"/>
      <c r="M54" s="212"/>
      <c r="N54" s="206"/>
      <c r="O54" s="139"/>
      <c r="P54" s="140">
        <f>SUM(P52:P53)</f>
        <v>0</v>
      </c>
      <c r="Q54" s="150">
        <f>Q46+Q51</f>
        <v>842645</v>
      </c>
      <c r="R54" s="136"/>
    </row>
    <row r="55" spans="1:18" ht="12.75" x14ac:dyDescent="0.15">
      <c r="A55" s="484"/>
      <c r="B55" s="485"/>
      <c r="C55" s="485"/>
      <c r="D55" s="485"/>
      <c r="E55" s="485"/>
      <c r="F55" s="314"/>
      <c r="G55" s="314"/>
      <c r="H55" s="315"/>
      <c r="I55" s="324"/>
      <c r="J55" s="194"/>
      <c r="K55" s="194"/>
      <c r="L55" s="6"/>
      <c r="M55" s="212"/>
      <c r="N55" s="206"/>
      <c r="O55" s="139"/>
      <c r="P55" s="143">
        <v>0</v>
      </c>
      <c r="Q55" s="136"/>
      <c r="R55" s="136"/>
    </row>
    <row r="56" spans="1:18" ht="12.75" x14ac:dyDescent="0.15">
      <c r="A56" s="481" t="s">
        <v>156</v>
      </c>
      <c r="B56" s="481"/>
      <c r="C56" s="481"/>
      <c r="D56" s="481"/>
      <c r="E56" s="482"/>
      <c r="F56" s="323"/>
      <c r="G56" s="314"/>
      <c r="H56" s="315"/>
      <c r="I56" s="324"/>
      <c r="J56" s="194"/>
      <c r="K56" s="194"/>
      <c r="L56" s="6"/>
      <c r="M56" s="208"/>
      <c r="N56" s="208"/>
      <c r="O56" s="136"/>
      <c r="P56" s="30"/>
      <c r="Q56" s="136"/>
      <c r="R56" s="136"/>
    </row>
    <row r="57" spans="1:18" ht="12.75" x14ac:dyDescent="0.15">
      <c r="A57" s="482" t="s">
        <v>10</v>
      </c>
      <c r="B57" s="503"/>
      <c r="C57" s="503"/>
      <c r="D57" s="503"/>
      <c r="E57" s="503"/>
      <c r="F57" s="323">
        <f>F58+F61</f>
        <v>0</v>
      </c>
      <c r="G57" s="314"/>
      <c r="H57" s="315"/>
      <c r="I57" s="325">
        <f>I58+I61</f>
        <v>0</v>
      </c>
      <c r="J57" s="221"/>
      <c r="K57" s="221"/>
      <c r="L57" s="6"/>
      <c r="M57" s="208"/>
      <c r="N57" s="208"/>
      <c r="O57" s="6"/>
      <c r="P57" s="34"/>
      <c r="Q57" s="136"/>
      <c r="R57" s="136"/>
    </row>
    <row r="58" spans="1:18" ht="15" customHeight="1" x14ac:dyDescent="0.15">
      <c r="A58" s="466" t="s">
        <v>157</v>
      </c>
      <c r="B58" s="466"/>
      <c r="C58" s="466"/>
      <c r="D58" s="466"/>
      <c r="E58" s="467"/>
      <c r="F58" s="317">
        <f>F59+F60</f>
        <v>0</v>
      </c>
      <c r="G58" s="317"/>
      <c r="H58" s="326"/>
      <c r="I58" s="316">
        <f>I59+I60</f>
        <v>0</v>
      </c>
      <c r="J58" s="219"/>
      <c r="K58" s="219"/>
      <c r="L58" s="6"/>
      <c r="M58" s="208"/>
      <c r="N58" s="208"/>
      <c r="O58" s="136"/>
      <c r="P58" s="34"/>
      <c r="Q58" s="136"/>
      <c r="R58" s="136"/>
    </row>
    <row r="59" spans="1:18" ht="12.75" x14ac:dyDescent="0.15">
      <c r="A59" s="471" t="s">
        <v>158</v>
      </c>
      <c r="B59" s="471"/>
      <c r="C59" s="471"/>
      <c r="D59" s="471"/>
      <c r="E59" s="472"/>
      <c r="F59" s="317">
        <v>0</v>
      </c>
      <c r="G59" s="317"/>
      <c r="H59" s="326"/>
      <c r="I59" s="316">
        <v>0</v>
      </c>
      <c r="J59" s="219"/>
      <c r="K59" s="219"/>
      <c r="L59" s="6"/>
      <c r="M59" s="208"/>
      <c r="N59" s="208"/>
      <c r="O59" s="136"/>
      <c r="P59" s="34"/>
      <c r="Q59" s="136"/>
      <c r="R59" s="136"/>
    </row>
    <row r="60" spans="1:18" ht="12.75" x14ac:dyDescent="0.15">
      <c r="A60" s="471" t="s">
        <v>159</v>
      </c>
      <c r="B60" s="471"/>
      <c r="C60" s="471"/>
      <c r="D60" s="471"/>
      <c r="E60" s="472"/>
      <c r="F60" s="317">
        <v>0</v>
      </c>
      <c r="G60" s="317"/>
      <c r="H60" s="326"/>
      <c r="I60" s="316">
        <v>0</v>
      </c>
      <c r="J60" s="219"/>
      <c r="K60" s="219"/>
      <c r="L60" s="6"/>
      <c r="M60" s="208"/>
      <c r="N60" s="208"/>
      <c r="O60" s="136"/>
      <c r="P60" s="7"/>
      <c r="Q60" s="136"/>
      <c r="R60" s="136"/>
    </row>
    <row r="61" spans="1:18" ht="12.75" x14ac:dyDescent="0.15">
      <c r="A61" s="466" t="s">
        <v>163</v>
      </c>
      <c r="B61" s="466"/>
      <c r="C61" s="466"/>
      <c r="D61" s="466"/>
      <c r="E61" s="467"/>
      <c r="F61" s="317">
        <v>0</v>
      </c>
      <c r="G61" s="314"/>
      <c r="H61" s="315"/>
      <c r="I61" s="316">
        <v>0</v>
      </c>
      <c r="J61" s="219"/>
      <c r="K61" s="219"/>
      <c r="L61" s="6"/>
      <c r="M61" s="208"/>
      <c r="N61" s="208"/>
      <c r="O61" s="136"/>
      <c r="P61" s="34"/>
      <c r="Q61" s="136"/>
      <c r="R61" s="136"/>
    </row>
    <row r="62" spans="1:18" ht="12.75" x14ac:dyDescent="0.15">
      <c r="A62" s="484"/>
      <c r="B62" s="485"/>
      <c r="C62" s="485"/>
      <c r="D62" s="485"/>
      <c r="E62" s="485"/>
      <c r="F62" s="317"/>
      <c r="G62" s="314"/>
      <c r="H62" s="315"/>
      <c r="I62" s="316"/>
      <c r="J62" s="219"/>
      <c r="K62" s="219"/>
      <c r="L62" s="6"/>
      <c r="M62" s="208"/>
      <c r="N62" s="208"/>
      <c r="O62" s="136"/>
      <c r="P62" s="136"/>
      <c r="Q62" s="136"/>
      <c r="R62" s="136"/>
    </row>
    <row r="63" spans="1:18" ht="12.75" x14ac:dyDescent="0.15">
      <c r="A63" s="469" t="s">
        <v>11</v>
      </c>
      <c r="B63" s="469"/>
      <c r="C63" s="469"/>
      <c r="D63" s="469"/>
      <c r="E63" s="470"/>
      <c r="F63" s="323">
        <f>F64+F67</f>
        <v>0</v>
      </c>
      <c r="G63" s="314"/>
      <c r="H63" s="315"/>
      <c r="I63" s="325">
        <f>I64+I67</f>
        <v>0</v>
      </c>
      <c r="J63" s="221"/>
      <c r="K63" s="221"/>
      <c r="L63" s="6"/>
      <c r="M63" s="208"/>
      <c r="N63" s="208"/>
      <c r="O63" s="136"/>
      <c r="P63" s="136"/>
      <c r="Q63" s="136"/>
      <c r="R63" s="136"/>
    </row>
    <row r="64" spans="1:18" ht="12.75" x14ac:dyDescent="0.15">
      <c r="A64" s="466" t="s">
        <v>164</v>
      </c>
      <c r="B64" s="466"/>
      <c r="C64" s="466"/>
      <c r="D64" s="466"/>
      <c r="E64" s="467"/>
      <c r="F64" s="317">
        <f>F65+F66</f>
        <v>0</v>
      </c>
      <c r="G64" s="314"/>
      <c r="H64" s="315"/>
      <c r="I64" s="316">
        <f>I65+I66</f>
        <v>0</v>
      </c>
      <c r="J64" s="219"/>
      <c r="K64" s="219"/>
      <c r="L64" s="6"/>
      <c r="M64" s="208"/>
      <c r="N64" s="208"/>
      <c r="O64" s="136"/>
      <c r="P64" s="136"/>
      <c r="Q64" s="136"/>
      <c r="R64" s="136"/>
    </row>
    <row r="65" spans="1:19" ht="12.75" x14ac:dyDescent="0.15">
      <c r="A65" s="471" t="s">
        <v>158</v>
      </c>
      <c r="B65" s="471"/>
      <c r="C65" s="471"/>
      <c r="D65" s="471"/>
      <c r="E65" s="472"/>
      <c r="F65" s="317">
        <v>0</v>
      </c>
      <c r="G65" s="314"/>
      <c r="H65" s="315"/>
      <c r="I65" s="316">
        <v>0</v>
      </c>
      <c r="J65" s="219"/>
      <c r="K65" s="219"/>
      <c r="L65" s="6"/>
      <c r="M65" s="208"/>
      <c r="N65" s="208"/>
      <c r="O65" s="136"/>
      <c r="P65" s="136"/>
      <c r="Q65" s="136"/>
      <c r="R65" s="136"/>
    </row>
    <row r="66" spans="1:19" ht="12.75" x14ac:dyDescent="0.15">
      <c r="A66" s="471" t="s">
        <v>159</v>
      </c>
      <c r="B66" s="471"/>
      <c r="C66" s="471"/>
      <c r="D66" s="471"/>
      <c r="E66" s="472"/>
      <c r="F66" s="317">
        <v>0</v>
      </c>
      <c r="G66" s="314"/>
      <c r="H66" s="315"/>
      <c r="I66" s="316">
        <v>0</v>
      </c>
      <c r="J66" s="219"/>
      <c r="K66" s="219"/>
      <c r="L66" s="6"/>
      <c r="M66" s="208"/>
      <c r="N66" s="208"/>
      <c r="O66" s="136"/>
      <c r="P66" s="136"/>
      <c r="Q66" s="136"/>
      <c r="R66" s="136"/>
    </row>
    <row r="67" spans="1:19" ht="15" customHeight="1" x14ac:dyDescent="0.15">
      <c r="A67" s="466" t="s">
        <v>165</v>
      </c>
      <c r="B67" s="466"/>
      <c r="C67" s="466"/>
      <c r="D67" s="466"/>
      <c r="E67" s="467"/>
      <c r="F67" s="317">
        <v>0</v>
      </c>
      <c r="G67" s="314"/>
      <c r="H67" s="315"/>
      <c r="I67" s="316">
        <v>0</v>
      </c>
      <c r="J67" s="219"/>
      <c r="K67" s="219"/>
      <c r="L67" s="6"/>
      <c r="M67" s="208"/>
      <c r="N67" s="208"/>
      <c r="O67" s="136"/>
      <c r="P67" s="136"/>
      <c r="Q67" s="136"/>
      <c r="R67" s="136"/>
    </row>
    <row r="68" spans="1:19" ht="25.5" customHeight="1" x14ac:dyDescent="0.15">
      <c r="A68" s="481" t="s">
        <v>166</v>
      </c>
      <c r="B68" s="481"/>
      <c r="C68" s="481"/>
      <c r="D68" s="481"/>
      <c r="E68" s="482"/>
      <c r="F68" s="323">
        <f>F57-F63</f>
        <v>0</v>
      </c>
      <c r="G68" s="314"/>
      <c r="H68" s="315"/>
      <c r="I68" s="325">
        <f>I57-I63</f>
        <v>0</v>
      </c>
      <c r="J68" s="221"/>
      <c r="K68" s="221"/>
      <c r="L68" s="6"/>
      <c r="M68" s="208"/>
      <c r="N68" s="208"/>
      <c r="O68" s="18"/>
      <c r="P68" s="16"/>
      <c r="Q68" s="19"/>
    </row>
    <row r="69" spans="1:19" ht="13.5" thickBot="1" x14ac:dyDescent="0.2">
      <c r="A69" s="484"/>
      <c r="B69" s="485"/>
      <c r="C69" s="485"/>
      <c r="D69" s="485"/>
      <c r="E69" s="485"/>
      <c r="F69" s="327"/>
      <c r="G69" s="506"/>
      <c r="H69" s="506"/>
      <c r="I69" s="506"/>
      <c r="J69" s="216"/>
      <c r="K69" s="216"/>
      <c r="L69" s="6"/>
      <c r="M69" s="208"/>
      <c r="N69" s="206"/>
      <c r="O69" s="2"/>
      <c r="P69" s="14"/>
    </row>
    <row r="70" spans="1:19" ht="13.5" thickBot="1" x14ac:dyDescent="0.2">
      <c r="A70" s="481" t="s">
        <v>160</v>
      </c>
      <c r="B70" s="481"/>
      <c r="C70" s="481"/>
      <c r="D70" s="481"/>
      <c r="E70" s="482"/>
      <c r="F70" s="292">
        <f>F72-F71</f>
        <v>2077033</v>
      </c>
      <c r="G70" s="483">
        <f>G72-G71</f>
        <v>-1280527</v>
      </c>
      <c r="H70" s="483"/>
      <c r="I70" s="483"/>
      <c r="J70" s="90"/>
      <c r="K70" s="90"/>
      <c r="L70" s="209"/>
      <c r="M70" s="208"/>
      <c r="N70" s="208"/>
      <c r="O70" s="20"/>
      <c r="P70" s="21"/>
      <c r="Q70" s="22"/>
    </row>
    <row r="71" spans="1:19" ht="12.75" x14ac:dyDescent="0.15">
      <c r="A71" s="466" t="s">
        <v>161</v>
      </c>
      <c r="B71" s="466"/>
      <c r="C71" s="466"/>
      <c r="D71" s="466"/>
      <c r="E71" s="467"/>
      <c r="F71" s="293">
        <f>G72</f>
        <v>4501815</v>
      </c>
      <c r="G71" s="468">
        <v>5782342</v>
      </c>
      <c r="H71" s="468"/>
      <c r="I71" s="468"/>
      <c r="J71" s="91"/>
      <c r="K71" s="91"/>
      <c r="L71" s="6"/>
      <c r="M71" s="208"/>
      <c r="N71" s="206"/>
      <c r="O71" s="15"/>
      <c r="P71" s="16"/>
      <c r="Q71" s="17"/>
    </row>
    <row r="72" spans="1:19" ht="12.75" x14ac:dyDescent="0.15">
      <c r="A72" s="466" t="s">
        <v>162</v>
      </c>
      <c r="B72" s="466"/>
      <c r="C72" s="466"/>
      <c r="D72" s="466"/>
      <c r="E72" s="467"/>
      <c r="F72" s="328">
        <v>6578848</v>
      </c>
      <c r="G72" s="468">
        <v>4501815</v>
      </c>
      <c r="H72" s="468"/>
      <c r="I72" s="468"/>
      <c r="J72" s="91"/>
      <c r="K72" s="91"/>
      <c r="L72" s="6"/>
      <c r="M72" s="208"/>
      <c r="N72" s="206"/>
      <c r="O72" s="40"/>
      <c r="P72" s="16"/>
      <c r="Q72" s="39"/>
    </row>
    <row r="73" spans="1:19" ht="12.75" x14ac:dyDescent="0.1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208"/>
      <c r="N73" s="206"/>
      <c r="O73" s="40"/>
      <c r="P73" s="16"/>
      <c r="Q73" s="17"/>
    </row>
    <row r="74" spans="1:19" ht="12.75" x14ac:dyDescent="0.15">
      <c r="A74" s="6"/>
      <c r="B74" s="6"/>
      <c r="C74" s="6"/>
      <c r="D74" s="6"/>
      <c r="E74" s="6"/>
      <c r="F74" s="215"/>
      <c r="G74" s="6"/>
      <c r="H74" s="6"/>
      <c r="I74" s="6"/>
      <c r="J74" s="6"/>
      <c r="K74" s="6"/>
      <c r="L74" s="6"/>
      <c r="M74" s="208"/>
      <c r="N74" s="206"/>
      <c r="O74" s="41"/>
      <c r="P74" s="14"/>
      <c r="Q74" s="16"/>
    </row>
    <row r="75" spans="1:19" ht="12.75" x14ac:dyDescent="0.15">
      <c r="A75" s="6"/>
      <c r="B75" s="6"/>
      <c r="C75" s="6"/>
      <c r="D75" s="6"/>
      <c r="E75" s="6"/>
      <c r="F75" s="214"/>
      <c r="G75" s="6"/>
      <c r="H75" s="6"/>
      <c r="I75" s="6"/>
      <c r="J75" s="6"/>
      <c r="K75" s="6"/>
      <c r="L75" s="6"/>
      <c r="M75" s="208"/>
      <c r="N75" s="206"/>
      <c r="P75" s="13"/>
      <c r="Q75" s="31"/>
      <c r="R75" s="31"/>
    </row>
    <row r="76" spans="1:19" ht="12.75" x14ac:dyDescent="0.15">
      <c r="A76" s="6"/>
      <c r="B76" s="6"/>
      <c r="C76" s="6"/>
      <c r="D76" s="6"/>
      <c r="E76" s="6"/>
      <c r="F76" s="6"/>
      <c r="G76" s="6"/>
      <c r="H76" s="6"/>
      <c r="I76" s="214"/>
      <c r="J76" s="214"/>
      <c r="K76" s="214"/>
      <c r="L76" s="206"/>
      <c r="M76" s="208"/>
      <c r="N76" s="206"/>
      <c r="Q76" s="17"/>
      <c r="S76" s="13"/>
    </row>
    <row r="77" spans="1:19" ht="12.75" x14ac:dyDescent="0.1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209"/>
      <c r="N77" s="206"/>
      <c r="O77" s="69"/>
      <c r="P77" s="43"/>
      <c r="Q77" s="17"/>
    </row>
    <row r="78" spans="1:19" ht="12.75" x14ac:dyDescent="0.15">
      <c r="A78" s="206"/>
      <c r="B78" s="206"/>
      <c r="C78" s="206"/>
      <c r="D78" s="206"/>
      <c r="E78" s="206"/>
      <c r="F78" s="208"/>
      <c r="G78" s="206"/>
      <c r="H78" s="206"/>
      <c r="I78" s="206"/>
      <c r="J78" s="206"/>
      <c r="K78" s="206"/>
      <c r="L78" s="206"/>
      <c r="M78" s="206"/>
      <c r="N78" s="206"/>
      <c r="O78" s="53"/>
      <c r="P78" s="43"/>
      <c r="Q78" s="17"/>
      <c r="S78" s="12"/>
    </row>
    <row r="79" spans="1:19" ht="12.75" x14ac:dyDescent="0.15">
      <c r="A79" s="206"/>
      <c r="B79" s="206"/>
      <c r="C79" s="206"/>
      <c r="D79" s="206"/>
      <c r="E79" s="206"/>
      <c r="F79" s="206"/>
      <c r="G79" s="206"/>
      <c r="H79" s="206"/>
      <c r="I79" s="206"/>
      <c r="J79" s="206"/>
      <c r="K79" s="206"/>
      <c r="L79" s="206"/>
      <c r="M79" s="206"/>
      <c r="N79" s="206"/>
      <c r="O79" s="53"/>
      <c r="P79" s="43"/>
      <c r="Q79" s="39"/>
      <c r="S79" s="12"/>
    </row>
    <row r="80" spans="1:19" ht="12.75" x14ac:dyDescent="0.15">
      <c r="A80" s="206"/>
      <c r="B80" s="206"/>
      <c r="C80" s="206"/>
      <c r="D80" s="206"/>
      <c r="E80" s="206"/>
      <c r="F80" s="206"/>
      <c r="G80" s="206"/>
      <c r="H80" s="206"/>
      <c r="I80" s="206"/>
      <c r="J80" s="206"/>
      <c r="K80" s="206"/>
      <c r="L80" s="206"/>
      <c r="M80" s="206"/>
      <c r="N80" s="206"/>
      <c r="O80" s="70"/>
      <c r="P80" s="44"/>
      <c r="Q80" s="45"/>
      <c r="S80" s="12"/>
    </row>
    <row r="81" spans="1:19" ht="12.75" x14ac:dyDescent="0.15">
      <c r="A81" s="206"/>
      <c r="B81" s="206"/>
      <c r="C81" s="206"/>
      <c r="D81" s="206"/>
      <c r="E81" s="206"/>
      <c r="F81" s="206"/>
      <c r="G81" s="206"/>
      <c r="H81" s="206"/>
      <c r="I81" s="206"/>
      <c r="J81" s="206"/>
      <c r="K81" s="206"/>
      <c r="L81" s="206"/>
      <c r="M81" s="206"/>
      <c r="N81" s="206"/>
      <c r="O81" s="42"/>
      <c r="P81" s="18"/>
      <c r="Q81" s="39"/>
      <c r="S81" s="12"/>
    </row>
    <row r="82" spans="1:19" ht="12.75" x14ac:dyDescent="0.15">
      <c r="A82" s="206"/>
      <c r="B82" s="206"/>
      <c r="C82" s="206"/>
      <c r="D82" s="206"/>
      <c r="E82" s="206"/>
      <c r="F82" s="206"/>
      <c r="G82" s="206"/>
      <c r="H82" s="206"/>
      <c r="I82" s="206"/>
      <c r="J82" s="206"/>
      <c r="K82" s="206"/>
      <c r="L82" s="206"/>
      <c r="M82" s="206"/>
      <c r="N82" s="206"/>
      <c r="O82" s="40"/>
      <c r="P82" s="18"/>
      <c r="Q82" s="17"/>
      <c r="S82" s="12"/>
    </row>
    <row r="83" spans="1:19" ht="13.5" thickBot="1" x14ac:dyDescent="0.2">
      <c r="A83" s="206"/>
      <c r="B83" s="206"/>
      <c r="C83" s="206"/>
      <c r="D83" s="206"/>
      <c r="E83" s="206"/>
      <c r="F83" s="206"/>
      <c r="G83" s="206"/>
      <c r="H83" s="206"/>
      <c r="I83" s="206"/>
      <c r="J83" s="206"/>
      <c r="K83" s="206"/>
      <c r="L83" s="206"/>
      <c r="M83" s="208"/>
      <c r="N83" s="206"/>
      <c r="O83" s="15"/>
      <c r="P83" s="18"/>
      <c r="Q83" s="38"/>
      <c r="S83" s="12"/>
    </row>
    <row r="84" spans="1:19" ht="12.75" x14ac:dyDescent="0.15">
      <c r="A84" s="206"/>
      <c r="B84" s="206"/>
      <c r="C84" s="206"/>
      <c r="D84" s="206"/>
      <c r="E84" s="206"/>
      <c r="F84" s="206"/>
      <c r="G84" s="206"/>
      <c r="H84" s="206"/>
      <c r="I84" s="206"/>
      <c r="J84" s="206"/>
      <c r="K84" s="206"/>
      <c r="L84" s="206"/>
      <c r="M84" s="206"/>
      <c r="N84" s="206"/>
      <c r="O84" s="15"/>
      <c r="P84" s="19"/>
      <c r="S84" s="12"/>
    </row>
    <row r="85" spans="1:19" ht="12.75" x14ac:dyDescent="0.15">
      <c r="A85" s="206"/>
      <c r="B85" s="206"/>
      <c r="C85" s="206"/>
      <c r="D85" s="206"/>
      <c r="E85" s="206"/>
      <c r="F85" s="206"/>
      <c r="G85" s="206"/>
      <c r="H85" s="206"/>
      <c r="I85" s="206"/>
      <c r="J85" s="206"/>
      <c r="K85" s="206"/>
      <c r="L85" s="206"/>
      <c r="M85" s="206"/>
      <c r="N85" s="206"/>
      <c r="P85" s="12"/>
    </row>
    <row r="86" spans="1:19" ht="12.75" x14ac:dyDescent="0.15">
      <c r="A86" s="452"/>
      <c r="B86" s="452"/>
      <c r="C86" s="452"/>
      <c r="D86" s="452"/>
      <c r="E86" s="452"/>
      <c r="F86" s="452"/>
      <c r="G86" s="452"/>
      <c r="H86" s="452"/>
      <c r="I86" s="452"/>
      <c r="J86" s="194"/>
      <c r="K86" s="194"/>
      <c r="L86" s="6"/>
      <c r="M86" s="498"/>
      <c r="N86" s="498"/>
      <c r="O86" s="6"/>
      <c r="P86" s="13"/>
    </row>
    <row r="87" spans="1:19" x14ac:dyDescent="0.15">
      <c r="A87" s="1"/>
      <c r="B87" s="1"/>
      <c r="C87" s="1"/>
      <c r="D87" s="1"/>
      <c r="E87" s="1"/>
      <c r="F87" s="1"/>
      <c r="G87" s="1"/>
      <c r="H87" s="1"/>
      <c r="I87" s="1"/>
      <c r="J87" s="195"/>
      <c r="K87" s="195"/>
      <c r="L87" s="1"/>
      <c r="M87" s="1"/>
      <c r="N87" s="1"/>
      <c r="O87" s="1"/>
      <c r="P87" s="13"/>
    </row>
    <row r="88" spans="1:19" x14ac:dyDescent="0.15">
      <c r="A88" s="1"/>
      <c r="B88" s="1"/>
      <c r="C88" s="1"/>
      <c r="D88" s="1"/>
      <c r="E88" s="1"/>
      <c r="F88" s="1"/>
      <c r="G88" s="1"/>
      <c r="H88" s="1"/>
      <c r="I88" s="1"/>
      <c r="J88" s="195"/>
      <c r="K88" s="195"/>
      <c r="L88" s="1"/>
      <c r="M88" s="1"/>
      <c r="N88" s="1"/>
      <c r="O88" s="1"/>
      <c r="P88" s="13"/>
    </row>
    <row r="89" spans="1:19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95"/>
      <c r="K89" s="195"/>
      <c r="L89" s="1"/>
      <c r="M89" s="1"/>
      <c r="N89" s="1"/>
      <c r="O89" s="1"/>
      <c r="P89" s="7"/>
      <c r="Q89" s="1"/>
    </row>
    <row r="90" spans="1:19" x14ac:dyDescent="0.15">
      <c r="A90" s="1"/>
      <c r="B90" s="1"/>
      <c r="C90" s="1"/>
      <c r="D90" s="1"/>
      <c r="E90" s="1"/>
      <c r="F90" s="1"/>
      <c r="G90" s="1"/>
      <c r="H90" s="1"/>
      <c r="I90" s="1"/>
      <c r="J90" s="195"/>
      <c r="K90" s="195"/>
      <c r="L90" s="1"/>
      <c r="M90" s="1"/>
      <c r="N90" s="1"/>
      <c r="O90" s="1"/>
      <c r="P90" s="34"/>
      <c r="Q90" s="1"/>
    </row>
    <row r="91" spans="1:19" x14ac:dyDescent="0.15">
      <c r="A91" s="1"/>
      <c r="B91" s="1"/>
      <c r="C91" s="1"/>
      <c r="D91" s="1"/>
      <c r="E91" s="1"/>
      <c r="F91" s="1"/>
      <c r="G91" s="1"/>
      <c r="H91" s="1"/>
      <c r="I91" s="1"/>
      <c r="J91" s="195"/>
      <c r="K91" s="195"/>
      <c r="L91" s="1"/>
      <c r="M91" s="1"/>
      <c r="N91" s="1"/>
      <c r="O91" s="1"/>
      <c r="P91" s="1"/>
      <c r="Q91" s="1"/>
    </row>
    <row r="92" spans="1:19" x14ac:dyDescent="0.15">
      <c r="P92" s="1"/>
      <c r="Q92" s="1"/>
    </row>
    <row r="93" spans="1:19" x14ac:dyDescent="0.15">
      <c r="P93" s="1"/>
      <c r="Q93" s="1"/>
    </row>
    <row r="94" spans="1:19" x14ac:dyDescent="0.15">
      <c r="P94" s="1"/>
    </row>
  </sheetData>
  <mergeCells count="97">
    <mergeCell ref="A62:E62"/>
    <mergeCell ref="A69:E69"/>
    <mergeCell ref="G10:I10"/>
    <mergeCell ref="G11:I11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A86:I86"/>
    <mergeCell ref="M86:N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G24:I24"/>
    <mergeCell ref="A25:E25"/>
    <mergeCell ref="A26:E26"/>
    <mergeCell ref="A48:E48"/>
    <mergeCell ref="A27:E27"/>
    <mergeCell ref="A28:E28"/>
    <mergeCell ref="A44:E44"/>
    <mergeCell ref="G44:I44"/>
    <mergeCell ref="H45:I45"/>
    <mergeCell ref="A46:E46"/>
    <mergeCell ref="A47:E47"/>
    <mergeCell ref="A31:E31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G13:I13"/>
    <mergeCell ref="A14:E14"/>
    <mergeCell ref="G14:I14"/>
    <mergeCell ref="A15:E15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6:I16"/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</mergeCells>
  <pageMargins left="0.70866141732283472" right="0.70866141732283472" top="0.74803149606299213" bottom="0.74803149606299213" header="0.31496062992125984" footer="0.31496062992125984"/>
  <pageSetup paperSize="9" scale="30" orientation="portrait" horizontalDpi="360" verticalDpi="36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8"/>
  <sheetViews>
    <sheetView topLeftCell="A51" workbookViewId="0">
      <selection activeCell="E72" sqref="E72:E73"/>
    </sheetView>
  </sheetViews>
  <sheetFormatPr baseColWidth="10" defaultRowHeight="10.5" x14ac:dyDescent="0.15"/>
  <cols>
    <col min="5" max="5" width="24.5" customWidth="1"/>
    <col min="6" max="6" width="24.33203125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" x14ac:dyDescent="0.15">
      <c r="A1" s="510"/>
      <c r="B1" s="510"/>
      <c r="C1" s="510"/>
      <c r="D1" s="511"/>
      <c r="E1" s="511"/>
      <c r="F1" s="511"/>
      <c r="G1" s="180"/>
      <c r="H1" s="1"/>
    </row>
    <row r="2" spans="1:11" ht="12" x14ac:dyDescent="0.15">
      <c r="A2" s="180"/>
      <c r="B2" s="180"/>
      <c r="C2" s="180"/>
      <c r="D2" s="181"/>
      <c r="E2" s="181"/>
      <c r="F2" s="181"/>
      <c r="G2" s="180"/>
      <c r="H2" s="1"/>
    </row>
    <row r="3" spans="1:11" ht="12" x14ac:dyDescent="0.15">
      <c r="A3" s="180"/>
      <c r="B3" s="180"/>
      <c r="C3" s="180"/>
      <c r="D3" s="181"/>
      <c r="E3" s="181"/>
      <c r="F3" s="181"/>
      <c r="G3" s="180"/>
      <c r="H3" s="1"/>
    </row>
    <row r="4" spans="1:11" ht="12" x14ac:dyDescent="0.15">
      <c r="A4" s="180"/>
      <c r="B4" s="511"/>
      <c r="C4" s="511"/>
      <c r="D4" s="511"/>
      <c r="E4" s="511"/>
      <c r="F4" s="511"/>
      <c r="G4" s="180"/>
      <c r="H4" s="1"/>
    </row>
    <row r="5" spans="1:11" ht="12" x14ac:dyDescent="0.15">
      <c r="A5" s="180"/>
      <c r="B5" s="180"/>
      <c r="C5" s="511"/>
      <c r="D5" s="511"/>
      <c r="E5" s="511"/>
      <c r="F5" s="511"/>
      <c r="G5" s="180"/>
      <c r="H5" s="1"/>
    </row>
    <row r="6" spans="1:11" ht="12" x14ac:dyDescent="0.15">
      <c r="A6" s="180"/>
      <c r="B6" s="180"/>
      <c r="C6" s="181"/>
      <c r="D6" s="181"/>
      <c r="E6" s="181"/>
      <c r="F6" s="181"/>
      <c r="G6" s="180"/>
      <c r="H6" s="158"/>
    </row>
    <row r="7" spans="1:11" ht="12" x14ac:dyDescent="0.2">
      <c r="A7" s="512"/>
      <c r="B7" s="513"/>
      <c r="C7" s="513"/>
      <c r="D7" s="513"/>
      <c r="E7" s="514"/>
      <c r="F7" s="182" t="s">
        <v>10</v>
      </c>
      <c r="G7" s="182" t="s">
        <v>11</v>
      </c>
      <c r="H7" s="1"/>
    </row>
    <row r="8" spans="1:11" ht="12" x14ac:dyDescent="0.15">
      <c r="A8" s="509" t="s">
        <v>1</v>
      </c>
      <c r="B8" s="509"/>
      <c r="C8" s="509"/>
      <c r="D8" s="509"/>
      <c r="E8" s="509"/>
      <c r="F8" s="162">
        <f>F9+F18</f>
        <v>0</v>
      </c>
      <c r="G8" s="162">
        <f>G9+G18</f>
        <v>3226176</v>
      </c>
      <c r="H8" s="119"/>
      <c r="I8" s="13"/>
    </row>
    <row r="9" spans="1:11" ht="12" customHeight="1" x14ac:dyDescent="0.15">
      <c r="A9" s="508" t="s">
        <v>83</v>
      </c>
      <c r="B9" s="508"/>
      <c r="C9" s="508"/>
      <c r="D9" s="508"/>
      <c r="E9" s="508"/>
      <c r="F9" s="162">
        <f>SUM(F10:F16)</f>
        <v>0</v>
      </c>
      <c r="G9" s="167">
        <f>SUM(G10:G16)</f>
        <v>3119733</v>
      </c>
      <c r="H9" s="119"/>
      <c r="I9" s="157">
        <f>F8+F29+F48</f>
        <v>3252802</v>
      </c>
      <c r="J9" s="2"/>
    </row>
    <row r="10" spans="1:11" ht="12" customHeight="1" x14ac:dyDescent="0.15">
      <c r="A10" s="507" t="s">
        <v>84</v>
      </c>
      <c r="B10" s="507"/>
      <c r="C10" s="507"/>
      <c r="D10" s="507"/>
      <c r="E10" s="507"/>
      <c r="F10" s="163">
        <v>0</v>
      </c>
      <c r="G10" s="163">
        <v>2077033</v>
      </c>
      <c r="H10" s="119"/>
      <c r="I10" s="2">
        <f>G8+G29+G48</f>
        <v>3252802</v>
      </c>
      <c r="J10" s="157">
        <f>I9-I10</f>
        <v>0</v>
      </c>
    </row>
    <row r="11" spans="1:11" ht="12" customHeight="1" x14ac:dyDescent="0.15">
      <c r="A11" s="507" t="s">
        <v>85</v>
      </c>
      <c r="B11" s="507"/>
      <c r="C11" s="507"/>
      <c r="D11" s="507"/>
      <c r="E11" s="507"/>
      <c r="F11" s="164">
        <v>0</v>
      </c>
      <c r="G11" s="163">
        <v>1039807</v>
      </c>
      <c r="H11" s="119"/>
    </row>
    <row r="12" spans="1:11" ht="12" customHeight="1" x14ac:dyDescent="0.15">
      <c r="A12" s="507" t="s">
        <v>86</v>
      </c>
      <c r="B12" s="507"/>
      <c r="C12" s="507"/>
      <c r="D12" s="507"/>
      <c r="E12" s="507"/>
      <c r="F12" s="164">
        <v>0</v>
      </c>
      <c r="G12" s="163">
        <v>2893</v>
      </c>
      <c r="H12" s="119"/>
      <c r="I12" s="2"/>
      <c r="K12" s="2"/>
    </row>
    <row r="13" spans="1:11" ht="12" customHeight="1" x14ac:dyDescent="0.15">
      <c r="A13" s="507" t="s">
        <v>87</v>
      </c>
      <c r="B13" s="507"/>
      <c r="C13" s="507"/>
      <c r="D13" s="507"/>
      <c r="E13" s="507"/>
      <c r="F13" s="164">
        <v>0</v>
      </c>
      <c r="G13" s="164">
        <v>0</v>
      </c>
      <c r="H13" s="119"/>
      <c r="I13" s="2"/>
      <c r="J13" s="2"/>
      <c r="K13" s="13"/>
    </row>
    <row r="14" spans="1:11" ht="12" customHeight="1" x14ac:dyDescent="0.15">
      <c r="A14" s="507" t="s">
        <v>88</v>
      </c>
      <c r="B14" s="507"/>
      <c r="C14" s="507"/>
      <c r="D14" s="507"/>
      <c r="E14" s="507"/>
      <c r="F14" s="164">
        <v>0</v>
      </c>
      <c r="G14" s="164">
        <v>0</v>
      </c>
      <c r="H14" s="119"/>
      <c r="I14" s="2"/>
      <c r="J14" s="2"/>
      <c r="K14" s="13"/>
    </row>
    <row r="15" spans="1:11" ht="12" customHeight="1" x14ac:dyDescent="0.15">
      <c r="A15" s="507" t="s">
        <v>89</v>
      </c>
      <c r="B15" s="507"/>
      <c r="C15" s="507"/>
      <c r="D15" s="507"/>
      <c r="E15" s="507"/>
      <c r="F15" s="164">
        <v>0</v>
      </c>
      <c r="G15" s="164">
        <v>0</v>
      </c>
      <c r="H15" s="119"/>
      <c r="I15" s="2"/>
      <c r="J15" s="2"/>
      <c r="K15" s="13"/>
    </row>
    <row r="16" spans="1:11" ht="12" customHeight="1" x14ac:dyDescent="0.15">
      <c r="A16" s="507" t="s">
        <v>90</v>
      </c>
      <c r="B16" s="507"/>
      <c r="C16" s="507"/>
      <c r="D16" s="507"/>
      <c r="E16" s="507"/>
      <c r="F16" s="164">
        <v>0</v>
      </c>
      <c r="G16" s="164">
        <v>0</v>
      </c>
      <c r="H16" s="119"/>
      <c r="I16" s="2"/>
      <c r="J16" s="2"/>
      <c r="K16" s="13"/>
    </row>
    <row r="17" spans="1:15" ht="6" customHeight="1" x14ac:dyDescent="0.15">
      <c r="A17" s="517"/>
      <c r="B17" s="517"/>
      <c r="C17" s="517"/>
      <c r="D17" s="517"/>
      <c r="E17" s="517"/>
      <c r="F17" s="164"/>
      <c r="G17" s="164"/>
      <c r="H17" s="119"/>
      <c r="I17" s="157"/>
    </row>
    <row r="18" spans="1:15" ht="12" customHeight="1" x14ac:dyDescent="0.15">
      <c r="A18" s="508" t="s">
        <v>91</v>
      </c>
      <c r="B18" s="508"/>
      <c r="C18" s="508"/>
      <c r="D18" s="508"/>
      <c r="E18" s="508"/>
      <c r="F18" s="162">
        <f>SUM(F19:F27)</f>
        <v>0</v>
      </c>
      <c r="G18" s="162">
        <f>SUM(G19:G27)</f>
        <v>106443</v>
      </c>
      <c r="H18" s="119"/>
      <c r="I18" s="2"/>
    </row>
    <row r="19" spans="1:15" ht="14.25" customHeight="1" x14ac:dyDescent="0.15">
      <c r="A19" s="507" t="s">
        <v>92</v>
      </c>
      <c r="B19" s="507"/>
      <c r="C19" s="507"/>
      <c r="D19" s="507"/>
      <c r="E19" s="507"/>
      <c r="F19" s="164">
        <v>0</v>
      </c>
      <c r="G19" s="164">
        <v>0</v>
      </c>
      <c r="H19" s="119"/>
      <c r="I19" s="2"/>
    </row>
    <row r="20" spans="1:15" ht="12" customHeight="1" x14ac:dyDescent="0.15">
      <c r="A20" s="507" t="s">
        <v>93</v>
      </c>
      <c r="B20" s="507"/>
      <c r="C20" s="507"/>
      <c r="D20" s="507"/>
      <c r="E20" s="507"/>
      <c r="F20" s="164">
        <v>0</v>
      </c>
      <c r="G20" s="164">
        <v>0</v>
      </c>
      <c r="H20" s="119"/>
      <c r="I20" s="2"/>
      <c r="J20" s="2"/>
    </row>
    <row r="21" spans="1:15" ht="12" x14ac:dyDescent="0.15">
      <c r="A21" s="516" t="s">
        <v>94</v>
      </c>
      <c r="B21" s="516"/>
      <c r="C21" s="516"/>
      <c r="D21" s="516"/>
      <c r="E21" s="516"/>
      <c r="F21" s="164">
        <v>0</v>
      </c>
      <c r="G21" s="164">
        <v>0</v>
      </c>
      <c r="H21" s="119"/>
      <c r="I21" s="2"/>
    </row>
    <row r="22" spans="1:15" ht="12" customHeight="1" x14ac:dyDescent="0.15">
      <c r="A22" s="507" t="s">
        <v>95</v>
      </c>
      <c r="B22" s="507"/>
      <c r="C22" s="507"/>
      <c r="D22" s="507"/>
      <c r="E22" s="507"/>
      <c r="F22" s="164">
        <v>0</v>
      </c>
      <c r="G22" s="163">
        <v>106443</v>
      </c>
      <c r="H22" s="119"/>
      <c r="I22" s="13"/>
      <c r="J22" s="2"/>
      <c r="K22" s="2"/>
    </row>
    <row r="23" spans="1:15" ht="12" customHeight="1" x14ac:dyDescent="0.15">
      <c r="A23" s="507" t="s">
        <v>96</v>
      </c>
      <c r="B23" s="507"/>
      <c r="C23" s="507"/>
      <c r="D23" s="507"/>
      <c r="E23" s="507"/>
      <c r="F23" s="164">
        <v>0</v>
      </c>
      <c r="G23" s="163">
        <v>0</v>
      </c>
      <c r="H23" s="119"/>
      <c r="I23" s="13"/>
      <c r="J23" s="2"/>
      <c r="K23" s="2"/>
    </row>
    <row r="24" spans="1:15" ht="12" customHeight="1" x14ac:dyDescent="0.15">
      <c r="A24" s="507" t="s">
        <v>97</v>
      </c>
      <c r="B24" s="507"/>
      <c r="C24" s="507"/>
      <c r="D24" s="507"/>
      <c r="E24" s="507"/>
      <c r="F24" s="164">
        <v>0</v>
      </c>
      <c r="G24" s="164">
        <v>0</v>
      </c>
      <c r="H24" s="119"/>
    </row>
    <row r="25" spans="1:15" ht="12.75" customHeight="1" x14ac:dyDescent="0.15">
      <c r="A25" s="507" t="s">
        <v>98</v>
      </c>
      <c r="B25" s="507"/>
      <c r="C25" s="507"/>
      <c r="D25" s="507"/>
      <c r="E25" s="507"/>
      <c r="F25" s="164">
        <v>0</v>
      </c>
      <c r="G25" s="164">
        <v>0</v>
      </c>
      <c r="H25" s="119"/>
    </row>
    <row r="26" spans="1:15" ht="12.75" customHeight="1" x14ac:dyDescent="0.15">
      <c r="A26" s="507" t="s">
        <v>129</v>
      </c>
      <c r="B26" s="507"/>
      <c r="C26" s="507"/>
      <c r="D26" s="507"/>
      <c r="E26" s="507"/>
      <c r="F26" s="164">
        <v>0</v>
      </c>
      <c r="G26" s="164">
        <v>0</v>
      </c>
      <c r="H26" s="119"/>
    </row>
    <row r="27" spans="1:15" ht="12.75" customHeight="1" x14ac:dyDescent="0.15">
      <c r="A27" s="507" t="s">
        <v>130</v>
      </c>
      <c r="B27" s="507"/>
      <c r="C27" s="507"/>
      <c r="D27" s="507"/>
      <c r="E27" s="507"/>
      <c r="F27" s="164">
        <v>0</v>
      </c>
      <c r="G27" s="164">
        <v>0</v>
      </c>
      <c r="H27" s="119"/>
    </row>
    <row r="28" spans="1:15" ht="4.5" customHeight="1" x14ac:dyDescent="0.15">
      <c r="A28" s="512"/>
      <c r="B28" s="513"/>
      <c r="C28" s="513"/>
      <c r="D28" s="513"/>
      <c r="E28" s="514"/>
      <c r="F28" s="164"/>
      <c r="G28" s="164"/>
      <c r="H28" s="119"/>
    </row>
    <row r="29" spans="1:15" ht="12" x14ac:dyDescent="0.15">
      <c r="A29" s="509" t="s">
        <v>2</v>
      </c>
      <c r="B29" s="509"/>
      <c r="C29" s="509"/>
      <c r="D29" s="509"/>
      <c r="E29" s="509"/>
      <c r="F29" s="162">
        <f>F30+F40</f>
        <v>665830</v>
      </c>
      <c r="G29" s="162">
        <f>G30+G40</f>
        <v>26626</v>
      </c>
      <c r="H29" s="119"/>
      <c r="I29" s="13"/>
      <c r="K29" s="512"/>
      <c r="L29" s="513"/>
      <c r="M29" s="513"/>
      <c r="N29" s="513"/>
      <c r="O29" s="514"/>
    </row>
    <row r="30" spans="1:15" ht="12" customHeight="1" x14ac:dyDescent="0.15">
      <c r="A30" s="508" t="s">
        <v>102</v>
      </c>
      <c r="B30" s="508"/>
      <c r="C30" s="508"/>
      <c r="D30" s="508"/>
      <c r="E30" s="508"/>
      <c r="F30" s="162">
        <f>SUM(F31:F38)</f>
        <v>665830</v>
      </c>
      <c r="G30" s="162">
        <f>SUM(G31:G38)</f>
        <v>26626</v>
      </c>
      <c r="H30" s="119"/>
    </row>
    <row r="31" spans="1:15" ht="12" customHeight="1" x14ac:dyDescent="0.15">
      <c r="A31" s="507" t="s">
        <v>103</v>
      </c>
      <c r="B31" s="507"/>
      <c r="C31" s="507"/>
      <c r="D31" s="507"/>
      <c r="E31" s="507"/>
      <c r="F31" s="183">
        <v>660665</v>
      </c>
      <c r="G31" s="183">
        <v>0</v>
      </c>
      <c r="H31" s="119"/>
      <c r="I31" s="2"/>
    </row>
    <row r="32" spans="1:15" ht="12" customHeight="1" x14ac:dyDescent="0.15">
      <c r="A32" s="507" t="s">
        <v>104</v>
      </c>
      <c r="B32" s="507"/>
      <c r="C32" s="507"/>
      <c r="D32" s="507"/>
      <c r="E32" s="507"/>
      <c r="F32" s="164">
        <v>5165</v>
      </c>
      <c r="G32" s="183">
        <v>0</v>
      </c>
      <c r="H32" s="119"/>
    </row>
    <row r="33" spans="1:8" ht="12.75" customHeight="1" x14ac:dyDescent="0.15">
      <c r="A33" s="507" t="s">
        <v>131</v>
      </c>
      <c r="B33" s="507"/>
      <c r="C33" s="507"/>
      <c r="D33" s="507"/>
      <c r="E33" s="507"/>
      <c r="F33" s="164">
        <v>0</v>
      </c>
      <c r="G33" s="183">
        <v>0</v>
      </c>
      <c r="H33" s="119"/>
    </row>
    <row r="34" spans="1:8" ht="12" customHeight="1" x14ac:dyDescent="0.15">
      <c r="A34" s="507" t="s">
        <v>106</v>
      </c>
      <c r="B34" s="507"/>
      <c r="C34" s="507"/>
      <c r="D34" s="507"/>
      <c r="E34" s="507"/>
      <c r="F34" s="164">
        <v>0</v>
      </c>
      <c r="G34" s="183">
        <v>0</v>
      </c>
      <c r="H34" s="119"/>
    </row>
    <row r="35" spans="1:8" ht="12" customHeight="1" x14ac:dyDescent="0.15">
      <c r="A35" s="507" t="s">
        <v>107</v>
      </c>
      <c r="B35" s="507"/>
      <c r="C35" s="507"/>
      <c r="D35" s="507"/>
      <c r="E35" s="507"/>
      <c r="F35" s="164">
        <v>0</v>
      </c>
      <c r="G35" s="183">
        <v>0</v>
      </c>
      <c r="H35" s="120"/>
    </row>
    <row r="36" spans="1:8" ht="12" customHeight="1" x14ac:dyDescent="0.15">
      <c r="A36" s="507" t="s">
        <v>108</v>
      </c>
      <c r="B36" s="507"/>
      <c r="C36" s="507"/>
      <c r="D36" s="507"/>
      <c r="E36" s="507"/>
      <c r="F36" s="164">
        <v>0</v>
      </c>
      <c r="G36" s="183">
        <v>26626</v>
      </c>
      <c r="H36" s="119"/>
    </row>
    <row r="37" spans="1:8" ht="12" customHeight="1" x14ac:dyDescent="0.15">
      <c r="A37" s="507" t="s">
        <v>109</v>
      </c>
      <c r="B37" s="507"/>
      <c r="C37" s="507"/>
      <c r="D37" s="507"/>
      <c r="E37" s="507"/>
      <c r="F37" s="164">
        <v>0</v>
      </c>
      <c r="G37" s="183">
        <v>0</v>
      </c>
      <c r="H37" s="119"/>
    </row>
    <row r="38" spans="1:8" ht="12" customHeight="1" x14ac:dyDescent="0.15">
      <c r="A38" s="507" t="s">
        <v>110</v>
      </c>
      <c r="B38" s="507"/>
      <c r="C38" s="507"/>
      <c r="D38" s="507"/>
      <c r="E38" s="507"/>
      <c r="F38" s="164">
        <v>0</v>
      </c>
      <c r="G38" s="183">
        <v>0</v>
      </c>
      <c r="H38" s="119"/>
    </row>
    <row r="39" spans="1:8" ht="6" customHeight="1" x14ac:dyDescent="0.15">
      <c r="A39" s="512"/>
      <c r="B39" s="513"/>
      <c r="C39" s="513"/>
      <c r="D39" s="513"/>
      <c r="E39" s="514"/>
      <c r="F39" s="164"/>
      <c r="G39" s="164"/>
      <c r="H39" s="119"/>
    </row>
    <row r="40" spans="1:8" ht="12" customHeight="1" x14ac:dyDescent="0.15">
      <c r="A40" s="508" t="s">
        <v>132</v>
      </c>
      <c r="B40" s="508"/>
      <c r="C40" s="508"/>
      <c r="D40" s="508"/>
      <c r="E40" s="508"/>
      <c r="F40" s="162">
        <f>SUM(F41:F46)</f>
        <v>0</v>
      </c>
      <c r="G40" s="162">
        <f>SUM(G41:G45)</f>
        <v>0</v>
      </c>
      <c r="H40" s="119"/>
    </row>
    <row r="41" spans="1:8" ht="12" customHeight="1" x14ac:dyDescent="0.15">
      <c r="A41" s="507" t="s">
        <v>133</v>
      </c>
      <c r="B41" s="507"/>
      <c r="C41" s="507"/>
      <c r="D41" s="507"/>
      <c r="E41" s="507"/>
      <c r="F41" s="164">
        <v>0</v>
      </c>
      <c r="G41" s="164">
        <v>0</v>
      </c>
      <c r="H41" s="119"/>
    </row>
    <row r="42" spans="1:8" ht="12" customHeight="1" x14ac:dyDescent="0.15">
      <c r="A42" s="507" t="s">
        <v>112</v>
      </c>
      <c r="B42" s="507"/>
      <c r="C42" s="507"/>
      <c r="D42" s="507"/>
      <c r="E42" s="507"/>
      <c r="F42" s="164">
        <v>0</v>
      </c>
      <c r="G42" s="164">
        <v>0</v>
      </c>
      <c r="H42" s="119"/>
    </row>
    <row r="43" spans="1:8" ht="12" customHeight="1" x14ac:dyDescent="0.15">
      <c r="A43" s="507" t="s">
        <v>113</v>
      </c>
      <c r="B43" s="507"/>
      <c r="C43" s="507"/>
      <c r="D43" s="507"/>
      <c r="E43" s="507"/>
      <c r="F43" s="164">
        <v>0</v>
      </c>
      <c r="G43" s="164">
        <v>0</v>
      </c>
      <c r="H43" s="119"/>
    </row>
    <row r="44" spans="1:8" ht="12" customHeight="1" x14ac:dyDescent="0.15">
      <c r="A44" s="507" t="s">
        <v>114</v>
      </c>
      <c r="B44" s="507"/>
      <c r="C44" s="507"/>
      <c r="D44" s="507"/>
      <c r="E44" s="507"/>
      <c r="F44" s="164">
        <v>0</v>
      </c>
      <c r="G44" s="164">
        <v>0</v>
      </c>
      <c r="H44" s="119"/>
    </row>
    <row r="45" spans="1:8" ht="12" customHeight="1" x14ac:dyDescent="0.15">
      <c r="A45" s="507" t="s">
        <v>115</v>
      </c>
      <c r="B45" s="507"/>
      <c r="C45" s="507"/>
      <c r="D45" s="507"/>
      <c r="E45" s="507"/>
      <c r="F45" s="164">
        <v>0</v>
      </c>
      <c r="G45" s="164">
        <v>0</v>
      </c>
      <c r="H45" s="119"/>
    </row>
    <row r="46" spans="1:8" ht="12" customHeight="1" x14ac:dyDescent="0.15">
      <c r="A46" s="507" t="s">
        <v>116</v>
      </c>
      <c r="B46" s="507"/>
      <c r="C46" s="507"/>
      <c r="D46" s="507"/>
      <c r="E46" s="507"/>
      <c r="F46" s="164">
        <v>0</v>
      </c>
      <c r="G46" s="164">
        <v>0</v>
      </c>
      <c r="H46" s="119"/>
    </row>
    <row r="47" spans="1:8" ht="6" customHeight="1" x14ac:dyDescent="0.15">
      <c r="A47" s="518"/>
      <c r="B47" s="519"/>
      <c r="C47" s="519"/>
      <c r="D47" s="519"/>
      <c r="E47" s="520"/>
      <c r="F47" s="164"/>
      <c r="G47" s="164"/>
      <c r="H47" s="119"/>
    </row>
    <row r="48" spans="1:8" ht="12" customHeight="1" x14ac:dyDescent="0.15">
      <c r="A48" s="509" t="s">
        <v>7</v>
      </c>
      <c r="B48" s="509"/>
      <c r="C48" s="509"/>
      <c r="D48" s="509"/>
      <c r="E48" s="509"/>
      <c r="F48" s="162">
        <f>F50+F55+F61</f>
        <v>2586972</v>
      </c>
      <c r="G48" s="162">
        <f>G50+G55+G61</f>
        <v>0</v>
      </c>
      <c r="H48" s="119"/>
    </row>
    <row r="49" spans="1:12" ht="4.5" customHeight="1" x14ac:dyDescent="0.15">
      <c r="A49" s="518"/>
      <c r="B49" s="519"/>
      <c r="C49" s="519"/>
      <c r="D49" s="519"/>
      <c r="E49" s="520"/>
      <c r="F49" s="164"/>
      <c r="G49" s="164"/>
      <c r="H49" s="121"/>
    </row>
    <row r="50" spans="1:12" ht="12" customHeight="1" x14ac:dyDescent="0.15">
      <c r="A50" s="522" t="s">
        <v>118</v>
      </c>
      <c r="B50" s="522"/>
      <c r="C50" s="522"/>
      <c r="D50" s="522"/>
      <c r="E50" s="522"/>
      <c r="F50" s="162">
        <f>SUM(F51:F53)</f>
        <v>0</v>
      </c>
      <c r="G50" s="162">
        <f>SUM(G51:G53)</f>
        <v>0</v>
      </c>
      <c r="H50" s="119"/>
    </row>
    <row r="51" spans="1:12" ht="12" customHeight="1" x14ac:dyDescent="0.15">
      <c r="A51" s="507" t="s">
        <v>65</v>
      </c>
      <c r="B51" s="507"/>
      <c r="C51" s="507"/>
      <c r="D51" s="507"/>
      <c r="E51" s="507"/>
      <c r="F51" s="164">
        <v>0</v>
      </c>
      <c r="G51" s="164">
        <v>0</v>
      </c>
      <c r="H51" s="119"/>
    </row>
    <row r="52" spans="1:12" ht="12" customHeight="1" x14ac:dyDescent="0.15">
      <c r="A52" s="507" t="s">
        <v>119</v>
      </c>
      <c r="B52" s="507"/>
      <c r="C52" s="507"/>
      <c r="D52" s="507"/>
      <c r="E52" s="507"/>
      <c r="F52" s="164">
        <v>0</v>
      </c>
      <c r="G52" s="164">
        <v>0</v>
      </c>
      <c r="H52" s="119"/>
    </row>
    <row r="53" spans="1:12" ht="12" customHeight="1" x14ac:dyDescent="0.15">
      <c r="A53" s="507" t="s">
        <v>134</v>
      </c>
      <c r="B53" s="507"/>
      <c r="C53" s="507"/>
      <c r="D53" s="507"/>
      <c r="E53" s="507"/>
      <c r="F53" s="164">
        <v>0</v>
      </c>
      <c r="G53" s="164">
        <v>0</v>
      </c>
      <c r="H53" s="119"/>
    </row>
    <row r="54" spans="1:12" ht="4.5" customHeight="1" x14ac:dyDescent="0.15">
      <c r="A54" s="523"/>
      <c r="B54" s="523"/>
      <c r="C54" s="523"/>
      <c r="D54" s="523"/>
      <c r="E54" s="523"/>
      <c r="F54" s="164"/>
      <c r="G54" s="164"/>
      <c r="H54" s="119"/>
      <c r="J54" s="13"/>
      <c r="K54" s="13"/>
    </row>
    <row r="55" spans="1:12" ht="12" customHeight="1" x14ac:dyDescent="0.15">
      <c r="A55" s="521" t="s">
        <v>121</v>
      </c>
      <c r="B55" s="521"/>
      <c r="C55" s="521"/>
      <c r="D55" s="521"/>
      <c r="E55" s="521"/>
      <c r="F55" s="161">
        <f>SUM(F56:F60)</f>
        <v>2586972</v>
      </c>
      <c r="G55" s="161">
        <f>SUM(G56:G60)</f>
        <v>0</v>
      </c>
      <c r="H55" s="119"/>
    </row>
    <row r="56" spans="1:12" ht="12" customHeight="1" x14ac:dyDescent="0.15">
      <c r="A56" s="507" t="s">
        <v>15</v>
      </c>
      <c r="B56" s="507"/>
      <c r="C56" s="507"/>
      <c r="D56" s="507"/>
      <c r="E56" s="507"/>
      <c r="F56" s="164">
        <v>1876171</v>
      </c>
      <c r="G56" s="164">
        <v>0</v>
      </c>
      <c r="H56" s="119"/>
      <c r="J56" s="2"/>
      <c r="K56" s="13"/>
      <c r="L56" s="2"/>
    </row>
    <row r="57" spans="1:12" ht="12" customHeight="1" x14ac:dyDescent="0.15">
      <c r="A57" s="507" t="s">
        <v>122</v>
      </c>
      <c r="B57" s="507"/>
      <c r="C57" s="507"/>
      <c r="D57" s="507"/>
      <c r="E57" s="507"/>
      <c r="F57" s="164">
        <v>710801</v>
      </c>
      <c r="G57" s="164">
        <v>0</v>
      </c>
      <c r="H57" s="122"/>
      <c r="I57" s="2"/>
      <c r="J57" s="2"/>
      <c r="K57" s="2"/>
      <c r="L57" s="2"/>
    </row>
    <row r="58" spans="1:12" ht="12" customHeight="1" x14ac:dyDescent="0.15">
      <c r="A58" s="507" t="s">
        <v>123</v>
      </c>
      <c r="B58" s="507"/>
      <c r="C58" s="507"/>
      <c r="D58" s="507"/>
      <c r="E58" s="507"/>
      <c r="F58" s="164">
        <v>0</v>
      </c>
      <c r="G58" s="164">
        <v>0</v>
      </c>
      <c r="H58" s="119"/>
      <c r="I58" s="2"/>
    </row>
    <row r="59" spans="1:12" ht="12" customHeight="1" x14ac:dyDescent="0.15">
      <c r="A59" s="507" t="s">
        <v>124</v>
      </c>
      <c r="B59" s="507"/>
      <c r="C59" s="507"/>
      <c r="D59" s="507"/>
      <c r="E59" s="507"/>
      <c r="F59" s="164">
        <v>0</v>
      </c>
      <c r="G59" s="164">
        <v>0</v>
      </c>
      <c r="H59" s="119"/>
      <c r="I59" s="13"/>
    </row>
    <row r="60" spans="1:12" ht="11.25" customHeight="1" x14ac:dyDescent="0.15">
      <c r="A60" s="512" t="s">
        <v>135</v>
      </c>
      <c r="B60" s="513"/>
      <c r="C60" s="513"/>
      <c r="D60" s="513"/>
      <c r="E60" s="514"/>
      <c r="F60" s="164">
        <v>0</v>
      </c>
      <c r="G60" s="164">
        <v>0</v>
      </c>
      <c r="H60" s="119"/>
      <c r="I60" s="13"/>
      <c r="K60" s="2"/>
      <c r="L60" s="13"/>
    </row>
    <row r="61" spans="1:12" ht="12" customHeight="1" x14ac:dyDescent="0.15">
      <c r="A61" s="509" t="s">
        <v>136</v>
      </c>
      <c r="B61" s="509"/>
      <c r="C61" s="509"/>
      <c r="D61" s="509"/>
      <c r="E61" s="509"/>
      <c r="F61" s="165">
        <f>SUM(F62:F63)</f>
        <v>0</v>
      </c>
      <c r="G61" s="165">
        <f>SUM(G62:G63)</f>
        <v>0</v>
      </c>
      <c r="H61" s="96"/>
      <c r="I61" s="2"/>
      <c r="J61" s="13"/>
      <c r="L61" s="13"/>
    </row>
    <row r="62" spans="1:12" ht="11.25" customHeight="1" x14ac:dyDescent="0.15">
      <c r="A62" s="515" t="s">
        <v>137</v>
      </c>
      <c r="B62" s="515"/>
      <c r="C62" s="515"/>
      <c r="D62" s="515"/>
      <c r="E62" s="515"/>
      <c r="F62" s="166">
        <v>0</v>
      </c>
      <c r="G62" s="166">
        <v>0</v>
      </c>
      <c r="H62" s="96"/>
      <c r="I62" s="13"/>
      <c r="K62" s="2"/>
    </row>
    <row r="63" spans="1:12" ht="11.25" customHeight="1" x14ac:dyDescent="0.15">
      <c r="A63" s="515" t="s">
        <v>138</v>
      </c>
      <c r="B63" s="515"/>
      <c r="C63" s="515"/>
      <c r="D63" s="515"/>
      <c r="E63" s="515"/>
      <c r="F63" s="166">
        <v>0</v>
      </c>
      <c r="G63" s="166">
        <v>0</v>
      </c>
      <c r="H63" s="96"/>
      <c r="I63" s="2"/>
    </row>
    <row r="64" spans="1:12" ht="11.25" x14ac:dyDescent="0.15">
      <c r="A64" s="184"/>
      <c r="B64" s="184"/>
      <c r="C64" s="184"/>
      <c r="D64" s="184"/>
      <c r="E64" s="184"/>
      <c r="F64" s="185"/>
      <c r="G64" s="186"/>
      <c r="H64" s="1"/>
      <c r="I64" s="2"/>
      <c r="K64" s="2"/>
      <c r="L64" s="13"/>
    </row>
    <row r="65" spans="1:7" ht="11.25" x14ac:dyDescent="0.15">
      <c r="A65" s="187"/>
      <c r="B65" s="187"/>
      <c r="C65" s="187"/>
      <c r="D65" s="187"/>
      <c r="E65" s="187"/>
      <c r="F65" s="187"/>
      <c r="G65" s="187"/>
    </row>
    <row r="66" spans="1:7" ht="11.25" x14ac:dyDescent="0.15">
      <c r="A66" s="187"/>
      <c r="B66" s="187"/>
      <c r="C66" s="187"/>
      <c r="D66" s="187"/>
      <c r="E66" s="187"/>
      <c r="F66" s="187"/>
      <c r="G66" s="187"/>
    </row>
    <row r="67" spans="1:7" ht="11.25" x14ac:dyDescent="0.15">
      <c r="A67" s="187"/>
      <c r="B67" s="187"/>
      <c r="C67" s="187"/>
      <c r="D67" s="187"/>
      <c r="E67" s="187"/>
      <c r="F67" s="187"/>
      <c r="G67" s="187"/>
    </row>
    <row r="68" spans="1:7" ht="11.25" x14ac:dyDescent="0.15">
      <c r="A68" s="187"/>
      <c r="B68" s="187"/>
      <c r="C68" s="187"/>
      <c r="D68" s="187"/>
      <c r="E68" s="187"/>
      <c r="F68" s="187"/>
      <c r="G68" s="187"/>
    </row>
  </sheetData>
  <mergeCells count="62"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13:E13"/>
    <mergeCell ref="A30:E30"/>
    <mergeCell ref="A36:E36"/>
    <mergeCell ref="A33:E33"/>
    <mergeCell ref="A34:E34"/>
    <mergeCell ref="A35:E35"/>
    <mergeCell ref="A8:E8"/>
    <mergeCell ref="A9:E9"/>
    <mergeCell ref="A10:E10"/>
    <mergeCell ref="A11:E11"/>
    <mergeCell ref="A12:E12"/>
    <mergeCell ref="A1:C1"/>
    <mergeCell ref="D1:F1"/>
    <mergeCell ref="B4:F4"/>
    <mergeCell ref="C5:F5"/>
    <mergeCell ref="A7:E7"/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</mergeCells>
  <pageMargins left="0.70866141732283472" right="0.70866141732283472" top="0.74803149606299213" bottom="0.74803149606299213" header="0.31496062992125984" footer="0.31496062992125984"/>
  <pageSetup paperSize="9" scale="90" orientation="portrait" horizontalDpi="360" verticalDpi="36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4"/>
  <sheetViews>
    <sheetView workbookViewId="0">
      <selection activeCell="G19" sqref="G19"/>
    </sheetView>
  </sheetViews>
  <sheetFormatPr baseColWidth="10" defaultRowHeight="10.5" x14ac:dyDescent="0.15"/>
  <cols>
    <col min="1" max="1" width="14.33203125" customWidth="1"/>
    <col min="3" max="3" width="27" customWidth="1"/>
    <col min="4" max="4" width="11.5" hidden="1" customWidth="1"/>
    <col min="5" max="5" width="0.5" hidden="1" customWidth="1"/>
    <col min="6" max="6" width="10.83203125" hidden="1" customWidth="1"/>
    <col min="7" max="7" width="36.1640625" customWidth="1"/>
    <col min="8" max="8" width="32.1640625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x14ac:dyDescent="0.15">
      <c r="A1" s="196"/>
      <c r="B1" s="197"/>
      <c r="C1" s="197"/>
      <c r="D1" s="197"/>
      <c r="E1" s="197"/>
      <c r="F1" s="197"/>
      <c r="G1" s="197"/>
      <c r="H1" s="198"/>
    </row>
    <row r="2" spans="1:12" x14ac:dyDescent="0.15">
      <c r="A2" s="199"/>
      <c r="B2" s="200"/>
      <c r="C2" s="200"/>
      <c r="D2" s="200"/>
      <c r="E2" s="200"/>
      <c r="F2" s="200"/>
      <c r="G2" s="200"/>
      <c r="H2" s="201"/>
    </row>
    <row r="3" spans="1:12" x14ac:dyDescent="0.15">
      <c r="A3" s="199"/>
      <c r="B3" s="200"/>
      <c r="C3" s="200"/>
      <c r="D3" s="200"/>
      <c r="E3" s="200"/>
      <c r="F3" s="200"/>
      <c r="G3" s="200"/>
      <c r="H3" s="201"/>
    </row>
    <row r="4" spans="1:12" x14ac:dyDescent="0.15">
      <c r="A4" s="199"/>
      <c r="B4" s="200"/>
      <c r="C4" s="200"/>
      <c r="D4" s="200"/>
      <c r="E4" s="200"/>
      <c r="F4" s="200"/>
      <c r="G4" s="200"/>
      <c r="H4" s="201"/>
    </row>
    <row r="5" spans="1:12" x14ac:dyDescent="0.15">
      <c r="A5" s="199"/>
      <c r="B5" s="200"/>
      <c r="C5" s="200"/>
      <c r="D5" s="200"/>
      <c r="E5" s="200"/>
      <c r="F5" s="200"/>
      <c r="G5" s="200"/>
      <c r="H5" s="201"/>
    </row>
    <row r="6" spans="1:12" x14ac:dyDescent="0.15">
      <c r="A6" s="202"/>
      <c r="B6" s="200"/>
      <c r="C6" s="200"/>
      <c r="D6" s="200"/>
      <c r="E6" s="200"/>
      <c r="F6" s="200"/>
      <c r="G6" s="200"/>
      <c r="H6" s="201"/>
      <c r="L6" s="2"/>
    </row>
    <row r="7" spans="1:12" ht="17.25" customHeight="1" x14ac:dyDescent="0.15">
      <c r="A7" s="203"/>
      <c r="B7" s="200"/>
      <c r="C7" s="200"/>
      <c r="D7" s="200"/>
      <c r="E7" s="200"/>
      <c r="F7" s="200"/>
      <c r="G7" s="204"/>
      <c r="H7" s="205"/>
    </row>
    <row r="8" spans="1:12" ht="12.75" x14ac:dyDescent="0.2">
      <c r="A8" s="537" t="s">
        <v>16</v>
      </c>
      <c r="B8" s="538"/>
      <c r="C8" s="538"/>
      <c r="D8" s="538"/>
      <c r="E8" s="538"/>
      <c r="F8" s="539"/>
      <c r="G8" s="289">
        <v>2023</v>
      </c>
      <c r="H8" s="289">
        <v>2022</v>
      </c>
      <c r="I8" s="103"/>
      <c r="J8" s="6"/>
      <c r="K8" s="1"/>
    </row>
    <row r="9" spans="1:12" ht="12.75" x14ac:dyDescent="0.15">
      <c r="A9" s="531" t="s">
        <v>12</v>
      </c>
      <c r="B9" s="531"/>
      <c r="C9" s="531"/>
      <c r="D9" s="531"/>
      <c r="E9" s="531"/>
      <c r="F9" s="531"/>
      <c r="G9" s="290"/>
      <c r="H9" s="291"/>
      <c r="I9" s="6"/>
      <c r="J9" s="6"/>
      <c r="K9" s="1"/>
    </row>
    <row r="10" spans="1:12" ht="12.75" x14ac:dyDescent="0.15">
      <c r="A10" s="531" t="s">
        <v>41</v>
      </c>
      <c r="B10" s="531"/>
      <c r="C10" s="531"/>
      <c r="D10" s="531"/>
      <c r="E10" s="531"/>
      <c r="F10" s="531"/>
      <c r="G10" s="292">
        <f>G17</f>
        <v>446906</v>
      </c>
      <c r="H10" s="292">
        <f>SUM(H11:H17)</f>
        <v>476056</v>
      </c>
      <c r="I10" s="87"/>
      <c r="J10" s="6"/>
      <c r="K10" s="5"/>
    </row>
    <row r="11" spans="1:12" ht="12.75" customHeight="1" x14ac:dyDescent="0.15">
      <c r="A11" s="532" t="s">
        <v>42</v>
      </c>
      <c r="B11" s="532"/>
      <c r="C11" s="532"/>
      <c r="D11" s="532"/>
      <c r="E11" s="532"/>
      <c r="F11" s="532"/>
      <c r="G11" s="293">
        <v>0</v>
      </c>
      <c r="H11" s="293">
        <v>0</v>
      </c>
      <c r="I11" s="87"/>
      <c r="J11" s="6"/>
      <c r="K11" s="90"/>
    </row>
    <row r="12" spans="1:12" ht="12.75" x14ac:dyDescent="0.15">
      <c r="A12" s="532" t="s">
        <v>32</v>
      </c>
      <c r="B12" s="532"/>
      <c r="C12" s="532"/>
      <c r="D12" s="532"/>
      <c r="E12" s="532"/>
      <c r="F12" s="532"/>
      <c r="G12" s="293">
        <v>0</v>
      </c>
      <c r="H12" s="293">
        <v>0</v>
      </c>
      <c r="I12" s="87"/>
      <c r="J12" s="6"/>
      <c r="K12" s="90"/>
    </row>
    <row r="13" spans="1:12" ht="12.75" x14ac:dyDescent="0.15">
      <c r="A13" s="532" t="s">
        <v>33</v>
      </c>
      <c r="B13" s="532"/>
      <c r="C13" s="532"/>
      <c r="D13" s="532"/>
      <c r="E13" s="532"/>
      <c r="F13" s="532"/>
      <c r="G13" s="293">
        <v>0</v>
      </c>
      <c r="H13" s="293">
        <v>0</v>
      </c>
      <c r="I13" s="87"/>
      <c r="J13" s="6"/>
      <c r="K13" s="90"/>
    </row>
    <row r="14" spans="1:12" ht="14.25" customHeight="1" x14ac:dyDescent="0.15">
      <c r="A14" s="532" t="s">
        <v>34</v>
      </c>
      <c r="B14" s="532"/>
      <c r="C14" s="532"/>
      <c r="D14" s="532"/>
      <c r="E14" s="532"/>
      <c r="F14" s="532"/>
      <c r="G14" s="293">
        <v>0</v>
      </c>
      <c r="H14" s="293">
        <v>0</v>
      </c>
      <c r="I14" s="87"/>
      <c r="J14" s="6"/>
      <c r="K14" s="90"/>
    </row>
    <row r="15" spans="1:12" ht="15" customHeight="1" x14ac:dyDescent="0.15">
      <c r="A15" s="532" t="s">
        <v>35</v>
      </c>
      <c r="B15" s="532"/>
      <c r="C15" s="532"/>
      <c r="D15" s="532"/>
      <c r="E15" s="532"/>
      <c r="F15" s="532"/>
      <c r="G15" s="293">
        <v>0</v>
      </c>
      <c r="H15" s="293">
        <v>0</v>
      </c>
      <c r="I15" s="87"/>
      <c r="J15" s="6"/>
      <c r="K15" s="90"/>
    </row>
    <row r="16" spans="1:12" ht="12.75" x14ac:dyDescent="0.15">
      <c r="A16" s="532" t="s">
        <v>36</v>
      </c>
      <c r="B16" s="532"/>
      <c r="C16" s="532"/>
      <c r="D16" s="532"/>
      <c r="E16" s="532"/>
      <c r="F16" s="532"/>
      <c r="G16" s="293">
        <v>0</v>
      </c>
      <c r="H16" s="293">
        <v>0</v>
      </c>
      <c r="I16" s="87"/>
      <c r="J16" s="6"/>
      <c r="K16" s="90"/>
    </row>
    <row r="17" spans="1:11" ht="12.75" x14ac:dyDescent="0.15">
      <c r="A17" s="532" t="s">
        <v>37</v>
      </c>
      <c r="B17" s="532"/>
      <c r="C17" s="532"/>
      <c r="D17" s="532"/>
      <c r="E17" s="532"/>
      <c r="F17" s="532"/>
      <c r="G17" s="293">
        <v>446906</v>
      </c>
      <c r="H17" s="293">
        <v>476056</v>
      </c>
      <c r="I17" s="87"/>
      <c r="J17" s="6"/>
      <c r="K17" s="90"/>
    </row>
    <row r="18" spans="1:11" ht="43.15" customHeight="1" x14ac:dyDescent="0.15">
      <c r="A18" s="531" t="s">
        <v>38</v>
      </c>
      <c r="B18" s="531"/>
      <c r="C18" s="531"/>
      <c r="D18" s="531"/>
      <c r="E18" s="531"/>
      <c r="F18" s="531"/>
      <c r="G18" s="292">
        <f>G19+G20</f>
        <v>22779142</v>
      </c>
      <c r="H18" s="292">
        <f>H19+H20</f>
        <v>23913656</v>
      </c>
      <c r="I18" s="87"/>
      <c r="J18" s="6"/>
      <c r="K18" s="4"/>
    </row>
    <row r="19" spans="1:11" ht="26.25" customHeight="1" x14ac:dyDescent="0.15">
      <c r="A19" s="532" t="s">
        <v>39</v>
      </c>
      <c r="B19" s="532"/>
      <c r="C19" s="532"/>
      <c r="D19" s="532"/>
      <c r="E19" s="532"/>
      <c r="F19" s="532"/>
      <c r="G19" s="294">
        <v>0</v>
      </c>
      <c r="H19" s="294">
        <v>0</v>
      </c>
      <c r="I19" s="66"/>
      <c r="J19" s="6"/>
      <c r="K19" s="4"/>
    </row>
    <row r="20" spans="1:11" ht="26.25" customHeight="1" x14ac:dyDescent="0.15">
      <c r="A20" s="532" t="s">
        <v>40</v>
      </c>
      <c r="B20" s="532"/>
      <c r="C20" s="532"/>
      <c r="D20" s="532"/>
      <c r="E20" s="532"/>
      <c r="F20" s="532"/>
      <c r="G20" s="294">
        <v>22779142</v>
      </c>
      <c r="H20" s="294">
        <v>23913656</v>
      </c>
      <c r="I20" s="66"/>
      <c r="J20" s="6"/>
      <c r="K20" s="91"/>
    </row>
    <row r="21" spans="1:11" ht="12.75" x14ac:dyDescent="0.15">
      <c r="A21" s="531" t="s">
        <v>43</v>
      </c>
      <c r="B21" s="531"/>
      <c r="C21" s="531"/>
      <c r="D21" s="531"/>
      <c r="E21" s="531"/>
      <c r="F21" s="531"/>
      <c r="G21" s="292">
        <f>G26</f>
        <v>743</v>
      </c>
      <c r="H21" s="292">
        <f>H22+H23+H24+H25+H26</f>
        <v>0</v>
      </c>
      <c r="I21" s="67"/>
      <c r="J21" s="67"/>
      <c r="K21" s="67"/>
    </row>
    <row r="22" spans="1:11" ht="14.25" customHeight="1" x14ac:dyDescent="0.15">
      <c r="A22" s="532" t="s">
        <v>44</v>
      </c>
      <c r="B22" s="532"/>
      <c r="C22" s="532"/>
      <c r="D22" s="532"/>
      <c r="E22" s="532"/>
      <c r="F22" s="532"/>
      <c r="G22" s="293">
        <v>0</v>
      </c>
      <c r="H22" s="293">
        <v>0</v>
      </c>
      <c r="I22" s="67"/>
      <c r="J22" s="67"/>
      <c r="K22" s="67"/>
    </row>
    <row r="23" spans="1:11" ht="12.75" x14ac:dyDescent="0.15">
      <c r="A23" s="532" t="s">
        <v>45</v>
      </c>
      <c r="B23" s="532"/>
      <c r="C23" s="532"/>
      <c r="D23" s="532"/>
      <c r="E23" s="532"/>
      <c r="F23" s="532"/>
      <c r="G23" s="293">
        <v>0</v>
      </c>
      <c r="H23" s="293">
        <v>0</v>
      </c>
      <c r="I23" s="67"/>
      <c r="J23" s="67"/>
      <c r="K23" s="67"/>
    </row>
    <row r="24" spans="1:11" ht="12.75" x14ac:dyDescent="0.15">
      <c r="A24" s="532" t="s">
        <v>46</v>
      </c>
      <c r="B24" s="532"/>
      <c r="C24" s="532"/>
      <c r="D24" s="532"/>
      <c r="E24" s="532"/>
      <c r="F24" s="532"/>
      <c r="G24" s="293">
        <v>0</v>
      </c>
      <c r="H24" s="293">
        <v>0</v>
      </c>
      <c r="I24" s="67"/>
      <c r="J24" s="67"/>
      <c r="K24" s="67"/>
    </row>
    <row r="25" spans="1:11" ht="12.75" x14ac:dyDescent="0.15">
      <c r="A25" s="532" t="s">
        <v>47</v>
      </c>
      <c r="B25" s="532"/>
      <c r="C25" s="532"/>
      <c r="D25" s="532"/>
      <c r="E25" s="532"/>
      <c r="F25" s="532"/>
      <c r="G25" s="293">
        <v>0</v>
      </c>
      <c r="H25" s="293">
        <v>0</v>
      </c>
      <c r="I25" s="67"/>
      <c r="J25" s="67"/>
      <c r="K25" s="67"/>
    </row>
    <row r="26" spans="1:11" ht="12.75" x14ac:dyDescent="0.15">
      <c r="A26" s="532" t="s">
        <v>48</v>
      </c>
      <c r="B26" s="532"/>
      <c r="C26" s="532"/>
      <c r="D26" s="532"/>
      <c r="E26" s="532"/>
      <c r="F26" s="532"/>
      <c r="G26" s="293">
        <v>743</v>
      </c>
      <c r="H26" s="293">
        <v>0</v>
      </c>
      <c r="I26" s="67"/>
      <c r="J26" s="67"/>
      <c r="K26" s="67"/>
    </row>
    <row r="27" spans="1:11" ht="12.75" x14ac:dyDescent="0.15">
      <c r="A27" s="531"/>
      <c r="B27" s="531"/>
      <c r="C27" s="531"/>
      <c r="D27" s="531"/>
      <c r="E27" s="531"/>
      <c r="F27" s="531"/>
      <c r="G27" s="291"/>
      <c r="H27" s="291"/>
      <c r="I27" s="68"/>
      <c r="J27" s="6"/>
      <c r="K27" s="4"/>
    </row>
    <row r="28" spans="1:11" ht="12.75" x14ac:dyDescent="0.15">
      <c r="A28" s="531" t="s">
        <v>13</v>
      </c>
      <c r="B28" s="531"/>
      <c r="C28" s="531"/>
      <c r="D28" s="531"/>
      <c r="E28" s="531"/>
      <c r="F28" s="531"/>
      <c r="G28" s="295">
        <f>G10+G18+G21</f>
        <v>23226791</v>
      </c>
      <c r="H28" s="295">
        <f>H10+H18</f>
        <v>24389712</v>
      </c>
      <c r="I28" s="87"/>
      <c r="J28" s="6"/>
      <c r="K28" s="4"/>
    </row>
    <row r="29" spans="1:11" ht="12.75" x14ac:dyDescent="0.15">
      <c r="A29" s="534" t="s">
        <v>0</v>
      </c>
      <c r="B29" s="535"/>
      <c r="C29" s="535"/>
      <c r="D29" s="535"/>
      <c r="E29" s="535"/>
      <c r="F29" s="536"/>
      <c r="G29" s="291"/>
      <c r="H29" s="291"/>
      <c r="I29" s="7"/>
      <c r="J29" s="6"/>
      <c r="K29" s="1"/>
    </row>
    <row r="30" spans="1:11" ht="12.75" x14ac:dyDescent="0.15">
      <c r="A30" s="531" t="s">
        <v>14</v>
      </c>
      <c r="B30" s="531"/>
      <c r="C30" s="531"/>
      <c r="D30" s="531"/>
      <c r="E30" s="531"/>
      <c r="F30" s="531"/>
      <c r="G30" s="291"/>
      <c r="H30" s="291"/>
      <c r="I30" s="7"/>
      <c r="J30" s="6"/>
      <c r="K30" s="1"/>
    </row>
    <row r="31" spans="1:11" ht="12.75" x14ac:dyDescent="0.15">
      <c r="A31" s="541" t="s">
        <v>49</v>
      </c>
      <c r="B31" s="541"/>
      <c r="C31" s="541"/>
      <c r="D31" s="541"/>
      <c r="E31" s="541"/>
      <c r="F31" s="541"/>
      <c r="G31" s="296">
        <f>SUM(G32:G34)</f>
        <v>20866500</v>
      </c>
      <c r="H31" s="296">
        <f>SUM(H32:H34)</f>
        <v>23905592</v>
      </c>
      <c r="I31" s="87"/>
      <c r="J31" s="6"/>
      <c r="K31" s="1"/>
    </row>
    <row r="32" spans="1:11" ht="12.75" x14ac:dyDescent="0.15">
      <c r="A32" s="532" t="s">
        <v>50</v>
      </c>
      <c r="B32" s="532"/>
      <c r="C32" s="532"/>
      <c r="D32" s="532"/>
      <c r="E32" s="532"/>
      <c r="F32" s="532"/>
      <c r="G32" s="297">
        <v>18524417</v>
      </c>
      <c r="H32" s="297">
        <v>21891862</v>
      </c>
      <c r="I32" s="66"/>
      <c r="J32" s="6"/>
      <c r="K32" s="1"/>
    </row>
    <row r="33" spans="1:12" ht="12.75" x14ac:dyDescent="0.15">
      <c r="A33" s="532" t="s">
        <v>51</v>
      </c>
      <c r="B33" s="532"/>
      <c r="C33" s="532"/>
      <c r="D33" s="532"/>
      <c r="E33" s="532"/>
      <c r="F33" s="532"/>
      <c r="G33" s="297">
        <v>1781839</v>
      </c>
      <c r="H33" s="297">
        <v>1481364</v>
      </c>
      <c r="I33" s="66"/>
      <c r="J33" s="6"/>
      <c r="K33" s="30"/>
    </row>
    <row r="34" spans="1:12" ht="12.75" x14ac:dyDescent="0.15">
      <c r="A34" s="532" t="s">
        <v>52</v>
      </c>
      <c r="B34" s="532"/>
      <c r="C34" s="532"/>
      <c r="D34" s="532"/>
      <c r="E34" s="532"/>
      <c r="F34" s="532"/>
      <c r="G34" s="297">
        <v>560244</v>
      </c>
      <c r="H34" s="297">
        <v>532366</v>
      </c>
      <c r="I34" s="66"/>
      <c r="J34" s="6"/>
      <c r="K34" s="30"/>
    </row>
    <row r="35" spans="1:12" ht="12.75" x14ac:dyDescent="0.15">
      <c r="A35" s="531" t="s">
        <v>53</v>
      </c>
      <c r="B35" s="531"/>
      <c r="C35" s="531"/>
      <c r="D35" s="531"/>
      <c r="E35" s="531"/>
      <c r="F35" s="531"/>
      <c r="G35" s="298">
        <f>SUM(G36:G44)</f>
        <v>0</v>
      </c>
      <c r="H35" s="298">
        <f>SUM(H36:H44)</f>
        <v>0</v>
      </c>
      <c r="I35" s="92"/>
      <c r="J35" s="65"/>
      <c r="K35" s="65"/>
    </row>
    <row r="36" spans="1:12" ht="12.75" x14ac:dyDescent="0.15">
      <c r="A36" s="532" t="s">
        <v>54</v>
      </c>
      <c r="B36" s="532"/>
      <c r="C36" s="532"/>
      <c r="D36" s="532"/>
      <c r="E36" s="532"/>
      <c r="F36" s="532"/>
      <c r="G36" s="299">
        <v>0</v>
      </c>
      <c r="H36" s="299">
        <v>0</v>
      </c>
      <c r="I36" s="91"/>
      <c r="J36" s="4"/>
      <c r="K36" s="4"/>
    </row>
    <row r="37" spans="1:12" ht="12.75" x14ac:dyDescent="0.15">
      <c r="A37" s="532" t="s">
        <v>55</v>
      </c>
      <c r="B37" s="532"/>
      <c r="C37" s="532"/>
      <c r="D37" s="532"/>
      <c r="E37" s="532"/>
      <c r="F37" s="532"/>
      <c r="G37" s="299">
        <v>0</v>
      </c>
      <c r="H37" s="299">
        <v>0</v>
      </c>
      <c r="I37" s="91"/>
      <c r="J37" s="4"/>
      <c r="K37" s="4"/>
    </row>
    <row r="38" spans="1:12" ht="12.75" x14ac:dyDescent="0.15">
      <c r="A38" s="532" t="s">
        <v>56</v>
      </c>
      <c r="B38" s="532"/>
      <c r="C38" s="532"/>
      <c r="D38" s="532"/>
      <c r="E38" s="532"/>
      <c r="F38" s="532"/>
      <c r="G38" s="299">
        <v>0</v>
      </c>
      <c r="H38" s="299">
        <v>0</v>
      </c>
      <c r="I38" s="91"/>
      <c r="J38" s="4"/>
      <c r="K38" s="4"/>
    </row>
    <row r="39" spans="1:12" ht="12.75" x14ac:dyDescent="0.15">
      <c r="A39" s="532" t="s">
        <v>57</v>
      </c>
      <c r="B39" s="532"/>
      <c r="C39" s="532"/>
      <c r="D39" s="532"/>
      <c r="E39" s="532"/>
      <c r="F39" s="532"/>
      <c r="G39" s="299">
        <v>0</v>
      </c>
      <c r="H39" s="299">
        <v>0</v>
      </c>
      <c r="I39" s="91"/>
      <c r="J39" s="4"/>
      <c r="K39" s="4"/>
      <c r="L39" s="2"/>
    </row>
    <row r="40" spans="1:12" ht="12.75" x14ac:dyDescent="0.15">
      <c r="A40" s="532" t="s">
        <v>58</v>
      </c>
      <c r="B40" s="532"/>
      <c r="C40" s="532"/>
      <c r="D40" s="532"/>
      <c r="E40" s="532"/>
      <c r="F40" s="532"/>
      <c r="G40" s="297">
        <v>0</v>
      </c>
      <c r="H40" s="297">
        <v>0</v>
      </c>
      <c r="I40" s="87"/>
      <c r="J40" s="6"/>
      <c r="K40" s="1"/>
    </row>
    <row r="41" spans="1:12" ht="12.75" customHeight="1" x14ac:dyDescent="0.15">
      <c r="A41" s="532" t="s">
        <v>59</v>
      </c>
      <c r="B41" s="532"/>
      <c r="C41" s="532"/>
      <c r="D41" s="532"/>
      <c r="E41" s="532"/>
      <c r="F41" s="532"/>
      <c r="G41" s="300">
        <v>0</v>
      </c>
      <c r="H41" s="300">
        <v>0</v>
      </c>
      <c r="I41" s="7"/>
      <c r="J41" s="6"/>
      <c r="K41" s="1"/>
    </row>
    <row r="42" spans="1:12" ht="12.75" x14ac:dyDescent="0.15">
      <c r="A42" s="532" t="s">
        <v>60</v>
      </c>
      <c r="B42" s="532"/>
      <c r="C42" s="532"/>
      <c r="D42" s="532"/>
      <c r="E42" s="532"/>
      <c r="F42" s="532"/>
      <c r="G42" s="297">
        <v>0</v>
      </c>
      <c r="H42" s="297">
        <v>0</v>
      </c>
      <c r="I42" s="87"/>
      <c r="J42" s="6"/>
      <c r="K42" s="1"/>
    </row>
    <row r="43" spans="1:12" ht="12.75" x14ac:dyDescent="0.15">
      <c r="A43" s="533" t="s">
        <v>61</v>
      </c>
      <c r="B43" s="533"/>
      <c r="C43" s="533"/>
      <c r="D43" s="533"/>
      <c r="E43" s="533"/>
      <c r="F43" s="533"/>
      <c r="G43" s="300">
        <v>0</v>
      </c>
      <c r="H43" s="300">
        <v>0</v>
      </c>
      <c r="I43" s="1"/>
      <c r="J43" s="1"/>
      <c r="K43" s="1"/>
    </row>
    <row r="44" spans="1:12" ht="12.75" x14ac:dyDescent="0.15">
      <c r="A44" s="533" t="s">
        <v>62</v>
      </c>
      <c r="B44" s="533"/>
      <c r="C44" s="533"/>
      <c r="D44" s="533"/>
      <c r="E44" s="533"/>
      <c r="F44" s="533"/>
      <c r="G44" s="300">
        <v>0</v>
      </c>
      <c r="H44" s="300">
        <v>0</v>
      </c>
      <c r="I44" s="1"/>
      <c r="J44" s="1"/>
      <c r="K44" s="1"/>
    </row>
    <row r="45" spans="1:12" ht="12.75" x14ac:dyDescent="0.15">
      <c r="A45" s="530" t="s">
        <v>63</v>
      </c>
      <c r="B45" s="530"/>
      <c r="C45" s="530"/>
      <c r="D45" s="530"/>
      <c r="E45" s="530"/>
      <c r="F45" s="530"/>
      <c r="G45" s="301">
        <f>SUM(G46:G48)</f>
        <v>0</v>
      </c>
      <c r="H45" s="301">
        <f>SUM(H46:H48)</f>
        <v>0</v>
      </c>
      <c r="I45" s="1"/>
      <c r="J45" s="1"/>
      <c r="K45" s="1"/>
    </row>
    <row r="46" spans="1:12" ht="12.75" x14ac:dyDescent="0.15">
      <c r="A46" s="525" t="s">
        <v>64</v>
      </c>
      <c r="B46" s="525"/>
      <c r="C46" s="525"/>
      <c r="D46" s="525"/>
      <c r="E46" s="525"/>
      <c r="F46" s="525"/>
      <c r="G46" s="302">
        <v>0</v>
      </c>
      <c r="H46" s="302">
        <v>0</v>
      </c>
    </row>
    <row r="47" spans="1:12" ht="12.75" x14ac:dyDescent="0.15">
      <c r="A47" s="525" t="s">
        <v>65</v>
      </c>
      <c r="B47" s="525"/>
      <c r="C47" s="525"/>
      <c r="D47" s="525"/>
      <c r="E47" s="525"/>
      <c r="F47" s="525"/>
      <c r="G47" s="302">
        <v>0</v>
      </c>
      <c r="H47" s="302">
        <v>0</v>
      </c>
    </row>
    <row r="48" spans="1:12" ht="12.75" x14ac:dyDescent="0.15">
      <c r="A48" s="525" t="s">
        <v>66</v>
      </c>
      <c r="B48" s="525"/>
      <c r="C48" s="525"/>
      <c r="D48" s="525"/>
      <c r="E48" s="525"/>
      <c r="F48" s="525"/>
      <c r="G48" s="302">
        <v>0</v>
      </c>
      <c r="H48" s="302">
        <v>0</v>
      </c>
    </row>
    <row r="49" spans="1:8" ht="12.75" x14ac:dyDescent="0.15">
      <c r="A49" s="524" t="s">
        <v>67</v>
      </c>
      <c r="B49" s="524"/>
      <c r="C49" s="524"/>
      <c r="D49" s="524"/>
      <c r="E49" s="524"/>
      <c r="F49" s="524"/>
      <c r="G49" s="303">
        <f>SUM(G50:G54)</f>
        <v>0</v>
      </c>
      <c r="H49" s="303">
        <f>SUM(H50:H54)</f>
        <v>0</v>
      </c>
    </row>
    <row r="50" spans="1:8" ht="12.75" x14ac:dyDescent="0.15">
      <c r="A50" s="525" t="s">
        <v>68</v>
      </c>
      <c r="B50" s="525"/>
      <c r="C50" s="525"/>
      <c r="D50" s="525"/>
      <c r="E50" s="525"/>
      <c r="F50" s="525"/>
      <c r="G50" s="302">
        <v>0</v>
      </c>
      <c r="H50" s="302">
        <v>0</v>
      </c>
    </row>
    <row r="51" spans="1:8" ht="12.75" x14ac:dyDescent="0.15">
      <c r="A51" s="525" t="s">
        <v>69</v>
      </c>
      <c r="B51" s="525"/>
      <c r="C51" s="525"/>
      <c r="D51" s="525"/>
      <c r="E51" s="525"/>
      <c r="F51" s="525"/>
      <c r="G51" s="302">
        <v>0</v>
      </c>
      <c r="H51" s="302">
        <v>0</v>
      </c>
    </row>
    <row r="52" spans="1:8" ht="12.75" x14ac:dyDescent="0.15">
      <c r="A52" s="525" t="s">
        <v>70</v>
      </c>
      <c r="B52" s="525"/>
      <c r="C52" s="525"/>
      <c r="D52" s="525"/>
      <c r="E52" s="525"/>
      <c r="F52" s="525"/>
      <c r="G52" s="302">
        <v>0</v>
      </c>
      <c r="H52" s="302">
        <v>0</v>
      </c>
    </row>
    <row r="53" spans="1:8" ht="12.75" x14ac:dyDescent="0.15">
      <c r="A53" s="525" t="s">
        <v>71</v>
      </c>
      <c r="B53" s="525"/>
      <c r="C53" s="525"/>
      <c r="D53" s="525"/>
      <c r="E53" s="525"/>
      <c r="F53" s="525"/>
      <c r="G53" s="302">
        <v>0</v>
      </c>
      <c r="H53" s="302">
        <v>0</v>
      </c>
    </row>
    <row r="54" spans="1:8" ht="12.75" x14ac:dyDescent="0.15">
      <c r="A54" s="525" t="s">
        <v>72</v>
      </c>
      <c r="B54" s="525"/>
      <c r="C54" s="525"/>
      <c r="D54" s="525"/>
      <c r="E54" s="525"/>
      <c r="F54" s="525"/>
      <c r="G54" s="302">
        <v>0</v>
      </c>
      <c r="H54" s="302">
        <v>0</v>
      </c>
    </row>
    <row r="55" spans="1:8" ht="12.75" x14ac:dyDescent="0.15">
      <c r="A55" s="524" t="s">
        <v>73</v>
      </c>
      <c r="B55" s="524"/>
      <c r="C55" s="524"/>
      <c r="D55" s="524"/>
      <c r="E55" s="524"/>
      <c r="F55" s="524"/>
      <c r="G55" s="303">
        <f>SUM(G56:G61)</f>
        <v>0</v>
      </c>
      <c r="H55" s="303">
        <f>SUM(H56:H61)</f>
        <v>0</v>
      </c>
    </row>
    <row r="56" spans="1:8" ht="12.75" x14ac:dyDescent="0.15">
      <c r="A56" s="525" t="s">
        <v>74</v>
      </c>
      <c r="B56" s="525"/>
      <c r="C56" s="525"/>
      <c r="D56" s="525"/>
      <c r="E56" s="525"/>
      <c r="F56" s="525"/>
      <c r="G56" s="302">
        <v>0</v>
      </c>
      <c r="H56" s="302">
        <v>0</v>
      </c>
    </row>
    <row r="57" spans="1:8" ht="12.75" x14ac:dyDescent="0.15">
      <c r="A57" s="525" t="s">
        <v>75</v>
      </c>
      <c r="B57" s="525"/>
      <c r="C57" s="525"/>
      <c r="D57" s="525"/>
      <c r="E57" s="525"/>
      <c r="F57" s="525"/>
      <c r="G57" s="302">
        <v>0</v>
      </c>
      <c r="H57" s="302">
        <v>0</v>
      </c>
    </row>
    <row r="58" spans="1:8" ht="12.75" x14ac:dyDescent="0.15">
      <c r="A58" s="525" t="s">
        <v>76</v>
      </c>
      <c r="B58" s="525"/>
      <c r="C58" s="525"/>
      <c r="D58" s="525"/>
      <c r="E58" s="525"/>
      <c r="F58" s="525"/>
      <c r="G58" s="302">
        <v>0</v>
      </c>
      <c r="H58" s="302">
        <v>0</v>
      </c>
    </row>
    <row r="59" spans="1:8" ht="12.75" x14ac:dyDescent="0.15">
      <c r="A59" s="525" t="s">
        <v>77</v>
      </c>
      <c r="B59" s="525"/>
      <c r="C59" s="525"/>
      <c r="D59" s="525"/>
      <c r="E59" s="525"/>
      <c r="F59" s="525"/>
      <c r="G59" s="302">
        <v>0</v>
      </c>
      <c r="H59" s="302">
        <v>0</v>
      </c>
    </row>
    <row r="60" spans="1:8" ht="12.75" x14ac:dyDescent="0.15">
      <c r="A60" s="525" t="s">
        <v>78</v>
      </c>
      <c r="B60" s="525"/>
      <c r="C60" s="525"/>
      <c r="D60" s="525"/>
      <c r="E60" s="525"/>
      <c r="F60" s="525"/>
      <c r="G60" s="302">
        <v>0</v>
      </c>
      <c r="H60" s="302">
        <v>0</v>
      </c>
    </row>
    <row r="61" spans="1:8" ht="12.75" x14ac:dyDescent="0.15">
      <c r="A61" s="525" t="s">
        <v>79</v>
      </c>
      <c r="B61" s="525"/>
      <c r="C61" s="525"/>
      <c r="D61" s="525"/>
      <c r="E61" s="525"/>
      <c r="F61" s="525"/>
      <c r="G61" s="302">
        <v>0</v>
      </c>
      <c r="H61" s="302">
        <v>0</v>
      </c>
    </row>
    <row r="62" spans="1:8" ht="12.75" x14ac:dyDescent="0.15">
      <c r="A62" s="524" t="s">
        <v>80</v>
      </c>
      <c r="B62" s="524"/>
      <c r="C62" s="524"/>
      <c r="D62" s="524"/>
      <c r="E62" s="524"/>
      <c r="F62" s="524"/>
      <c r="G62" s="303">
        <f>G63</f>
        <v>0</v>
      </c>
      <c r="H62" s="303">
        <f>H63</f>
        <v>0</v>
      </c>
    </row>
    <row r="63" spans="1:8" ht="12.75" x14ac:dyDescent="0.15">
      <c r="A63" s="525" t="s">
        <v>81</v>
      </c>
      <c r="B63" s="525"/>
      <c r="C63" s="525"/>
      <c r="D63" s="525"/>
      <c r="E63" s="525"/>
      <c r="F63" s="525"/>
      <c r="G63" s="302">
        <v>0</v>
      </c>
      <c r="H63" s="302">
        <v>0</v>
      </c>
    </row>
    <row r="64" spans="1:8" ht="6.75" customHeight="1" x14ac:dyDescent="0.15">
      <c r="A64" s="526"/>
      <c r="B64" s="526"/>
      <c r="C64" s="526"/>
      <c r="D64" s="526"/>
      <c r="E64" s="526"/>
      <c r="F64" s="526"/>
      <c r="G64" s="302"/>
      <c r="H64" s="302"/>
    </row>
    <row r="65" spans="1:8" ht="12.75" x14ac:dyDescent="0.15">
      <c r="A65" s="524" t="s">
        <v>82</v>
      </c>
      <c r="B65" s="524"/>
      <c r="C65" s="524"/>
      <c r="D65" s="524"/>
      <c r="E65" s="524"/>
      <c r="F65" s="524"/>
      <c r="G65" s="302">
        <f>G31+G35+G45+G49+G55+G62</f>
        <v>20866500</v>
      </c>
      <c r="H65" s="302">
        <f>H31+H35+H45+H49+H55+H62</f>
        <v>23905592</v>
      </c>
    </row>
    <row r="66" spans="1:8" ht="3.75" customHeight="1" x14ac:dyDescent="0.15">
      <c r="A66" s="527"/>
      <c r="B66" s="528"/>
      <c r="C66" s="528"/>
      <c r="D66" s="528"/>
      <c r="E66" s="528"/>
      <c r="F66" s="529"/>
      <c r="G66" s="302"/>
      <c r="H66" s="302"/>
    </row>
    <row r="67" spans="1:8" ht="14.25" customHeight="1" x14ac:dyDescent="0.15">
      <c r="A67" s="524" t="s">
        <v>15</v>
      </c>
      <c r="B67" s="524"/>
      <c r="C67" s="524"/>
      <c r="D67" s="524"/>
      <c r="E67" s="524"/>
      <c r="F67" s="524"/>
      <c r="G67" s="302">
        <f>G28-G65</f>
        <v>2360291</v>
      </c>
      <c r="H67" s="302">
        <f>H28-H65</f>
        <v>484120</v>
      </c>
    </row>
    <row r="68" spans="1:8" ht="12.75" x14ac:dyDescent="0.15">
      <c r="A68" s="540"/>
      <c r="B68" s="540"/>
      <c r="C68" s="540"/>
      <c r="D68" s="540"/>
      <c r="E68" s="540"/>
      <c r="F68" s="540"/>
    </row>
    <row r="69" spans="1:8" ht="12.75" x14ac:dyDescent="0.15">
      <c r="A69" s="104"/>
      <c r="B69" s="104"/>
      <c r="C69" s="104"/>
      <c r="D69" s="104"/>
      <c r="E69" s="104"/>
      <c r="F69" s="104"/>
    </row>
    <row r="70" spans="1:8" ht="12.75" x14ac:dyDescent="0.15">
      <c r="A70" s="104"/>
      <c r="B70" s="104"/>
      <c r="C70" s="104"/>
      <c r="D70" s="104"/>
      <c r="E70" s="104"/>
      <c r="F70" s="104"/>
    </row>
    <row r="71" spans="1:8" ht="12.75" x14ac:dyDescent="0.15">
      <c r="A71" s="104"/>
      <c r="B71" s="104"/>
      <c r="C71" s="104"/>
      <c r="D71" s="104"/>
      <c r="E71" s="104"/>
      <c r="F71" s="104"/>
    </row>
    <row r="72" spans="1:8" ht="12.75" x14ac:dyDescent="0.15">
      <c r="A72" s="104"/>
      <c r="B72" s="104"/>
      <c r="C72" s="104"/>
      <c r="D72" s="104"/>
      <c r="E72" s="104"/>
      <c r="F72" s="104"/>
    </row>
    <row r="73" spans="1:8" ht="12.75" x14ac:dyDescent="0.15">
      <c r="A73" s="104"/>
      <c r="B73" s="104"/>
      <c r="C73" s="104"/>
      <c r="D73" s="104"/>
      <c r="E73" s="104"/>
      <c r="F73" s="104"/>
    </row>
    <row r="74" spans="1:8" ht="12.75" x14ac:dyDescent="0.15">
      <c r="A74" s="104"/>
      <c r="B74" s="104"/>
      <c r="C74" s="104"/>
      <c r="D74" s="104"/>
      <c r="E74" s="104"/>
      <c r="F74" s="104"/>
    </row>
  </sheetData>
  <mergeCells count="61"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45:F45"/>
    <mergeCell ref="A46:F46"/>
    <mergeCell ref="A55:F55"/>
    <mergeCell ref="A56:F56"/>
    <mergeCell ref="A57:F57"/>
    <mergeCell ref="A49:F49"/>
    <mergeCell ref="A58:F58"/>
    <mergeCell ref="A59:F59"/>
    <mergeCell ref="A50:F50"/>
    <mergeCell ref="A51:F51"/>
    <mergeCell ref="A52:F52"/>
    <mergeCell ref="A53:F53"/>
    <mergeCell ref="A54:F54"/>
    <mergeCell ref="A65:F65"/>
    <mergeCell ref="A67:F67"/>
    <mergeCell ref="A60:F60"/>
    <mergeCell ref="A62:F62"/>
    <mergeCell ref="A63:F63"/>
    <mergeCell ref="A64:F64"/>
    <mergeCell ref="A61:F61"/>
    <mergeCell ref="A66:F66"/>
  </mergeCells>
  <pageMargins left="0.70866141732283472" right="0.70866141732283472" top="0.74803149606299213" bottom="0.74803149606299213" header="0.31496062992125984" footer="0.31496062992125984"/>
  <pageSetup paperSize="9" scale="60" orientation="portrait" horizontalDpi="360" verticalDpi="36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8"/>
  <sheetViews>
    <sheetView topLeftCell="A46" workbookViewId="0">
      <selection activeCell="I65" sqref="I65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0.1640625" bestFit="1" customWidth="1"/>
    <col min="12" max="12" width="2.1640625" customWidth="1"/>
    <col min="13" max="13" width="17.33203125" customWidth="1"/>
    <col min="14" max="14" width="6.1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0.6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</row>
    <row r="2" spans="1:24" ht="9.9499999999999993" customHeight="1" x14ac:dyDescent="0.1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</row>
    <row r="3" spans="1:24" ht="9.9499999999999993" customHeight="1" x14ac:dyDescent="0.1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</row>
    <row r="4" spans="1:24" ht="12.75" x14ac:dyDescent="0.15">
      <c r="A4" s="46"/>
      <c r="B4" s="46"/>
      <c r="C4" s="46"/>
      <c r="D4" s="46"/>
      <c r="E4" s="46"/>
      <c r="F4" s="546"/>
      <c r="G4" s="546"/>
      <c r="H4" s="546"/>
      <c r="I4" s="547"/>
      <c r="J4" s="547"/>
      <c r="K4" s="547"/>
      <c r="L4" s="547"/>
      <c r="M4" s="547"/>
      <c r="N4" s="548"/>
      <c r="O4" s="547"/>
      <c r="P4" s="547"/>
      <c r="Q4" s="547"/>
      <c r="R4" s="547"/>
      <c r="S4" s="547"/>
      <c r="T4" s="547"/>
      <c r="U4" s="46"/>
    </row>
    <row r="5" spans="1:24" ht="12.75" x14ac:dyDescent="0.15">
      <c r="A5" s="46"/>
      <c r="B5" s="46"/>
      <c r="C5" s="46"/>
      <c r="D5" s="46"/>
      <c r="E5" s="46"/>
      <c r="F5" s="546"/>
      <c r="G5" s="546"/>
      <c r="H5" s="546"/>
      <c r="I5" s="549"/>
      <c r="J5" s="549"/>
      <c r="K5" s="549"/>
      <c r="L5" s="549"/>
      <c r="M5" s="549"/>
      <c r="N5" s="550"/>
      <c r="O5" s="549"/>
      <c r="P5" s="549"/>
      <c r="Q5" s="549"/>
      <c r="R5" s="549"/>
      <c r="S5" s="46"/>
      <c r="T5" s="46"/>
      <c r="U5" s="46"/>
    </row>
    <row r="6" spans="1:24" ht="12.75" x14ac:dyDescent="0.15">
      <c r="A6" s="46"/>
      <c r="B6" s="46"/>
      <c r="C6" s="46"/>
      <c r="D6" s="46"/>
      <c r="E6" s="46"/>
      <c r="F6" s="46"/>
      <c r="G6" s="46"/>
      <c r="H6" s="46"/>
      <c r="I6" s="47"/>
      <c r="J6" s="47"/>
      <c r="K6" s="47"/>
      <c r="L6" s="47"/>
      <c r="M6" s="47"/>
      <c r="N6" s="47"/>
      <c r="O6" s="47"/>
      <c r="P6" s="47"/>
      <c r="Q6" s="47"/>
      <c r="R6" s="47"/>
      <c r="S6" s="46"/>
      <c r="T6" s="46"/>
      <c r="U6" s="46"/>
    </row>
    <row r="7" spans="1:24" ht="12.75" x14ac:dyDescent="0.15">
      <c r="A7" s="159"/>
      <c r="B7" s="159"/>
      <c r="C7" s="159"/>
      <c r="D7" s="159"/>
      <c r="E7" s="159"/>
      <c r="F7" s="159"/>
      <c r="G7" s="159"/>
      <c r="H7" s="159"/>
      <c r="I7" s="160"/>
      <c r="J7" s="160"/>
      <c r="K7" s="160"/>
      <c r="L7" s="160"/>
      <c r="M7" s="160"/>
      <c r="N7" s="160"/>
      <c r="O7" s="160"/>
      <c r="P7" s="160"/>
      <c r="Q7" s="160"/>
      <c r="R7" s="160"/>
      <c r="S7" s="159"/>
      <c r="T7" s="159"/>
      <c r="U7" s="159"/>
    </row>
    <row r="8" spans="1:24" ht="12.75" x14ac:dyDescent="0.15">
      <c r="A8" s="159"/>
      <c r="B8" s="159"/>
      <c r="C8" s="159"/>
      <c r="D8" s="159"/>
      <c r="E8" s="159"/>
      <c r="F8" s="159"/>
      <c r="G8" s="159"/>
      <c r="H8" s="159"/>
      <c r="I8" s="160"/>
      <c r="J8" s="160"/>
      <c r="K8" s="160"/>
      <c r="L8" s="160"/>
      <c r="M8" s="160"/>
      <c r="N8" s="160"/>
      <c r="O8" s="160"/>
      <c r="P8" s="160"/>
      <c r="Q8" s="160"/>
      <c r="R8" s="160"/>
      <c r="S8" s="159"/>
      <c r="T8" s="159"/>
      <c r="U8" s="159"/>
    </row>
    <row r="9" spans="1:24" ht="12.75" x14ac:dyDescent="0.2">
      <c r="A9" s="46"/>
      <c r="B9" s="46"/>
      <c r="C9" s="46"/>
      <c r="D9" s="46"/>
      <c r="E9" s="46"/>
      <c r="F9" s="46"/>
      <c r="G9" s="46"/>
      <c r="H9" s="46"/>
      <c r="I9" s="46"/>
      <c r="J9" s="46"/>
      <c r="K9" s="48">
        <v>2023</v>
      </c>
      <c r="L9" s="551">
        <v>2022</v>
      </c>
      <c r="M9" s="551"/>
      <c r="N9" s="49"/>
      <c r="O9" s="46"/>
      <c r="P9" s="46"/>
      <c r="Q9" s="48">
        <v>2023</v>
      </c>
      <c r="R9" s="551">
        <v>2022</v>
      </c>
      <c r="S9" s="551"/>
      <c r="T9" s="551"/>
      <c r="U9" s="551"/>
    </row>
    <row r="10" spans="1:24" ht="12.75" x14ac:dyDescent="0.15">
      <c r="A10" s="46"/>
      <c r="B10" s="46"/>
      <c r="C10" s="46"/>
      <c r="D10" s="46"/>
      <c r="E10" s="46"/>
      <c r="F10" s="542" t="s">
        <v>1</v>
      </c>
      <c r="G10" s="542"/>
      <c r="H10" s="542"/>
      <c r="I10" s="542"/>
      <c r="J10" s="542"/>
      <c r="K10" s="71"/>
      <c r="L10" s="71"/>
      <c r="M10" s="71"/>
      <c r="N10" s="71"/>
      <c r="O10" s="542" t="s">
        <v>2</v>
      </c>
      <c r="P10" s="542"/>
      <c r="Q10" s="71"/>
      <c r="R10" s="71"/>
      <c r="S10" s="71"/>
      <c r="T10" s="71"/>
      <c r="U10" s="71"/>
    </row>
    <row r="11" spans="1:24" ht="12.75" x14ac:dyDescent="0.15">
      <c r="A11" s="46"/>
      <c r="B11" s="46"/>
      <c r="C11" s="46"/>
      <c r="D11" s="46"/>
      <c r="E11" s="46"/>
      <c r="F11" s="552" t="s">
        <v>83</v>
      </c>
      <c r="G11" s="552"/>
      <c r="H11" s="552"/>
      <c r="I11" s="552"/>
      <c r="J11" s="552"/>
      <c r="K11" s="72"/>
      <c r="L11" s="553"/>
      <c r="M11" s="553"/>
      <c r="N11" s="73"/>
      <c r="O11" s="554" t="s">
        <v>102</v>
      </c>
      <c r="P11" s="554"/>
      <c r="Q11" s="72"/>
      <c r="R11" s="553"/>
      <c r="S11" s="553"/>
      <c r="T11" s="553"/>
      <c r="U11" s="553"/>
    </row>
    <row r="12" spans="1:24" ht="12.75" x14ac:dyDescent="0.15">
      <c r="A12" s="46"/>
      <c r="B12" s="46"/>
      <c r="C12" s="46"/>
      <c r="D12" s="46"/>
      <c r="E12" s="46"/>
      <c r="F12" s="543" t="s">
        <v>84</v>
      </c>
      <c r="G12" s="543"/>
      <c r="H12" s="543"/>
      <c r="I12" s="543"/>
      <c r="J12" s="543"/>
      <c r="K12" s="74">
        <v>6578848</v>
      </c>
      <c r="L12" s="544">
        <v>4501815</v>
      </c>
      <c r="M12" s="544"/>
      <c r="N12" s="75"/>
      <c r="O12" s="545" t="s">
        <v>103</v>
      </c>
      <c r="P12" s="545"/>
      <c r="Q12" s="74">
        <v>4746407</v>
      </c>
      <c r="R12" s="544">
        <v>4085742</v>
      </c>
      <c r="S12" s="544"/>
      <c r="T12" s="544"/>
      <c r="U12" s="544"/>
      <c r="V12" s="24"/>
      <c r="W12" s="24"/>
      <c r="X12" s="25"/>
    </row>
    <row r="13" spans="1:24" ht="12.75" x14ac:dyDescent="0.15">
      <c r="A13" s="46"/>
      <c r="B13" s="46"/>
      <c r="C13" s="46"/>
      <c r="D13" s="46"/>
      <c r="E13" s="46"/>
      <c r="F13" s="543" t="s">
        <v>85</v>
      </c>
      <c r="G13" s="543"/>
      <c r="H13" s="543"/>
      <c r="I13" s="543"/>
      <c r="J13" s="543"/>
      <c r="K13" s="74">
        <v>1064807</v>
      </c>
      <c r="L13" s="544">
        <v>25000</v>
      </c>
      <c r="M13" s="544"/>
      <c r="N13" s="75"/>
      <c r="O13" s="545" t="s">
        <v>104</v>
      </c>
      <c r="P13" s="545"/>
      <c r="Q13" s="74">
        <v>10524</v>
      </c>
      <c r="R13" s="544">
        <v>5359</v>
      </c>
      <c r="S13" s="544"/>
      <c r="T13" s="544"/>
      <c r="U13" s="544"/>
      <c r="V13" s="25">
        <f>Q13-R13</f>
        <v>5165</v>
      </c>
      <c r="W13" s="24"/>
      <c r="X13" s="25"/>
    </row>
    <row r="14" spans="1:24" ht="12.75" x14ac:dyDescent="0.15">
      <c r="A14" s="46"/>
      <c r="B14" s="46"/>
      <c r="C14" s="46"/>
      <c r="D14" s="46"/>
      <c r="E14" s="46"/>
      <c r="F14" s="543" t="s">
        <v>86</v>
      </c>
      <c r="G14" s="543"/>
      <c r="H14" s="543"/>
      <c r="I14" s="543"/>
      <c r="J14" s="543"/>
      <c r="K14" s="74">
        <v>2893</v>
      </c>
      <c r="L14" s="544">
        <v>0</v>
      </c>
      <c r="M14" s="544"/>
      <c r="N14" s="75"/>
      <c r="O14" s="545" t="s">
        <v>105</v>
      </c>
      <c r="P14" s="545"/>
      <c r="Q14" s="74">
        <v>0</v>
      </c>
      <c r="R14" s="544">
        <v>0</v>
      </c>
      <c r="S14" s="544"/>
      <c r="T14" s="544"/>
      <c r="U14" s="544"/>
      <c r="V14" s="24"/>
      <c r="W14" s="24"/>
      <c r="X14" s="25"/>
    </row>
    <row r="15" spans="1:24" ht="12.75" x14ac:dyDescent="0.15">
      <c r="A15" s="46"/>
      <c r="B15" s="46"/>
      <c r="C15" s="46"/>
      <c r="D15" s="46"/>
      <c r="E15" s="46"/>
      <c r="F15" s="543" t="s">
        <v>87</v>
      </c>
      <c r="G15" s="543"/>
      <c r="H15" s="543"/>
      <c r="I15" s="543"/>
      <c r="J15" s="543"/>
      <c r="K15" s="74">
        <v>0</v>
      </c>
      <c r="L15" s="544">
        <v>0</v>
      </c>
      <c r="M15" s="544"/>
      <c r="N15" s="75"/>
      <c r="O15" s="545" t="s">
        <v>106</v>
      </c>
      <c r="P15" s="545"/>
      <c r="Q15" s="74">
        <v>0</v>
      </c>
      <c r="R15" s="544">
        <v>0</v>
      </c>
      <c r="S15" s="544"/>
      <c r="T15" s="544"/>
      <c r="U15" s="544"/>
      <c r="V15" s="24"/>
      <c r="W15" s="24"/>
      <c r="X15" s="25"/>
    </row>
    <row r="16" spans="1:24" ht="12.75" x14ac:dyDescent="0.15">
      <c r="A16" s="46"/>
      <c r="B16" s="46"/>
      <c r="C16" s="46"/>
      <c r="D16" s="46"/>
      <c r="E16" s="46"/>
      <c r="F16" s="543" t="s">
        <v>88</v>
      </c>
      <c r="G16" s="543"/>
      <c r="H16" s="543"/>
      <c r="I16" s="543"/>
      <c r="J16" s="543"/>
      <c r="K16" s="74">
        <v>0</v>
      </c>
      <c r="L16" s="544">
        <v>0</v>
      </c>
      <c r="M16" s="544"/>
      <c r="N16" s="75"/>
      <c r="O16" s="545" t="s">
        <v>107</v>
      </c>
      <c r="P16" s="545"/>
      <c r="Q16" s="74">
        <v>0</v>
      </c>
      <c r="R16" s="544">
        <v>0</v>
      </c>
      <c r="S16" s="544"/>
      <c r="T16" s="544"/>
      <c r="U16" s="544"/>
      <c r="V16" s="24"/>
      <c r="W16" s="24"/>
      <c r="X16" s="25"/>
    </row>
    <row r="17" spans="1:25" ht="12.75" x14ac:dyDescent="0.15">
      <c r="A17" s="46"/>
      <c r="B17" s="46"/>
      <c r="C17" s="46"/>
      <c r="D17" s="46"/>
      <c r="E17" s="46"/>
      <c r="F17" s="543" t="s">
        <v>89</v>
      </c>
      <c r="G17" s="543"/>
      <c r="H17" s="543"/>
      <c r="I17" s="543"/>
      <c r="J17" s="543"/>
      <c r="K17" s="74">
        <v>0</v>
      </c>
      <c r="L17" s="544">
        <v>0</v>
      </c>
      <c r="M17" s="544"/>
      <c r="N17" s="75"/>
      <c r="O17" s="545" t="s">
        <v>108</v>
      </c>
      <c r="P17" s="545"/>
      <c r="Q17" s="74">
        <v>509573</v>
      </c>
      <c r="R17" s="544">
        <v>536199</v>
      </c>
      <c r="S17" s="544"/>
      <c r="T17" s="544"/>
      <c r="U17" s="544"/>
      <c r="V17" s="25"/>
      <c r="W17" s="24"/>
      <c r="X17" s="25"/>
    </row>
    <row r="18" spans="1:25" ht="12.75" x14ac:dyDescent="0.15">
      <c r="A18" s="46"/>
      <c r="B18" s="46"/>
      <c r="C18" s="46"/>
      <c r="D18" s="46"/>
      <c r="E18" s="46"/>
      <c r="F18" s="543" t="s">
        <v>90</v>
      </c>
      <c r="G18" s="543"/>
      <c r="H18" s="543"/>
      <c r="I18" s="543"/>
      <c r="J18" s="543"/>
      <c r="K18" s="74">
        <v>0</v>
      </c>
      <c r="L18" s="544">
        <v>0</v>
      </c>
      <c r="M18" s="544"/>
      <c r="N18" s="75"/>
      <c r="O18" s="545" t="s">
        <v>109</v>
      </c>
      <c r="P18" s="545"/>
      <c r="Q18" s="74">
        <v>0</v>
      </c>
      <c r="R18" s="544">
        <v>0</v>
      </c>
      <c r="S18" s="544"/>
      <c r="T18" s="544"/>
      <c r="U18" s="544"/>
      <c r="V18" s="24"/>
      <c r="W18" s="24"/>
      <c r="X18" s="25"/>
    </row>
    <row r="19" spans="1:25" ht="12.75" x14ac:dyDescent="0.15">
      <c r="A19" s="89"/>
      <c r="B19" s="89"/>
      <c r="C19" s="89"/>
      <c r="D19" s="89"/>
      <c r="E19" s="89"/>
      <c r="F19" s="108"/>
      <c r="G19" s="108"/>
      <c r="H19" s="108"/>
      <c r="I19" s="108"/>
      <c r="J19" s="108"/>
      <c r="K19" s="107"/>
      <c r="L19" s="75"/>
      <c r="M19" s="75"/>
      <c r="N19" s="75"/>
      <c r="O19" s="106" t="s">
        <v>110</v>
      </c>
      <c r="P19" s="106"/>
      <c r="Q19" s="74">
        <v>0</v>
      </c>
      <c r="R19" s="544">
        <v>0</v>
      </c>
      <c r="S19" s="544"/>
      <c r="T19" s="544"/>
      <c r="U19" s="544"/>
      <c r="V19" s="24"/>
      <c r="W19" s="24"/>
      <c r="X19" s="25"/>
    </row>
    <row r="20" spans="1:25" ht="12.75" x14ac:dyDescent="0.15">
      <c r="A20" s="46"/>
      <c r="B20" s="46"/>
      <c r="C20" s="46"/>
      <c r="D20" s="46"/>
      <c r="E20" s="46"/>
      <c r="F20" s="555" t="s">
        <v>3</v>
      </c>
      <c r="G20" s="555"/>
      <c r="H20" s="555"/>
      <c r="I20" s="555"/>
      <c r="J20" s="555"/>
      <c r="K20" s="102">
        <f>SUM(K12:K18)</f>
        <v>7646548</v>
      </c>
      <c r="L20" s="556">
        <f>SUM(L12:M18)</f>
        <v>4526815</v>
      </c>
      <c r="M20" s="556"/>
      <c r="N20" s="76"/>
      <c r="O20" s="545"/>
      <c r="P20" s="545"/>
      <c r="Q20" s="24"/>
      <c r="R20" s="24"/>
      <c r="S20" s="24"/>
      <c r="T20" s="24"/>
      <c r="U20" s="24"/>
      <c r="W20" s="24"/>
      <c r="X20" s="25"/>
    </row>
    <row r="21" spans="1:25" ht="12.75" x14ac:dyDescent="0.15">
      <c r="A21" s="89"/>
      <c r="B21" s="89"/>
      <c r="C21" s="89"/>
      <c r="D21" s="89"/>
      <c r="E21" s="89"/>
      <c r="F21" s="93"/>
      <c r="G21" s="93"/>
      <c r="H21" s="93"/>
      <c r="I21" s="93"/>
      <c r="J21" s="93"/>
      <c r="K21" s="105"/>
      <c r="L21" s="193"/>
      <c r="M21" s="193"/>
      <c r="N21" s="94"/>
      <c r="O21" s="555" t="s">
        <v>4</v>
      </c>
      <c r="P21" s="555"/>
      <c r="Q21" s="102">
        <f>SUM(Q12:Q19)</f>
        <v>5266504</v>
      </c>
      <c r="R21" s="556">
        <f>SUM(R12:U19)</f>
        <v>4627300</v>
      </c>
      <c r="S21" s="556"/>
      <c r="T21" s="556"/>
      <c r="U21" s="556"/>
      <c r="V21" s="24"/>
      <c r="W21" s="24"/>
      <c r="X21" s="25"/>
    </row>
    <row r="22" spans="1:25" ht="12.75" x14ac:dyDescent="0.15">
      <c r="A22" s="46"/>
      <c r="B22" s="46"/>
      <c r="C22" s="46"/>
      <c r="D22" s="46"/>
      <c r="E22" s="46"/>
      <c r="F22" s="557" t="s">
        <v>91</v>
      </c>
      <c r="G22" s="557"/>
      <c r="H22" s="557"/>
      <c r="I22" s="557"/>
      <c r="J22" s="557"/>
      <c r="K22" s="77"/>
      <c r="L22" s="558"/>
      <c r="M22" s="558"/>
      <c r="N22" s="78"/>
      <c r="Q22" s="24"/>
      <c r="R22" s="24"/>
      <c r="S22" s="24"/>
      <c r="T22" s="24"/>
      <c r="U22" s="24"/>
      <c r="V22" s="24"/>
      <c r="W22" s="24"/>
      <c r="X22" s="25"/>
      <c r="Y22" s="2"/>
    </row>
    <row r="23" spans="1:25" ht="12.75" x14ac:dyDescent="0.15">
      <c r="A23" s="46"/>
      <c r="B23" s="46"/>
      <c r="C23" s="46"/>
      <c r="D23" s="46"/>
      <c r="E23" s="46"/>
      <c r="F23" s="543" t="s">
        <v>92</v>
      </c>
      <c r="G23" s="543"/>
      <c r="H23" s="543"/>
      <c r="I23" s="543"/>
      <c r="J23" s="543"/>
      <c r="K23" s="74">
        <v>0</v>
      </c>
      <c r="L23" s="544">
        <v>0</v>
      </c>
      <c r="M23" s="544"/>
      <c r="N23" s="75"/>
      <c r="O23" s="559" t="s">
        <v>111</v>
      </c>
      <c r="P23" s="559"/>
      <c r="Q23" s="79"/>
      <c r="R23" s="558"/>
      <c r="S23" s="558"/>
      <c r="T23" s="558"/>
      <c r="U23" s="558"/>
      <c r="V23" s="26"/>
      <c r="W23" s="24"/>
      <c r="X23" s="25"/>
    </row>
    <row r="24" spans="1:25" ht="12.75" x14ac:dyDescent="0.15">
      <c r="A24" s="46"/>
      <c r="B24" s="46"/>
      <c r="C24" s="46"/>
      <c r="D24" s="46"/>
      <c r="E24" s="46"/>
      <c r="F24" s="543" t="s">
        <v>93</v>
      </c>
      <c r="G24" s="543"/>
      <c r="H24" s="543"/>
      <c r="I24" s="543"/>
      <c r="J24" s="543"/>
      <c r="K24" s="74">
        <v>0</v>
      </c>
      <c r="L24" s="544">
        <v>0</v>
      </c>
      <c r="M24" s="544"/>
      <c r="N24" s="75"/>
      <c r="O24" s="543" t="s">
        <v>103</v>
      </c>
      <c r="P24" s="543"/>
      <c r="Q24" s="74">
        <v>0</v>
      </c>
      <c r="R24" s="544">
        <v>0</v>
      </c>
      <c r="S24" s="544"/>
      <c r="T24" s="544"/>
      <c r="U24" s="544"/>
      <c r="V24" s="24"/>
      <c r="W24" s="24"/>
      <c r="X24" s="25"/>
    </row>
    <row r="25" spans="1:25" ht="12.75" x14ac:dyDescent="0.15">
      <c r="A25" s="46"/>
      <c r="B25" s="46"/>
      <c r="C25" s="46"/>
      <c r="D25" s="46"/>
      <c r="E25" s="46"/>
      <c r="F25" s="543" t="s">
        <v>94</v>
      </c>
      <c r="G25" s="543"/>
      <c r="H25" s="543"/>
      <c r="I25" s="543"/>
      <c r="J25" s="543"/>
      <c r="K25" s="74">
        <v>36934899</v>
      </c>
      <c r="L25" s="544">
        <v>36934899</v>
      </c>
      <c r="M25" s="544"/>
      <c r="N25" s="75"/>
      <c r="O25" s="543" t="s">
        <v>112</v>
      </c>
      <c r="P25" s="543"/>
      <c r="Q25" s="74">
        <v>0</v>
      </c>
      <c r="R25" s="544">
        <v>0</v>
      </c>
      <c r="S25" s="544"/>
      <c r="T25" s="544"/>
      <c r="U25" s="544"/>
      <c r="V25" s="24"/>
      <c r="W25" s="24"/>
      <c r="X25" s="25"/>
    </row>
    <row r="26" spans="1:25" ht="12.75" x14ac:dyDescent="0.15">
      <c r="A26" s="46"/>
      <c r="B26" s="46"/>
      <c r="C26" s="46"/>
      <c r="D26" s="46"/>
      <c r="E26" s="46"/>
      <c r="F26" s="543" t="s">
        <v>95</v>
      </c>
      <c r="G26" s="543"/>
      <c r="H26" s="543"/>
      <c r="I26" s="543"/>
      <c r="J26" s="543"/>
      <c r="K26" s="74">
        <v>4491493</v>
      </c>
      <c r="L26" s="544">
        <v>4385050</v>
      </c>
      <c r="M26" s="544"/>
      <c r="N26" s="75"/>
      <c r="O26" s="543" t="s">
        <v>113</v>
      </c>
      <c r="P26" s="543"/>
      <c r="Q26" s="74">
        <v>0</v>
      </c>
      <c r="R26" s="544">
        <v>0</v>
      </c>
      <c r="S26" s="544"/>
      <c r="T26" s="544"/>
      <c r="U26" s="544"/>
      <c r="V26" s="24"/>
      <c r="W26" s="24"/>
      <c r="X26" s="25"/>
    </row>
    <row r="27" spans="1:25" ht="12.75" x14ac:dyDescent="0.15">
      <c r="A27" s="46"/>
      <c r="B27" s="46"/>
      <c r="C27" s="46"/>
      <c r="D27" s="46"/>
      <c r="E27" s="46"/>
      <c r="F27" s="543" t="s">
        <v>96</v>
      </c>
      <c r="G27" s="543"/>
      <c r="H27" s="543"/>
      <c r="I27" s="543"/>
      <c r="J27" s="543"/>
      <c r="K27" s="74">
        <v>0</v>
      </c>
      <c r="L27" s="544">
        <v>0</v>
      </c>
      <c r="M27" s="544"/>
      <c r="N27" s="75"/>
      <c r="O27" s="543" t="s">
        <v>114</v>
      </c>
      <c r="P27" s="543"/>
      <c r="Q27" s="74">
        <v>0</v>
      </c>
      <c r="R27" s="544">
        <v>0</v>
      </c>
      <c r="S27" s="544"/>
      <c r="T27" s="544"/>
      <c r="U27" s="544"/>
      <c r="V27" s="24"/>
      <c r="W27" s="24"/>
      <c r="X27" s="25"/>
    </row>
    <row r="28" spans="1:25" ht="12.75" x14ac:dyDescent="0.15">
      <c r="A28" s="46"/>
      <c r="B28" s="46"/>
      <c r="C28" s="46"/>
      <c r="D28" s="46"/>
      <c r="E28" s="46"/>
      <c r="F28" s="543" t="s">
        <v>97</v>
      </c>
      <c r="G28" s="543"/>
      <c r="H28" s="543"/>
      <c r="I28" s="543"/>
      <c r="J28" s="543"/>
      <c r="K28" s="192">
        <v>-4524798</v>
      </c>
      <c r="L28" s="560">
        <v>-4524798</v>
      </c>
      <c r="M28" s="560"/>
      <c r="N28" s="80"/>
      <c r="O28" s="543" t="s">
        <v>115</v>
      </c>
      <c r="P28" s="543"/>
      <c r="Q28" s="74">
        <v>0</v>
      </c>
      <c r="R28" s="544">
        <v>0</v>
      </c>
      <c r="S28" s="544"/>
      <c r="T28" s="544"/>
      <c r="U28" s="544"/>
      <c r="V28" s="24"/>
      <c r="W28" s="24"/>
      <c r="X28" s="25"/>
    </row>
    <row r="29" spans="1:25" ht="12.75" x14ac:dyDescent="0.15">
      <c r="A29" s="46"/>
      <c r="B29" s="46"/>
      <c r="C29" s="46"/>
      <c r="D29" s="46"/>
      <c r="E29" s="46"/>
      <c r="F29" s="543" t="s">
        <v>98</v>
      </c>
      <c r="G29" s="543"/>
      <c r="H29" s="543"/>
      <c r="I29" s="543"/>
      <c r="J29" s="543"/>
      <c r="K29" s="74">
        <v>0</v>
      </c>
      <c r="L29" s="544">
        <v>0</v>
      </c>
      <c r="M29" s="544"/>
      <c r="N29" s="75"/>
      <c r="O29" s="543" t="s">
        <v>116</v>
      </c>
      <c r="P29" s="543"/>
      <c r="Q29" s="74">
        <v>0</v>
      </c>
      <c r="R29" s="544">
        <v>0</v>
      </c>
      <c r="S29" s="544"/>
      <c r="T29" s="544"/>
      <c r="U29" s="544"/>
      <c r="V29" s="24"/>
      <c r="W29" s="24"/>
      <c r="X29" s="25"/>
    </row>
    <row r="30" spans="1:25" ht="12.75" x14ac:dyDescent="0.15">
      <c r="A30" s="46"/>
      <c r="B30" s="46"/>
      <c r="C30" s="46"/>
      <c r="D30" s="46"/>
      <c r="E30" s="46"/>
      <c r="F30" s="543" t="s">
        <v>99</v>
      </c>
      <c r="G30" s="543"/>
      <c r="H30" s="543"/>
      <c r="I30" s="543"/>
      <c r="J30" s="543"/>
      <c r="K30" s="74">
        <v>0</v>
      </c>
      <c r="L30" s="544">
        <v>0</v>
      </c>
      <c r="M30" s="544"/>
      <c r="N30" s="75"/>
      <c r="Q30" s="24"/>
      <c r="R30" s="24"/>
      <c r="S30" s="24"/>
      <c r="T30" s="24"/>
      <c r="U30" s="24"/>
      <c r="W30" s="24"/>
      <c r="X30" s="25"/>
    </row>
    <row r="31" spans="1:25" ht="12.75" x14ac:dyDescent="0.15">
      <c r="A31" s="46"/>
      <c r="B31" s="46"/>
      <c r="C31" s="46"/>
      <c r="D31" s="46"/>
      <c r="E31" s="46"/>
      <c r="F31" s="543" t="s">
        <v>100</v>
      </c>
      <c r="G31" s="543"/>
      <c r="H31" s="543"/>
      <c r="I31" s="543"/>
      <c r="J31" s="543"/>
      <c r="K31" s="74">
        <v>0</v>
      </c>
      <c r="L31" s="544">
        <v>0</v>
      </c>
      <c r="M31" s="544"/>
      <c r="N31" s="75"/>
      <c r="O31" s="100" t="s">
        <v>5</v>
      </c>
      <c r="P31" s="100"/>
      <c r="Q31" s="102">
        <f>SUM(Q24:Q29)</f>
        <v>0</v>
      </c>
      <c r="R31" s="190">
        <f>SUM(R24:U29)</f>
        <v>0</v>
      </c>
      <c r="S31" s="190"/>
      <c r="T31" s="190"/>
      <c r="U31" s="190">
        <f>SUM(R24:U29)</f>
        <v>0</v>
      </c>
      <c r="V31" s="24"/>
      <c r="W31" s="24"/>
      <c r="X31" s="25"/>
    </row>
    <row r="32" spans="1:25" ht="12.75" x14ac:dyDescent="0.15">
      <c r="A32" s="89"/>
      <c r="B32" s="89"/>
      <c r="C32" s="89"/>
      <c r="D32" s="89"/>
      <c r="E32" s="89"/>
      <c r="F32" s="106"/>
      <c r="G32" s="106"/>
      <c r="H32" s="106"/>
      <c r="I32" s="106"/>
      <c r="J32" s="106"/>
      <c r="K32" s="107"/>
      <c r="L32" s="75"/>
      <c r="M32" s="75"/>
      <c r="N32" s="75"/>
      <c r="O32" s="100"/>
      <c r="P32" s="100"/>
      <c r="Q32" s="102"/>
      <c r="R32" s="190"/>
      <c r="S32" s="190"/>
      <c r="T32" s="190"/>
      <c r="U32" s="190"/>
      <c r="V32" s="24"/>
      <c r="W32" s="24"/>
      <c r="X32" s="25"/>
    </row>
    <row r="33" spans="1:28" ht="12.75" x14ac:dyDescent="0.15">
      <c r="A33" s="46"/>
      <c r="B33" s="46"/>
      <c r="C33" s="46"/>
      <c r="D33" s="46"/>
      <c r="E33" s="46"/>
      <c r="F33" s="555" t="s">
        <v>6</v>
      </c>
      <c r="G33" s="555"/>
      <c r="H33" s="555"/>
      <c r="I33" s="555"/>
      <c r="J33" s="555"/>
      <c r="K33" s="102">
        <f>SUM(K23:K31)</f>
        <v>36901594</v>
      </c>
      <c r="L33" s="556">
        <f>SUM(L23:M31)</f>
        <v>36795151</v>
      </c>
      <c r="M33" s="556"/>
      <c r="N33" s="76"/>
      <c r="O33" s="101"/>
      <c r="P33" s="101"/>
      <c r="Q33" s="105"/>
      <c r="R33" s="193"/>
      <c r="S33" s="193"/>
      <c r="T33" s="193"/>
      <c r="U33" s="193"/>
      <c r="V33" s="24"/>
      <c r="W33" s="24"/>
      <c r="X33" s="25"/>
    </row>
    <row r="34" spans="1:28" ht="12.75" x14ac:dyDescent="0.15">
      <c r="A34" s="46"/>
      <c r="B34" s="46"/>
      <c r="C34" s="46"/>
      <c r="D34" s="46"/>
      <c r="E34" s="46"/>
      <c r="F34" s="82"/>
      <c r="G34" s="83" t="s">
        <v>0</v>
      </c>
      <c r="H34" s="83"/>
      <c r="I34" s="83"/>
      <c r="J34" s="83"/>
      <c r="K34" s="83"/>
      <c r="L34" s="83"/>
      <c r="M34" s="83"/>
      <c r="N34" s="84"/>
      <c r="O34" s="101" t="s">
        <v>117</v>
      </c>
      <c r="P34" s="101"/>
      <c r="Q34" s="81">
        <f>Q21+Q31</f>
        <v>5266504</v>
      </c>
      <c r="R34" s="193">
        <f>R21+R31</f>
        <v>4627300</v>
      </c>
      <c r="S34" s="193"/>
      <c r="T34" s="193"/>
      <c r="U34" s="193">
        <f>R21+U31</f>
        <v>4627300</v>
      </c>
      <c r="V34" s="27"/>
      <c r="W34" s="24"/>
      <c r="X34" s="25"/>
    </row>
    <row r="35" spans="1:28" ht="12.75" x14ac:dyDescent="0.15">
      <c r="A35" s="46"/>
      <c r="B35" s="46"/>
      <c r="C35" s="46"/>
      <c r="D35" s="46"/>
      <c r="E35" s="46"/>
      <c r="F35" s="555" t="s">
        <v>101</v>
      </c>
      <c r="G35" s="555"/>
      <c r="H35" s="555"/>
      <c r="I35" s="555"/>
      <c r="J35" s="555"/>
      <c r="K35" s="85">
        <f>K20+K33</f>
        <v>44548142</v>
      </c>
      <c r="L35" s="562">
        <f>L20+L33</f>
        <v>41321966</v>
      </c>
      <c r="M35" s="562"/>
      <c r="N35" s="76"/>
      <c r="O35" s="83"/>
      <c r="P35" s="82"/>
      <c r="Q35" s="82"/>
      <c r="R35" s="82"/>
      <c r="S35" s="82"/>
      <c r="T35" s="82"/>
      <c r="U35" s="82"/>
      <c r="V35" s="24"/>
      <c r="W35" s="24"/>
      <c r="X35" s="25"/>
    </row>
    <row r="36" spans="1:28" ht="12.75" customHeight="1" x14ac:dyDescent="0.15">
      <c r="A36" s="46"/>
      <c r="B36" s="46"/>
      <c r="C36" s="46"/>
      <c r="D36" s="46"/>
      <c r="E36" s="46"/>
      <c r="F36" s="82"/>
      <c r="G36" s="82"/>
      <c r="H36" s="82"/>
      <c r="I36" s="82"/>
      <c r="J36" s="82"/>
      <c r="K36" s="82"/>
      <c r="L36" s="82"/>
      <c r="M36" s="82"/>
      <c r="N36" s="82"/>
      <c r="O36" s="100" t="s">
        <v>7</v>
      </c>
      <c r="P36" s="100"/>
      <c r="Q36" s="82"/>
      <c r="R36" s="82"/>
      <c r="S36" s="82"/>
      <c r="T36" s="82"/>
      <c r="U36" s="82"/>
      <c r="V36" s="24"/>
      <c r="Z36" s="24"/>
      <c r="AA36" s="24"/>
      <c r="AB36" s="25"/>
    </row>
    <row r="37" spans="1:28" ht="12.75" customHeight="1" x14ac:dyDescent="0.15">
      <c r="A37" s="46"/>
      <c r="B37" s="46"/>
      <c r="C37" s="46"/>
      <c r="D37" s="46"/>
      <c r="E37" s="46"/>
      <c r="F37" s="82"/>
      <c r="G37" s="82"/>
      <c r="H37" s="82"/>
      <c r="I37" s="82"/>
      <c r="J37" s="82"/>
      <c r="K37" s="82"/>
      <c r="L37" s="82"/>
      <c r="M37" s="82"/>
      <c r="N37" s="82"/>
      <c r="O37" s="114" t="s">
        <v>118</v>
      </c>
      <c r="P37" s="110"/>
      <c r="Q37" s="115">
        <f>SUM(Q38:Q40)</f>
        <v>17722108</v>
      </c>
      <c r="R37" s="191"/>
      <c r="S37" s="191"/>
      <c r="T37" s="191"/>
      <c r="U37" s="115">
        <f>SUM(U38:U40)</f>
        <v>17722108</v>
      </c>
      <c r="Z37" s="24"/>
      <c r="AA37" s="24"/>
      <c r="AB37" s="25"/>
    </row>
    <row r="38" spans="1:28" ht="12.75" customHeight="1" x14ac:dyDescent="0.15">
      <c r="A38" s="95"/>
      <c r="B38" s="95"/>
      <c r="C38" s="95"/>
      <c r="D38" s="95"/>
      <c r="E38" s="95"/>
      <c r="F38" s="82"/>
      <c r="G38" s="82"/>
      <c r="H38" s="82"/>
      <c r="I38" s="82"/>
      <c r="J38" s="82"/>
      <c r="K38" s="82"/>
      <c r="L38" s="82"/>
      <c r="M38" s="82"/>
      <c r="N38" s="82"/>
      <c r="O38" s="561" t="s">
        <v>65</v>
      </c>
      <c r="P38" s="561"/>
      <c r="Q38" s="107">
        <v>0</v>
      </c>
      <c r="R38" s="78"/>
      <c r="S38" s="78"/>
      <c r="T38" s="78"/>
      <c r="U38" s="107">
        <v>0</v>
      </c>
      <c r="Z38" s="24"/>
      <c r="AA38" s="24"/>
      <c r="AB38" s="25"/>
    </row>
    <row r="39" spans="1:28" ht="12.75" customHeight="1" x14ac:dyDescent="0.15">
      <c r="A39" s="95"/>
      <c r="B39" s="95"/>
      <c r="C39" s="95"/>
      <c r="D39" s="95"/>
      <c r="E39" s="95"/>
      <c r="F39" s="82"/>
      <c r="G39" s="82"/>
      <c r="H39" s="82"/>
      <c r="I39" s="82"/>
      <c r="J39" s="82"/>
      <c r="K39" s="82"/>
      <c r="L39" s="82"/>
      <c r="M39" s="82"/>
      <c r="N39" s="82"/>
      <c r="O39" s="561" t="s">
        <v>119</v>
      </c>
      <c r="P39" s="561"/>
      <c r="Q39" s="107">
        <v>0</v>
      </c>
      <c r="R39" s="78"/>
      <c r="S39" s="78"/>
      <c r="T39" s="78"/>
      <c r="U39" s="107">
        <v>0</v>
      </c>
      <c r="Z39" s="24"/>
      <c r="AA39" s="24"/>
      <c r="AB39" s="25"/>
    </row>
    <row r="40" spans="1:28" ht="12.75" customHeight="1" x14ac:dyDescent="0.15">
      <c r="A40" s="95"/>
      <c r="B40" s="95"/>
      <c r="C40" s="95"/>
      <c r="D40" s="95"/>
      <c r="E40" s="95"/>
      <c r="F40" s="82"/>
      <c r="G40" s="82"/>
      <c r="H40" s="82"/>
      <c r="I40" s="82"/>
      <c r="J40" s="82"/>
      <c r="K40" s="82"/>
      <c r="L40" s="82"/>
      <c r="M40" s="82"/>
      <c r="N40" s="82"/>
      <c r="O40" s="561" t="s">
        <v>120</v>
      </c>
      <c r="P40" s="561"/>
      <c r="Q40" s="107">
        <v>17722108</v>
      </c>
      <c r="R40" s="78"/>
      <c r="S40" s="78"/>
      <c r="T40" s="78"/>
      <c r="U40" s="107">
        <v>17722108</v>
      </c>
      <c r="Z40" s="24"/>
      <c r="AA40" s="24"/>
      <c r="AB40" s="25"/>
    </row>
    <row r="41" spans="1:28" ht="12.75" customHeight="1" x14ac:dyDescent="0.15">
      <c r="A41" s="46"/>
      <c r="B41" s="46"/>
      <c r="C41" s="46"/>
      <c r="D41" s="46"/>
      <c r="E41" s="46"/>
      <c r="F41" s="82"/>
      <c r="G41" s="82"/>
      <c r="H41" s="82"/>
      <c r="I41" s="82"/>
      <c r="J41" s="82"/>
      <c r="K41" s="82"/>
      <c r="L41" s="82"/>
      <c r="M41" s="82"/>
      <c r="N41" s="82"/>
      <c r="O41" s="97"/>
      <c r="P41" s="97"/>
      <c r="Q41" s="74"/>
      <c r="R41" s="189"/>
      <c r="S41" s="189"/>
      <c r="T41" s="189"/>
      <c r="U41" s="74"/>
      <c r="Z41" s="24"/>
      <c r="AA41" s="24"/>
      <c r="AB41" s="25"/>
    </row>
    <row r="42" spans="1:28" ht="12.75" customHeight="1" x14ac:dyDescent="0.15">
      <c r="A42" s="46"/>
      <c r="B42" s="46"/>
      <c r="C42" s="46"/>
      <c r="D42" s="46"/>
      <c r="E42" s="46"/>
      <c r="F42" s="82"/>
      <c r="G42" s="82"/>
      <c r="H42" s="82"/>
      <c r="I42" s="82"/>
      <c r="J42" s="82"/>
      <c r="K42" s="82"/>
      <c r="L42" s="82"/>
      <c r="M42" s="82"/>
      <c r="N42" s="82"/>
      <c r="O42" s="111" t="s">
        <v>121</v>
      </c>
      <c r="P42" s="98"/>
      <c r="Q42" s="115">
        <f>SUM(Q43:Q47)</f>
        <v>21559530</v>
      </c>
      <c r="R42" s="191"/>
      <c r="S42" s="191"/>
      <c r="T42" s="191"/>
      <c r="U42" s="115">
        <f>SUM(U43:U47)</f>
        <v>18972558</v>
      </c>
      <c r="Z42" s="25"/>
      <c r="AA42" s="24"/>
      <c r="AB42" s="25"/>
    </row>
    <row r="43" spans="1:28" ht="12.75" customHeight="1" x14ac:dyDescent="0.15">
      <c r="A43" s="46"/>
      <c r="B43" s="46"/>
      <c r="C43" s="46"/>
      <c r="D43" s="46"/>
      <c r="E43" s="46"/>
      <c r="F43" s="82"/>
      <c r="G43" s="82"/>
      <c r="H43" s="82"/>
      <c r="I43" s="82"/>
      <c r="J43" s="82"/>
      <c r="K43" s="82"/>
      <c r="L43" s="82"/>
      <c r="M43" s="82"/>
      <c r="N43" s="82"/>
      <c r="O43" s="543" t="s">
        <v>15</v>
      </c>
      <c r="P43" s="543"/>
      <c r="Q43" s="74">
        <f>2345437+14854</f>
        <v>2360291</v>
      </c>
      <c r="R43" s="99"/>
      <c r="S43" s="99"/>
      <c r="T43" s="99"/>
      <c r="U43" s="74">
        <v>484120</v>
      </c>
      <c r="V43" s="2"/>
      <c r="Z43" s="25"/>
      <c r="AA43" s="24"/>
      <c r="AB43" s="25"/>
    </row>
    <row r="44" spans="1:28" ht="12.75" x14ac:dyDescent="0.15">
      <c r="A44" s="46"/>
      <c r="B44" s="46"/>
      <c r="C44" s="46"/>
      <c r="D44" s="46"/>
      <c r="E44" s="46"/>
      <c r="F44" s="82"/>
      <c r="G44" s="82"/>
      <c r="H44" s="82"/>
      <c r="I44" s="82"/>
      <c r="J44" s="82"/>
      <c r="K44" s="82"/>
      <c r="L44" s="82"/>
      <c r="M44" s="82"/>
      <c r="N44" s="82"/>
      <c r="O44" s="543" t="s">
        <v>122</v>
      </c>
      <c r="P44" s="543"/>
      <c r="Q44" s="74">
        <f>-1632139-14854</f>
        <v>-1646993</v>
      </c>
      <c r="R44" s="189"/>
      <c r="S44" s="189"/>
      <c r="T44" s="189"/>
      <c r="U44" s="74">
        <v>-2357794</v>
      </c>
      <c r="V44" s="2"/>
      <c r="Z44" s="24"/>
      <c r="AA44" s="24"/>
      <c r="AB44" s="25"/>
    </row>
    <row r="45" spans="1:28" ht="12.75" x14ac:dyDescent="0.15">
      <c r="A45" s="46"/>
      <c r="B45" s="46"/>
      <c r="C45" s="46"/>
      <c r="D45" s="46"/>
      <c r="E45" s="46"/>
      <c r="F45" s="82"/>
      <c r="G45" s="82"/>
      <c r="H45" s="82"/>
      <c r="I45" s="82"/>
      <c r="J45" s="82"/>
      <c r="K45" s="82"/>
      <c r="L45" s="82"/>
      <c r="M45" s="82"/>
      <c r="N45" s="82"/>
      <c r="O45" s="543" t="s">
        <v>123</v>
      </c>
      <c r="P45" s="543"/>
      <c r="Q45" s="74">
        <v>20838165</v>
      </c>
      <c r="R45" s="189"/>
      <c r="S45" s="189"/>
      <c r="T45" s="189"/>
      <c r="U45" s="74">
        <v>20838165</v>
      </c>
      <c r="Z45" s="24"/>
      <c r="AA45" s="24"/>
      <c r="AB45" s="25"/>
    </row>
    <row r="46" spans="1:28" ht="12.75" customHeight="1" x14ac:dyDescent="0.15">
      <c r="A46" s="46"/>
      <c r="B46" s="46"/>
      <c r="C46" s="46"/>
      <c r="D46" s="46"/>
      <c r="E46" s="46"/>
      <c r="F46" s="82"/>
      <c r="G46" s="82"/>
      <c r="H46" s="82"/>
      <c r="I46" s="82"/>
      <c r="J46" s="82"/>
      <c r="K46" s="82"/>
      <c r="L46" s="82"/>
      <c r="M46" s="82"/>
      <c r="N46" s="82"/>
      <c r="O46" s="543" t="s">
        <v>124</v>
      </c>
      <c r="P46" s="543"/>
      <c r="Q46" s="74">
        <v>0</v>
      </c>
      <c r="R46" s="189"/>
      <c r="S46" s="189"/>
      <c r="T46" s="189"/>
      <c r="U46" s="74">
        <v>0</v>
      </c>
      <c r="Z46" s="24"/>
      <c r="AA46" s="24"/>
      <c r="AB46" s="25"/>
    </row>
    <row r="47" spans="1:28" ht="12.75" customHeight="1" x14ac:dyDescent="0.15">
      <c r="A47" s="46"/>
      <c r="B47" s="46"/>
      <c r="C47" s="46"/>
      <c r="D47" s="46"/>
      <c r="E47" s="46"/>
      <c r="F47" s="82"/>
      <c r="G47" s="82"/>
      <c r="H47" s="82"/>
      <c r="I47" s="82"/>
      <c r="J47" s="82"/>
      <c r="K47" s="82"/>
      <c r="L47" s="82"/>
      <c r="M47" s="82"/>
      <c r="N47" s="82"/>
      <c r="O47" s="543" t="s">
        <v>125</v>
      </c>
      <c r="P47" s="543"/>
      <c r="Q47" s="74">
        <v>8067</v>
      </c>
      <c r="R47" s="189"/>
      <c r="S47" s="189"/>
      <c r="T47" s="189"/>
      <c r="U47" s="74">
        <v>8067</v>
      </c>
      <c r="Z47" s="24"/>
      <c r="AA47" s="24"/>
      <c r="AB47" s="25"/>
    </row>
    <row r="48" spans="1:28" ht="12.75" customHeight="1" x14ac:dyDescent="0.15">
      <c r="A48" s="46"/>
      <c r="B48" s="46"/>
      <c r="C48" s="46"/>
      <c r="D48" s="46"/>
      <c r="E48" s="46"/>
      <c r="F48" s="82"/>
      <c r="G48" s="82"/>
      <c r="H48" s="82"/>
      <c r="I48" s="82"/>
      <c r="J48" s="82"/>
      <c r="K48" s="82"/>
      <c r="L48" s="82"/>
      <c r="M48" s="82"/>
      <c r="N48" s="82"/>
      <c r="Q48" s="24"/>
      <c r="R48" s="191"/>
      <c r="S48" s="191"/>
      <c r="T48" s="191"/>
      <c r="U48" s="24"/>
      <c r="Z48" s="24"/>
      <c r="AA48" s="24"/>
      <c r="AB48" s="25"/>
    </row>
    <row r="49" spans="1:28" ht="12.75" customHeight="1" x14ac:dyDescent="0.15">
      <c r="A49" s="46"/>
      <c r="B49" s="46"/>
      <c r="C49" s="46"/>
      <c r="D49" s="46"/>
      <c r="E49" s="46"/>
      <c r="F49" s="82"/>
      <c r="G49" s="82"/>
      <c r="H49" s="82"/>
      <c r="I49" s="82"/>
      <c r="J49" s="82"/>
      <c r="K49" s="82"/>
      <c r="L49" s="82"/>
      <c r="M49" s="82"/>
      <c r="N49" s="82"/>
      <c r="O49" s="563" t="s">
        <v>126</v>
      </c>
      <c r="P49" s="563"/>
      <c r="Q49" s="115">
        <f>SUM(Q50:Q51)</f>
        <v>0</v>
      </c>
      <c r="R49" s="189"/>
      <c r="S49" s="189"/>
      <c r="T49" s="189"/>
      <c r="U49" s="115">
        <f>SUM(U50:U51)</f>
        <v>0</v>
      </c>
      <c r="Z49" s="24"/>
      <c r="AA49" s="24"/>
      <c r="AB49" s="25"/>
    </row>
    <row r="50" spans="1:28" ht="12.75" customHeight="1" x14ac:dyDescent="0.15">
      <c r="A50" s="95"/>
      <c r="B50" s="95"/>
      <c r="C50" s="95"/>
      <c r="D50" s="95"/>
      <c r="E50" s="95"/>
      <c r="F50" s="82"/>
      <c r="G50" s="82"/>
      <c r="H50" s="82"/>
      <c r="I50" s="82"/>
      <c r="J50" s="82"/>
      <c r="K50" s="82"/>
      <c r="L50" s="82"/>
      <c r="M50" s="82"/>
      <c r="N50" s="82"/>
      <c r="O50" s="561" t="s">
        <v>127</v>
      </c>
      <c r="P50" s="561"/>
      <c r="Q50" s="107">
        <v>0</v>
      </c>
      <c r="R50" s="75"/>
      <c r="S50" s="75"/>
      <c r="T50" s="75"/>
      <c r="U50" s="107">
        <v>0</v>
      </c>
      <c r="Z50" s="24"/>
      <c r="AA50" s="24"/>
      <c r="AB50" s="25"/>
    </row>
    <row r="51" spans="1:28" ht="12.75" customHeight="1" x14ac:dyDescent="0.15">
      <c r="A51" s="95"/>
      <c r="B51" s="95"/>
      <c r="C51" s="95"/>
      <c r="D51" s="95"/>
      <c r="E51" s="95"/>
      <c r="F51" s="82"/>
      <c r="G51" s="82"/>
      <c r="H51" s="82"/>
      <c r="I51" s="82"/>
      <c r="J51" s="82"/>
      <c r="K51" s="82"/>
      <c r="L51" s="82"/>
      <c r="M51" s="82"/>
      <c r="N51" s="82"/>
      <c r="O51" s="561" t="s">
        <v>128</v>
      </c>
      <c r="P51" s="561"/>
      <c r="Q51" s="107">
        <v>0</v>
      </c>
      <c r="R51" s="75"/>
      <c r="S51" s="75"/>
      <c r="T51" s="75"/>
      <c r="U51" s="107">
        <v>0</v>
      </c>
      <c r="Z51" s="24"/>
      <c r="AA51" s="24"/>
      <c r="AB51" s="25"/>
    </row>
    <row r="52" spans="1:28" ht="12.75" customHeight="1" x14ac:dyDescent="0.15">
      <c r="A52" s="95"/>
      <c r="B52" s="95"/>
      <c r="C52" s="95"/>
      <c r="D52" s="95"/>
      <c r="E52" s="95"/>
      <c r="F52" s="82"/>
      <c r="G52" s="82"/>
      <c r="H52" s="82"/>
      <c r="I52" s="82"/>
      <c r="J52" s="82"/>
      <c r="K52" s="82"/>
      <c r="L52" s="82"/>
      <c r="M52" s="82"/>
      <c r="N52" s="82"/>
      <c r="O52" s="101"/>
      <c r="P52" s="101"/>
      <c r="Q52" s="109"/>
      <c r="R52" s="75"/>
      <c r="S52" s="75"/>
      <c r="T52" s="75"/>
      <c r="U52" s="109"/>
      <c r="Z52" s="24"/>
      <c r="AA52" s="24"/>
      <c r="AB52" s="25"/>
    </row>
    <row r="53" spans="1:28" ht="12.75" x14ac:dyDescent="0.15">
      <c r="A53" s="46"/>
      <c r="B53" s="46"/>
      <c r="C53" s="46"/>
      <c r="D53" s="46"/>
      <c r="E53" s="46"/>
      <c r="F53" s="50"/>
      <c r="G53" s="50"/>
      <c r="H53" s="50"/>
      <c r="I53" s="50"/>
      <c r="J53" s="50"/>
      <c r="K53" s="50"/>
      <c r="L53" s="50"/>
      <c r="M53" s="50"/>
      <c r="N53" s="50"/>
      <c r="O53" s="112" t="s">
        <v>8</v>
      </c>
      <c r="P53" s="112"/>
      <c r="Q53" s="113">
        <f>Q42+Q37</f>
        <v>39281638</v>
      </c>
      <c r="R53" s="189"/>
      <c r="S53" s="189"/>
      <c r="T53" s="189"/>
      <c r="U53" s="113">
        <f>U37+U42+U49</f>
        <v>36694666</v>
      </c>
      <c r="Z53" s="24"/>
      <c r="AA53" s="24"/>
      <c r="AB53" s="24"/>
    </row>
    <row r="54" spans="1:28" ht="12.75" x14ac:dyDescent="0.15">
      <c r="A54" s="95"/>
      <c r="B54" s="95"/>
      <c r="C54" s="95"/>
      <c r="D54" s="95"/>
      <c r="E54" s="95"/>
      <c r="F54" s="50"/>
      <c r="G54" s="50"/>
      <c r="H54" s="50"/>
      <c r="I54" s="50"/>
      <c r="J54" s="50"/>
      <c r="K54" s="50"/>
      <c r="L54" s="50"/>
      <c r="M54" s="50"/>
      <c r="N54" s="50"/>
      <c r="O54" s="101"/>
      <c r="P54" s="101"/>
      <c r="Q54" s="105"/>
      <c r="R54" s="75"/>
      <c r="S54" s="75"/>
      <c r="T54" s="75"/>
      <c r="U54" s="105"/>
      <c r="Z54" s="24"/>
      <c r="AA54" s="24"/>
      <c r="AB54" s="24"/>
    </row>
    <row r="55" spans="1:28" ht="26.25" customHeight="1" x14ac:dyDescent="0.15">
      <c r="A55" s="46"/>
      <c r="B55" s="46"/>
      <c r="C55" s="46"/>
      <c r="D55" s="46"/>
      <c r="E55" s="46"/>
      <c r="F55" s="50"/>
      <c r="G55" s="50"/>
      <c r="H55" s="50"/>
      <c r="I55" s="50"/>
      <c r="J55" s="50"/>
      <c r="K55" s="50"/>
      <c r="L55" s="50"/>
      <c r="M55" s="50"/>
      <c r="N55" s="50"/>
      <c r="O55" s="564" t="s">
        <v>9</v>
      </c>
      <c r="P55" s="564"/>
      <c r="Q55" s="74">
        <f>Q34+Q37+Q42</f>
        <v>44548142</v>
      </c>
      <c r="R55" s="50"/>
      <c r="S55" s="50"/>
      <c r="T55" s="50"/>
      <c r="U55" s="74">
        <f>U34+U53</f>
        <v>41321966</v>
      </c>
      <c r="Z55" s="25"/>
      <c r="AA55" s="24"/>
      <c r="AB55" s="24"/>
    </row>
    <row r="56" spans="1:28" ht="13.5" customHeight="1" x14ac:dyDescent="0.15">
      <c r="A56" s="46"/>
      <c r="B56" s="46"/>
      <c r="C56" s="46"/>
      <c r="D56" s="46"/>
      <c r="E56" s="46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24"/>
      <c r="R56" s="24"/>
      <c r="S56" s="24"/>
      <c r="T56" s="24"/>
      <c r="U56" s="24"/>
      <c r="V56" s="24"/>
      <c r="W56" s="24"/>
      <c r="X56" s="25"/>
    </row>
    <row r="57" spans="1:28" ht="9.9499999999999993" customHeight="1" x14ac:dyDescent="0.1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46"/>
      <c r="R57" s="46"/>
      <c r="S57" s="46"/>
      <c r="T57" s="46"/>
      <c r="U57" s="46"/>
    </row>
    <row r="58" spans="1:28" ht="24.95" customHeight="1" x14ac:dyDescent="0.15"/>
  </sheetData>
  <mergeCells count="95">
    <mergeCell ref="O47:P47"/>
    <mergeCell ref="O49:P49"/>
    <mergeCell ref="O50:P50"/>
    <mergeCell ref="O51:P51"/>
    <mergeCell ref="O55:P55"/>
    <mergeCell ref="O45:P45"/>
    <mergeCell ref="O46:P46"/>
    <mergeCell ref="O43:P43"/>
    <mergeCell ref="O44:P44"/>
    <mergeCell ref="O39:P39"/>
    <mergeCell ref="O40:P40"/>
    <mergeCell ref="O38:P38"/>
    <mergeCell ref="L31:M31"/>
    <mergeCell ref="F33:J33"/>
    <mergeCell ref="L33:M33"/>
    <mergeCell ref="F35:J35"/>
    <mergeCell ref="L35:M35"/>
    <mergeCell ref="F31:J31"/>
    <mergeCell ref="F29:J29"/>
    <mergeCell ref="L29:M29"/>
    <mergeCell ref="O29:P29"/>
    <mergeCell ref="R29:U29"/>
    <mergeCell ref="F30:J30"/>
    <mergeCell ref="L30:M30"/>
    <mergeCell ref="F27:J27"/>
    <mergeCell ref="L27:M27"/>
    <mergeCell ref="O27:P27"/>
    <mergeCell ref="R27:U27"/>
    <mergeCell ref="F28:J28"/>
    <mergeCell ref="L28:M28"/>
    <mergeCell ref="O28:P28"/>
    <mergeCell ref="R28:U28"/>
    <mergeCell ref="F25:J25"/>
    <mergeCell ref="L25:M25"/>
    <mergeCell ref="O25:P25"/>
    <mergeCell ref="R25:U25"/>
    <mergeCell ref="F26:J26"/>
    <mergeCell ref="L26:M26"/>
    <mergeCell ref="O26:P26"/>
    <mergeCell ref="R26:U26"/>
    <mergeCell ref="F23:J23"/>
    <mergeCell ref="L23:M23"/>
    <mergeCell ref="O23:P23"/>
    <mergeCell ref="R23:U23"/>
    <mergeCell ref="F24:J24"/>
    <mergeCell ref="L24:M24"/>
    <mergeCell ref="O24:P24"/>
    <mergeCell ref="R24:U24"/>
    <mergeCell ref="F20:J20"/>
    <mergeCell ref="L20:M20"/>
    <mergeCell ref="O20:P20"/>
    <mergeCell ref="R19:U19"/>
    <mergeCell ref="F22:J22"/>
    <mergeCell ref="L22:M22"/>
    <mergeCell ref="O21:P21"/>
    <mergeCell ref="R21:U21"/>
    <mergeCell ref="F17:J17"/>
    <mergeCell ref="L17:M17"/>
    <mergeCell ref="O17:P17"/>
    <mergeCell ref="R17:U17"/>
    <mergeCell ref="F18:J18"/>
    <mergeCell ref="L18:M18"/>
    <mergeCell ref="O18:P18"/>
    <mergeCell ref="R18:U18"/>
    <mergeCell ref="F15:J15"/>
    <mergeCell ref="L15:M15"/>
    <mergeCell ref="O15:P15"/>
    <mergeCell ref="R15:U15"/>
    <mergeCell ref="F16:J16"/>
    <mergeCell ref="L16:M16"/>
    <mergeCell ref="O16:P16"/>
    <mergeCell ref="R16:U16"/>
    <mergeCell ref="F14:J14"/>
    <mergeCell ref="L14:M14"/>
    <mergeCell ref="O14:P14"/>
    <mergeCell ref="R14:U14"/>
    <mergeCell ref="F11:J11"/>
    <mergeCell ref="L11:M11"/>
    <mergeCell ref="O11:P11"/>
    <mergeCell ref="R11:U11"/>
    <mergeCell ref="F12:J12"/>
    <mergeCell ref="L12:M12"/>
    <mergeCell ref="O12:P12"/>
    <mergeCell ref="R12:U12"/>
    <mergeCell ref="R13:U13"/>
    <mergeCell ref="F4:H5"/>
    <mergeCell ref="I4:T4"/>
    <mergeCell ref="I5:R5"/>
    <mergeCell ref="L9:M9"/>
    <mergeCell ref="R9:U9"/>
    <mergeCell ref="F10:J10"/>
    <mergeCell ref="O10:P10"/>
    <mergeCell ref="F13:J13"/>
    <mergeCell ref="L13:M13"/>
    <mergeCell ref="O13:P13"/>
  </mergeCells>
  <pageMargins left="0.39370078740157483" right="0.19685039370078741" top="0.39370078740157483" bottom="0.39370078740157483" header="0" footer="0"/>
  <pageSetup paperSize="9" scale="63" orientation="landscape" horizontalDpi="360" verticalDpi="36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W52"/>
  <sheetViews>
    <sheetView topLeftCell="K42" workbookViewId="0">
      <selection activeCell="N42" sqref="N42"/>
    </sheetView>
  </sheetViews>
  <sheetFormatPr baseColWidth="10" defaultRowHeight="10.5" x14ac:dyDescent="0.15"/>
  <cols>
    <col min="1" max="1" width="6.5" hidden="1" customWidth="1"/>
    <col min="2" max="4" width="11.5" hidden="1" customWidth="1"/>
    <col min="5" max="5" width="6.33203125" hidden="1" customWidth="1"/>
    <col min="6" max="6" width="19.5" hidden="1" customWidth="1"/>
    <col min="7" max="7" width="16.1640625" customWidth="1"/>
    <col min="8" max="8" width="20.6640625" customWidth="1"/>
    <col min="9" max="9" width="14.33203125" hidden="1" customWidth="1"/>
    <col min="10" max="10" width="15.5" bestFit="1" customWidth="1"/>
    <col min="11" max="11" width="3.83203125" customWidth="1"/>
    <col min="12" max="12" width="24.5" bestFit="1" customWidth="1"/>
    <col min="13" max="13" width="5.1640625" customWidth="1"/>
    <col min="14" max="14" width="18.6640625" bestFit="1" customWidth="1"/>
    <col min="15" max="15" width="27.83203125" customWidth="1"/>
    <col min="16" max="16" width="12" hidden="1" customWidth="1"/>
    <col min="17" max="17" width="20.1640625" bestFit="1" customWidth="1"/>
    <col min="18" max="18" width="24.83203125" customWidth="1"/>
    <col min="19" max="19" width="22.6640625" bestFit="1" customWidth="1"/>
    <col min="21" max="21" width="4.5" customWidth="1"/>
    <col min="22" max="22" width="24.5" bestFit="1" customWidth="1"/>
    <col min="23" max="23" width="26.1640625" customWidth="1"/>
  </cols>
  <sheetData>
    <row r="3" spans="1:23" ht="18" x14ac:dyDescent="0.25">
      <c r="D3" s="224"/>
      <c r="E3" s="224"/>
      <c r="F3" s="224"/>
      <c r="G3" s="241"/>
      <c r="H3" s="241"/>
      <c r="I3" s="241"/>
      <c r="J3" s="241"/>
      <c r="K3" s="241"/>
      <c r="L3" s="242">
        <v>2023</v>
      </c>
      <c r="M3" s="580">
        <v>2022</v>
      </c>
      <c r="N3" s="580"/>
      <c r="O3" s="243"/>
      <c r="P3" s="241"/>
      <c r="Q3" s="241"/>
      <c r="R3" s="242">
        <v>2023</v>
      </c>
      <c r="S3" s="580">
        <v>2022</v>
      </c>
      <c r="T3" s="580"/>
      <c r="U3" s="580"/>
      <c r="V3" s="580"/>
      <c r="W3" s="244"/>
    </row>
    <row r="4" spans="1:23" ht="18" x14ac:dyDescent="0.15">
      <c r="D4" s="224"/>
      <c r="E4" s="224"/>
      <c r="F4" s="224"/>
      <c r="G4" s="581" t="s">
        <v>1</v>
      </c>
      <c r="H4" s="581"/>
      <c r="I4" s="581"/>
      <c r="J4" s="581"/>
      <c r="K4" s="581"/>
      <c r="L4" s="241"/>
      <c r="M4" s="241"/>
      <c r="N4" s="241"/>
      <c r="O4" s="241"/>
      <c r="P4" s="581" t="s">
        <v>2</v>
      </c>
      <c r="Q4" s="581"/>
      <c r="R4" s="241"/>
      <c r="S4" s="241"/>
      <c r="T4" s="241"/>
      <c r="U4" s="241"/>
      <c r="V4" s="241"/>
      <c r="W4" s="244"/>
    </row>
    <row r="5" spans="1:23" ht="18" x14ac:dyDescent="0.15">
      <c r="D5" s="224"/>
      <c r="E5" s="224"/>
      <c r="F5" s="224"/>
      <c r="G5" s="582" t="s">
        <v>83</v>
      </c>
      <c r="H5" s="582"/>
      <c r="I5" s="582"/>
      <c r="J5" s="582"/>
      <c r="K5" s="582"/>
      <c r="L5" s="245"/>
      <c r="M5" s="583"/>
      <c r="N5" s="583"/>
      <c r="O5" s="246"/>
      <c r="P5" s="584" t="s">
        <v>102</v>
      </c>
      <c r="Q5" s="584"/>
      <c r="R5" s="245"/>
      <c r="S5" s="583"/>
      <c r="T5" s="583"/>
      <c r="U5" s="583"/>
      <c r="V5" s="583"/>
      <c r="W5" s="244"/>
    </row>
    <row r="6" spans="1:23" ht="18" x14ac:dyDescent="0.15">
      <c r="D6" s="224"/>
      <c r="E6" s="224"/>
      <c r="F6" s="224"/>
      <c r="G6" s="585" t="s">
        <v>84</v>
      </c>
      <c r="H6" s="585"/>
      <c r="I6" s="585"/>
      <c r="J6" s="585"/>
      <c r="K6" s="585"/>
      <c r="L6" s="247">
        <v>6578848</v>
      </c>
      <c r="M6" s="586">
        <v>4501815</v>
      </c>
      <c r="N6" s="586"/>
      <c r="O6" s="248">
        <f>L6-M6</f>
        <v>2077033</v>
      </c>
      <c r="P6" s="587" t="s">
        <v>103</v>
      </c>
      <c r="Q6" s="587"/>
      <c r="R6" s="249">
        <v>4746407</v>
      </c>
      <c r="S6" s="574">
        <v>4085742</v>
      </c>
      <c r="T6" s="574"/>
      <c r="U6" s="574"/>
      <c r="V6" s="574"/>
      <c r="W6" s="250">
        <f>R6-S6</f>
        <v>660665</v>
      </c>
    </row>
    <row r="7" spans="1:23" ht="18" x14ac:dyDescent="0.15">
      <c r="A7" s="239"/>
      <c r="B7" s="239"/>
      <c r="C7" s="239"/>
      <c r="D7" s="240"/>
      <c r="E7" s="240"/>
      <c r="F7" s="240"/>
      <c r="G7" s="588" t="s">
        <v>85</v>
      </c>
      <c r="H7" s="588"/>
      <c r="I7" s="588"/>
      <c r="J7" s="588"/>
      <c r="K7" s="588"/>
      <c r="L7" s="251">
        <v>1064807</v>
      </c>
      <c r="M7" s="589">
        <v>25000</v>
      </c>
      <c r="N7" s="589"/>
      <c r="O7" s="252">
        <f t="shared" ref="O7:O29" si="0">L7-M7</f>
        <v>1039807</v>
      </c>
      <c r="P7" s="590" t="s">
        <v>104</v>
      </c>
      <c r="Q7" s="590"/>
      <c r="R7" s="253">
        <v>10524</v>
      </c>
      <c r="S7" s="591">
        <v>5359</v>
      </c>
      <c r="T7" s="591"/>
      <c r="U7" s="591"/>
      <c r="V7" s="591"/>
      <c r="W7" s="254">
        <f t="shared" ref="W7:W51" si="1">R7-S7</f>
        <v>5165</v>
      </c>
    </row>
    <row r="8" spans="1:23" ht="18" x14ac:dyDescent="0.15">
      <c r="D8" s="224"/>
      <c r="E8" s="224"/>
      <c r="F8" s="224"/>
      <c r="G8" s="578" t="s">
        <v>86</v>
      </c>
      <c r="H8" s="578"/>
      <c r="I8" s="578"/>
      <c r="J8" s="578"/>
      <c r="K8" s="578"/>
      <c r="L8" s="249">
        <v>2893</v>
      </c>
      <c r="M8" s="574">
        <v>0</v>
      </c>
      <c r="N8" s="574"/>
      <c r="O8" s="255">
        <f t="shared" si="0"/>
        <v>2893</v>
      </c>
      <c r="P8" s="579" t="s">
        <v>105</v>
      </c>
      <c r="Q8" s="579"/>
      <c r="R8" s="256">
        <v>0</v>
      </c>
      <c r="S8" s="571">
        <v>0</v>
      </c>
      <c r="T8" s="571"/>
      <c r="U8" s="571"/>
      <c r="V8" s="571"/>
      <c r="W8" s="257">
        <f t="shared" si="1"/>
        <v>0</v>
      </c>
    </row>
    <row r="9" spans="1:23" ht="18" x14ac:dyDescent="0.15">
      <c r="D9" s="224"/>
      <c r="E9" s="224"/>
      <c r="F9" s="224"/>
      <c r="G9" s="565" t="s">
        <v>87</v>
      </c>
      <c r="H9" s="565"/>
      <c r="I9" s="565"/>
      <c r="J9" s="565"/>
      <c r="K9" s="565"/>
      <c r="L9" s="256">
        <v>0</v>
      </c>
      <c r="M9" s="571">
        <v>0</v>
      </c>
      <c r="N9" s="571"/>
      <c r="O9" s="258">
        <f t="shared" si="0"/>
        <v>0</v>
      </c>
      <c r="P9" s="579" t="s">
        <v>106</v>
      </c>
      <c r="Q9" s="579"/>
      <c r="R9" s="256">
        <v>0</v>
      </c>
      <c r="S9" s="571">
        <v>0</v>
      </c>
      <c r="T9" s="571"/>
      <c r="U9" s="571"/>
      <c r="V9" s="571"/>
      <c r="W9" s="257">
        <f t="shared" si="1"/>
        <v>0</v>
      </c>
    </row>
    <row r="10" spans="1:23" ht="18" x14ac:dyDescent="0.15">
      <c r="D10" s="224"/>
      <c r="E10" s="224"/>
      <c r="F10" s="224"/>
      <c r="G10" s="565" t="s">
        <v>88</v>
      </c>
      <c r="H10" s="565"/>
      <c r="I10" s="565"/>
      <c r="J10" s="565"/>
      <c r="K10" s="565"/>
      <c r="L10" s="256">
        <v>0</v>
      </c>
      <c r="M10" s="571">
        <v>0</v>
      </c>
      <c r="N10" s="571"/>
      <c r="O10" s="258">
        <f t="shared" si="0"/>
        <v>0</v>
      </c>
      <c r="P10" s="579" t="s">
        <v>107</v>
      </c>
      <c r="Q10" s="579"/>
      <c r="R10" s="256">
        <v>0</v>
      </c>
      <c r="S10" s="571">
        <v>0</v>
      </c>
      <c r="T10" s="571"/>
      <c r="U10" s="571"/>
      <c r="V10" s="571"/>
      <c r="W10" s="257">
        <f t="shared" si="1"/>
        <v>0</v>
      </c>
    </row>
    <row r="11" spans="1:23" ht="18" x14ac:dyDescent="0.15">
      <c r="D11" s="224"/>
      <c r="E11" s="224"/>
      <c r="F11" s="224"/>
      <c r="G11" s="565" t="s">
        <v>89</v>
      </c>
      <c r="H11" s="565"/>
      <c r="I11" s="565"/>
      <c r="J11" s="565"/>
      <c r="K11" s="565"/>
      <c r="L11" s="256">
        <v>0</v>
      </c>
      <c r="M11" s="571">
        <v>0</v>
      </c>
      <c r="N11" s="571"/>
      <c r="O11" s="258">
        <f t="shared" si="0"/>
        <v>0</v>
      </c>
      <c r="P11" s="590" t="s">
        <v>108</v>
      </c>
      <c r="Q11" s="590"/>
      <c r="R11" s="253">
        <v>509573</v>
      </c>
      <c r="S11" s="591">
        <v>536199</v>
      </c>
      <c r="T11" s="591"/>
      <c r="U11" s="591"/>
      <c r="V11" s="591"/>
      <c r="W11" s="254">
        <f t="shared" si="1"/>
        <v>-26626</v>
      </c>
    </row>
    <row r="12" spans="1:23" ht="18" x14ac:dyDescent="0.15">
      <c r="D12" s="224"/>
      <c r="E12" s="224"/>
      <c r="F12" s="224"/>
      <c r="G12" s="565" t="s">
        <v>90</v>
      </c>
      <c r="H12" s="565"/>
      <c r="I12" s="565"/>
      <c r="J12" s="565"/>
      <c r="K12" s="565"/>
      <c r="L12" s="256">
        <v>0</v>
      </c>
      <c r="M12" s="571">
        <v>0</v>
      </c>
      <c r="N12" s="571"/>
      <c r="O12" s="258">
        <f t="shared" si="0"/>
        <v>0</v>
      </c>
      <c r="P12" s="579" t="s">
        <v>109</v>
      </c>
      <c r="Q12" s="579"/>
      <c r="R12" s="256">
        <v>0</v>
      </c>
      <c r="S12" s="571">
        <v>0</v>
      </c>
      <c r="T12" s="571"/>
      <c r="U12" s="571"/>
      <c r="V12" s="571"/>
      <c r="W12" s="257">
        <f t="shared" si="1"/>
        <v>0</v>
      </c>
    </row>
    <row r="13" spans="1:23" ht="90" x14ac:dyDescent="0.15">
      <c r="D13" s="224"/>
      <c r="E13" s="224"/>
      <c r="F13" s="224"/>
      <c r="G13" s="259"/>
      <c r="H13" s="259"/>
      <c r="I13" s="259"/>
      <c r="J13" s="259"/>
      <c r="K13" s="259"/>
      <c r="L13" s="260"/>
      <c r="M13" s="258"/>
      <c r="N13" s="258"/>
      <c r="O13" s="258">
        <f t="shared" si="0"/>
        <v>0</v>
      </c>
      <c r="P13" s="261" t="s">
        <v>110</v>
      </c>
      <c r="Q13" s="261"/>
      <c r="R13" s="256">
        <v>0</v>
      </c>
      <c r="S13" s="571">
        <v>0</v>
      </c>
      <c r="T13" s="571"/>
      <c r="U13" s="571"/>
      <c r="V13" s="571"/>
      <c r="W13" s="257">
        <f t="shared" si="1"/>
        <v>0</v>
      </c>
    </row>
    <row r="14" spans="1:23" ht="18" x14ac:dyDescent="0.15">
      <c r="D14" s="224"/>
      <c r="E14" s="224"/>
      <c r="F14" s="224"/>
      <c r="G14" s="569" t="s">
        <v>3</v>
      </c>
      <c r="H14" s="569"/>
      <c r="I14" s="569"/>
      <c r="J14" s="569"/>
      <c r="K14" s="569"/>
      <c r="L14" s="262">
        <f>SUM(L6:L12)</f>
        <v>7646548</v>
      </c>
      <c r="M14" s="572">
        <f>SUM(M6:N12)</f>
        <v>4526815</v>
      </c>
      <c r="N14" s="572"/>
      <c r="O14" s="258">
        <f t="shared" si="0"/>
        <v>3119733</v>
      </c>
      <c r="P14" s="579"/>
      <c r="Q14" s="579"/>
      <c r="R14" s="263"/>
      <c r="S14" s="263"/>
      <c r="T14" s="263"/>
      <c r="U14" s="263"/>
      <c r="V14" s="263"/>
      <c r="W14" s="257">
        <f t="shared" si="1"/>
        <v>0</v>
      </c>
    </row>
    <row r="15" spans="1:23" ht="18" x14ac:dyDescent="0.15">
      <c r="D15" s="224"/>
      <c r="E15" s="224"/>
      <c r="F15" s="224"/>
      <c r="G15" s="264"/>
      <c r="H15" s="264"/>
      <c r="I15" s="264"/>
      <c r="J15" s="264"/>
      <c r="K15" s="264"/>
      <c r="L15" s="265"/>
      <c r="M15" s="266"/>
      <c r="N15" s="266"/>
      <c r="O15" s="258">
        <f t="shared" si="0"/>
        <v>0</v>
      </c>
      <c r="P15" s="569" t="s">
        <v>4</v>
      </c>
      <c r="Q15" s="569"/>
      <c r="R15" s="262">
        <f>SUM(R6:R13)</f>
        <v>5266504</v>
      </c>
      <c r="S15" s="572">
        <f>SUM(S6:V13)</f>
        <v>4627300</v>
      </c>
      <c r="T15" s="572"/>
      <c r="U15" s="572"/>
      <c r="V15" s="572"/>
      <c r="W15" s="257">
        <f t="shared" si="1"/>
        <v>639204</v>
      </c>
    </row>
    <row r="16" spans="1:23" ht="18" x14ac:dyDescent="0.15">
      <c r="D16" s="224"/>
      <c r="E16" s="224"/>
      <c r="F16" s="224"/>
      <c r="G16" s="575" t="s">
        <v>91</v>
      </c>
      <c r="H16" s="575"/>
      <c r="I16" s="575"/>
      <c r="J16" s="575"/>
      <c r="K16" s="575"/>
      <c r="L16" s="267"/>
      <c r="M16" s="576"/>
      <c r="N16" s="576"/>
      <c r="O16" s="258">
        <f t="shared" si="0"/>
        <v>0</v>
      </c>
      <c r="P16" s="244"/>
      <c r="Q16" s="244"/>
      <c r="R16" s="263"/>
      <c r="S16" s="263"/>
      <c r="T16" s="263"/>
      <c r="U16" s="263"/>
      <c r="V16" s="263"/>
      <c r="W16" s="257">
        <f t="shared" si="1"/>
        <v>0</v>
      </c>
    </row>
    <row r="17" spans="4:23" ht="18" x14ac:dyDescent="0.15">
      <c r="D17" s="224"/>
      <c r="E17" s="224"/>
      <c r="F17" s="224"/>
      <c r="G17" s="565" t="s">
        <v>92</v>
      </c>
      <c r="H17" s="565"/>
      <c r="I17" s="565"/>
      <c r="J17" s="565"/>
      <c r="K17" s="565"/>
      <c r="L17" s="256">
        <v>0</v>
      </c>
      <c r="M17" s="571">
        <v>0</v>
      </c>
      <c r="N17" s="571"/>
      <c r="O17" s="258">
        <f t="shared" si="0"/>
        <v>0</v>
      </c>
      <c r="P17" s="577" t="s">
        <v>111</v>
      </c>
      <c r="Q17" s="577"/>
      <c r="R17" s="268"/>
      <c r="S17" s="576"/>
      <c r="T17" s="576"/>
      <c r="U17" s="576"/>
      <c r="V17" s="576"/>
      <c r="W17" s="257">
        <f t="shared" si="1"/>
        <v>0</v>
      </c>
    </row>
    <row r="18" spans="4:23" ht="18" x14ac:dyDescent="0.15">
      <c r="D18" s="224"/>
      <c r="E18" s="224"/>
      <c r="F18" s="224"/>
      <c r="G18" s="565" t="s">
        <v>93</v>
      </c>
      <c r="H18" s="565"/>
      <c r="I18" s="565"/>
      <c r="J18" s="565"/>
      <c r="K18" s="565"/>
      <c r="L18" s="256">
        <v>0</v>
      </c>
      <c r="M18" s="571">
        <v>0</v>
      </c>
      <c r="N18" s="571"/>
      <c r="O18" s="258">
        <f t="shared" si="0"/>
        <v>0</v>
      </c>
      <c r="P18" s="565" t="s">
        <v>103</v>
      </c>
      <c r="Q18" s="565"/>
      <c r="R18" s="256">
        <v>0</v>
      </c>
      <c r="S18" s="571">
        <v>0</v>
      </c>
      <c r="T18" s="571"/>
      <c r="U18" s="571"/>
      <c r="V18" s="571"/>
      <c r="W18" s="257">
        <f t="shared" si="1"/>
        <v>0</v>
      </c>
    </row>
    <row r="19" spans="4:23" ht="18" x14ac:dyDescent="0.15">
      <c r="D19" s="224"/>
      <c r="E19" s="224"/>
      <c r="F19" s="224"/>
      <c r="G19" s="565" t="s">
        <v>94</v>
      </c>
      <c r="H19" s="565"/>
      <c r="I19" s="565"/>
      <c r="J19" s="565"/>
      <c r="K19" s="565"/>
      <c r="L19" s="256">
        <v>36934899</v>
      </c>
      <c r="M19" s="571">
        <v>36934899</v>
      </c>
      <c r="N19" s="571"/>
      <c r="O19" s="258">
        <f t="shared" si="0"/>
        <v>0</v>
      </c>
      <c r="P19" s="565" t="s">
        <v>112</v>
      </c>
      <c r="Q19" s="565"/>
      <c r="R19" s="256">
        <v>0</v>
      </c>
      <c r="S19" s="571">
        <v>0</v>
      </c>
      <c r="T19" s="571"/>
      <c r="U19" s="571"/>
      <c r="V19" s="571"/>
      <c r="W19" s="257">
        <f t="shared" si="1"/>
        <v>0</v>
      </c>
    </row>
    <row r="20" spans="4:23" ht="18" x14ac:dyDescent="0.15">
      <c r="D20" s="224"/>
      <c r="E20" s="224"/>
      <c r="F20" s="224"/>
      <c r="G20" s="578" t="s">
        <v>95</v>
      </c>
      <c r="H20" s="578"/>
      <c r="I20" s="578"/>
      <c r="J20" s="578"/>
      <c r="K20" s="578"/>
      <c r="L20" s="249">
        <v>4491493</v>
      </c>
      <c r="M20" s="574">
        <v>4385050</v>
      </c>
      <c r="N20" s="574"/>
      <c r="O20" s="255">
        <f t="shared" si="0"/>
        <v>106443</v>
      </c>
      <c r="P20" s="565" t="s">
        <v>113</v>
      </c>
      <c r="Q20" s="565"/>
      <c r="R20" s="256">
        <v>0</v>
      </c>
      <c r="S20" s="571">
        <v>0</v>
      </c>
      <c r="T20" s="571"/>
      <c r="U20" s="571"/>
      <c r="V20" s="571"/>
      <c r="W20" s="257">
        <f t="shared" si="1"/>
        <v>0</v>
      </c>
    </row>
    <row r="21" spans="4:23" ht="18" x14ac:dyDescent="0.15">
      <c r="D21" s="224"/>
      <c r="E21" s="224"/>
      <c r="F21" s="224"/>
      <c r="G21" s="565" t="s">
        <v>96</v>
      </c>
      <c r="H21" s="565"/>
      <c r="I21" s="565"/>
      <c r="J21" s="565"/>
      <c r="K21" s="565"/>
      <c r="L21" s="256">
        <v>0</v>
      </c>
      <c r="M21" s="571">
        <v>0</v>
      </c>
      <c r="N21" s="571"/>
      <c r="O21" s="258">
        <f t="shared" si="0"/>
        <v>0</v>
      </c>
      <c r="P21" s="565" t="s">
        <v>114</v>
      </c>
      <c r="Q21" s="565"/>
      <c r="R21" s="256">
        <v>0</v>
      </c>
      <c r="S21" s="571">
        <v>0</v>
      </c>
      <c r="T21" s="571"/>
      <c r="U21" s="571"/>
      <c r="V21" s="571"/>
      <c r="W21" s="257">
        <f t="shared" si="1"/>
        <v>0</v>
      </c>
    </row>
    <row r="22" spans="4:23" ht="18" x14ac:dyDescent="0.15">
      <c r="D22" s="224"/>
      <c r="E22" s="224"/>
      <c r="F22" s="224"/>
      <c r="G22" s="565" t="s">
        <v>97</v>
      </c>
      <c r="H22" s="565"/>
      <c r="I22" s="565"/>
      <c r="J22" s="565"/>
      <c r="K22" s="565"/>
      <c r="L22" s="269">
        <v>-4524798</v>
      </c>
      <c r="M22" s="573">
        <v>-4524798</v>
      </c>
      <c r="N22" s="573"/>
      <c r="O22" s="258">
        <f t="shared" si="0"/>
        <v>0</v>
      </c>
      <c r="P22" s="565" t="s">
        <v>115</v>
      </c>
      <c r="Q22" s="565"/>
      <c r="R22" s="256">
        <v>0</v>
      </c>
      <c r="S22" s="571">
        <v>0</v>
      </c>
      <c r="T22" s="571"/>
      <c r="U22" s="571"/>
      <c r="V22" s="571"/>
      <c r="W22" s="257">
        <f t="shared" si="1"/>
        <v>0</v>
      </c>
    </row>
    <row r="23" spans="4:23" ht="18" x14ac:dyDescent="0.15">
      <c r="D23" s="224"/>
      <c r="E23" s="224"/>
      <c r="F23" s="224"/>
      <c r="G23" s="565" t="s">
        <v>98</v>
      </c>
      <c r="H23" s="565"/>
      <c r="I23" s="565"/>
      <c r="J23" s="565"/>
      <c r="K23" s="565"/>
      <c r="L23" s="256">
        <v>0</v>
      </c>
      <c r="M23" s="571">
        <v>0</v>
      </c>
      <c r="N23" s="571"/>
      <c r="O23" s="258">
        <f t="shared" si="0"/>
        <v>0</v>
      </c>
      <c r="P23" s="565" t="s">
        <v>116</v>
      </c>
      <c r="Q23" s="565"/>
      <c r="R23" s="256">
        <v>0</v>
      </c>
      <c r="S23" s="571">
        <v>0</v>
      </c>
      <c r="T23" s="571"/>
      <c r="U23" s="571"/>
      <c r="V23" s="571"/>
      <c r="W23" s="257">
        <f t="shared" si="1"/>
        <v>0</v>
      </c>
    </row>
    <row r="24" spans="4:23" ht="18" x14ac:dyDescent="0.15">
      <c r="D24" s="224"/>
      <c r="E24" s="224"/>
      <c r="F24" s="224"/>
      <c r="G24" s="565" t="s">
        <v>99</v>
      </c>
      <c r="H24" s="565"/>
      <c r="I24" s="565"/>
      <c r="J24" s="565"/>
      <c r="K24" s="565"/>
      <c r="L24" s="256">
        <v>0</v>
      </c>
      <c r="M24" s="571">
        <v>0</v>
      </c>
      <c r="N24" s="571"/>
      <c r="O24" s="258">
        <f t="shared" si="0"/>
        <v>0</v>
      </c>
      <c r="P24" s="244"/>
      <c r="Q24" s="244"/>
      <c r="R24" s="263"/>
      <c r="S24" s="263"/>
      <c r="T24" s="263"/>
      <c r="U24" s="263"/>
      <c r="V24" s="263"/>
      <c r="W24" s="257">
        <f t="shared" si="1"/>
        <v>0</v>
      </c>
    </row>
    <row r="25" spans="4:23" ht="108" x14ac:dyDescent="0.15">
      <c r="D25" s="224"/>
      <c r="E25" s="224"/>
      <c r="F25" s="224"/>
      <c r="G25" s="565" t="s">
        <v>100</v>
      </c>
      <c r="H25" s="565"/>
      <c r="I25" s="565"/>
      <c r="J25" s="565"/>
      <c r="K25" s="565"/>
      <c r="L25" s="256">
        <v>0</v>
      </c>
      <c r="M25" s="571">
        <v>0</v>
      </c>
      <c r="N25" s="571"/>
      <c r="O25" s="258">
        <f t="shared" si="0"/>
        <v>0</v>
      </c>
      <c r="P25" s="270" t="s">
        <v>5</v>
      </c>
      <c r="Q25" s="270"/>
      <c r="R25" s="262">
        <f>SUM(R18:R23)</f>
        <v>0</v>
      </c>
      <c r="S25" s="271">
        <f>SUM(S18:V23)</f>
        <v>0</v>
      </c>
      <c r="T25" s="271"/>
      <c r="U25" s="271"/>
      <c r="V25" s="271">
        <f>SUM(S18:V23)</f>
        <v>0</v>
      </c>
      <c r="W25" s="257">
        <f t="shared" si="1"/>
        <v>0</v>
      </c>
    </row>
    <row r="26" spans="4:23" ht="18" x14ac:dyDescent="0.15">
      <c r="D26" s="224"/>
      <c r="E26" s="224"/>
      <c r="F26" s="224"/>
      <c r="G26" s="261"/>
      <c r="H26" s="261"/>
      <c r="I26" s="261"/>
      <c r="J26" s="261"/>
      <c r="K26" s="261"/>
      <c r="L26" s="260"/>
      <c r="M26" s="258"/>
      <c r="N26" s="258"/>
      <c r="O26" s="258">
        <f t="shared" si="0"/>
        <v>0</v>
      </c>
      <c r="P26" s="270"/>
      <c r="Q26" s="270"/>
      <c r="R26" s="262"/>
      <c r="S26" s="271"/>
      <c r="T26" s="271"/>
      <c r="U26" s="271"/>
      <c r="V26" s="271"/>
      <c r="W26" s="257">
        <f t="shared" si="1"/>
        <v>0</v>
      </c>
    </row>
    <row r="27" spans="4:23" ht="18" x14ac:dyDescent="0.15">
      <c r="D27" s="224"/>
      <c r="E27" s="224"/>
      <c r="F27" s="224"/>
      <c r="G27" s="569" t="s">
        <v>6</v>
      </c>
      <c r="H27" s="569"/>
      <c r="I27" s="569"/>
      <c r="J27" s="569"/>
      <c r="K27" s="569"/>
      <c r="L27" s="262">
        <f>SUM(L17:L25)</f>
        <v>36901594</v>
      </c>
      <c r="M27" s="572">
        <f>SUM(M17:N25)</f>
        <v>36795151</v>
      </c>
      <c r="N27" s="572"/>
      <c r="O27" s="258">
        <f t="shared" si="0"/>
        <v>106443</v>
      </c>
      <c r="P27" s="264"/>
      <c r="Q27" s="264"/>
      <c r="R27" s="265"/>
      <c r="S27" s="266"/>
      <c r="T27" s="266"/>
      <c r="U27" s="266"/>
      <c r="V27" s="266"/>
      <c r="W27" s="257">
        <f t="shared" si="1"/>
        <v>0</v>
      </c>
    </row>
    <row r="28" spans="4:23" ht="54" x14ac:dyDescent="0.15">
      <c r="D28" s="224"/>
      <c r="E28" s="224"/>
      <c r="F28" s="224"/>
      <c r="G28" s="272"/>
      <c r="H28" s="273" t="s">
        <v>0</v>
      </c>
      <c r="I28" s="273"/>
      <c r="J28" s="273"/>
      <c r="K28" s="273"/>
      <c r="L28" s="273"/>
      <c r="M28" s="273"/>
      <c r="N28" s="273"/>
      <c r="O28" s="258">
        <f t="shared" si="0"/>
        <v>0</v>
      </c>
      <c r="P28" s="264" t="s">
        <v>117</v>
      </c>
      <c r="Q28" s="264"/>
      <c r="R28" s="274">
        <f>R15+R25</f>
        <v>5266504</v>
      </c>
      <c r="S28" s="266">
        <f>S15+S25</f>
        <v>4627300</v>
      </c>
      <c r="T28" s="266"/>
      <c r="U28" s="266"/>
      <c r="V28" s="266">
        <f>S15+V25</f>
        <v>4627300</v>
      </c>
      <c r="W28" s="257">
        <f t="shared" si="1"/>
        <v>639204</v>
      </c>
    </row>
    <row r="29" spans="4:23" ht="18" x14ac:dyDescent="0.15">
      <c r="D29" s="224"/>
      <c r="E29" s="224"/>
      <c r="F29" s="224"/>
      <c r="G29" s="569" t="s">
        <v>101</v>
      </c>
      <c r="H29" s="569"/>
      <c r="I29" s="569"/>
      <c r="J29" s="569"/>
      <c r="K29" s="569"/>
      <c r="L29" s="275">
        <f>L14+L27</f>
        <v>44548142</v>
      </c>
      <c r="M29" s="570">
        <f>M14+M27</f>
        <v>41321966</v>
      </c>
      <c r="N29" s="570"/>
      <c r="O29" s="258">
        <f t="shared" si="0"/>
        <v>3226176</v>
      </c>
      <c r="P29" s="273"/>
      <c r="Q29" s="272"/>
      <c r="R29" s="272"/>
      <c r="S29" s="272"/>
      <c r="T29" s="272"/>
      <c r="U29" s="272"/>
      <c r="V29" s="272"/>
      <c r="W29" s="257">
        <f t="shared" si="1"/>
        <v>0</v>
      </c>
    </row>
    <row r="30" spans="4:23" ht="126" x14ac:dyDescent="0.15">
      <c r="D30" s="224"/>
      <c r="E30" s="224"/>
      <c r="F30" s="224"/>
      <c r="G30" s="272"/>
      <c r="H30" s="272"/>
      <c r="I30" s="272"/>
      <c r="J30" s="272"/>
      <c r="K30" s="272"/>
      <c r="L30" s="272"/>
      <c r="M30" s="272"/>
      <c r="N30" s="272"/>
      <c r="O30" s="272"/>
      <c r="P30" s="270" t="s">
        <v>7</v>
      </c>
      <c r="Q30" s="270"/>
      <c r="R30" s="272"/>
      <c r="S30" s="272"/>
      <c r="T30" s="272"/>
      <c r="U30" s="272"/>
      <c r="V30" s="272"/>
      <c r="W30" s="257">
        <f t="shared" si="1"/>
        <v>0</v>
      </c>
    </row>
    <row r="31" spans="4:23" ht="126" x14ac:dyDescent="0.15">
      <c r="D31" s="224"/>
      <c r="E31" s="224"/>
      <c r="F31" s="224"/>
      <c r="G31" s="272"/>
      <c r="H31" s="272"/>
      <c r="I31" s="272"/>
      <c r="J31" s="272"/>
      <c r="K31" s="272"/>
      <c r="L31" s="272"/>
      <c r="M31" s="272"/>
      <c r="N31" s="272"/>
      <c r="O31" s="272"/>
      <c r="P31" s="276" t="s">
        <v>118</v>
      </c>
      <c r="Q31" s="277"/>
      <c r="R31" s="278">
        <f>SUM(R32:R34)</f>
        <v>17722108</v>
      </c>
      <c r="S31" s="279"/>
      <c r="T31" s="279"/>
      <c r="U31" s="279"/>
      <c r="V31" s="278">
        <f>SUM(V32:V34)</f>
        <v>17722108</v>
      </c>
      <c r="W31" s="257">
        <f t="shared" si="1"/>
        <v>17722108</v>
      </c>
    </row>
    <row r="32" spans="4:23" ht="18" x14ac:dyDescent="0.15">
      <c r="D32" s="224"/>
      <c r="E32" s="224"/>
      <c r="F32" s="224"/>
      <c r="G32" s="272"/>
      <c r="H32" s="272"/>
      <c r="I32" s="272"/>
      <c r="J32" s="272"/>
      <c r="K32" s="272"/>
      <c r="L32" s="272"/>
      <c r="M32" s="272"/>
      <c r="N32" s="272"/>
      <c r="O32" s="272"/>
      <c r="P32" s="566" t="s">
        <v>65</v>
      </c>
      <c r="Q32" s="566"/>
      <c r="R32" s="260">
        <v>0</v>
      </c>
      <c r="S32" s="280"/>
      <c r="T32" s="280"/>
      <c r="U32" s="280"/>
      <c r="V32" s="260">
        <v>0</v>
      </c>
      <c r="W32" s="257">
        <f t="shared" si="1"/>
        <v>0</v>
      </c>
    </row>
    <row r="33" spans="4:23" ht="18" x14ac:dyDescent="0.15">
      <c r="D33" s="224"/>
      <c r="E33" s="224"/>
      <c r="F33" s="224"/>
      <c r="G33" s="272"/>
      <c r="H33" s="272"/>
      <c r="I33" s="272"/>
      <c r="J33" s="272"/>
      <c r="K33" s="272"/>
      <c r="L33" s="272"/>
      <c r="M33" s="272"/>
      <c r="N33" s="272"/>
      <c r="O33" s="272"/>
      <c r="P33" s="566" t="s">
        <v>119</v>
      </c>
      <c r="Q33" s="566"/>
      <c r="R33" s="260">
        <v>0</v>
      </c>
      <c r="S33" s="280"/>
      <c r="T33" s="280"/>
      <c r="U33" s="280"/>
      <c r="V33" s="260">
        <v>0</v>
      </c>
      <c r="W33" s="257">
        <f t="shared" si="1"/>
        <v>0</v>
      </c>
    </row>
    <row r="34" spans="4:23" ht="18" x14ac:dyDescent="0.15">
      <c r="D34" s="224"/>
      <c r="E34" s="224"/>
      <c r="F34" s="224"/>
      <c r="G34" s="272"/>
      <c r="H34" s="272"/>
      <c r="I34" s="272"/>
      <c r="J34" s="272"/>
      <c r="K34" s="272"/>
      <c r="L34" s="272"/>
      <c r="M34" s="272"/>
      <c r="N34" s="272"/>
      <c r="O34" s="272"/>
      <c r="P34" s="566" t="s">
        <v>120</v>
      </c>
      <c r="Q34" s="566"/>
      <c r="R34" s="260">
        <v>17722108</v>
      </c>
      <c r="S34" s="280"/>
      <c r="T34" s="280"/>
      <c r="U34" s="280"/>
      <c r="V34" s="260">
        <v>17722108</v>
      </c>
      <c r="W34" s="257">
        <f t="shared" si="1"/>
        <v>17722108</v>
      </c>
    </row>
    <row r="35" spans="4:23" ht="18" x14ac:dyDescent="0.15">
      <c r="D35" s="224"/>
      <c r="E35" s="224"/>
      <c r="F35" s="224"/>
      <c r="G35" s="272"/>
      <c r="H35" s="272"/>
      <c r="I35" s="272"/>
      <c r="J35" s="272"/>
      <c r="K35" s="272"/>
      <c r="L35" s="272"/>
      <c r="M35" s="272"/>
      <c r="N35" s="272"/>
      <c r="O35" s="272"/>
      <c r="P35" s="281"/>
      <c r="Q35" s="281"/>
      <c r="R35" s="256"/>
      <c r="S35" s="282"/>
      <c r="T35" s="282"/>
      <c r="U35" s="282"/>
      <c r="V35" s="256"/>
      <c r="W35" s="257">
        <f t="shared" si="1"/>
        <v>0</v>
      </c>
    </row>
    <row r="36" spans="4:23" ht="126" x14ac:dyDescent="0.15">
      <c r="D36" s="224"/>
      <c r="E36" s="224"/>
      <c r="F36" s="224"/>
      <c r="G36" s="272"/>
      <c r="H36" s="272"/>
      <c r="I36" s="272"/>
      <c r="J36" s="272"/>
      <c r="K36" s="272"/>
      <c r="L36" s="272"/>
      <c r="M36" s="272"/>
      <c r="N36" s="272"/>
      <c r="O36" s="272"/>
      <c r="P36" s="283" t="s">
        <v>121</v>
      </c>
      <c r="Q36" s="284"/>
      <c r="R36" s="278">
        <f>SUM(R37:R41)</f>
        <v>21559530</v>
      </c>
      <c r="S36" s="279"/>
      <c r="T36" s="279"/>
      <c r="U36" s="279"/>
      <c r="V36" s="278">
        <f>SUM(V37:V41)</f>
        <v>18972558</v>
      </c>
      <c r="W36" s="257">
        <f t="shared" si="1"/>
        <v>21559530</v>
      </c>
    </row>
    <row r="37" spans="4:23" ht="18" x14ac:dyDescent="0.15">
      <c r="D37" s="224"/>
      <c r="E37" s="224"/>
      <c r="F37" s="224"/>
      <c r="G37" s="272"/>
      <c r="H37" s="272"/>
      <c r="I37" s="272"/>
      <c r="J37" s="272"/>
      <c r="K37" s="272"/>
      <c r="L37" s="272"/>
      <c r="M37" s="272"/>
      <c r="N37" s="272"/>
      <c r="O37" s="272"/>
      <c r="P37" s="565" t="s">
        <v>15</v>
      </c>
      <c r="Q37" s="565"/>
      <c r="R37" s="256">
        <f>2345437+14854</f>
        <v>2360291</v>
      </c>
      <c r="S37" s="285"/>
      <c r="T37" s="285"/>
      <c r="U37" s="285"/>
      <c r="V37" s="256">
        <v>484120</v>
      </c>
      <c r="W37" s="257">
        <f>R37-V37</f>
        <v>1876171</v>
      </c>
    </row>
    <row r="38" spans="4:23" ht="18" x14ac:dyDescent="0.15">
      <c r="D38" s="224"/>
      <c r="E38" s="224"/>
      <c r="F38" s="224"/>
      <c r="G38" s="272"/>
      <c r="H38" s="272"/>
      <c r="I38" s="272"/>
      <c r="J38" s="272"/>
      <c r="K38" s="272"/>
      <c r="L38" s="272"/>
      <c r="M38" s="272"/>
      <c r="N38" s="272"/>
      <c r="O38" s="272"/>
      <c r="P38" s="565" t="s">
        <v>122</v>
      </c>
      <c r="Q38" s="565"/>
      <c r="R38" s="256">
        <f>-1632139-14854</f>
        <v>-1646993</v>
      </c>
      <c r="S38" s="282"/>
      <c r="T38" s="282"/>
      <c r="U38" s="282"/>
      <c r="V38" s="256">
        <v>-2357794</v>
      </c>
      <c r="W38" s="257">
        <f>R38-V38</f>
        <v>710801</v>
      </c>
    </row>
    <row r="39" spans="4:23" ht="18" x14ac:dyDescent="0.15">
      <c r="D39" s="224"/>
      <c r="E39" s="224"/>
      <c r="F39" s="224"/>
      <c r="G39" s="272"/>
      <c r="H39" s="272"/>
      <c r="I39" s="272"/>
      <c r="J39" s="272"/>
      <c r="K39" s="272"/>
      <c r="L39" s="272"/>
      <c r="M39" s="272"/>
      <c r="N39" s="272"/>
      <c r="O39" s="272"/>
      <c r="P39" s="565" t="s">
        <v>123</v>
      </c>
      <c r="Q39" s="565"/>
      <c r="R39" s="256">
        <v>20838165</v>
      </c>
      <c r="S39" s="282"/>
      <c r="T39" s="282"/>
      <c r="U39" s="282"/>
      <c r="V39" s="256">
        <v>20838165</v>
      </c>
      <c r="W39" s="257">
        <f>R39-V39</f>
        <v>0</v>
      </c>
    </row>
    <row r="40" spans="4:23" ht="18" x14ac:dyDescent="0.15">
      <c r="D40" s="224"/>
      <c r="E40" s="224"/>
      <c r="F40" s="224"/>
      <c r="G40" s="272"/>
      <c r="H40" s="272"/>
      <c r="I40" s="272"/>
      <c r="J40" s="272"/>
      <c r="K40" s="272"/>
      <c r="L40" s="272"/>
      <c r="M40" s="272"/>
      <c r="N40" s="272"/>
      <c r="O40" s="272"/>
      <c r="P40" s="565" t="s">
        <v>124</v>
      </c>
      <c r="Q40" s="565"/>
      <c r="R40" s="256">
        <v>0</v>
      </c>
      <c r="S40" s="282"/>
      <c r="T40" s="282"/>
      <c r="U40" s="282"/>
      <c r="V40" s="256">
        <v>0</v>
      </c>
      <c r="W40" s="257">
        <f t="shared" si="1"/>
        <v>0</v>
      </c>
    </row>
    <row r="41" spans="4:23" ht="18" x14ac:dyDescent="0.15">
      <c r="D41" s="224"/>
      <c r="E41" s="224"/>
      <c r="F41" s="224"/>
      <c r="G41" s="272"/>
      <c r="H41" s="272"/>
      <c r="I41" s="272"/>
      <c r="J41" s="272"/>
      <c r="K41" s="272"/>
      <c r="L41" s="272"/>
      <c r="M41" s="272"/>
      <c r="N41" s="272"/>
      <c r="O41" s="272"/>
      <c r="P41" s="565" t="s">
        <v>125</v>
      </c>
      <c r="Q41" s="565"/>
      <c r="R41" s="256">
        <v>8067</v>
      </c>
      <c r="S41" s="282"/>
      <c r="T41" s="282"/>
      <c r="U41" s="282"/>
      <c r="V41" s="256">
        <v>8067</v>
      </c>
      <c r="W41" s="257">
        <f t="shared" si="1"/>
        <v>8067</v>
      </c>
    </row>
    <row r="42" spans="4:23" ht="18" x14ac:dyDescent="0.15">
      <c r="D42" s="224"/>
      <c r="E42" s="224"/>
      <c r="F42" s="224"/>
      <c r="G42" s="272"/>
      <c r="H42" s="272"/>
      <c r="I42" s="272"/>
      <c r="J42" s="272"/>
      <c r="K42" s="272"/>
      <c r="L42" s="272"/>
      <c r="M42" s="272"/>
      <c r="N42" s="272"/>
      <c r="O42" s="272"/>
      <c r="P42" s="244"/>
      <c r="Q42" s="244"/>
      <c r="R42" s="263"/>
      <c r="S42" s="279"/>
      <c r="T42" s="279"/>
      <c r="U42" s="279"/>
      <c r="V42" s="263"/>
      <c r="W42" s="257">
        <f t="shared" si="1"/>
        <v>0</v>
      </c>
    </row>
    <row r="43" spans="4:23" ht="18" x14ac:dyDescent="0.15">
      <c r="D43" s="224"/>
      <c r="E43" s="224"/>
      <c r="F43" s="224"/>
      <c r="G43" s="272"/>
      <c r="H43" s="272"/>
      <c r="I43" s="272"/>
      <c r="J43" s="272"/>
      <c r="K43" s="272"/>
      <c r="L43" s="272"/>
      <c r="M43" s="272"/>
      <c r="N43" s="272"/>
      <c r="O43" s="272"/>
      <c r="P43" s="568" t="s">
        <v>126</v>
      </c>
      <c r="Q43" s="568"/>
      <c r="R43" s="278">
        <f>SUM(R44:R45)</f>
        <v>0</v>
      </c>
      <c r="S43" s="282"/>
      <c r="T43" s="282"/>
      <c r="U43" s="282"/>
      <c r="V43" s="278">
        <f>SUM(V44:V45)</f>
        <v>0</v>
      </c>
      <c r="W43" s="257">
        <f t="shared" si="1"/>
        <v>0</v>
      </c>
    </row>
    <row r="44" spans="4:23" ht="18" x14ac:dyDescent="0.15">
      <c r="D44" s="224"/>
      <c r="E44" s="224"/>
      <c r="F44" s="224"/>
      <c r="G44" s="272"/>
      <c r="H44" s="272"/>
      <c r="I44" s="272"/>
      <c r="J44" s="272"/>
      <c r="K44" s="272"/>
      <c r="L44" s="272"/>
      <c r="M44" s="272"/>
      <c r="N44" s="272"/>
      <c r="O44" s="272"/>
      <c r="P44" s="566" t="s">
        <v>127</v>
      </c>
      <c r="Q44" s="566"/>
      <c r="R44" s="260">
        <v>0</v>
      </c>
      <c r="S44" s="258"/>
      <c r="T44" s="258"/>
      <c r="U44" s="258"/>
      <c r="V44" s="260">
        <v>0</v>
      </c>
      <c r="W44" s="257">
        <f t="shared" si="1"/>
        <v>0</v>
      </c>
    </row>
    <row r="45" spans="4:23" ht="18" x14ac:dyDescent="0.15">
      <c r="D45" s="224"/>
      <c r="E45" s="224"/>
      <c r="F45" s="224"/>
      <c r="G45" s="272"/>
      <c r="H45" s="272"/>
      <c r="I45" s="272"/>
      <c r="J45" s="272"/>
      <c r="K45" s="272"/>
      <c r="L45" s="272"/>
      <c r="M45" s="272"/>
      <c r="N45" s="272"/>
      <c r="O45" s="272"/>
      <c r="P45" s="566" t="s">
        <v>128</v>
      </c>
      <c r="Q45" s="566"/>
      <c r="R45" s="260">
        <v>0</v>
      </c>
      <c r="S45" s="258"/>
      <c r="T45" s="258"/>
      <c r="U45" s="258"/>
      <c r="V45" s="260">
        <v>0</v>
      </c>
      <c r="W45" s="257">
        <f t="shared" si="1"/>
        <v>0</v>
      </c>
    </row>
    <row r="46" spans="4:23" ht="18" x14ac:dyDescent="0.15">
      <c r="D46" s="224"/>
      <c r="E46" s="224"/>
      <c r="F46" s="224"/>
      <c r="G46" s="272"/>
      <c r="H46" s="272"/>
      <c r="I46" s="272"/>
      <c r="J46" s="272"/>
      <c r="K46" s="272"/>
      <c r="L46" s="272"/>
      <c r="M46" s="272"/>
      <c r="N46" s="272"/>
      <c r="O46" s="272"/>
      <c r="P46" s="264"/>
      <c r="Q46" s="264"/>
      <c r="R46" s="286"/>
      <c r="S46" s="258"/>
      <c r="T46" s="258"/>
      <c r="U46" s="258"/>
      <c r="V46" s="286"/>
      <c r="W46" s="257">
        <f t="shared" si="1"/>
        <v>0</v>
      </c>
    </row>
    <row r="47" spans="4:23" ht="126" x14ac:dyDescent="0.15">
      <c r="D47" s="224"/>
      <c r="E47" s="224"/>
      <c r="F47" s="224"/>
      <c r="G47" s="272"/>
      <c r="H47" s="272"/>
      <c r="I47" s="272"/>
      <c r="J47" s="272"/>
      <c r="K47" s="272"/>
      <c r="L47" s="272"/>
      <c r="M47" s="272"/>
      <c r="N47" s="272"/>
      <c r="O47" s="272"/>
      <c r="P47" s="287" t="s">
        <v>8</v>
      </c>
      <c r="Q47" s="287"/>
      <c r="R47" s="288">
        <f>R36+R31</f>
        <v>39281638</v>
      </c>
      <c r="S47" s="282"/>
      <c r="T47" s="282"/>
      <c r="U47" s="282"/>
      <c r="V47" s="288">
        <f>V31+V36+V43</f>
        <v>36694666</v>
      </c>
      <c r="W47" s="257">
        <f t="shared" si="1"/>
        <v>39281638</v>
      </c>
    </row>
    <row r="48" spans="4:23" ht="18" x14ac:dyDescent="0.15">
      <c r="D48" s="224"/>
      <c r="E48" s="224"/>
      <c r="F48" s="224"/>
      <c r="G48" s="272"/>
      <c r="H48" s="272"/>
      <c r="I48" s="272"/>
      <c r="J48" s="272"/>
      <c r="K48" s="272"/>
      <c r="L48" s="272"/>
      <c r="M48" s="272"/>
      <c r="N48" s="272"/>
      <c r="O48" s="272"/>
      <c r="P48" s="264"/>
      <c r="Q48" s="264"/>
      <c r="R48" s="265"/>
      <c r="S48" s="258"/>
      <c r="T48" s="258"/>
      <c r="U48" s="258"/>
      <c r="V48" s="265"/>
      <c r="W48" s="257">
        <f t="shared" si="1"/>
        <v>0</v>
      </c>
    </row>
    <row r="49" spans="4:23" ht="18" x14ac:dyDescent="0.15">
      <c r="D49" s="224"/>
      <c r="E49" s="224"/>
      <c r="F49" s="224"/>
      <c r="G49" s="272"/>
      <c r="H49" s="272"/>
      <c r="I49" s="272"/>
      <c r="J49" s="272"/>
      <c r="K49" s="272"/>
      <c r="L49" s="272"/>
      <c r="M49" s="272"/>
      <c r="N49" s="272"/>
      <c r="O49" s="272"/>
      <c r="P49" s="567" t="s">
        <v>9</v>
      </c>
      <c r="Q49" s="567"/>
      <c r="R49" s="256">
        <f>R28+R31+R36</f>
        <v>44548142</v>
      </c>
      <c r="S49" s="272"/>
      <c r="T49" s="272"/>
      <c r="U49" s="272"/>
      <c r="V49" s="256">
        <f>V28+V47</f>
        <v>41321966</v>
      </c>
      <c r="W49" s="257">
        <f t="shared" si="1"/>
        <v>44548142</v>
      </c>
    </row>
    <row r="50" spans="4:23" ht="18" x14ac:dyDescent="0.15">
      <c r="G50" s="244"/>
      <c r="H50" s="244"/>
      <c r="I50" s="244"/>
      <c r="J50" s="244"/>
      <c r="K50" s="244"/>
      <c r="L50" s="244"/>
      <c r="M50" s="244"/>
      <c r="N50" s="244"/>
      <c r="O50" s="244"/>
      <c r="P50" s="244"/>
      <c r="Q50" s="244"/>
      <c r="R50" s="244"/>
      <c r="S50" s="244"/>
      <c r="T50" s="244"/>
      <c r="U50" s="244"/>
      <c r="V50" s="244"/>
      <c r="W50" s="257">
        <f t="shared" si="1"/>
        <v>0</v>
      </c>
    </row>
    <row r="51" spans="4:23" ht="18" x14ac:dyDescent="0.15">
      <c r="G51" s="244"/>
      <c r="H51" s="244"/>
      <c r="I51" s="244"/>
      <c r="J51" s="244"/>
      <c r="K51" s="244"/>
      <c r="L51" s="244"/>
      <c r="M51" s="244"/>
      <c r="N51" s="244"/>
      <c r="O51" s="244"/>
      <c r="P51" s="244"/>
      <c r="Q51" s="244"/>
      <c r="R51" s="244"/>
      <c r="S51" s="244"/>
      <c r="T51" s="244"/>
      <c r="U51" s="244"/>
      <c r="V51" s="244"/>
      <c r="W51" s="257">
        <f t="shared" si="1"/>
        <v>0</v>
      </c>
    </row>
    <row r="52" spans="4:23" ht="18" x14ac:dyDescent="0.15">
      <c r="G52" s="244"/>
      <c r="H52" s="244"/>
      <c r="I52" s="244"/>
      <c r="J52" s="244"/>
      <c r="K52" s="244"/>
      <c r="L52" s="244"/>
      <c r="M52" s="244"/>
      <c r="N52" s="244"/>
      <c r="O52" s="244"/>
      <c r="P52" s="244"/>
      <c r="Q52" s="244"/>
      <c r="R52" s="244"/>
      <c r="S52" s="244"/>
      <c r="T52" s="244"/>
      <c r="U52" s="244"/>
      <c r="V52" s="244"/>
      <c r="W52" s="244"/>
    </row>
  </sheetData>
  <mergeCells count="92">
    <mergeCell ref="S11:V11"/>
    <mergeCell ref="G20:K20"/>
    <mergeCell ref="G12:K12"/>
    <mergeCell ref="M12:N12"/>
    <mergeCell ref="P12:Q12"/>
    <mergeCell ref="S12:V12"/>
    <mergeCell ref="S13:V13"/>
    <mergeCell ref="S19:V19"/>
    <mergeCell ref="G17:K17"/>
    <mergeCell ref="M17:N17"/>
    <mergeCell ref="G14:K14"/>
    <mergeCell ref="M14:N14"/>
    <mergeCell ref="P15:Q15"/>
    <mergeCell ref="G6:K6"/>
    <mergeCell ref="M6:N6"/>
    <mergeCell ref="P6:Q6"/>
    <mergeCell ref="S6:V6"/>
    <mergeCell ref="G7:K7"/>
    <mergeCell ref="M7:N7"/>
    <mergeCell ref="P7:Q7"/>
    <mergeCell ref="S7:V7"/>
    <mergeCell ref="M3:N3"/>
    <mergeCell ref="S3:V3"/>
    <mergeCell ref="G4:K4"/>
    <mergeCell ref="P4:Q4"/>
    <mergeCell ref="G5:K5"/>
    <mergeCell ref="M5:N5"/>
    <mergeCell ref="P5:Q5"/>
    <mergeCell ref="S5:V5"/>
    <mergeCell ref="G8:K8"/>
    <mergeCell ref="M8:N8"/>
    <mergeCell ref="P8:Q8"/>
    <mergeCell ref="S8:V8"/>
    <mergeCell ref="P14:Q14"/>
    <mergeCell ref="G9:K9"/>
    <mergeCell ref="M9:N9"/>
    <mergeCell ref="P9:Q9"/>
    <mergeCell ref="S9:V9"/>
    <mergeCell ref="G10:K10"/>
    <mergeCell ref="M10:N10"/>
    <mergeCell ref="P10:Q10"/>
    <mergeCell ref="S10:V10"/>
    <mergeCell ref="G11:K11"/>
    <mergeCell ref="M11:N11"/>
    <mergeCell ref="P11:Q11"/>
    <mergeCell ref="S15:V15"/>
    <mergeCell ref="G16:K16"/>
    <mergeCell ref="M16:N16"/>
    <mergeCell ref="P17:Q17"/>
    <mergeCell ref="S17:V17"/>
    <mergeCell ref="G18:K18"/>
    <mergeCell ref="M18:N18"/>
    <mergeCell ref="P18:Q18"/>
    <mergeCell ref="S18:V18"/>
    <mergeCell ref="M20:N20"/>
    <mergeCell ref="P20:Q20"/>
    <mergeCell ref="S20:V20"/>
    <mergeCell ref="G19:K19"/>
    <mergeCell ref="M19:N19"/>
    <mergeCell ref="P19:Q19"/>
    <mergeCell ref="S21:V21"/>
    <mergeCell ref="G22:K22"/>
    <mergeCell ref="M22:N22"/>
    <mergeCell ref="P22:Q22"/>
    <mergeCell ref="S22:V22"/>
    <mergeCell ref="G21:K21"/>
    <mergeCell ref="M21:N21"/>
    <mergeCell ref="P21:Q21"/>
    <mergeCell ref="S23:V23"/>
    <mergeCell ref="G25:K25"/>
    <mergeCell ref="M25:N25"/>
    <mergeCell ref="G27:K27"/>
    <mergeCell ref="M27:N27"/>
    <mergeCell ref="G24:K24"/>
    <mergeCell ref="M24:N24"/>
    <mergeCell ref="G23:K23"/>
    <mergeCell ref="M23:N23"/>
    <mergeCell ref="P23:Q23"/>
    <mergeCell ref="G29:K29"/>
    <mergeCell ref="M29:N29"/>
    <mergeCell ref="P32:Q32"/>
    <mergeCell ref="P33:Q33"/>
    <mergeCell ref="P34:Q34"/>
    <mergeCell ref="P37:Q37"/>
    <mergeCell ref="P38:Q38"/>
    <mergeCell ref="P45:Q45"/>
    <mergeCell ref="P49:Q49"/>
    <mergeCell ref="P39:Q39"/>
    <mergeCell ref="P40:Q40"/>
    <mergeCell ref="P41:Q41"/>
    <mergeCell ref="P43:Q43"/>
    <mergeCell ref="P44:Q44"/>
  </mergeCells>
  <pageMargins left="0.70866141732283472" right="0.70866141732283472" top="0.74803149606299213" bottom="0.74803149606299213" header="0.31496062992125984" footer="0.31496062992125984"/>
  <pageSetup paperSize="9" scale="28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Analitico del Activo</vt:lpstr>
      <vt:lpstr>Hoja2</vt:lpstr>
      <vt:lpstr>varicacion sacg</vt:lpstr>
      <vt:lpstr>VARIACION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2023-07-06T19:39:27Z</cp:lastPrinted>
  <dcterms:created xsi:type="dcterms:W3CDTF">2009-06-17T07:33:19Z</dcterms:created>
  <dcterms:modified xsi:type="dcterms:W3CDTF">2023-07-07T18:02:34Z</dcterms:modified>
</cp:coreProperties>
</file>