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PTAR\PTAR PROYECTO ZONA NORTE 030615\PROYECTOS\DOCUMENTOS 2023\CEGAIP\INF.AREA TECNICA\"/>
    </mc:Choice>
  </mc:AlternateContent>
  <bookViews>
    <workbookView xWindow="0" yWindow="0" windowWidth="28800" windowHeight="12435"/>
  </bookViews>
  <sheets>
    <sheet name="AGOSTO23" sheetId="3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0" i="31" l="1"/>
  <c r="G382" i="31" l="1"/>
  <c r="H382" i="31"/>
  <c r="I511" i="31" l="1"/>
  <c r="H511" i="31"/>
  <c r="G511" i="31"/>
  <c r="F511" i="31"/>
  <c r="E511" i="31"/>
  <c r="D511" i="31"/>
  <c r="C511" i="31"/>
  <c r="B511" i="31"/>
  <c r="I497" i="31"/>
  <c r="H497" i="31"/>
  <c r="G497" i="31"/>
  <c r="F497" i="31"/>
  <c r="E497" i="31"/>
  <c r="D497" i="31"/>
  <c r="C497" i="31"/>
  <c r="B497" i="31"/>
  <c r="H410" i="31"/>
  <c r="G410" i="31"/>
  <c r="H399" i="31"/>
  <c r="G399" i="31"/>
  <c r="E355" i="31"/>
  <c r="E346" i="31"/>
  <c r="I312" i="31"/>
  <c r="I311" i="31"/>
  <c r="I309" i="31"/>
  <c r="I308" i="31"/>
  <c r="I307" i="31"/>
  <c r="I306" i="31"/>
  <c r="I305" i="31"/>
  <c r="I304" i="31"/>
  <c r="I303" i="31"/>
  <c r="I302" i="31"/>
  <c r="I301" i="31"/>
  <c r="I300" i="31"/>
  <c r="I299" i="31"/>
  <c r="I298" i="31"/>
  <c r="I297" i="31"/>
  <c r="I296" i="31"/>
  <c r="I294" i="31"/>
  <c r="I292" i="31"/>
  <c r="E254" i="31"/>
  <c r="F202" i="31"/>
  <c r="F203" i="31" s="1"/>
  <c r="D202" i="31"/>
  <c r="D116" i="31"/>
  <c r="C90" i="31"/>
  <c r="E75" i="31"/>
  <c r="C89" i="31" s="1"/>
  <c r="C91" i="31" l="1"/>
  <c r="D100" i="31"/>
  <c r="D203" i="31"/>
  <c r="D204" i="31" s="1"/>
  <c r="F204" i="31"/>
  <c r="H198" i="31" l="1"/>
</calcChain>
</file>

<file path=xl/sharedStrings.xml><?xml version="1.0" encoding="utf-8"?>
<sst xmlns="http://schemas.openxmlformats.org/spreadsheetml/2006/main" count="604" uniqueCount="395">
  <si>
    <t>DIRECCION DE AGUA POTABLE, ALCANTARILLADO Y SANEAMIENTO</t>
  </si>
  <si>
    <t>CD. VALLES, S.L.P.</t>
  </si>
  <si>
    <t>INFORME DE ACTIVIDADES CORRESPONDIENTE</t>
  </si>
  <si>
    <t xml:space="preserve"> </t>
  </si>
  <si>
    <t>A R E A      T E C N I C A</t>
  </si>
  <si>
    <t>CONTENIDO</t>
  </si>
  <si>
    <t>I. OPERACION</t>
  </si>
  <si>
    <t>I.1.CAPTACION</t>
  </si>
  <si>
    <t>I.2. PLANTA POTABILIZADORA</t>
  </si>
  <si>
    <t>I.3. TRATAMIENTO DE AGUAS RESIDUALES Nº1</t>
  </si>
  <si>
    <t>I.4. TRATAMIENTO DE AGUAS RESIDUALES "BIRMANIA"</t>
  </si>
  <si>
    <t>II. MANTENIMIENTO</t>
  </si>
  <si>
    <t>II.1. RED DE AGUA POTABLE Y DRENAJE</t>
  </si>
  <si>
    <t>II.2. BACHEO</t>
  </si>
  <si>
    <t>II.3. ACTIVIDADES VARIAS</t>
  </si>
  <si>
    <t>III.CONSTRUCCION</t>
  </si>
  <si>
    <t>III.1. AMPLIACION RED DE AGUA POTABLE</t>
  </si>
  <si>
    <t>III.2. AMPLIACION RED DE DRENAJE</t>
  </si>
  <si>
    <t>IV. INSTALACION DE TOMAS Y DESCARGAS</t>
  </si>
  <si>
    <t>IV.1. TOMAS DE AGUA POTABLE</t>
  </si>
  <si>
    <t>IV.2. DESCARGAS</t>
  </si>
  <si>
    <t>V. PROYECTOS Y PRESUPUESTOS</t>
  </si>
  <si>
    <t>VI.1. PRESUPUESTOS</t>
  </si>
  <si>
    <t>VI. ESTADISTICAS DE PRODUCCION</t>
  </si>
  <si>
    <t>I. OPERACIÓN:</t>
  </si>
  <si>
    <t>I.1. CAPTACION:</t>
  </si>
  <si>
    <t>I.1.1.- HORAS TRABAJADAS POR BOMBA Y GASTO TOTAL POR LINEA EN EL MES</t>
  </si>
  <si>
    <t>BOMBA</t>
  </si>
  <si>
    <t>HORAS TRABAJA-DAS</t>
  </si>
  <si>
    <t>BOMBA Nº1</t>
  </si>
  <si>
    <t>LINEA Nº1</t>
  </si>
  <si>
    <t>M3</t>
  </si>
  <si>
    <t>BOMBA Nº2</t>
  </si>
  <si>
    <t>LINEA Nº2</t>
  </si>
  <si>
    <t>BOMBA Nº3</t>
  </si>
  <si>
    <t>LINEA Nº3</t>
  </si>
  <si>
    <t>BOMBA Nº4</t>
  </si>
  <si>
    <t>TOTAL</t>
  </si>
  <si>
    <t>BOMBA Nº5</t>
  </si>
  <si>
    <t>BOMBA Nº6</t>
  </si>
  <si>
    <t>I.1.2.- CONSUMO GENERAL DE ENERGIA ELECTRICA</t>
  </si>
  <si>
    <t>HORARIO</t>
  </si>
  <si>
    <t>DEMANDA</t>
  </si>
  <si>
    <t>DEM. FACT.</t>
  </si>
  <si>
    <t>BASE</t>
  </si>
  <si>
    <t>CONSUMO</t>
  </si>
  <si>
    <t>KWH</t>
  </si>
  <si>
    <t>INTER</t>
  </si>
  <si>
    <t>F.P. (%)</t>
  </si>
  <si>
    <t>PUNTA</t>
  </si>
  <si>
    <t>REACTIVOS</t>
  </si>
  <si>
    <t>Kvarh</t>
  </si>
  <si>
    <t>I.1.3.- RELACION M3/KWH</t>
  </si>
  <si>
    <t>VOLUMEN PRODUCIDO</t>
  </si>
  <si>
    <t>CONSUMO DE ENERGIA</t>
  </si>
  <si>
    <t>M3/KWH</t>
  </si>
  <si>
    <t>I.1.4.- NIVELES DEL RIO DURANTE EL MES (EN MTS)</t>
  </si>
  <si>
    <t>PROMEDIO DEL NIVEL DEL RIO DURANTE EL MES</t>
  </si>
  <si>
    <t>DIA 1.-</t>
  </si>
  <si>
    <t>DIA 15.-</t>
  </si>
  <si>
    <t>DIA 30.-</t>
  </si>
  <si>
    <t>I.2.-   POTABILIZACION</t>
  </si>
  <si>
    <t xml:space="preserve">                    I.2.1.-   VOLUMEN ENVIADO: </t>
  </si>
  <si>
    <r>
      <t>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>/MES</t>
    </r>
  </si>
  <si>
    <t xml:space="preserve">                               VOLUMEN RECIBIDO:</t>
  </si>
  <si>
    <t xml:space="preserve">                       VOLUMEN POTABILIZADO:</t>
  </si>
  <si>
    <t>TANQUES DE DISTRIBUCION</t>
  </si>
  <si>
    <t xml:space="preserve">                  TANQUES 1 Y 2:</t>
  </si>
  <si>
    <t xml:space="preserve">                  TANQUE 3 :</t>
  </si>
  <si>
    <t xml:space="preserve">                  TANQUE 4   :</t>
  </si>
  <si>
    <t xml:space="preserve">                  RETROLAVADO</t>
  </si>
  <si>
    <t>(INCLUYE PIPAS, LAVADOS,</t>
  </si>
  <si>
    <t>VALLE ALTO TERCERA SECCION)</t>
  </si>
  <si>
    <t xml:space="preserve">                             TOTAL          </t>
  </si>
  <si>
    <t xml:space="preserve"> I.2.2.-   CLORACION</t>
  </si>
  <si>
    <t xml:space="preserve">                   CONSUMO NETO:</t>
  </si>
  <si>
    <t>KG</t>
  </si>
  <si>
    <r>
      <t xml:space="preserve">         DOSIFICACION PROMEDIO (Cl</t>
    </r>
    <r>
      <rPr>
        <b/>
        <vertAlign val="subscript"/>
        <sz val="10"/>
        <rFont val="Times New Roman"/>
        <family val="1"/>
      </rPr>
      <t>2</t>
    </r>
    <r>
      <rPr>
        <b/>
        <sz val="10"/>
        <rFont val="Times New Roman"/>
        <family val="1"/>
      </rPr>
      <t>) :</t>
    </r>
  </si>
  <si>
    <t>KG/24HRS</t>
  </si>
  <si>
    <t>NUMERO DE LAVADO DE FILTROS DURANTE EL MES:</t>
  </si>
  <si>
    <r>
      <t>CONSUMO DE 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 xml:space="preserve"> EN EL LAVADO DE LOS FILTROS:</t>
    </r>
  </si>
  <si>
    <r>
      <t>M</t>
    </r>
    <r>
      <rPr>
        <b/>
        <vertAlign val="superscript"/>
        <sz val="10"/>
        <rFont val="Times New Roman"/>
        <family val="1"/>
      </rPr>
      <t>3</t>
    </r>
  </si>
  <si>
    <t xml:space="preserve">  I.2.4.- MANTENIMIENTO Y ACTIVIDADES VARIAS.   </t>
  </si>
  <si>
    <t>EN LA PLANTA POTABILIZADORA</t>
  </si>
  <si>
    <t xml:space="preserve">  CONSUMO  EN KWH</t>
  </si>
  <si>
    <t>KVArh</t>
  </si>
  <si>
    <t>DEM. FACTURABLE</t>
  </si>
  <si>
    <t>KW</t>
  </si>
  <si>
    <t>FACTOR DE POTENCIA</t>
  </si>
  <si>
    <t>%</t>
  </si>
  <si>
    <t xml:space="preserve">I.2.7.- COMPARATIVO DEL COSTO DE LA ENERGIA ELECTRICA DE LAS INSTALACIONES </t>
  </si>
  <si>
    <t>DE CAPTACION.</t>
  </si>
  <si>
    <t>CONCEPTO</t>
  </si>
  <si>
    <t>INCREMENTO</t>
  </si>
  <si>
    <t xml:space="preserve">TARIFARIO </t>
  </si>
  <si>
    <t>CAPACIDAD</t>
  </si>
  <si>
    <t>FIJO</t>
  </si>
  <si>
    <t>SUBTOTAL</t>
  </si>
  <si>
    <t xml:space="preserve"> IVA</t>
  </si>
  <si>
    <t>I.3.- TRATAMIENTO DE AGUAS RESIDUALES</t>
  </si>
  <si>
    <t>I.3.1.-PLANTA DE BOMBEO DE AGUAS RESIDUALES # 01</t>
  </si>
  <si>
    <t>CONSUMO DE CORRIENTE</t>
  </si>
  <si>
    <t>KW/H</t>
  </si>
  <si>
    <t>HORAS TRABAJADAS / BOMBA</t>
  </si>
  <si>
    <t>EQUIPO  #</t>
  </si>
  <si>
    <t>HRS/ MIN</t>
  </si>
  <si>
    <t>BOMBA # 01</t>
  </si>
  <si>
    <t>BOMBA # 02</t>
  </si>
  <si>
    <t>BOMBA # 03</t>
  </si>
  <si>
    <t>BOMBA # 04</t>
  </si>
  <si>
    <t>PLANTA</t>
  </si>
  <si>
    <t>EMERGENCIA :</t>
  </si>
  <si>
    <t>VOLUMEN BOMBEADO</t>
  </si>
  <si>
    <t>EFICIENCIA DE BOMBEO</t>
  </si>
  <si>
    <r>
      <t>M</t>
    </r>
    <r>
      <rPr>
        <vertAlign val="superscript"/>
        <sz val="8"/>
        <rFont val="Times New Roman"/>
        <family val="1"/>
      </rPr>
      <t>3</t>
    </r>
    <r>
      <rPr>
        <sz val="8"/>
        <rFont val="Times New Roman"/>
        <family val="1"/>
      </rPr>
      <t>/KW</t>
    </r>
  </si>
  <si>
    <t xml:space="preserve">      ACTIVIDADES DE MANTENIMIENTO DE BOMBEO  1</t>
  </si>
  <si>
    <t>PROMEDIO DE LOS MEGOHMS EN LOS EQUIPOS</t>
  </si>
  <si>
    <t>EQUIPO No1</t>
  </si>
  <si>
    <t>EQUIPO No2</t>
  </si>
  <si>
    <t>EQUIPO No3</t>
  </si>
  <si>
    <t>EQUIPO No4</t>
  </si>
  <si>
    <t>I.3.2.-PLANTA DE BOMBEO DE AGUAS RESIDUALES # 02</t>
  </si>
  <si>
    <t>F.P.</t>
  </si>
  <si>
    <t xml:space="preserve">      ACTIVIDADES DE MANTENIMIENTO DE BOMBEO  2</t>
  </si>
  <si>
    <t>PROMEDIO</t>
  </si>
  <si>
    <t xml:space="preserve">  </t>
  </si>
  <si>
    <t>II.MANTENIMIENTO</t>
  </si>
  <si>
    <t>II.1. MANTENIMIENTO A LA RED DE AGUA POTABLE Y DRENAJE.</t>
  </si>
  <si>
    <t>ACTIVIDADES</t>
  </si>
  <si>
    <t>COL.</t>
  </si>
  <si>
    <t>FRACC.</t>
  </si>
  <si>
    <t>EJIDOS</t>
  </si>
  <si>
    <t>TOTALES</t>
  </si>
  <si>
    <t>FUGAS DE AGUA POTABLE EN CALLES Y TOMAS DOMICILIARIAS</t>
  </si>
  <si>
    <t xml:space="preserve">FUGAS EN TOMAS DOMICILIARIAS CON RUPTURA DE CONCRETO </t>
  </si>
  <si>
    <t>HIDRAULICO Y ASFALTO.</t>
  </si>
  <si>
    <t xml:space="preserve">FUGAS EN LINEAS PRINCIPALES DONDE FUE NECESARIO </t>
  </si>
  <si>
    <t>LA RUPTURA DE PAVIMENTO ASFALTICO E HIDRAULICO</t>
  </si>
  <si>
    <t>FUGAS EN LINEAS PRINCIPALES DE LA CIUDAD</t>
  </si>
  <si>
    <t>MOVIMIENTO DE TOMAS EN DIFERENTES SECTORES DE LA CIUDAD</t>
  </si>
  <si>
    <t>CAMBIO DE VALVULAS(PASO-NARIZ)EN TOMAS DAÑADAS.</t>
  </si>
  <si>
    <t>REPORTES DE SIN SERVICIO Y SIN PRESION.</t>
  </si>
  <si>
    <t>LIMPIEZA CON LA UNIDAD DE DESALOJO AL VACIO</t>
  </si>
  <si>
    <t>DRENAJES TAPADOS DE LA CIUDAD</t>
  </si>
  <si>
    <t>(CORREGIDOS)</t>
  </si>
  <si>
    <t>II.2.BACHEO</t>
  </si>
  <si>
    <t>PAVIMENTO</t>
  </si>
  <si>
    <t>CANTIDAD</t>
  </si>
  <si>
    <t>HIDRAULICO</t>
  </si>
  <si>
    <t>UBICACIÓN</t>
  </si>
  <si>
    <t>III. CONSTRUCCION</t>
  </si>
  <si>
    <t>IV.1.TOMAS</t>
  </si>
  <si>
    <t>EN VARIAS COLONIAS DE LA CIUDAD</t>
  </si>
  <si>
    <t>TOMAS</t>
  </si>
  <si>
    <t>EN VARIOS FRACCIONAMIENTOS</t>
  </si>
  <si>
    <t>IV.2.DESCARGAS</t>
  </si>
  <si>
    <t>DESC.</t>
  </si>
  <si>
    <t>V. ESTUDIOS Y PROYECTOS</t>
  </si>
  <si>
    <t>V.1. PRESUPUESTOS</t>
  </si>
  <si>
    <t>V1.1.1. AGUA POTABLE</t>
  </si>
  <si>
    <t>COLONIA</t>
  </si>
  <si>
    <t>DIRECCION</t>
  </si>
  <si>
    <t xml:space="preserve">IMPORTE </t>
  </si>
  <si>
    <t>M.L.</t>
  </si>
  <si>
    <t>$</t>
  </si>
  <si>
    <t>IMPORTE</t>
  </si>
  <si>
    <t>I.2.3. RESULTADO DE LOS ANALISIS FISICOQUIMICOS Y BACTERIOLOGICOS DEL AGUA QUE SE ABASTECE A LA CIUDAD</t>
  </si>
  <si>
    <t>PARÀMETRO</t>
  </si>
  <si>
    <t xml:space="preserve">CLORO RESIDUAL </t>
  </si>
  <si>
    <t>TEMPERATURA</t>
  </si>
  <si>
    <t>OLOR</t>
  </si>
  <si>
    <t>CONDUCTIVIDAD</t>
  </si>
  <si>
    <t>Ph</t>
  </si>
  <si>
    <t>DUREZA TOTAL</t>
  </si>
  <si>
    <t>SABOR</t>
  </si>
  <si>
    <t>SAL</t>
  </si>
  <si>
    <t>STD</t>
  </si>
  <si>
    <t>TURBIEDAD</t>
  </si>
  <si>
    <t>CLORUROS</t>
  </si>
  <si>
    <t>COLIF. TOTALES</t>
  </si>
  <si>
    <t>COLIF FECALES</t>
  </si>
  <si>
    <t>PARSHALL</t>
  </si>
  <si>
    <t>N/A</t>
  </si>
  <si>
    <t>AGRAD</t>
  </si>
  <si>
    <t>AMPLIACIÒN</t>
  </si>
  <si>
    <t>BOMBA 2</t>
  </si>
  <si>
    <t>BOMBA3</t>
  </si>
  <si>
    <t>BOMBA 5</t>
  </si>
  <si>
    <t>PIPAS</t>
  </si>
  <si>
    <t>TQ 1,2, CD</t>
  </si>
  <si>
    <t>TQ 3 CD</t>
  </si>
  <si>
    <t>TQ 4 CD</t>
  </si>
  <si>
    <t>MONTECILLOS</t>
  </si>
  <si>
    <t>LOS SABINOS</t>
  </si>
  <si>
    <t>GUSTAVO G.</t>
  </si>
  <si>
    <t>LA RAYA</t>
  </si>
  <si>
    <t>EL ABRA</t>
  </si>
  <si>
    <t>SAN FELIPE</t>
  </si>
  <si>
    <t>CAÑÒN TANINUL</t>
  </si>
  <si>
    <t>NOM 127</t>
  </si>
  <si>
    <t>0.2-1.5 Mg/Lt</t>
  </si>
  <si>
    <t>1000 Mg/Lt</t>
  </si>
  <si>
    <t>250 Mg/L</t>
  </si>
  <si>
    <t>MUESTREO SIMPLE</t>
  </si>
  <si>
    <t>PARAMETRO</t>
  </si>
  <si>
    <t>INFLUENTE</t>
  </si>
  <si>
    <t>EFLUENTE</t>
  </si>
  <si>
    <t>UNIDADES</t>
  </si>
  <si>
    <t>pH</t>
  </si>
  <si>
    <t>Conductividad</t>
  </si>
  <si>
    <t>чS/cm</t>
  </si>
  <si>
    <t>Solidos Totales Disueltos</t>
  </si>
  <si>
    <t>mg/L</t>
  </si>
  <si>
    <t>ml/L</t>
  </si>
  <si>
    <t>SOLIDOS sedimentales</t>
  </si>
  <si>
    <t>AUSENCIA</t>
  </si>
  <si>
    <t>A/P</t>
  </si>
  <si>
    <t>Turbiedad</t>
  </si>
  <si>
    <t>FAU</t>
  </si>
  <si>
    <t>DQO</t>
  </si>
  <si>
    <t>mg/l</t>
  </si>
  <si>
    <t>Fosforo total</t>
  </si>
  <si>
    <t>Nitrogeno T.</t>
  </si>
  <si>
    <t>Coliformes Fecales</t>
  </si>
  <si>
    <t>NMP/100</t>
  </si>
  <si>
    <t>FECHA</t>
  </si>
  <si>
    <t>VOLUMEN ACUMULADO M3</t>
  </si>
  <si>
    <t>OBSERVACIONES</t>
  </si>
  <si>
    <t>MES</t>
  </si>
  <si>
    <t>VOL PRODUCIDO</t>
  </si>
  <si>
    <t>NIVEL PROM. DEL RIO</t>
  </si>
  <si>
    <t>VOL.         FACTURADO</t>
  </si>
  <si>
    <t>% DE FACTURACION</t>
  </si>
  <si>
    <t>ENERO</t>
  </si>
  <si>
    <t>FEBRERO</t>
  </si>
  <si>
    <t>MARZO</t>
  </si>
  <si>
    <t>ABRIL</t>
  </si>
  <si>
    <t>MAYO</t>
  </si>
  <si>
    <t>JUNIO</t>
  </si>
  <si>
    <t>JULIO</t>
  </si>
  <si>
    <t>SEPTIEMBRE</t>
  </si>
  <si>
    <t>OCTUBRE</t>
  </si>
  <si>
    <t>NOVIEMBRE</t>
  </si>
  <si>
    <t>DICIEMBRE</t>
  </si>
  <si>
    <t>00 h 00 min</t>
  </si>
  <si>
    <r>
      <t>M</t>
    </r>
    <r>
      <rPr>
        <b/>
        <vertAlign val="superscript"/>
        <sz val="8"/>
        <rFont val="Times New Roman"/>
        <family val="1"/>
      </rPr>
      <t>3</t>
    </r>
    <r>
      <rPr>
        <b/>
        <sz val="8"/>
        <rFont val="Times New Roman"/>
        <family val="1"/>
      </rPr>
      <t>/KW</t>
    </r>
  </si>
  <si>
    <t>Solidos Suspendidos totales</t>
  </si>
  <si>
    <t>Materia Flotante</t>
  </si>
  <si>
    <t>FP</t>
  </si>
  <si>
    <t>P</t>
  </si>
  <si>
    <t>Presencia</t>
  </si>
  <si>
    <t>Ausencia</t>
  </si>
  <si>
    <t xml:space="preserve">I.3.3.RESULTADO DE LOS ANALISIS DEL AGUA EN LA PTAR N°1 </t>
  </si>
  <si>
    <t>AGOSTO</t>
  </si>
  <si>
    <t>6.5-8.5          UpH</t>
  </si>
  <si>
    <r>
      <t>500Mg/Lt  (COMO    Caco</t>
    </r>
    <r>
      <rPr>
        <b/>
        <vertAlign val="superscript"/>
        <sz val="8"/>
        <rFont val="Arial"/>
        <family val="2"/>
      </rPr>
      <t xml:space="preserve">2 </t>
    </r>
  </si>
  <si>
    <t>FECHA DE EJECUCION</t>
  </si>
  <si>
    <t>% DE PERDI-DAS</t>
  </si>
  <si>
    <t>VOL. DISTRI-BUIDO</t>
  </si>
  <si>
    <t>CONSU MO ELECTRI CO</t>
  </si>
  <si>
    <t>APOYO AL AREA COMERCIAL EN RECONEXION DE TOMAS DE AGUA POTABLE.</t>
  </si>
  <si>
    <t>REHABILITACION DE DESCARGA DE DRENAJE DOMICILIARIA</t>
  </si>
  <si>
    <t>VI.I.2 RED DE DRENAJE</t>
  </si>
  <si>
    <t>VOLUMENES PRODUCIDOS Y DISTRIBUIDOS EN EL 2022</t>
  </si>
  <si>
    <t>1.4.1. RESULTADOS DE ANALISIS DE LA PTAR BIRMANIA</t>
  </si>
  <si>
    <t>PROTECCION DE LA VIDA ACUATICA</t>
  </si>
  <si>
    <t>DOSIFICACION DE 0.25-0.5 Kg/Hora</t>
  </si>
  <si>
    <t>CLORO RESIDUAL mg/l</t>
  </si>
  <si>
    <t>MINIMA</t>
  </si>
  <si>
    <t>MAXIMA</t>
  </si>
  <si>
    <t>VOLUMEN TRATADO</t>
  </si>
  <si>
    <t>VOLUMEN MENSUAL</t>
  </si>
  <si>
    <t>VOLUMEN DIARIO</t>
  </si>
  <si>
    <t>PROMEDIO DIARIO</t>
  </si>
  <si>
    <t>TARIFA 2022</t>
  </si>
  <si>
    <r>
      <t>M</t>
    </r>
    <r>
      <rPr>
        <vertAlign val="superscript"/>
        <sz val="10"/>
        <rFont val="Times New Roman"/>
        <family val="1"/>
      </rPr>
      <t>3</t>
    </r>
    <r>
      <rPr>
        <sz val="10"/>
        <rFont val="Times New Roman"/>
        <family val="1"/>
      </rPr>
      <t>/KWH</t>
    </r>
  </si>
  <si>
    <t>CONSUMO ELECTRI CO</t>
  </si>
  <si>
    <t>VI.I.3 REPOSICION RED DE DRENAJE Y TOMAS DOMICILIARIAS</t>
  </si>
  <si>
    <t>DEL 2023</t>
  </si>
  <si>
    <t>VOLUMENES PRODUCIDOS Y DISTRIBUIDOS EN EL 2023</t>
  </si>
  <si>
    <t>LAZARO CARDENAS</t>
  </si>
  <si>
    <t>LOMAS DEL REAL</t>
  </si>
  <si>
    <t>ALTAVISTA</t>
  </si>
  <si>
    <t>LAS FINCAS</t>
  </si>
  <si>
    <t>SANTA LUCIA</t>
  </si>
  <si>
    <t>ZONA CENTRO</t>
  </si>
  <si>
    <t>Cloruros</t>
  </si>
  <si>
    <t>DEMANDA /DIST</t>
  </si>
  <si>
    <t>INSTALACION RED DE AGUA CON TUBO PVC RD-26 DE..</t>
  </si>
  <si>
    <t>3" Ø.</t>
  </si>
  <si>
    <t>LAS CAÑITAS</t>
  </si>
  <si>
    <t>TARIFA 2023</t>
  </si>
  <si>
    <t>ROSAS DEL TEPEYAC</t>
  </si>
  <si>
    <t>TECNOLOGICO</t>
  </si>
  <si>
    <t>SAN RAFAEL</t>
  </si>
  <si>
    <r>
      <t>M</t>
    </r>
    <r>
      <rPr>
        <b/>
        <vertAlign val="superscript"/>
        <sz val="7"/>
        <rFont val="Times New Roman"/>
        <family val="1"/>
      </rPr>
      <t>3</t>
    </r>
  </si>
  <si>
    <t>LPS</t>
  </si>
  <si>
    <t>MTS</t>
  </si>
  <si>
    <t xml:space="preserve">    DEMANDAS MAXIMAS</t>
  </si>
  <si>
    <t>III.1.RED DE AGUA POTABLE   OBRAS POR ADMINISTRACION.</t>
  </si>
  <si>
    <r>
      <t>DBO</t>
    </r>
    <r>
      <rPr>
        <vertAlign val="subscript"/>
        <sz val="11"/>
        <color theme="1"/>
        <rFont val="Calibri"/>
        <family val="2"/>
        <scheme val="minor"/>
      </rPr>
      <t>5</t>
    </r>
  </si>
  <si>
    <t>ADOQUIN</t>
  </si>
  <si>
    <t>LUIS DONALDO COLOSIO</t>
  </si>
  <si>
    <t>Us/cm</t>
  </si>
  <si>
    <t>4 NTU</t>
  </si>
  <si>
    <t xml:space="preserve">AUSENCIA </t>
  </si>
  <si>
    <t>LOCALIZACION DE PREPARACION DE DESCARGA DE DRENAJE DOM.</t>
  </si>
  <si>
    <t>COL. LOMAS DEL REAL</t>
  </si>
  <si>
    <t>REPOSICION DE TAPA A POZO DE VISITA TIPO "COMUN"</t>
  </si>
  <si>
    <t>CECYT</t>
  </si>
  <si>
    <t>AL MES DE AGOSTO</t>
  </si>
  <si>
    <t>AGOSTO 2023</t>
  </si>
  <si>
    <t>CORRESPONDIENTE AL MES DE AGOSTO DEL 2023</t>
  </si>
  <si>
    <t>VOLUMEN TRATADO PTAR N°.1 MES: AGOSTO DEL 2023</t>
  </si>
  <si>
    <t>YUCATAN/FERROCARRIL Y SAN LUIS</t>
  </si>
  <si>
    <t>CALIFORNIA/WASHINGTON Y MONTANA</t>
  </si>
  <si>
    <t>CUBA/JAMAICA Y BAHAMAS</t>
  </si>
  <si>
    <t>LORENZO SANCHEZ/ARGENTINA Y ESPAÑA</t>
  </si>
  <si>
    <t>SALAMANCA/LA HABANA Y MATANZAS</t>
  </si>
  <si>
    <t>CALLE 5a/FISICOS Y GEOLOGOS</t>
  </si>
  <si>
    <t>EJ. LEON GARCIA</t>
  </si>
  <si>
    <t>TANCULPAYA/SAN ANTONIO Y ANGEL MTZ. MANZANARES</t>
  </si>
  <si>
    <t>TANCULPAYA/ANGEL MTZ. MANZANARES</t>
  </si>
  <si>
    <t>GUADALUPE</t>
  </si>
  <si>
    <t>TULIPAN/ESTADIO Y MAGNOLIA</t>
  </si>
  <si>
    <t>CIRCUNVALACION/ARIES Y AV. TAURO</t>
  </si>
  <si>
    <t>MIGUEL ALEMAN/PICO DE ORIZABA Y CUAUHTEMOC</t>
  </si>
  <si>
    <t>ZACATECAS/COLIMA Y PANUCO</t>
  </si>
  <si>
    <t>AGUASCALIENTES/URUAPAN Y MONTERREY</t>
  </si>
  <si>
    <t>DURANGO/URUAPAN Y MONTERREY</t>
  </si>
  <si>
    <t>KANSAS,NEBRASKA/WASHINGTON Y MONTANA</t>
  </si>
  <si>
    <t>ASTURIAS/AV. RIO EBRO Y CIRCUNVALACION</t>
  </si>
  <si>
    <t>PIEDRA AZUL/PEDREGAL Y OBSIDIANA</t>
  </si>
  <si>
    <t>YUCATAN/FERROCARRIL Y SANLUIS</t>
  </si>
  <si>
    <t>CALLE 5a/GEOLOGOS Y FISICOS</t>
  </si>
  <si>
    <t>MIGUEL ALEMAN/PICO DE ORIZABA Y CUAUTEMOC</t>
  </si>
  <si>
    <t>PRADERAS DEL RIO</t>
  </si>
  <si>
    <t>RIO NAZAS/RIO SACRAMENTO Y RIO AMAZONAS</t>
  </si>
  <si>
    <t>TETUAN</t>
  </si>
  <si>
    <t>REFORMA/PRIV. REFORMA Y PEDRO A. SANTOS</t>
  </si>
  <si>
    <t>BLAS ESCONTRIA/VENUSTIANO CARRANZA Y HERMENEGILDO GALENA</t>
  </si>
  <si>
    <t>REFORMA/LERDO DE TEJADA Y PONCIANO ARRIAGA</t>
  </si>
  <si>
    <t>2.1 X 105</t>
  </si>
  <si>
    <r>
      <t>Volumen tratado:</t>
    </r>
    <r>
      <rPr>
        <b/>
        <sz val="10"/>
        <color theme="1"/>
        <rFont val="Arial"/>
        <family val="2"/>
      </rPr>
      <t xml:space="preserve"> </t>
    </r>
    <r>
      <rPr>
        <b/>
        <sz val="10"/>
        <rFont val="Arial"/>
        <family val="2"/>
      </rPr>
      <t xml:space="preserve"> 357,590.80 </t>
    </r>
    <r>
      <rPr>
        <b/>
        <sz val="11"/>
        <rFont val="Arial"/>
        <family val="2"/>
      </rPr>
      <t>M</t>
    </r>
    <r>
      <rPr>
        <b/>
        <sz val="11"/>
        <color theme="1"/>
        <rFont val="Arial"/>
        <family val="2"/>
      </rPr>
      <t>³</t>
    </r>
    <r>
      <rPr>
        <sz val="11"/>
        <color rgb="FFFF0000"/>
        <rFont val="Arial"/>
        <family val="2"/>
      </rPr>
      <t xml:space="preserve"> </t>
    </r>
    <r>
      <rPr>
        <sz val="9"/>
        <color theme="1"/>
        <rFont val="Arial"/>
        <family val="2"/>
      </rPr>
      <t>TRATADOS EN EL MES DE AGOSTO DEL 2023</t>
    </r>
  </si>
  <si>
    <r>
      <t xml:space="preserve"> 357,590.80 M</t>
    </r>
    <r>
      <rPr>
        <b/>
        <vertAlign val="superscript"/>
        <sz val="9"/>
        <color theme="1"/>
        <rFont val="Arial"/>
        <family val="2"/>
      </rPr>
      <t xml:space="preserve">3 </t>
    </r>
    <r>
      <rPr>
        <b/>
        <sz val="9"/>
        <color theme="1"/>
        <rFont val="Arial"/>
        <family val="2"/>
      </rPr>
      <t xml:space="preserve"> EN EL MES AGOSTO 2023</t>
    </r>
  </si>
  <si>
    <r>
      <t>M</t>
    </r>
    <r>
      <rPr>
        <vertAlign val="superscript"/>
        <sz val="10"/>
        <rFont val="Times New Roman"/>
        <family val="1"/>
      </rPr>
      <t>2</t>
    </r>
  </si>
  <si>
    <t>705 h 50 min</t>
  </si>
  <si>
    <t>734 h 05 min</t>
  </si>
  <si>
    <t>539 h 14 min</t>
  </si>
  <si>
    <t>713 h 00 min</t>
  </si>
  <si>
    <t>SE HIZO LA SUSTITUCION DEL PRIMER TRAMO DE FLECHA DE TRANSMISION DE LA BOMBA N°4 DE ALIMENTACION</t>
  </si>
  <si>
    <t>AL TANQUE 4 EN LA POTABILIZADORA POR RUPTURA DE LA MISMA.</t>
  </si>
  <si>
    <t>SE HIZO LA INSTALACION DE UNA TAPA BRIDADA SOBRE LA TUBERIA DE DESCARGA DE LOS REACTORES BIOLOGICOS</t>
  </si>
  <si>
    <t>PARA LA LIMPIEZA DE LA VALVULA DE CONTROL.</t>
  </si>
  <si>
    <t>SE HIZO CORRECCION DE LA REJILLA DE RETENCION DE SOLIDOS DEL CARCAMO DE AGUAS RESIDUALES DE LA</t>
  </si>
  <si>
    <t>COLONIA CITLALMINA, PARA EVITAR TAPONAMIENTOS DE LA BOMBA SUMERGIBLE.</t>
  </si>
  <si>
    <t>SE HIZO LA FABRICACION Y SUSTITUCION DE LA REJILLA DE RETENCION DE SOLIDOS DEL DESARENADOR DE</t>
  </si>
  <si>
    <t>ENTRADA A LA ESTACION DE BOMBEO DE AGUAS RESIDUALES N°2.</t>
  </si>
  <si>
    <t>SE HIZO EL CAMBIO DE LA VALVULA CHECK DE LA DESCARGA DE LA BOMBA N°5 DE ALIMENTACION AL SISTEMA</t>
  </si>
  <si>
    <t>MONTECILLOS DESDE LA PLANTA POTABILIZADORA.</t>
  </si>
  <si>
    <t>DEBIDO A LA DERIVACION DE CAUDAL DEL RIO VALLES POR EL CAUSE DE LA CASCADA DE "EL SALTO" EN EL</t>
  </si>
  <si>
    <t>MUNICIPIO DE EL NARANJO, SE TUVO UNA REDUCCION EN EL NIVEL DEL RIO VALLES EN LA CAPTACION LLEGANDO</t>
  </si>
  <si>
    <t xml:space="preserve">A TENER QUE PARAR EQUIPOS DE BOMBEO PARA FALTA DE AGUA EN EL RIO, SE REGISTRO NIVEL CERO, SE CERRO </t>
  </si>
  <si>
    <t>POR COMPLETO EL BORDO DEL RIO SOBRE EL CAUSE PRINCIPAL.</t>
  </si>
  <si>
    <t>DEBIDO A UN APAGON POR FALTA DE ENERGIA ELECTRICA EN CAPTACION, SE DAÑO LA PANTALLA DEL ARRANCADOR</t>
  </si>
  <si>
    <t>N°6, SE USO PANTALLA DE OTRO ARRANCADOR QUE SE TENIA PARA REPOSICION DE PIEZAS.</t>
  </si>
  <si>
    <t xml:space="preserve">CON APOYO DE PERSONAL DEL DEPTO. DE MANTENIMIENTO, SE HIZO LA REPARACION DE UNA FUGA EN LA TUBERIA </t>
  </si>
  <si>
    <t>DE DESCARGA DE LA EST. DE BOMBEO DE A.R. N°1.</t>
  </si>
  <si>
    <t>SE SUSTITUYO LA BOMBA SUMERGIBLE PARA AGUA RESIDUAL DEL CARCAMO DE BOMBEO DE LA PTAR DE LEON</t>
  </si>
  <si>
    <t>POR UNA BOMBA NUEVA Y MEJORAR LA OPERACIÓN DEL MISMO.</t>
  </si>
  <si>
    <t>SE REPORTO ROBO DE CABLE Y DAÑO A EQUIPOS DE BOMBEO EN LA PTAR BIRMANIA, POR LO QUE SE PROCEDIO</t>
  </si>
  <si>
    <t>A HACER EL REPORTE AL DEPTO JURIDICO PARA LA RESPECTIVA DENUNCIA.</t>
  </si>
  <si>
    <t>DEBIDO A UNA TORMENTA UNA RAMA DAÑO UN CABLE DE ALIMENTACION DE ENERGIA ELECTRICA A CAPTACION</t>
  </si>
  <si>
    <t xml:space="preserve">SOBRE EL CAMINO A CHANTOL, POR LO QUE SE DIO AVISO A CFE PARA SU REPARACION, SE DEJO FUERA DE </t>
  </si>
  <si>
    <t>SERVICIO LA OPERACIÓN DE CAPTACION DURANTE 4 HORAS.</t>
  </si>
  <si>
    <t>SE SUSTITUYO EL PRIMER TRAMO DE FLECHA DE LA BOMBA N°5 DE ALIMENTACION A MONTECILLOS DEBIDO</t>
  </si>
  <si>
    <t>A LA RUPTURA DE LA MISMA, Y SE PUSO EN OPERACIÓN NUEVAMENTE.</t>
  </si>
  <si>
    <t>1.2.5. CONSUMO DE ENERGIA ELECTRICA DEL 31/07/2023 AL 31/08/2023</t>
  </si>
  <si>
    <t>84.00 ML</t>
  </si>
  <si>
    <t>MIGUEL ALEMAN/PICO DE ORIZABA</t>
  </si>
  <si>
    <t>FRACC. CECYT</t>
  </si>
  <si>
    <t>AGOSTO DEL 2023</t>
  </si>
  <si>
    <t>84.00 ML.</t>
  </si>
  <si>
    <t>COL. TRONCONES Y LA CORRIENTE</t>
  </si>
  <si>
    <t>30.0 ML.</t>
  </si>
  <si>
    <t>HABANA/MORENA Y ALICANTE</t>
  </si>
  <si>
    <t>CAMBIO DE VALVULA DE EXPULSION DE AIRE DOMESTICA</t>
  </si>
  <si>
    <t>REHABILITACION DE CAJA  DE PARA OPERACIÓN DE VALVULAS DE SECC.</t>
  </si>
  <si>
    <t>DESALOJO CON PIPA CISTERNA DE 10000 LTS.</t>
  </si>
  <si>
    <t>REPOSICION DE RED DE DRENAJE CON TUBERIA PVC S-20 DE 8" Ø.                  ZONA CENTRO, C. ESCONTRIA/GALEANA Y CARRANZA. ML                                           COL LAZARO CARDENAS, C PRIV. ORO/PARAGUAY Y BRASIL. ML.</t>
  </si>
  <si>
    <t xml:space="preserve">72.80               2.0 </t>
  </si>
  <si>
    <t xml:space="preserve">REPOSICION DE RED DE DRENAJE CON TUBO PEAD DE 8" Ø.                                         COL. ALTAVISTA, REFORMA/LERDO DE TEJADA Y PONCIANO ARRIAGA. ML.      UNID. HABIT. LAZARO CARDENAS C. PEDRO J. MENDEZ/TOLTECAS Y AZTECAS, ML.                                                                                                             </t>
  </si>
  <si>
    <t>36.0                134.0</t>
  </si>
  <si>
    <t>REPOSICION DE SUBCOLECTOR CON TUBERIA PEAD DE 15" Ø.                                       COL. FLORIDA, CALLE OLIVOS/REMOLINO Y ROBLE,  ML.</t>
  </si>
  <si>
    <t>OLMOS/HAITI Y VICENTE 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</si>
</sst>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0">
    <numFmt numFmtId="44" formatCode="_-&quot;$&quot;* #,##0.00_-;\-&quot;$&quot;* #,##0.00_-;_-&quot;$&quot;* &quot;-&quot;??_-;_-@_-"/>
    <numFmt numFmtId="164" formatCode="&quot;$&quot;#,##0.00_);[Red]\(&quot;$&quot;#,##0.00\)"/>
    <numFmt numFmtId="165" formatCode="&quot;$&quot;#,##0.00"/>
    <numFmt numFmtId="166" formatCode="0\'\ 000.0"/>
    <numFmt numFmtId="167" formatCode="00"/>
    <numFmt numFmtId="168" formatCode="00.00"/>
    <numFmt numFmtId="169" formatCode="000.0"/>
    <numFmt numFmtId="170" formatCode="000\ \'\ 000.0"/>
    <numFmt numFmtId="171" formatCode="0.0"/>
    <numFmt numFmtId="172" formatCode="#,##0.0"/>
  </numFmts>
  <fonts count="6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0.5"/>
      <name val="Times New Roman"/>
      <family val="1"/>
    </font>
    <font>
      <sz val="10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Calibri"/>
      <family val="2"/>
      <scheme val="minor"/>
    </font>
    <font>
      <b/>
      <sz val="11"/>
      <name val="Times New Roman"/>
      <family val="1"/>
    </font>
    <font>
      <b/>
      <vertAlign val="superscript"/>
      <sz val="10"/>
      <name val="Times New Roman"/>
      <family val="1"/>
    </font>
    <font>
      <b/>
      <sz val="5"/>
      <name val="Times New Roman"/>
      <family val="1"/>
    </font>
    <font>
      <b/>
      <vertAlign val="subscript"/>
      <sz val="10"/>
      <name val="Times New Roman"/>
      <family val="1"/>
    </font>
    <font>
      <sz val="7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Tahoma"/>
      <family val="2"/>
    </font>
    <font>
      <sz val="11"/>
      <name val="Times New Roman"/>
      <family val="1"/>
    </font>
    <font>
      <b/>
      <u/>
      <sz val="10"/>
      <name val="Times New Roman"/>
      <family val="1"/>
    </font>
    <font>
      <b/>
      <sz val="9"/>
      <color indexed="8"/>
      <name val="Times New Roman"/>
      <family val="1"/>
    </font>
    <font>
      <u/>
      <sz val="10"/>
      <name val="Times New Roman"/>
      <family val="1"/>
    </font>
    <font>
      <vertAlign val="superscript"/>
      <sz val="8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Calibri"/>
      <family val="2"/>
      <scheme val="minor"/>
    </font>
    <font>
      <b/>
      <sz val="10"/>
      <color theme="1"/>
      <name val="Times New Roman"/>
      <family val="1"/>
    </font>
    <font>
      <sz val="12"/>
      <name val="Times New Roman"/>
      <family val="1"/>
    </font>
    <font>
      <b/>
      <sz val="10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vertAlign val="superscript"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vertAlign val="superscript"/>
      <sz val="8"/>
      <name val="Times New Roman"/>
      <family val="1"/>
    </font>
    <font>
      <vertAlign val="subscript"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vertAlign val="superscript"/>
      <sz val="8"/>
      <name val="Arial"/>
      <family val="2"/>
    </font>
    <font>
      <b/>
      <sz val="9"/>
      <color indexed="10"/>
      <name val="Times New Roman"/>
      <family val="1"/>
    </font>
    <font>
      <b/>
      <sz val="8"/>
      <color indexed="10"/>
      <name val="Times New Roman"/>
      <family val="1"/>
    </font>
    <font>
      <b/>
      <vertAlign val="superscript"/>
      <sz val="7"/>
      <name val="Times New Roman"/>
      <family val="1"/>
    </font>
    <font>
      <vertAlign val="superscript"/>
      <sz val="10"/>
      <name val="Times New Roman"/>
      <family val="1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15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rgb="FF3F3F3F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rgb="FF3F3F3F"/>
      </top>
      <bottom style="thin">
        <color indexed="64"/>
      </bottom>
      <diagonal/>
    </border>
    <border>
      <left style="medium">
        <color indexed="64"/>
      </left>
      <right/>
      <top style="medium">
        <color rgb="FF3F3F3F"/>
      </top>
      <bottom style="thin">
        <color indexed="64"/>
      </bottom>
      <diagonal/>
    </border>
    <border>
      <left/>
      <right style="medium">
        <color indexed="64"/>
      </right>
      <top style="medium">
        <color rgb="FF3F3F3F"/>
      </top>
      <bottom style="thin">
        <color indexed="64"/>
      </bottom>
      <diagonal/>
    </border>
    <border>
      <left style="medium">
        <color rgb="FF3F3F3F"/>
      </left>
      <right style="double">
        <color rgb="FF3F3F3F"/>
      </right>
      <top/>
      <bottom style="medium">
        <color rgb="FF3F3F3F"/>
      </bottom>
      <diagonal/>
    </border>
    <border>
      <left/>
      <right/>
      <top style="medium">
        <color rgb="FF3F3F3F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rgb="FF3F3F3F"/>
      </left>
      <right/>
      <top/>
      <bottom style="medium">
        <color rgb="FF3F3F3F"/>
      </bottom>
      <diagonal/>
    </border>
    <border>
      <left/>
      <right style="medium">
        <color rgb="FF3F3F3F"/>
      </right>
      <top/>
      <bottom style="medium">
        <color rgb="FF3F3F3F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688">
    <xf numFmtId="0" fontId="0" fillId="0" borderId="0" xfId="0"/>
    <xf numFmtId="0" fontId="5" fillId="0" borderId="0" xfId="0" applyFont="1"/>
    <xf numFmtId="0" fontId="7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Font="1"/>
    <xf numFmtId="0" fontId="7" fillId="0" borderId="0" xfId="0" applyFont="1"/>
    <xf numFmtId="0" fontId="11" fillId="0" borderId="0" xfId="0" applyFont="1"/>
    <xf numFmtId="0" fontId="9" fillId="0" borderId="0" xfId="0" applyFont="1"/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justify"/>
    </xf>
    <xf numFmtId="0" fontId="5" fillId="0" borderId="0" xfId="0" applyFont="1" applyAlignment="1">
      <alignment horizontal="justify"/>
    </xf>
    <xf numFmtId="0" fontId="5" fillId="0" borderId="2" xfId="0" applyFont="1" applyBorder="1"/>
    <xf numFmtId="0" fontId="12" fillId="0" borderId="2" xfId="0" applyFont="1" applyBorder="1" applyAlignment="1">
      <alignment horizontal="center" vertical="center"/>
    </xf>
    <xf numFmtId="0" fontId="13" fillId="0" borderId="3" xfId="0" applyFont="1" applyFill="1" applyBorder="1"/>
    <xf numFmtId="0" fontId="5" fillId="0" borderId="5" xfId="0" applyFont="1" applyBorder="1"/>
    <xf numFmtId="0" fontId="13" fillId="0" borderId="6" xfId="0" applyFont="1" applyFill="1" applyBorder="1"/>
    <xf numFmtId="0" fontId="5" fillId="0" borderId="8" xfId="0" applyFont="1" applyBorder="1"/>
    <xf numFmtId="0" fontId="13" fillId="0" borderId="9" xfId="0" applyFont="1" applyFill="1" applyBorder="1"/>
    <xf numFmtId="0" fontId="5" fillId="0" borderId="11" xfId="0" applyFont="1" applyBorder="1"/>
    <xf numFmtId="0" fontId="10" fillId="0" borderId="12" xfId="0" applyFont="1" applyFill="1" applyBorder="1" applyAlignment="1">
      <alignment horizontal="center"/>
    </xf>
    <xf numFmtId="4" fontId="5" fillId="0" borderId="14" xfId="0" applyNumberFormat="1" applyFont="1" applyBorder="1"/>
    <xf numFmtId="0" fontId="2" fillId="0" borderId="16" xfId="3" applyFont="1" applyFill="1" applyBorder="1" applyAlignment="1">
      <alignment horizontal="center"/>
    </xf>
    <xf numFmtId="4" fontId="3" fillId="0" borderId="16" xfId="0" applyNumberFormat="1" applyFont="1" applyBorder="1"/>
    <xf numFmtId="0" fontId="3" fillId="0" borderId="16" xfId="0" applyFont="1" applyBorder="1"/>
    <xf numFmtId="0" fontId="16" fillId="0" borderId="0" xfId="0" applyFont="1"/>
    <xf numFmtId="0" fontId="16" fillId="0" borderId="0" xfId="0" applyFont="1" applyBorder="1"/>
    <xf numFmtId="164" fontId="16" fillId="0" borderId="0" xfId="0" applyNumberFormat="1" applyFont="1" applyBorder="1"/>
    <xf numFmtId="0" fontId="17" fillId="3" borderId="2" xfId="0" applyFont="1" applyFill="1" applyBorder="1" applyAlignment="1">
      <alignment horizontal="center"/>
    </xf>
    <xf numFmtId="0" fontId="18" fillId="0" borderId="2" xfId="0" applyFon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0" fontId="5" fillId="0" borderId="0" xfId="0" applyFont="1" applyFill="1"/>
    <xf numFmtId="0" fontId="5" fillId="0" borderId="0" xfId="0" applyFont="1" applyBorder="1"/>
    <xf numFmtId="0" fontId="10" fillId="3" borderId="2" xfId="0" applyFont="1" applyFill="1" applyBorder="1" applyAlignment="1">
      <alignment horizontal="left"/>
    </xf>
    <xf numFmtId="4" fontId="14" fillId="0" borderId="2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2" fontId="11" fillId="0" borderId="2" xfId="0" applyNumberFormat="1" applyFont="1" applyBorder="1" applyAlignment="1">
      <alignment horizontal="center"/>
    </xf>
    <xf numFmtId="0" fontId="10" fillId="3" borderId="2" xfId="0" applyFont="1" applyFill="1" applyBorder="1"/>
    <xf numFmtId="4" fontId="14" fillId="0" borderId="2" xfId="1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17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5" fillId="3" borderId="20" xfId="0" applyFont="1" applyFill="1" applyBorder="1"/>
    <xf numFmtId="0" fontId="5" fillId="3" borderId="21" xfId="0" applyFont="1" applyFill="1" applyBorder="1"/>
    <xf numFmtId="2" fontId="10" fillId="0" borderId="2" xfId="0" applyNumberFormat="1" applyFont="1" applyBorder="1"/>
    <xf numFmtId="0" fontId="5" fillId="0" borderId="0" xfId="0" applyFont="1" applyFill="1" applyBorder="1"/>
    <xf numFmtId="2" fontId="10" fillId="0" borderId="0" xfId="0" applyNumberFormat="1" applyFont="1" applyBorder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2" fontId="10" fillId="0" borderId="0" xfId="0" applyNumberFormat="1" applyFont="1" applyBorder="1" applyAlignment="1">
      <alignment horizontal="right"/>
    </xf>
    <xf numFmtId="0" fontId="10" fillId="0" borderId="22" xfId="0" applyFont="1" applyBorder="1"/>
    <xf numFmtId="2" fontId="10" fillId="0" borderId="0" xfId="0" applyNumberFormat="1" applyFont="1" applyAlignment="1">
      <alignment horizontal="left"/>
    </xf>
    <xf numFmtId="0" fontId="20" fillId="0" borderId="0" xfId="0" applyFont="1"/>
    <xf numFmtId="0" fontId="10" fillId="0" borderId="2" xfId="0" applyFont="1" applyBorder="1" applyAlignment="1">
      <alignment horizontal="center"/>
    </xf>
    <xf numFmtId="4" fontId="10" fillId="0" borderId="0" xfId="0" applyNumberFormat="1" applyFont="1" applyBorder="1" applyAlignment="1">
      <alignment horizontal="center"/>
    </xf>
    <xf numFmtId="0" fontId="18" fillId="0" borderId="0" xfId="0" applyFont="1" applyBorder="1"/>
    <xf numFmtId="0" fontId="10" fillId="0" borderId="0" xfId="0" applyFont="1" applyBorder="1"/>
    <xf numFmtId="4" fontId="10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justify" vertical="center"/>
    </xf>
    <xf numFmtId="0" fontId="10" fillId="0" borderId="0" xfId="0" applyFont="1" applyBorder="1" applyAlignment="1">
      <alignment horizontal="centerContinuous"/>
    </xf>
    <xf numFmtId="0" fontId="22" fillId="0" borderId="0" xfId="0" applyFont="1"/>
    <xf numFmtId="4" fontId="10" fillId="0" borderId="0" xfId="0" applyNumberFormat="1" applyFont="1"/>
    <xf numFmtId="4" fontId="10" fillId="0" borderId="0" xfId="0" applyNumberFormat="1" applyFont="1" applyAlignment="1">
      <alignment horizontal="center"/>
    </xf>
    <xf numFmtId="4" fontId="10" fillId="0" borderId="2" xfId="0" applyNumberFormat="1" applyFont="1" applyBorder="1"/>
    <xf numFmtId="2" fontId="10" fillId="0" borderId="2" xfId="0" applyNumberFormat="1" applyFont="1" applyBorder="1" applyAlignment="1">
      <alignment horizontal="center"/>
    </xf>
    <xf numFmtId="2" fontId="10" fillId="0" borderId="0" xfId="0" applyNumberFormat="1" applyFont="1"/>
    <xf numFmtId="0" fontId="15" fillId="0" borderId="0" xfId="0" applyFont="1" applyBorder="1"/>
    <xf numFmtId="0" fontId="15" fillId="0" borderId="0" xfId="0" applyFont="1"/>
    <xf numFmtId="0" fontId="24" fillId="0" borderId="0" xfId="0" applyFont="1"/>
    <xf numFmtId="0" fontId="10" fillId="0" borderId="0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3" fontId="10" fillId="0" borderId="2" xfId="0" applyNumberFormat="1" applyFont="1" applyBorder="1" applyAlignment="1">
      <alignment horizontal="center"/>
    </xf>
    <xf numFmtId="3" fontId="10" fillId="0" borderId="0" xfId="0" applyNumberFormat="1" applyFont="1" applyBorder="1" applyAlignment="1">
      <alignment horizontal="center"/>
    </xf>
    <xf numFmtId="0" fontId="25" fillId="0" borderId="0" xfId="0" applyFont="1"/>
    <xf numFmtId="0" fontId="26" fillId="0" borderId="0" xfId="0" applyFont="1"/>
    <xf numFmtId="0" fontId="12" fillId="0" borderId="0" xfId="0" applyFont="1"/>
    <xf numFmtId="0" fontId="5" fillId="0" borderId="0" xfId="0" applyFont="1" applyAlignment="1">
      <alignment horizontal="center"/>
    </xf>
    <xf numFmtId="3" fontId="10" fillId="0" borderId="20" xfId="0" applyNumberFormat="1" applyFont="1" applyFill="1" applyBorder="1" applyAlignment="1">
      <alignment horizontal="right"/>
    </xf>
    <xf numFmtId="0" fontId="10" fillId="0" borderId="21" xfId="0" applyFont="1" applyFill="1" applyBorder="1"/>
    <xf numFmtId="0" fontId="10" fillId="0" borderId="20" xfId="0" applyFont="1" applyBorder="1" applyAlignment="1">
      <alignment horizontal="right"/>
    </xf>
    <xf numFmtId="3" fontId="10" fillId="0" borderId="21" xfId="0" applyNumberFormat="1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5" fillId="0" borderId="0" xfId="0" applyFont="1" applyAlignment="1">
      <alignment horizontal="centerContinuous"/>
    </xf>
    <xf numFmtId="0" fontId="20" fillId="0" borderId="0" xfId="0" applyFont="1" applyBorder="1" applyAlignment="1">
      <alignment horizontal="center"/>
    </xf>
    <xf numFmtId="2" fontId="10" fillId="0" borderId="20" xfId="0" applyNumberFormat="1" applyFont="1" applyFill="1" applyBorder="1"/>
    <xf numFmtId="0" fontId="20" fillId="0" borderId="21" xfId="0" applyFont="1" applyBorder="1"/>
    <xf numFmtId="0" fontId="20" fillId="0" borderId="0" xfId="0" applyFont="1" applyBorder="1"/>
    <xf numFmtId="0" fontId="20" fillId="0" borderId="0" xfId="0" quotePrefix="1" applyFont="1" applyAlignment="1">
      <alignment horizontal="left"/>
    </xf>
    <xf numFmtId="0" fontId="10" fillId="0" borderId="0" xfId="0" applyFont="1" applyAlignment="1">
      <alignment horizontal="centerContinuous"/>
    </xf>
    <xf numFmtId="0" fontId="10" fillId="3" borderId="25" xfId="0" applyFont="1" applyFill="1" applyBorder="1" applyAlignment="1">
      <alignment horizontal="center"/>
    </xf>
    <xf numFmtId="0" fontId="13" fillId="0" borderId="29" xfId="0" applyFont="1" applyBorder="1" applyAlignment="1">
      <alignment horizontal="left"/>
    </xf>
    <xf numFmtId="0" fontId="20" fillId="0" borderId="30" xfId="0" applyFont="1" applyBorder="1" applyAlignment="1">
      <alignment horizontal="center"/>
    </xf>
    <xf numFmtId="1" fontId="27" fillId="0" borderId="2" xfId="0" applyNumberFormat="1" applyFont="1" applyBorder="1" applyAlignment="1">
      <alignment horizontal="center"/>
    </xf>
    <xf numFmtId="0" fontId="17" fillId="5" borderId="34" xfId="0" applyFont="1" applyFill="1" applyBorder="1" applyAlignment="1">
      <alignment horizontal="center"/>
    </xf>
    <xf numFmtId="0" fontId="14" fillId="5" borderId="35" xfId="0" applyFont="1" applyFill="1" applyBorder="1" applyAlignment="1">
      <alignment horizontal="center"/>
    </xf>
    <xf numFmtId="0" fontId="13" fillId="0" borderId="36" xfId="0" applyFont="1" applyBorder="1" applyAlignment="1">
      <alignment horizontal="left"/>
    </xf>
    <xf numFmtId="0" fontId="13" fillId="0" borderId="37" xfId="0" applyFont="1" applyBorder="1" applyAlignment="1">
      <alignment horizontal="left"/>
    </xf>
    <xf numFmtId="3" fontId="27" fillId="0" borderId="2" xfId="0" applyNumberFormat="1" applyFont="1" applyBorder="1" applyAlignment="1">
      <alignment horizontal="center"/>
    </xf>
    <xf numFmtId="0" fontId="13" fillId="0" borderId="39" xfId="0" applyFont="1" applyBorder="1" applyAlignment="1">
      <alignment horizontal="left"/>
    </xf>
    <xf numFmtId="0" fontId="13" fillId="0" borderId="40" xfId="0" applyFont="1" applyBorder="1" applyAlignment="1">
      <alignment horizontal="left"/>
    </xf>
    <xf numFmtId="0" fontId="13" fillId="0" borderId="44" xfId="0" applyFont="1" applyBorder="1" applyAlignment="1">
      <alignment horizontal="left"/>
    </xf>
    <xf numFmtId="0" fontId="13" fillId="0" borderId="45" xfId="0" applyFont="1" applyBorder="1" applyAlignment="1">
      <alignment horizontal="left"/>
    </xf>
    <xf numFmtId="3" fontId="27" fillId="0" borderId="46" xfId="0" applyNumberFormat="1" applyFont="1" applyBorder="1" applyAlignment="1">
      <alignment horizontal="center"/>
    </xf>
    <xf numFmtId="0" fontId="13" fillId="0" borderId="23" xfId="0" applyFont="1" applyBorder="1" applyAlignment="1">
      <alignment horizontal="left"/>
    </xf>
    <xf numFmtId="0" fontId="14" fillId="0" borderId="49" xfId="0" applyFont="1" applyBorder="1" applyAlignment="1">
      <alignment horizontal="center"/>
    </xf>
    <xf numFmtId="3" fontId="13" fillId="0" borderId="24" xfId="0" applyNumberFormat="1" applyFont="1" applyBorder="1" applyAlignment="1">
      <alignment horizontal="center"/>
    </xf>
    <xf numFmtId="0" fontId="13" fillId="0" borderId="52" xfId="0" applyFont="1" applyBorder="1" applyAlignment="1">
      <alignment horizontal="left"/>
    </xf>
    <xf numFmtId="0" fontId="14" fillId="0" borderId="51" xfId="0" applyFont="1" applyBorder="1" applyAlignment="1">
      <alignment horizontal="center"/>
    </xf>
    <xf numFmtId="3" fontId="13" fillId="0" borderId="51" xfId="0" applyNumberFormat="1" applyFont="1" applyBorder="1" applyAlignment="1">
      <alignment horizontal="center"/>
    </xf>
    <xf numFmtId="0" fontId="13" fillId="0" borderId="53" xfId="0" applyFont="1" applyBorder="1"/>
    <xf numFmtId="0" fontId="26" fillId="0" borderId="38" xfId="0" applyFont="1" applyBorder="1"/>
    <xf numFmtId="0" fontId="20" fillId="0" borderId="23" xfId="0" applyFont="1" applyBorder="1" applyAlignment="1">
      <alignment horizontal="center"/>
    </xf>
    <xf numFmtId="0" fontId="20" fillId="0" borderId="49" xfId="0" applyFont="1" applyBorder="1" applyAlignment="1">
      <alignment horizontal="center"/>
    </xf>
    <xf numFmtId="0" fontId="5" fillId="0" borderId="15" xfId="0" applyFont="1" applyBorder="1"/>
    <xf numFmtId="0" fontId="0" fillId="0" borderId="0" xfId="0" applyBorder="1"/>
    <xf numFmtId="0" fontId="28" fillId="0" borderId="0" xfId="0" applyFont="1" applyAlignment="1">
      <alignment horizontal="left"/>
    </xf>
    <xf numFmtId="0" fontId="5" fillId="0" borderId="0" xfId="0" applyFont="1" applyAlignment="1"/>
    <xf numFmtId="0" fontId="29" fillId="0" borderId="0" xfId="0" applyFont="1" applyAlignment="1">
      <alignment horizontal="centerContinuous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center"/>
    </xf>
    <xf numFmtId="49" fontId="5" fillId="3" borderId="54" xfId="0" applyNumberFormat="1" applyFont="1" applyFill="1" applyBorder="1" applyAlignment="1">
      <alignment horizontal="centerContinuous"/>
    </xf>
    <xf numFmtId="49" fontId="10" fillId="3" borderId="55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Continuous"/>
    </xf>
    <xf numFmtId="166" fontId="10" fillId="3" borderId="56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"/>
    </xf>
    <xf numFmtId="0" fontId="5" fillId="3" borderId="57" xfId="0" applyFont="1" applyFill="1" applyBorder="1" applyAlignment="1">
      <alignment horizontal="center"/>
    </xf>
    <xf numFmtId="0" fontId="5" fillId="0" borderId="54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0" fontId="5" fillId="0" borderId="55" xfId="0" applyFont="1" applyBorder="1" applyAlignment="1">
      <alignment horizontal="center"/>
    </xf>
    <xf numFmtId="10" fontId="5" fillId="0" borderId="57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53" xfId="0" applyFont="1" applyBorder="1"/>
    <xf numFmtId="0" fontId="13" fillId="0" borderId="59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5" fillId="0" borderId="38" xfId="0" applyFont="1" applyBorder="1" applyAlignment="1">
      <alignment horizontal="centerContinuous"/>
    </xf>
    <xf numFmtId="0" fontId="5" fillId="0" borderId="28" xfId="0" applyFont="1" applyBorder="1"/>
    <xf numFmtId="0" fontId="18" fillId="0" borderId="18" xfId="0" applyFont="1" applyBorder="1" applyAlignment="1">
      <alignment horizontal="right"/>
    </xf>
    <xf numFmtId="2" fontId="14" fillId="0" borderId="0" xfId="0" applyNumberFormat="1" applyFont="1" applyBorder="1" applyAlignment="1">
      <alignment horizontal="centerContinuous"/>
    </xf>
    <xf numFmtId="167" fontId="5" fillId="0" borderId="33" xfId="0" applyNumberFormat="1" applyFont="1" applyBorder="1" applyAlignment="1">
      <alignment horizontal="centerContinuous"/>
    </xf>
    <xf numFmtId="168" fontId="14" fillId="0" borderId="0" xfId="0" applyNumberFormat="1" applyFont="1" applyBorder="1" applyAlignment="1">
      <alignment horizontal="centerContinuous"/>
    </xf>
    <xf numFmtId="168" fontId="30" fillId="0" borderId="0" xfId="0" applyNumberFormat="1" applyFont="1" applyFill="1" applyBorder="1" applyAlignment="1">
      <alignment horizontal="centerContinuous"/>
    </xf>
    <xf numFmtId="0" fontId="5" fillId="0" borderId="18" xfId="0" applyFont="1" applyBorder="1" applyAlignment="1">
      <alignment horizontal="right"/>
    </xf>
    <xf numFmtId="169" fontId="10" fillId="0" borderId="0" xfId="0" applyNumberFormat="1" applyFont="1" applyBorder="1" applyAlignment="1">
      <alignment horizontal="centerContinuous"/>
    </xf>
    <xf numFmtId="0" fontId="18" fillId="0" borderId="18" xfId="0" applyFon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52" xfId="0" applyFont="1" applyBorder="1"/>
    <xf numFmtId="0" fontId="18" fillId="0" borderId="60" xfId="0" applyFont="1" applyBorder="1" applyAlignment="1">
      <alignment horizontal="center"/>
    </xf>
    <xf numFmtId="2" fontId="10" fillId="0" borderId="51" xfId="0" quotePrefix="1" applyNumberFormat="1" applyFont="1" applyBorder="1" applyAlignment="1">
      <alignment horizontal="centerContinuous"/>
    </xf>
    <xf numFmtId="0" fontId="5" fillId="0" borderId="51" xfId="0" applyFont="1" applyBorder="1"/>
    <xf numFmtId="2" fontId="5" fillId="0" borderId="35" xfId="0" quotePrefix="1" applyNumberFormat="1" applyFont="1" applyBorder="1" applyAlignment="1">
      <alignment horizontal="centerContinuous"/>
    </xf>
    <xf numFmtId="0" fontId="31" fillId="0" borderId="0" xfId="0" applyFont="1" applyAlignment="1">
      <alignment horizontal="centerContinuous"/>
    </xf>
    <xf numFmtId="49" fontId="10" fillId="3" borderId="54" xfId="0" applyNumberFormat="1" applyFont="1" applyFill="1" applyBorder="1" applyAlignment="1">
      <alignment horizontal="centerContinuous"/>
    </xf>
    <xf numFmtId="0" fontId="10" fillId="3" borderId="55" xfId="0" applyFont="1" applyFill="1" applyBorder="1" applyAlignment="1">
      <alignment horizontal="center"/>
    </xf>
    <xf numFmtId="0" fontId="17" fillId="0" borderId="61" xfId="0" applyFont="1" applyBorder="1" applyAlignment="1">
      <alignment horizontal="centerContinuous"/>
    </xf>
    <xf numFmtId="0" fontId="5" fillId="0" borderId="54" xfId="0" applyFont="1" applyBorder="1" applyAlignment="1">
      <alignment horizontal="centerContinuous"/>
    </xf>
    <xf numFmtId="0" fontId="5" fillId="0" borderId="55" xfId="0" applyFont="1" applyBorder="1" applyAlignment="1">
      <alignment horizontal="centerContinuous"/>
    </xf>
    <xf numFmtId="2" fontId="10" fillId="0" borderId="55" xfId="0" applyNumberFormat="1" applyFont="1" applyBorder="1" applyAlignment="1">
      <alignment horizontal="center"/>
    </xf>
    <xf numFmtId="0" fontId="18" fillId="0" borderId="55" xfId="0" applyFont="1" applyBorder="1" applyAlignment="1">
      <alignment horizontal="center"/>
    </xf>
    <xf numFmtId="0" fontId="5" fillId="0" borderId="57" xfId="0" applyFont="1" applyBorder="1" applyAlignment="1">
      <alignment horizontal="center"/>
    </xf>
    <xf numFmtId="0" fontId="31" fillId="0" borderId="0" xfId="0" applyFont="1" applyAlignment="1"/>
    <xf numFmtId="14" fontId="5" fillId="0" borderId="0" xfId="0" applyNumberFormat="1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17" fillId="0" borderId="0" xfId="0" applyFont="1" applyBorder="1" applyAlignment="1">
      <alignment horizontal="center"/>
    </xf>
    <xf numFmtId="2" fontId="10" fillId="0" borderId="0" xfId="0" applyNumberFormat="1" applyFont="1" applyAlignment="1">
      <alignment horizontal="center"/>
    </xf>
    <xf numFmtId="2" fontId="10" fillId="0" borderId="0" xfId="0" applyNumberFormat="1" applyFont="1" applyBorder="1" applyAlignment="1">
      <alignment horizontal="center"/>
    </xf>
    <xf numFmtId="166" fontId="10" fillId="3" borderId="55" xfId="0" applyNumberFormat="1" applyFont="1" applyFill="1" applyBorder="1" applyAlignment="1">
      <alignment horizontal="center"/>
    </xf>
    <xf numFmtId="3" fontId="10" fillId="3" borderId="62" xfId="0" applyNumberFormat="1" applyFont="1" applyFill="1" applyBorder="1" applyAlignment="1">
      <alignment horizontal="center"/>
    </xf>
    <xf numFmtId="3" fontId="5" fillId="3" borderId="57" xfId="0" applyNumberFormat="1" applyFont="1" applyFill="1" applyBorder="1" applyAlignment="1">
      <alignment horizontal="center"/>
    </xf>
    <xf numFmtId="0" fontId="10" fillId="0" borderId="55" xfId="0" applyFont="1" applyBorder="1" applyAlignment="1">
      <alignment horizontal="center"/>
    </xf>
    <xf numFmtId="0" fontId="5" fillId="0" borderId="62" xfId="0" applyFont="1" applyBorder="1" applyAlignment="1">
      <alignment horizontal="center"/>
    </xf>
    <xf numFmtId="10" fontId="10" fillId="0" borderId="57" xfId="2" applyNumberFormat="1" applyFont="1" applyBorder="1" applyAlignment="1">
      <alignment horizontal="center"/>
    </xf>
    <xf numFmtId="2" fontId="10" fillId="0" borderId="0" xfId="0" applyNumberFormat="1" applyFont="1" applyFill="1" applyBorder="1" applyAlignment="1">
      <alignment horizontal="center"/>
    </xf>
    <xf numFmtId="0" fontId="9" fillId="0" borderId="0" xfId="0" applyFont="1" applyAlignment="1"/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2" fontId="16" fillId="0" borderId="0" xfId="0" applyNumberFormat="1" applyFont="1" applyBorder="1" applyAlignment="1">
      <alignment horizontal="left"/>
    </xf>
    <xf numFmtId="2" fontId="16" fillId="0" borderId="0" xfId="0" applyNumberFormat="1" applyFont="1" applyAlignment="1">
      <alignment horizontal="left"/>
    </xf>
    <xf numFmtId="0" fontId="24" fillId="0" borderId="0" xfId="0" applyFont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0" xfId="0" applyNumberFormat="1" applyFont="1" applyBorder="1" applyAlignment="1">
      <alignment horizontal="left"/>
    </xf>
    <xf numFmtId="0" fontId="10" fillId="5" borderId="25" xfId="0" applyFont="1" applyFill="1" applyBorder="1" applyAlignment="1">
      <alignment horizontal="center"/>
    </xf>
    <xf numFmtId="0" fontId="10" fillId="5" borderId="49" xfId="0" applyFont="1" applyFill="1" applyBorder="1" applyAlignment="1">
      <alignment horizontal="center"/>
    </xf>
    <xf numFmtId="0" fontId="3" fillId="5" borderId="50" xfId="0" applyFont="1" applyFill="1" applyBorder="1" applyAlignment="1">
      <alignment horizontal="center"/>
    </xf>
    <xf numFmtId="0" fontId="5" fillId="0" borderId="15" xfId="0" applyFont="1" applyBorder="1" applyAlignment="1">
      <alignment horizontal="left" vertical="center"/>
    </xf>
    <xf numFmtId="0" fontId="5" fillId="0" borderId="0" xfId="0" applyFont="1" applyBorder="1" applyAlignment="1">
      <alignment vertical="justify"/>
    </xf>
    <xf numFmtId="0" fontId="5" fillId="0" borderId="69" xfId="0" applyFont="1" applyFill="1" applyBorder="1" applyAlignment="1">
      <alignment horizontal="center" vertical="center"/>
    </xf>
    <xf numFmtId="0" fontId="5" fillId="0" borderId="69" xfId="0" applyFont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3" fillId="0" borderId="39" xfId="0" applyFont="1" applyBorder="1"/>
    <xf numFmtId="0" fontId="5" fillId="0" borderId="40" xfId="0" applyFont="1" applyBorder="1" applyAlignment="1"/>
    <xf numFmtId="0" fontId="0" fillId="0" borderId="41" xfId="0" applyBorder="1" applyAlignment="1">
      <alignment horizontal="center" vertical="center"/>
    </xf>
    <xf numFmtId="0" fontId="5" fillId="0" borderId="40" xfId="0" applyFont="1" applyBorder="1" applyAlignment="1">
      <alignment horizontal="center"/>
    </xf>
    <xf numFmtId="0" fontId="5" fillId="0" borderId="41" xfId="0" applyFont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5" fillId="0" borderId="29" xfId="0" applyFont="1" applyBorder="1" applyAlignment="1"/>
    <xf numFmtId="0" fontId="5" fillId="0" borderId="30" xfId="0" applyFont="1" applyBorder="1" applyAlignment="1"/>
    <xf numFmtId="0" fontId="34" fillId="0" borderId="1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5" fillId="0" borderId="29" xfId="0" applyFont="1" applyBorder="1"/>
    <xf numFmtId="0" fontId="5" fillId="0" borderId="30" xfId="0" applyFont="1" applyBorder="1"/>
    <xf numFmtId="0" fontId="35" fillId="0" borderId="19" xfId="0" applyFont="1" applyBorder="1" applyAlignment="1">
      <alignment horizontal="center" vertical="center"/>
    </xf>
    <xf numFmtId="0" fontId="5" fillId="0" borderId="36" xfId="0" applyFont="1" applyBorder="1"/>
    <xf numFmtId="0" fontId="5" fillId="0" borderId="37" xfId="0" applyFont="1" applyBorder="1"/>
    <xf numFmtId="0" fontId="34" fillId="0" borderId="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3" fillId="0" borderId="36" xfId="0" applyFont="1" applyBorder="1" applyAlignment="1">
      <alignment horizontal="left" vertical="center"/>
    </xf>
    <xf numFmtId="0" fontId="3" fillId="4" borderId="70" xfId="0" applyFont="1" applyFill="1" applyBorder="1" applyAlignment="1">
      <alignment horizontal="center"/>
    </xf>
    <xf numFmtId="0" fontId="3" fillId="4" borderId="71" xfId="0" applyFont="1" applyFill="1" applyBorder="1" applyAlignment="1">
      <alignment horizontal="center"/>
    </xf>
    <xf numFmtId="0" fontId="5" fillId="0" borderId="36" xfId="0" applyFont="1" applyFill="1" applyBorder="1"/>
    <xf numFmtId="0" fontId="5" fillId="0" borderId="37" xfId="0" applyFont="1" applyFill="1" applyBorder="1"/>
    <xf numFmtId="0" fontId="5" fillId="0" borderId="2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36" fillId="4" borderId="71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36" fillId="4" borderId="72" xfId="0" applyFont="1" applyFill="1" applyBorder="1" applyAlignment="1">
      <alignment horizontal="center"/>
    </xf>
    <xf numFmtId="0" fontId="5" fillId="0" borderId="46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14" fillId="3" borderId="23" xfId="0" applyFont="1" applyFill="1" applyBorder="1"/>
    <xf numFmtId="0" fontId="10" fillId="3" borderId="64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3" fillId="0" borderId="0" xfId="0" applyFont="1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Fill="1"/>
    <xf numFmtId="0" fontId="9" fillId="0" borderId="0" xfId="0" applyFont="1" applyFill="1"/>
    <xf numFmtId="0" fontId="10" fillId="0" borderId="40" xfId="0" applyFont="1" applyFill="1" applyBorder="1" applyAlignment="1">
      <alignment horizontal="center" vertical="center"/>
    </xf>
    <xf numFmtId="9" fontId="13" fillId="0" borderId="39" xfId="0" applyNumberFormat="1" applyFont="1" applyFill="1" applyBorder="1" applyAlignment="1">
      <alignment horizontal="left" vertical="center"/>
    </xf>
    <xf numFmtId="0" fontId="10" fillId="0" borderId="7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9" fontId="13" fillId="0" borderId="52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80" xfId="0" applyFont="1" applyBorder="1"/>
    <xf numFmtId="0" fontId="5" fillId="0" borderId="81" xfId="0" applyFont="1" applyBorder="1"/>
    <xf numFmtId="0" fontId="5" fillId="0" borderId="72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82" xfId="0" applyFont="1" applyBorder="1" applyAlignment="1">
      <alignment horizontal="center"/>
    </xf>
    <xf numFmtId="0" fontId="5" fillId="0" borderId="83" xfId="0" applyFont="1" applyBorder="1"/>
    <xf numFmtId="0" fontId="5" fillId="0" borderId="8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51" xfId="0" applyFont="1" applyBorder="1" applyAlignment="1">
      <alignment horizontal="center"/>
    </xf>
    <xf numFmtId="0" fontId="5" fillId="0" borderId="85" xfId="0" applyFont="1" applyBorder="1"/>
    <xf numFmtId="0" fontId="10" fillId="0" borderId="85" xfId="0" applyFont="1" applyBorder="1" applyAlignment="1">
      <alignment horizontal="center"/>
    </xf>
    <xf numFmtId="0" fontId="10" fillId="0" borderId="86" xfId="0" applyFont="1" applyBorder="1" applyAlignment="1">
      <alignment horizontal="center"/>
    </xf>
    <xf numFmtId="0" fontId="5" fillId="0" borderId="87" xfId="0" applyFont="1" applyBorder="1" applyAlignment="1">
      <alignment horizontal="center"/>
    </xf>
    <xf numFmtId="0" fontId="5" fillId="0" borderId="82" xfId="0" applyFont="1" applyBorder="1"/>
    <xf numFmtId="0" fontId="5" fillId="0" borderId="88" xfId="0" applyFont="1" applyBorder="1" applyAlignment="1">
      <alignment horizontal="center"/>
    </xf>
    <xf numFmtId="0" fontId="5" fillId="0" borderId="89" xfId="0" applyFont="1" applyBorder="1" applyAlignment="1">
      <alignment horizontal="center"/>
    </xf>
    <xf numFmtId="0" fontId="5" fillId="0" borderId="90" xfId="0" applyFont="1" applyBorder="1"/>
    <xf numFmtId="0" fontId="5" fillId="0" borderId="87" xfId="0" applyFont="1" applyBorder="1"/>
    <xf numFmtId="0" fontId="5" fillId="0" borderId="91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92" xfId="0" applyFont="1" applyBorder="1" applyAlignment="1">
      <alignment horizontal="center"/>
    </xf>
    <xf numFmtId="0" fontId="5" fillId="0" borderId="93" xfId="0" applyFont="1" applyBorder="1" applyAlignment="1">
      <alignment horizontal="center"/>
    </xf>
    <xf numFmtId="4" fontId="3" fillId="0" borderId="0" xfId="0" applyNumberFormat="1" applyFont="1" applyBorder="1" applyAlignment="1">
      <alignment horizontal="center"/>
    </xf>
    <xf numFmtId="0" fontId="44" fillId="0" borderId="0" xfId="0" applyFont="1" applyAlignment="1">
      <alignment vertical="center"/>
    </xf>
    <xf numFmtId="0" fontId="0" fillId="0" borderId="0" xfId="0" applyAlignment="1"/>
    <xf numFmtId="0" fontId="5" fillId="0" borderId="100" xfId="0" applyFont="1" applyBorder="1" applyAlignment="1">
      <alignment horizontal="center"/>
    </xf>
    <xf numFmtId="3" fontId="5" fillId="0" borderId="97" xfId="0" applyNumberFormat="1" applyFont="1" applyBorder="1" applyAlignment="1">
      <alignment horizontal="center"/>
    </xf>
    <xf numFmtId="0" fontId="5" fillId="0" borderId="97" xfId="0" applyFont="1" applyBorder="1" applyAlignment="1">
      <alignment horizontal="center"/>
    </xf>
    <xf numFmtId="3" fontId="5" fillId="0" borderId="21" xfId="0" applyNumberFormat="1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3" fontId="5" fillId="0" borderId="2" xfId="0" applyNumberFormat="1" applyFont="1" applyBorder="1" applyAlignment="1">
      <alignment horizontal="center"/>
    </xf>
    <xf numFmtId="4" fontId="5" fillId="0" borderId="2" xfId="0" applyNumberFormat="1" applyFont="1" applyBorder="1" applyAlignment="1">
      <alignment horizontal="center" vertical="center"/>
    </xf>
    <xf numFmtId="4" fontId="5" fillId="0" borderId="8" xfId="0" applyNumberFormat="1" applyFont="1" applyBorder="1" applyAlignment="1">
      <alignment horizontal="center" vertical="center"/>
    </xf>
    <xf numFmtId="3" fontId="5" fillId="0" borderId="41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3" fontId="5" fillId="0" borderId="43" xfId="0" applyNumberFormat="1" applyFont="1" applyBorder="1" applyAlignment="1">
      <alignment horizontal="center"/>
    </xf>
    <xf numFmtId="4" fontId="5" fillId="0" borderId="41" xfId="0" applyNumberFormat="1" applyFont="1" applyBorder="1" applyAlignment="1">
      <alignment horizontal="center" vertical="center"/>
    </xf>
    <xf numFmtId="4" fontId="5" fillId="0" borderId="11" xfId="0" applyNumberFormat="1" applyFont="1" applyBorder="1" applyAlignment="1">
      <alignment horizontal="center" vertical="center"/>
    </xf>
    <xf numFmtId="0" fontId="5" fillId="0" borderId="98" xfId="0" applyFont="1" applyBorder="1" applyAlignment="1">
      <alignment horizontal="center"/>
    </xf>
    <xf numFmtId="3" fontId="5" fillId="0" borderId="46" xfId="0" applyNumberFormat="1" applyFont="1" applyBorder="1" applyAlignment="1">
      <alignment horizontal="center"/>
    </xf>
    <xf numFmtId="4" fontId="5" fillId="0" borderId="46" xfId="0" applyNumberFormat="1" applyFont="1" applyBorder="1" applyAlignment="1">
      <alignment horizontal="center" vertical="center"/>
    </xf>
    <xf numFmtId="4" fontId="5" fillId="0" borderId="101" xfId="0" applyNumberFormat="1" applyFont="1" applyBorder="1" applyAlignment="1">
      <alignment horizontal="center" vertical="center"/>
    </xf>
    <xf numFmtId="0" fontId="20" fillId="0" borderId="0" xfId="0" applyFont="1" applyAlignment="1"/>
    <xf numFmtId="0" fontId="38" fillId="0" borderId="0" xfId="0" applyFont="1" applyAlignment="1"/>
    <xf numFmtId="17" fontId="39" fillId="0" borderId="0" xfId="0" applyNumberFormat="1" applyFont="1" applyAlignment="1"/>
    <xf numFmtId="0" fontId="25" fillId="3" borderId="28" xfId="0" applyFont="1" applyFill="1" applyBorder="1" applyAlignment="1">
      <alignment vertical="top" wrapText="1"/>
    </xf>
    <xf numFmtId="0" fontId="25" fillId="3" borderId="22" xfId="0" applyFont="1" applyFill="1" applyBorder="1" applyAlignment="1">
      <alignment vertical="top" wrapText="1"/>
    </xf>
    <xf numFmtId="0" fontId="25" fillId="3" borderId="50" xfId="0" applyFont="1" applyFill="1" applyBorder="1" applyAlignment="1">
      <alignment vertical="top" wrapText="1"/>
    </xf>
    <xf numFmtId="0" fontId="25" fillId="3" borderId="35" xfId="0" applyFont="1" applyFill="1" applyBorder="1" applyAlignment="1">
      <alignment vertical="top" wrapText="1"/>
    </xf>
    <xf numFmtId="0" fontId="26" fillId="3" borderId="68" xfId="0" applyFont="1" applyFill="1" applyBorder="1" applyAlignment="1"/>
    <xf numFmtId="0" fontId="26" fillId="3" borderId="35" xfId="0" applyFont="1" applyFill="1" applyBorder="1" applyAlignment="1"/>
    <xf numFmtId="0" fontId="26" fillId="0" borderId="68" xfId="0" applyFont="1" applyBorder="1" applyAlignment="1"/>
    <xf numFmtId="0" fontId="41" fillId="0" borderId="68" xfId="0" applyFont="1" applyBorder="1" applyAlignment="1"/>
    <xf numFmtId="0" fontId="12" fillId="0" borderId="0" xfId="0" applyFont="1" applyAlignment="1"/>
    <xf numFmtId="0" fontId="40" fillId="0" borderId="0" xfId="0" applyFont="1" applyAlignment="1">
      <alignment vertical="center"/>
    </xf>
    <xf numFmtId="0" fontId="39" fillId="0" borderId="22" xfId="0" applyFont="1" applyBorder="1" applyAlignment="1"/>
    <xf numFmtId="0" fontId="42" fillId="0" borderId="50" xfId="0" applyFont="1" applyBorder="1" applyAlignment="1"/>
    <xf numFmtId="0" fontId="42" fillId="0" borderId="22" xfId="0" applyFont="1" applyBorder="1" applyAlignment="1"/>
    <xf numFmtId="0" fontId="42" fillId="0" borderId="50" xfId="0" applyFont="1" applyBorder="1" applyAlignment="1">
      <alignment vertical="center" wrapText="1"/>
    </xf>
    <xf numFmtId="0" fontId="39" fillId="4" borderId="27" xfId="0" applyFont="1" applyFill="1" applyBorder="1" applyAlignment="1"/>
    <xf numFmtId="0" fontId="43" fillId="4" borderId="22" xfId="0" applyFont="1" applyFill="1" applyBorder="1" applyAlignment="1">
      <alignment vertical="center" wrapText="1"/>
    </xf>
    <xf numFmtId="0" fontId="0" fillId="0" borderId="29" xfId="0" applyBorder="1" applyAlignment="1"/>
    <xf numFmtId="0" fontId="0" fillId="0" borderId="30" xfId="0" applyBorder="1" applyAlignment="1"/>
    <xf numFmtId="0" fontId="45" fillId="0" borderId="68" xfId="0" applyFont="1" applyBorder="1" applyAlignment="1">
      <alignment vertical="center" wrapText="1"/>
    </xf>
    <xf numFmtId="0" fontId="0" fillId="0" borderId="36" xfId="0" applyBorder="1" applyAlignment="1"/>
    <xf numFmtId="0" fontId="45" fillId="0" borderId="22" xfId="0" applyFont="1" applyBorder="1" applyAlignment="1">
      <alignment vertical="center" wrapText="1"/>
    </xf>
    <xf numFmtId="0" fontId="45" fillId="0" borderId="22" xfId="0" applyFont="1" applyBorder="1" applyAlignment="1"/>
    <xf numFmtId="0" fontId="0" fillId="0" borderId="44" xfId="0" applyBorder="1" applyAlignment="1"/>
    <xf numFmtId="0" fontId="0" fillId="0" borderId="48" xfId="0" applyBorder="1" applyAlignment="1"/>
    <xf numFmtId="0" fontId="48" fillId="0" borderId="38" xfId="0" applyFont="1" applyFill="1" applyBorder="1" applyAlignment="1">
      <alignment vertical="center" wrapText="1"/>
    </xf>
    <xf numFmtId="0" fontId="52" fillId="0" borderId="0" xfId="0" applyFont="1" applyAlignment="1"/>
    <xf numFmtId="0" fontId="53" fillId="0" borderId="0" xfId="0" applyFont="1" applyAlignment="1"/>
    <xf numFmtId="0" fontId="54" fillId="0" borderId="0" xfId="0" applyFont="1" applyAlignment="1"/>
    <xf numFmtId="0" fontId="55" fillId="4" borderId="22" xfId="0" applyFont="1" applyFill="1" applyBorder="1" applyAlignment="1"/>
    <xf numFmtId="0" fontId="26" fillId="0" borderId="35" xfId="0" applyFont="1" applyBorder="1" applyAlignment="1">
      <alignment horizontal="center"/>
    </xf>
    <xf numFmtId="0" fontId="40" fillId="0" borderId="35" xfId="0" applyFont="1" applyBorder="1" applyAlignment="1">
      <alignment horizontal="center" vertical="center"/>
    </xf>
    <xf numFmtId="0" fontId="40" fillId="0" borderId="0" xfId="0" applyFont="1" applyAlignment="1">
      <alignment horizontal="right" vertical="center"/>
    </xf>
    <xf numFmtId="0" fontId="44" fillId="0" borderId="22" xfId="0" applyFont="1" applyBorder="1" applyAlignment="1">
      <alignment horizontal="center" vertical="center" wrapText="1"/>
    </xf>
    <xf numFmtId="0" fontId="44" fillId="0" borderId="68" xfId="0" applyFont="1" applyBorder="1" applyAlignment="1">
      <alignment horizontal="center" vertical="center" wrapText="1"/>
    </xf>
    <xf numFmtId="0" fontId="46" fillId="0" borderId="68" xfId="0" applyFont="1" applyBorder="1" applyAlignment="1">
      <alignment horizontal="center" vertical="center" wrapText="1"/>
    </xf>
    <xf numFmtId="0" fontId="47" fillId="0" borderId="68" xfId="0" applyFont="1" applyBorder="1" applyAlignment="1">
      <alignment horizontal="center" vertical="center" wrapText="1"/>
    </xf>
    <xf numFmtId="0" fontId="47" fillId="0" borderId="22" xfId="0" applyFont="1" applyBorder="1" applyAlignment="1">
      <alignment horizontal="center" vertical="center" wrapText="1"/>
    </xf>
    <xf numFmtId="3" fontId="44" fillId="0" borderId="68" xfId="0" applyNumberFormat="1" applyFont="1" applyBorder="1" applyAlignment="1">
      <alignment horizontal="center" vertical="center" wrapText="1"/>
    </xf>
    <xf numFmtId="2" fontId="44" fillId="0" borderId="22" xfId="0" applyNumberFormat="1" applyFont="1" applyBorder="1" applyAlignment="1">
      <alignment horizontal="center" vertical="center" wrapText="1"/>
    </xf>
    <xf numFmtId="171" fontId="47" fillId="0" borderId="68" xfId="0" applyNumberFormat="1" applyFont="1" applyBorder="1" applyAlignment="1">
      <alignment horizontal="center" vertical="center" wrapText="1"/>
    </xf>
    <xf numFmtId="0" fontId="42" fillId="0" borderId="50" xfId="0" applyFont="1" applyBorder="1" applyAlignment="1">
      <alignment horizontal="center"/>
    </xf>
    <xf numFmtId="0" fontId="17" fillId="0" borderId="55" xfId="0" applyFont="1" applyBorder="1" applyAlignment="1">
      <alignment horizontal="center"/>
    </xf>
    <xf numFmtId="3" fontId="5" fillId="0" borderId="45" xfId="0" applyNumberFormat="1" applyFont="1" applyBorder="1" applyAlignment="1">
      <alignment horizontal="center"/>
    </xf>
    <xf numFmtId="0" fontId="10" fillId="0" borderId="63" xfId="0" applyFont="1" applyBorder="1" applyAlignment="1">
      <alignment horizontal="center"/>
    </xf>
    <xf numFmtId="3" fontId="10" fillId="0" borderId="25" xfId="0" applyNumberFormat="1" applyFont="1" applyBorder="1" applyAlignment="1">
      <alignment horizontal="center"/>
    </xf>
    <xf numFmtId="4" fontId="14" fillId="0" borderId="0" xfId="1" applyNumberFormat="1" applyFont="1" applyBorder="1" applyAlignment="1">
      <alignment horizontal="center"/>
    </xf>
    <xf numFmtId="0" fontId="17" fillId="0" borderId="68" xfId="0" applyFont="1" applyFill="1" applyBorder="1" applyAlignment="1">
      <alignment horizontal="center" vertical="center"/>
    </xf>
    <xf numFmtId="0" fontId="55" fillId="4" borderId="67" xfId="0" applyFont="1" applyFill="1" applyBorder="1" applyAlignment="1"/>
    <xf numFmtId="0" fontId="55" fillId="4" borderId="28" xfId="0" applyFont="1" applyFill="1" applyBorder="1" applyAlignment="1"/>
    <xf numFmtId="0" fontId="26" fillId="0" borderId="68" xfId="0" applyFont="1" applyBorder="1" applyAlignment="1">
      <alignment horizontal="center"/>
    </xf>
    <xf numFmtId="0" fontId="0" fillId="0" borderId="36" xfId="0" applyFont="1" applyBorder="1" applyAlignment="1"/>
    <xf numFmtId="0" fontId="10" fillId="0" borderId="0" xfId="0" applyFont="1" applyFill="1" applyBorder="1"/>
    <xf numFmtId="0" fontId="17" fillId="0" borderId="0" xfId="0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left" vertical="center"/>
    </xf>
    <xf numFmtId="165" fontId="10" fillId="0" borderId="0" xfId="0" applyNumberFormat="1" applyFont="1" applyBorder="1" applyAlignment="1">
      <alignment horizontal="center"/>
    </xf>
    <xf numFmtId="4" fontId="10" fillId="0" borderId="25" xfId="0" applyNumberFormat="1" applyFont="1" applyBorder="1" applyAlignment="1">
      <alignment horizontal="center"/>
    </xf>
    <xf numFmtId="4" fontId="10" fillId="0" borderId="64" xfId="0" applyNumberFormat="1" applyFont="1" applyBorder="1" applyAlignment="1">
      <alignment horizontal="center"/>
    </xf>
    <xf numFmtId="0" fontId="60" fillId="0" borderId="35" xfId="0" applyFont="1" applyBorder="1" applyAlignment="1">
      <alignment horizontal="center" vertical="center"/>
    </xf>
    <xf numFmtId="0" fontId="39" fillId="4" borderId="95" xfId="0" applyFont="1" applyFill="1" applyBorder="1" applyAlignment="1">
      <alignment horizontal="center"/>
    </xf>
    <xf numFmtId="0" fontId="42" fillId="0" borderId="23" xfId="0" applyFont="1" applyBorder="1" applyAlignment="1">
      <alignment horizontal="center" vertical="justify" wrapText="1"/>
    </xf>
    <xf numFmtId="0" fontId="42" fillId="0" borderId="22" xfId="0" applyFont="1" applyBorder="1" applyAlignment="1">
      <alignment horizontal="center" vertical="justify"/>
    </xf>
    <xf numFmtId="49" fontId="0" fillId="0" borderId="0" xfId="0" applyNumberFormat="1" applyBorder="1"/>
    <xf numFmtId="0" fontId="0" fillId="0" borderId="0" xfId="0" applyAlignment="1">
      <alignment horizontal="left"/>
    </xf>
    <xf numFmtId="4" fontId="10" fillId="6" borderId="68" xfId="0" applyNumberFormat="1" applyFont="1" applyFill="1" applyBorder="1" applyAlignment="1">
      <alignment horizontal="center"/>
    </xf>
    <xf numFmtId="0" fontId="5" fillId="0" borderId="53" xfId="0" applyFont="1" applyFill="1" applyBorder="1" applyAlignment="1">
      <alignment horizontal="left" vertical="center"/>
    </xf>
    <xf numFmtId="0" fontId="10" fillId="0" borderId="38" xfId="0" applyFont="1" applyFill="1" applyBorder="1" applyAlignment="1">
      <alignment horizontal="center" vertical="center"/>
    </xf>
    <xf numFmtId="0" fontId="17" fillId="0" borderId="67" xfId="0" applyFont="1" applyFill="1" applyBorder="1" applyAlignment="1">
      <alignment horizontal="center" vertical="center"/>
    </xf>
    <xf numFmtId="0" fontId="0" fillId="0" borderId="53" xfId="0" applyBorder="1"/>
    <xf numFmtId="0" fontId="0" fillId="0" borderId="28" xfId="0" applyBorder="1"/>
    <xf numFmtId="0" fontId="55" fillId="4" borderId="22" xfId="0" applyFont="1" applyFill="1" applyBorder="1" applyAlignment="1">
      <alignment vertical="justify" wrapText="1"/>
    </xf>
    <xf numFmtId="4" fontId="13" fillId="0" borderId="2" xfId="0" applyNumberFormat="1" applyFont="1" applyBorder="1" applyAlignment="1">
      <alignment horizontal="center"/>
    </xf>
    <xf numFmtId="0" fontId="14" fillId="0" borderId="0" xfId="0" applyFont="1" applyBorder="1"/>
    <xf numFmtId="2" fontId="62" fillId="0" borderId="0" xfId="0" applyNumberFormat="1" applyFont="1" applyAlignment="1">
      <alignment horizontal="center"/>
    </xf>
    <xf numFmtId="2" fontId="62" fillId="0" borderId="0" xfId="0" applyNumberFormat="1" applyFont="1" applyBorder="1" applyAlignment="1">
      <alignment horizontal="center"/>
    </xf>
    <xf numFmtId="0" fontId="14" fillId="0" borderId="0" xfId="0" applyFont="1" applyAlignment="1"/>
    <xf numFmtId="0" fontId="17" fillId="0" borderId="15" xfId="0" applyFont="1" applyBorder="1" applyAlignment="1">
      <alignment horizontal="center"/>
    </xf>
    <xf numFmtId="2" fontId="18" fillId="0" borderId="0" xfId="0" applyNumberFormat="1" applyFont="1" applyBorder="1" applyAlignment="1">
      <alignment horizontal="center"/>
    </xf>
    <xf numFmtId="0" fontId="17" fillId="3" borderId="63" xfId="0" applyFont="1" applyFill="1" applyBorder="1" applyAlignment="1">
      <alignment horizontal="center"/>
    </xf>
    <xf numFmtId="2" fontId="17" fillId="3" borderId="49" xfId="0" applyNumberFormat="1" applyFont="1" applyFill="1" applyBorder="1" applyAlignment="1">
      <alignment horizontal="center"/>
    </xf>
    <xf numFmtId="2" fontId="18" fillId="8" borderId="64" xfId="0" applyNumberFormat="1" applyFont="1" applyFill="1" applyBorder="1" applyAlignment="1">
      <alignment horizontal="center"/>
    </xf>
    <xf numFmtId="2" fontId="63" fillId="0" borderId="0" xfId="0" applyNumberFormat="1" applyFont="1" applyAlignment="1">
      <alignment horizontal="center"/>
    </xf>
    <xf numFmtId="2" fontId="13" fillId="0" borderId="65" xfId="0" applyNumberFormat="1" applyFont="1" applyBorder="1" applyAlignment="1">
      <alignment horizontal="center"/>
    </xf>
    <xf numFmtId="2" fontId="13" fillId="0" borderId="102" xfId="0" applyNumberFormat="1" applyFont="1" applyBorder="1" applyAlignment="1">
      <alignment horizontal="center"/>
    </xf>
    <xf numFmtId="0" fontId="13" fillId="0" borderId="66" xfId="0" applyNumberFormat="1" applyFont="1" applyBorder="1" applyAlignment="1">
      <alignment horizontal="center"/>
    </xf>
    <xf numFmtId="14" fontId="13" fillId="0" borderId="0" xfId="0" applyNumberFormat="1" applyFont="1" applyBorder="1" applyAlignment="1">
      <alignment horizontal="left"/>
    </xf>
    <xf numFmtId="0" fontId="13" fillId="0" borderId="0" xfId="0" applyNumberFormat="1" applyFont="1" applyBorder="1" applyAlignment="1">
      <alignment horizontal="center" wrapText="1"/>
    </xf>
    <xf numFmtId="1" fontId="13" fillId="0" borderId="0" xfId="0" applyNumberFormat="1" applyFont="1" applyBorder="1" applyAlignment="1">
      <alignment horizontal="center"/>
    </xf>
    <xf numFmtId="10" fontId="13" fillId="0" borderId="0" xfId="0" applyNumberFormat="1" applyFont="1" applyBorder="1" applyAlignment="1">
      <alignment horizontal="center" wrapText="1"/>
    </xf>
    <xf numFmtId="1" fontId="16" fillId="0" borderId="0" xfId="0" applyNumberFormat="1" applyFont="1" applyBorder="1" applyAlignment="1"/>
    <xf numFmtId="2" fontId="16" fillId="0" borderId="0" xfId="0" applyNumberFormat="1" applyFont="1" applyAlignment="1">
      <alignment horizontal="center"/>
    </xf>
    <xf numFmtId="2" fontId="16" fillId="0" borderId="15" xfId="0" applyNumberFormat="1" applyFont="1" applyBorder="1" applyAlignment="1">
      <alignment horizontal="left"/>
    </xf>
    <xf numFmtId="2" fontId="16" fillId="0" borderId="0" xfId="0" applyNumberFormat="1" applyFont="1" applyBorder="1" applyAlignment="1">
      <alignment horizontal="center"/>
    </xf>
    <xf numFmtId="2" fontId="16" fillId="0" borderId="0" xfId="0" applyNumberFormat="1" applyFont="1" applyBorder="1" applyAlignment="1"/>
    <xf numFmtId="0" fontId="13" fillId="0" borderId="15" xfId="0" applyFont="1" applyBorder="1" applyAlignment="1"/>
    <xf numFmtId="0" fontId="13" fillId="0" borderId="36" xfId="0" applyFont="1" applyBorder="1" applyAlignment="1"/>
    <xf numFmtId="0" fontId="14" fillId="0" borderId="37" xfId="0" applyFont="1" applyBorder="1"/>
    <xf numFmtId="0" fontId="13" fillId="0" borderId="52" xfId="0" applyFont="1" applyBorder="1" applyAlignment="1"/>
    <xf numFmtId="0" fontId="14" fillId="0" borderId="102" xfId="0" applyFont="1" applyBorder="1"/>
    <xf numFmtId="2" fontId="13" fillId="0" borderId="106" xfId="0" applyNumberFormat="1" applyFont="1" applyFill="1" applyBorder="1" applyAlignment="1">
      <alignment horizontal="center"/>
    </xf>
    <xf numFmtId="4" fontId="5" fillId="0" borderId="97" xfId="0" applyNumberFormat="1" applyFont="1" applyBorder="1" applyAlignment="1">
      <alignment horizontal="center" vertical="center"/>
    </xf>
    <xf numFmtId="4" fontId="5" fillId="0" borderId="95" xfId="0" applyNumberFormat="1" applyFont="1" applyBorder="1" applyAlignment="1">
      <alignment horizontal="center" vertical="center"/>
    </xf>
    <xf numFmtId="0" fontId="10" fillId="0" borderId="65" xfId="0" applyFont="1" applyBorder="1" applyAlignment="1">
      <alignment horizontal="center"/>
    </xf>
    <xf numFmtId="3" fontId="10" fillId="0" borderId="99" xfId="0" applyNumberFormat="1" applyFont="1" applyBorder="1" applyAlignment="1">
      <alignment horizontal="center"/>
    </xf>
    <xf numFmtId="4" fontId="10" fillId="0" borderId="99" xfId="0" applyNumberFormat="1" applyFont="1" applyBorder="1" applyAlignment="1">
      <alignment horizontal="center"/>
    </xf>
    <xf numFmtId="4" fontId="14" fillId="0" borderId="67" xfId="0" applyNumberFormat="1" applyFont="1" applyBorder="1" applyAlignment="1">
      <alignment horizontal="center"/>
    </xf>
    <xf numFmtId="4" fontId="14" fillId="0" borderId="68" xfId="0" applyNumberFormat="1" applyFont="1" applyBorder="1" applyAlignment="1">
      <alignment horizontal="center"/>
    </xf>
    <xf numFmtId="14" fontId="47" fillId="0" borderId="65" xfId="0" applyNumberFormat="1" applyFont="1" applyFill="1" applyBorder="1" applyAlignment="1">
      <alignment horizontal="center"/>
    </xf>
    <xf numFmtId="0" fontId="3" fillId="4" borderId="72" xfId="0" applyFont="1" applyFill="1" applyBorder="1" applyAlignment="1">
      <alignment horizontal="center"/>
    </xf>
    <xf numFmtId="3" fontId="47" fillId="0" borderId="22" xfId="0" applyNumberFormat="1" applyFont="1" applyBorder="1" applyAlignment="1">
      <alignment horizontal="center" vertical="center" wrapText="1"/>
    </xf>
    <xf numFmtId="4" fontId="36" fillId="2" borderId="109" xfId="3" applyNumberFormat="1" applyFont="1" applyBorder="1" applyAlignment="1">
      <alignment horizontal="center"/>
    </xf>
    <xf numFmtId="0" fontId="25" fillId="3" borderId="28" xfId="0" applyFont="1" applyFill="1" applyBorder="1" applyAlignment="1">
      <alignment horizontal="center" vertical="top" wrapText="1"/>
    </xf>
    <xf numFmtId="0" fontId="13" fillId="0" borderId="29" xfId="0" applyFont="1" applyFill="1" applyBorder="1" applyAlignment="1">
      <alignment horizontal="left"/>
    </xf>
    <xf numFmtId="0" fontId="13" fillId="0" borderId="72" xfId="0" applyFont="1" applyFill="1" applyBorder="1" applyAlignment="1">
      <alignment horizontal="left"/>
    </xf>
    <xf numFmtId="172" fontId="47" fillId="0" borderId="68" xfId="0" applyNumberFormat="1" applyFont="1" applyBorder="1" applyAlignment="1">
      <alignment horizontal="center" vertical="center" wrapText="1"/>
    </xf>
    <xf numFmtId="172" fontId="44" fillId="0" borderId="68" xfId="0" applyNumberFormat="1" applyFont="1" applyBorder="1" applyAlignment="1">
      <alignment horizontal="center" vertical="center" wrapText="1"/>
    </xf>
    <xf numFmtId="14" fontId="47" fillId="0" borderId="96" xfId="0" applyNumberFormat="1" applyFont="1" applyFill="1" applyBorder="1" applyAlignment="1">
      <alignment horizontal="center"/>
    </xf>
    <xf numFmtId="3" fontId="5" fillId="3" borderId="54" xfId="0" applyNumberFormat="1" applyFont="1" applyFill="1" applyBorder="1" applyAlignment="1">
      <alignment horizontal="center"/>
    </xf>
    <xf numFmtId="4" fontId="12" fillId="0" borderId="4" xfId="0" applyNumberFormat="1" applyFont="1" applyBorder="1" applyAlignment="1">
      <alignment horizontal="center"/>
    </xf>
    <xf numFmtId="4" fontId="12" fillId="0" borderId="7" xfId="0" applyNumberFormat="1" applyFont="1" applyBorder="1" applyAlignment="1">
      <alignment horizontal="center"/>
    </xf>
    <xf numFmtId="4" fontId="12" fillId="0" borderId="10" xfId="0" applyNumberFormat="1" applyFont="1" applyBorder="1" applyAlignment="1">
      <alignment horizontal="center"/>
    </xf>
    <xf numFmtId="4" fontId="25" fillId="4" borderId="13" xfId="0" applyNumberFormat="1" applyFont="1" applyFill="1" applyBorder="1" applyAlignment="1">
      <alignment horizontal="center"/>
    </xf>
    <xf numFmtId="2" fontId="13" fillId="0" borderId="36" xfId="0" applyNumberFormat="1" applyFont="1" applyFill="1" applyBorder="1" applyAlignment="1">
      <alignment horizontal="center"/>
    </xf>
    <xf numFmtId="0" fontId="13" fillId="0" borderId="29" xfId="0" applyFont="1" applyFill="1" applyBorder="1" applyAlignment="1"/>
    <xf numFmtId="0" fontId="0" fillId="0" borderId="72" xfId="0" applyBorder="1" applyAlignment="1"/>
    <xf numFmtId="0" fontId="13" fillId="0" borderId="39" xfId="0" applyFont="1" applyFill="1" applyBorder="1" applyAlignment="1"/>
    <xf numFmtId="0" fontId="0" fillId="0" borderId="74" xfId="0" applyBorder="1" applyAlignment="1"/>
    <xf numFmtId="4" fontId="13" fillId="0" borderId="39" xfId="0" applyNumberFormat="1" applyFont="1" applyFill="1" applyBorder="1" applyAlignment="1">
      <alignment horizontal="center"/>
    </xf>
    <xf numFmtId="0" fontId="40" fillId="0" borderId="103" xfId="0" applyFont="1" applyBorder="1" applyAlignment="1">
      <alignment horizontal="center" vertical="center"/>
    </xf>
    <xf numFmtId="2" fontId="5" fillId="0" borderId="97" xfId="0" applyNumberFormat="1" applyFont="1" applyBorder="1" applyAlignment="1">
      <alignment horizontal="center"/>
    </xf>
    <xf numFmtId="0" fontId="5" fillId="0" borderId="15" xfId="0" applyFont="1" applyFill="1" applyBorder="1" applyAlignment="1">
      <alignment horizontal="left" vertical="center"/>
    </xf>
    <xf numFmtId="0" fontId="17" fillId="0" borderId="111" xfId="0" applyFont="1" applyFill="1" applyBorder="1" applyAlignment="1">
      <alignment horizontal="center" vertical="center"/>
    </xf>
    <xf numFmtId="9" fontId="13" fillId="0" borderId="15" xfId="0" applyNumberFormat="1" applyFont="1" applyFill="1" applyBorder="1" applyAlignment="1">
      <alignment horizontal="left" vertical="center"/>
    </xf>
    <xf numFmtId="0" fontId="10" fillId="0" borderId="33" xfId="0" applyFont="1" applyFill="1" applyBorder="1" applyAlignment="1">
      <alignment horizontal="center" vertical="center"/>
    </xf>
    <xf numFmtId="0" fontId="0" fillId="0" borderId="15" xfId="0" applyBorder="1"/>
    <xf numFmtId="0" fontId="0" fillId="0" borderId="33" xfId="0" applyBorder="1"/>
    <xf numFmtId="0" fontId="5" fillId="0" borderId="39" xfId="0" applyFont="1" applyFill="1" applyBorder="1" applyAlignment="1">
      <alignment horizontal="left" vertical="center"/>
    </xf>
    <xf numFmtId="0" fontId="17" fillId="0" borderId="9" xfId="0" applyFont="1" applyFill="1" applyBorder="1" applyAlignment="1">
      <alignment horizontal="center" vertical="center"/>
    </xf>
    <xf numFmtId="0" fontId="0" fillId="0" borderId="39" xfId="0" applyBorder="1"/>
    <xf numFmtId="0" fontId="0" fillId="0" borderId="74" xfId="0" applyBorder="1"/>
    <xf numFmtId="0" fontId="5" fillId="0" borderId="29" xfId="0" applyFont="1" applyFill="1" applyBorder="1" applyAlignment="1">
      <alignment horizontal="left" vertical="center"/>
    </xf>
    <xf numFmtId="0" fontId="10" fillId="0" borderId="30" xfId="0" applyFont="1" applyFill="1" applyBorder="1" applyAlignment="1">
      <alignment horizontal="center" vertical="center"/>
    </xf>
    <xf numFmtId="0" fontId="17" fillId="0" borderId="112" xfId="0" applyFont="1" applyFill="1" applyBorder="1" applyAlignment="1">
      <alignment horizontal="center" vertical="center"/>
    </xf>
    <xf numFmtId="9" fontId="13" fillId="0" borderId="29" xfId="0" applyNumberFormat="1" applyFont="1" applyFill="1" applyBorder="1" applyAlignment="1">
      <alignment horizontal="left" vertical="center"/>
    </xf>
    <xf numFmtId="0" fontId="10" fillId="0" borderId="72" xfId="0" applyFont="1" applyFill="1" applyBorder="1" applyAlignment="1">
      <alignment horizontal="center" vertical="center"/>
    </xf>
    <xf numFmtId="0" fontId="0" fillId="0" borderId="29" xfId="0" applyBorder="1"/>
    <xf numFmtId="0" fontId="0" fillId="0" borderId="72" xfId="0" applyBorder="1"/>
    <xf numFmtId="2" fontId="5" fillId="0" borderId="46" xfId="0" applyNumberFormat="1" applyFont="1" applyBorder="1" applyAlignment="1">
      <alignment horizontal="center"/>
    </xf>
    <xf numFmtId="17" fontId="0" fillId="0" borderId="15" xfId="0" applyNumberFormat="1" applyBorder="1"/>
    <xf numFmtId="0" fontId="10" fillId="0" borderId="102" xfId="0" applyFont="1" applyFill="1" applyBorder="1" applyAlignment="1">
      <alignment horizontal="center" vertical="center"/>
    </xf>
    <xf numFmtId="0" fontId="10" fillId="0" borderId="103" xfId="0" applyFont="1" applyFill="1" applyBorder="1" applyAlignment="1">
      <alignment horizontal="center" vertical="center"/>
    </xf>
    <xf numFmtId="0" fontId="0" fillId="0" borderId="103" xfId="0" applyBorder="1"/>
    <xf numFmtId="2" fontId="5" fillId="0" borderId="41" xfId="0" applyNumberFormat="1" applyFont="1" applyBorder="1" applyAlignment="1">
      <alignment horizontal="center"/>
    </xf>
    <xf numFmtId="0" fontId="5" fillId="0" borderId="2" xfId="0" applyFont="1" applyFill="1" applyBorder="1" applyAlignment="1">
      <alignment horizontal="center" wrapText="1"/>
    </xf>
    <xf numFmtId="0" fontId="36" fillId="4" borderId="70" xfId="0" applyFont="1" applyFill="1" applyBorder="1" applyAlignment="1">
      <alignment horizontal="center" wrapText="1"/>
    </xf>
    <xf numFmtId="0" fontId="11" fillId="0" borderId="20" xfId="0" applyFont="1" applyBorder="1" applyAlignment="1">
      <alignment horizontal="center"/>
    </xf>
    <xf numFmtId="0" fontId="3" fillId="0" borderId="22" xfId="0" applyFont="1" applyBorder="1"/>
    <xf numFmtId="0" fontId="10" fillId="0" borderId="0" xfId="0" applyFont="1" applyBorder="1" applyAlignment="1">
      <alignment horizontal="right"/>
    </xf>
    <xf numFmtId="3" fontId="10" fillId="0" borderId="0" xfId="0" applyNumberFormat="1" applyFont="1" applyFill="1" applyBorder="1" applyAlignment="1">
      <alignment horizontal="center"/>
    </xf>
    <xf numFmtId="0" fontId="10" fillId="0" borderId="20" xfId="0" applyFont="1" applyFill="1" applyBorder="1" applyAlignment="1">
      <alignment horizontal="center"/>
    </xf>
    <xf numFmtId="3" fontId="10" fillId="0" borderId="40" xfId="0" applyNumberFormat="1" applyFont="1" applyFill="1" applyBorder="1" applyAlignment="1">
      <alignment horizontal="right"/>
    </xf>
    <xf numFmtId="0" fontId="10" fillId="0" borderId="40" xfId="0" applyFont="1" applyFill="1" applyBorder="1"/>
    <xf numFmtId="3" fontId="10" fillId="0" borderId="30" xfId="0" applyNumberFormat="1" applyFont="1" applyFill="1" applyBorder="1" applyAlignment="1">
      <alignment horizontal="right"/>
    </xf>
    <xf numFmtId="0" fontId="10" fillId="0" borderId="30" xfId="0" applyFont="1" applyFill="1" applyBorder="1"/>
    <xf numFmtId="0" fontId="39" fillId="0" borderId="0" xfId="0" applyFont="1"/>
    <xf numFmtId="0" fontId="39" fillId="0" borderId="0" xfId="0" applyFont="1" applyAlignment="1">
      <alignment horizontal="left"/>
    </xf>
    <xf numFmtId="1" fontId="66" fillId="0" borderId="2" xfId="0" applyNumberFormat="1" applyFont="1" applyBorder="1" applyAlignment="1">
      <alignment horizontal="center"/>
    </xf>
    <xf numFmtId="0" fontId="39" fillId="0" borderId="2" xfId="0" applyFont="1" applyBorder="1"/>
    <xf numFmtId="3" fontId="10" fillId="0" borderId="20" xfId="0" applyNumberFormat="1" applyFont="1" applyFill="1" applyBorder="1" applyAlignment="1">
      <alignment horizontal="center"/>
    </xf>
    <xf numFmtId="0" fontId="10" fillId="0" borderId="28" xfId="0" applyFont="1" applyFill="1" applyBorder="1" applyAlignment="1">
      <alignment horizontal="center" vertical="center"/>
    </xf>
    <xf numFmtId="0" fontId="5" fillId="0" borderId="104" xfId="0" applyFont="1" applyFill="1" applyBorder="1" applyAlignment="1">
      <alignment horizontal="left" vertical="center"/>
    </xf>
    <xf numFmtId="4" fontId="43" fillId="0" borderId="66" xfId="0" applyNumberFormat="1" applyFont="1" applyBorder="1" applyAlignment="1">
      <alignment horizontal="center"/>
    </xf>
    <xf numFmtId="0" fontId="13" fillId="0" borderId="44" xfId="0" applyFont="1" applyFill="1" applyBorder="1" applyAlignment="1"/>
    <xf numFmtId="17" fontId="0" fillId="0" borderId="104" xfId="0" applyNumberFormat="1" applyBorder="1"/>
    <xf numFmtId="4" fontId="14" fillId="0" borderId="6" xfId="0" applyNumberFormat="1" applyFont="1" applyBorder="1" applyAlignment="1">
      <alignment horizontal="center"/>
    </xf>
    <xf numFmtId="2" fontId="44" fillId="0" borderId="68" xfId="0" applyNumberFormat="1" applyFont="1" applyBorder="1" applyAlignment="1">
      <alignment horizontal="center" vertical="center" wrapText="1"/>
    </xf>
    <xf numFmtId="4" fontId="46" fillId="0" borderId="68" xfId="0" applyNumberFormat="1" applyFont="1" applyBorder="1" applyAlignment="1">
      <alignment horizontal="center" vertical="center" wrapText="1"/>
    </xf>
    <xf numFmtId="0" fontId="13" fillId="0" borderId="39" xfId="0" applyFont="1" applyFill="1" applyBorder="1" applyAlignment="1">
      <alignment horizontal="left"/>
    </xf>
    <xf numFmtId="0" fontId="13" fillId="0" borderId="74" xfId="0" applyFont="1" applyFill="1" applyBorder="1" applyAlignment="1">
      <alignment horizontal="left"/>
    </xf>
    <xf numFmtId="0" fontId="5" fillId="0" borderId="46" xfId="0" applyFont="1" applyFill="1" applyBorder="1" applyAlignment="1">
      <alignment horizontal="center" wrapText="1"/>
    </xf>
    <xf numFmtId="0" fontId="5" fillId="0" borderId="73" xfId="0" applyFont="1" applyFill="1" applyBorder="1" applyAlignment="1">
      <alignment horizontal="center" wrapText="1"/>
    </xf>
    <xf numFmtId="0" fontId="5" fillId="0" borderId="46" xfId="0" applyFont="1" applyFill="1" applyBorder="1" applyAlignment="1">
      <alignment horizontal="left"/>
    </xf>
    <xf numFmtId="0" fontId="36" fillId="4" borderId="48" xfId="0" applyFont="1" applyFill="1" applyBorder="1" applyAlignment="1">
      <alignment horizontal="center" wrapText="1"/>
    </xf>
    <xf numFmtId="0" fontId="0" fillId="0" borderId="63" xfId="0" applyBorder="1"/>
    <xf numFmtId="0" fontId="37" fillId="0" borderId="64" xfId="0" applyFont="1" applyBorder="1" applyAlignment="1">
      <alignment horizontal="center"/>
    </xf>
    <xf numFmtId="0" fontId="13" fillId="0" borderId="36" xfId="0" applyFont="1" applyFill="1" applyBorder="1" applyAlignment="1"/>
    <xf numFmtId="0" fontId="0" fillId="0" borderId="70" xfId="0" applyBorder="1" applyAlignment="1"/>
    <xf numFmtId="0" fontId="0" fillId="0" borderId="37" xfId="0" applyBorder="1" applyAlignment="1"/>
    <xf numFmtId="4" fontId="13" fillId="0" borderId="36" xfId="0" applyNumberFormat="1" applyFont="1" applyFill="1" applyBorder="1" applyAlignment="1">
      <alignment horizontal="center"/>
    </xf>
    <xf numFmtId="0" fontId="13" fillId="0" borderId="36" xfId="0" applyFont="1" applyFill="1" applyBorder="1" applyAlignment="1">
      <alignment horizontal="left"/>
    </xf>
    <xf numFmtId="0" fontId="13" fillId="0" borderId="70" xfId="0" applyFont="1" applyFill="1" applyBorder="1" applyAlignment="1">
      <alignment horizontal="left"/>
    </xf>
    <xf numFmtId="0" fontId="39" fillId="0" borderId="0" xfId="0" applyFont="1" applyAlignment="1"/>
    <xf numFmtId="0" fontId="36" fillId="2" borderId="105" xfId="3" applyFont="1" applyBorder="1" applyAlignment="1">
      <alignment horizontal="center"/>
    </xf>
    <xf numFmtId="4" fontId="13" fillId="0" borderId="29" xfId="0" applyNumberFormat="1" applyFont="1" applyFill="1" applyBorder="1" applyAlignment="1">
      <alignment horizontal="center"/>
    </xf>
    <xf numFmtId="0" fontId="13" fillId="0" borderId="44" xfId="0" applyFont="1" applyFill="1" applyBorder="1" applyAlignment="1">
      <alignment horizontal="left"/>
    </xf>
    <xf numFmtId="4" fontId="13" fillId="0" borderId="44" xfId="0" applyNumberFormat="1" applyFont="1" applyFill="1" applyBorder="1" applyAlignment="1">
      <alignment horizontal="center"/>
    </xf>
    <xf numFmtId="0" fontId="36" fillId="7" borderId="105" xfId="3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10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20" fillId="0" borderId="0" xfId="0" applyFont="1" applyAlignment="1">
      <alignment horizontal="left"/>
    </xf>
    <xf numFmtId="0" fontId="10" fillId="0" borderId="0" xfId="0" applyFont="1" applyBorder="1" applyAlignment="1">
      <alignment horizontal="center"/>
    </xf>
    <xf numFmtId="4" fontId="13" fillId="0" borderId="52" xfId="0" applyNumberFormat="1" applyFont="1" applyFill="1" applyBorder="1" applyAlignment="1">
      <alignment horizontal="center"/>
    </xf>
    <xf numFmtId="0" fontId="13" fillId="0" borderId="36" xfId="0" applyFont="1" applyFill="1" applyBorder="1" applyAlignment="1"/>
    <xf numFmtId="0" fontId="0" fillId="0" borderId="70" xfId="0" applyBorder="1" applyAlignment="1"/>
    <xf numFmtId="0" fontId="10" fillId="0" borderId="0" xfId="0" applyFont="1" applyBorder="1" applyAlignment="1">
      <alignment horizontal="center"/>
    </xf>
    <xf numFmtId="0" fontId="13" fillId="0" borderId="23" xfId="0" applyFont="1" applyFill="1" applyBorder="1"/>
    <xf numFmtId="2" fontId="10" fillId="0" borderId="64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quotePrefix="1" applyFont="1" applyAlignment="1">
      <alignment horizontal="center"/>
    </xf>
    <xf numFmtId="0" fontId="7" fillId="0" borderId="0" xfId="0" applyFont="1" applyAlignment="1">
      <alignment horizontal="center"/>
    </xf>
    <xf numFmtId="0" fontId="5" fillId="0" borderId="36" xfId="0" applyFont="1" applyFill="1" applyBorder="1" applyAlignment="1">
      <alignment horizontal="left" wrapText="1"/>
    </xf>
    <xf numFmtId="0" fontId="5" fillId="0" borderId="37" xfId="0" applyFont="1" applyFill="1" applyBorder="1" applyAlignment="1">
      <alignment horizontal="left" wrapText="1"/>
    </xf>
    <xf numFmtId="0" fontId="5" fillId="0" borderId="21" xfId="0" applyFont="1" applyFill="1" applyBorder="1" applyAlignment="1">
      <alignment horizontal="left" wrapText="1"/>
    </xf>
    <xf numFmtId="0" fontId="10" fillId="0" borderId="0" xfId="0" applyFont="1" applyAlignment="1">
      <alignment horizontal="right"/>
    </xf>
    <xf numFmtId="0" fontId="10" fillId="0" borderId="18" xfId="0" applyFont="1" applyBorder="1" applyAlignment="1">
      <alignment horizontal="right"/>
    </xf>
    <xf numFmtId="4" fontId="10" fillId="0" borderId="2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13" fillId="0" borderId="15" xfId="0" applyFont="1" applyBorder="1" applyAlignment="1">
      <alignment vertical="justify" wrapText="1"/>
    </xf>
    <xf numFmtId="0" fontId="57" fillId="0" borderId="0" xfId="0" applyFont="1" applyAlignment="1">
      <alignment vertical="justify" wrapText="1"/>
    </xf>
    <xf numFmtId="0" fontId="57" fillId="0" borderId="15" xfId="0" applyFont="1" applyBorder="1" applyAlignment="1">
      <alignment vertical="justify" wrapText="1"/>
    </xf>
    <xf numFmtId="4" fontId="13" fillId="0" borderId="0" xfId="0" applyNumberFormat="1" applyFont="1" applyBorder="1" applyAlignment="1">
      <alignment horizontal="left" vertical="justify" wrapText="1"/>
    </xf>
    <xf numFmtId="0" fontId="14" fillId="0" borderId="17" xfId="0" applyFont="1" applyFill="1" applyBorder="1" applyAlignment="1">
      <alignment horizontal="right"/>
    </xf>
    <xf numFmtId="0" fontId="14" fillId="0" borderId="18" xfId="0" applyFont="1" applyFill="1" applyBorder="1" applyAlignment="1">
      <alignment horizontal="right"/>
    </xf>
    <xf numFmtId="0" fontId="10" fillId="0" borderId="0" xfId="0" applyFont="1" applyAlignment="1">
      <alignment horizontal="center"/>
    </xf>
    <xf numFmtId="0" fontId="10" fillId="0" borderId="18" xfId="0" applyFont="1" applyBorder="1" applyAlignment="1">
      <alignment horizontal="center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20" fillId="0" borderId="18" xfId="0" applyFont="1" applyBorder="1" applyAlignment="1">
      <alignment horizontal="center"/>
    </xf>
    <xf numFmtId="4" fontId="10" fillId="0" borderId="2" xfId="0" applyNumberFormat="1" applyFont="1" applyFill="1" applyBorder="1" applyAlignment="1">
      <alignment horizontal="center"/>
    </xf>
    <xf numFmtId="10" fontId="20" fillId="0" borderId="38" xfId="0" applyNumberFormat="1" applyFont="1" applyBorder="1" applyAlignment="1">
      <alignment horizontal="center" vertical="center"/>
    </xf>
    <xf numFmtId="10" fontId="20" fillId="0" borderId="28" xfId="0" applyNumberFormat="1" applyFont="1" applyBorder="1" applyAlignment="1">
      <alignment horizontal="center" vertical="center"/>
    </xf>
    <xf numFmtId="10" fontId="20" fillId="0" borderId="0" xfId="0" applyNumberFormat="1" applyFont="1" applyBorder="1" applyAlignment="1">
      <alignment horizontal="center" vertical="center"/>
    </xf>
    <xf numFmtId="10" fontId="20" fillId="0" borderId="33" xfId="0" applyNumberFormat="1" applyFont="1" applyBorder="1" applyAlignment="1">
      <alignment horizontal="center" vertical="center"/>
    </xf>
    <xf numFmtId="10" fontId="20" fillId="0" borderId="51" xfId="0" applyNumberFormat="1" applyFont="1" applyBorder="1" applyAlignment="1">
      <alignment horizontal="center" vertical="center"/>
    </xf>
    <xf numFmtId="10" fontId="20" fillId="0" borderId="35" xfId="0" applyNumberFormat="1" applyFont="1" applyBorder="1" applyAlignment="1">
      <alignment horizontal="center" vertical="center"/>
    </xf>
    <xf numFmtId="165" fontId="13" fillId="0" borderId="20" xfId="0" applyNumberFormat="1" applyFont="1" applyBorder="1" applyAlignment="1">
      <alignment horizontal="center"/>
    </xf>
    <xf numFmtId="165" fontId="13" fillId="0" borderId="21" xfId="0" applyNumberFormat="1" applyFont="1" applyBorder="1" applyAlignment="1">
      <alignment horizontal="center"/>
    </xf>
    <xf numFmtId="165" fontId="13" fillId="0" borderId="42" xfId="0" applyNumberFormat="1" applyFont="1" applyBorder="1" applyAlignment="1">
      <alignment horizontal="center"/>
    </xf>
    <xf numFmtId="165" fontId="13" fillId="0" borderId="43" xfId="0" applyNumberFormat="1" applyFont="1" applyBorder="1" applyAlignment="1">
      <alignment horizontal="center"/>
    </xf>
    <xf numFmtId="165" fontId="13" fillId="0" borderId="47" xfId="0" applyNumberFormat="1" applyFont="1" applyBorder="1" applyAlignment="1">
      <alignment horizontal="center"/>
    </xf>
    <xf numFmtId="165" fontId="13" fillId="0" borderId="45" xfId="0" applyNumberFormat="1" applyFont="1" applyBorder="1" applyAlignment="1">
      <alignment horizontal="center"/>
    </xf>
    <xf numFmtId="0" fontId="20" fillId="3" borderId="23" xfId="0" applyFont="1" applyFill="1" applyBorder="1" applyAlignment="1">
      <alignment horizontal="center"/>
    </xf>
    <xf numFmtId="0" fontId="20" fillId="3" borderId="24" xfId="0" applyFont="1" applyFill="1" applyBorder="1" applyAlignment="1">
      <alignment horizontal="center"/>
    </xf>
    <xf numFmtId="2" fontId="10" fillId="3" borderId="26" xfId="0" applyNumberFormat="1" applyFont="1" applyFill="1" applyBorder="1" applyAlignment="1">
      <alignment horizontal="center"/>
    </xf>
    <xf numFmtId="2" fontId="10" fillId="3" borderId="24" xfId="0" applyNumberFormat="1" applyFont="1" applyFill="1" applyBorder="1" applyAlignment="1">
      <alignment horizontal="center"/>
    </xf>
    <xf numFmtId="0" fontId="10" fillId="3" borderId="26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17" fillId="3" borderId="27" xfId="0" applyFont="1" applyFill="1" applyBorder="1" applyAlignment="1">
      <alignment horizontal="center"/>
    </xf>
    <xf numFmtId="0" fontId="17" fillId="3" borderId="28" xfId="0" applyFont="1" applyFill="1" applyBorder="1" applyAlignment="1">
      <alignment horizontal="center"/>
    </xf>
    <xf numFmtId="165" fontId="13" fillId="0" borderId="31" xfId="0" applyNumberFormat="1" applyFont="1" applyBorder="1" applyAlignment="1">
      <alignment horizontal="center"/>
    </xf>
    <xf numFmtId="165" fontId="13" fillId="0" borderId="32" xfId="0" applyNumberFormat="1" applyFont="1" applyBorder="1" applyAlignment="1">
      <alignment horizontal="center"/>
    </xf>
    <xf numFmtId="0" fontId="17" fillId="5" borderId="17" xfId="0" applyFont="1" applyFill="1" applyBorder="1" applyAlignment="1">
      <alignment horizontal="center"/>
    </xf>
    <xf numFmtId="0" fontId="14" fillId="5" borderId="33" xfId="0" applyFont="1" applyFill="1" applyBorder="1" applyAlignment="1">
      <alignment horizontal="center"/>
    </xf>
    <xf numFmtId="165" fontId="13" fillId="0" borderId="48" xfId="0" applyNumberFormat="1" applyFont="1" applyBorder="1" applyAlignment="1">
      <alignment horizontal="center"/>
    </xf>
    <xf numFmtId="165" fontId="14" fillId="0" borderId="26" xfId="0" applyNumberFormat="1" applyFont="1" applyBorder="1" applyAlignment="1">
      <alignment horizontal="center"/>
    </xf>
    <xf numFmtId="165" fontId="14" fillId="0" borderId="24" xfId="0" applyNumberFormat="1" applyFont="1" applyBorder="1" applyAlignment="1">
      <alignment horizontal="center"/>
    </xf>
    <xf numFmtId="165" fontId="14" fillId="0" borderId="50" xfId="0" applyNumberFormat="1" applyFont="1" applyBorder="1" applyAlignment="1">
      <alignment horizontal="center"/>
    </xf>
    <xf numFmtId="165" fontId="14" fillId="0" borderId="23" xfId="0" applyNumberFormat="1" applyFont="1" applyBorder="1" applyAlignment="1">
      <alignment horizontal="center"/>
    </xf>
    <xf numFmtId="165" fontId="10" fillId="0" borderId="23" xfId="0" applyNumberFormat="1" applyFont="1" applyBorder="1" applyAlignment="1">
      <alignment horizontal="center"/>
    </xf>
    <xf numFmtId="165" fontId="10" fillId="0" borderId="50" xfId="0" applyNumberFormat="1" applyFont="1" applyBorder="1" applyAlignment="1">
      <alignment horizontal="center"/>
    </xf>
    <xf numFmtId="0" fontId="5" fillId="0" borderId="36" xfId="0" applyFont="1" applyBorder="1" applyAlignment="1">
      <alignment horizontal="left" vertical="center" wrapText="1"/>
    </xf>
    <xf numFmtId="0" fontId="5" fillId="0" borderId="37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5" fillId="0" borderId="36" xfId="0" applyFont="1" applyFill="1" applyBorder="1" applyAlignment="1">
      <alignment horizontal="left" vertical="justify" wrapText="1"/>
    </xf>
    <xf numFmtId="0" fontId="5" fillId="0" borderId="37" xfId="0" applyFont="1" applyFill="1" applyBorder="1" applyAlignment="1">
      <alignment horizontal="left" vertical="justify" wrapText="1"/>
    </xf>
    <xf numFmtId="0" fontId="5" fillId="0" borderId="21" xfId="0" applyFont="1" applyFill="1" applyBorder="1" applyAlignment="1">
      <alignment horizontal="left" vertical="justify" wrapText="1"/>
    </xf>
    <xf numFmtId="0" fontId="5" fillId="0" borderId="44" xfId="0" applyFont="1" applyFill="1" applyBorder="1" applyAlignment="1">
      <alignment horizontal="left" wrapText="1"/>
    </xf>
    <xf numFmtId="0" fontId="5" fillId="0" borderId="73" xfId="0" applyFont="1" applyFill="1" applyBorder="1" applyAlignment="1">
      <alignment horizontal="left" wrapText="1"/>
    </xf>
    <xf numFmtId="0" fontId="5" fillId="0" borderId="45" xfId="0" applyFont="1" applyFill="1" applyBorder="1" applyAlignment="1">
      <alignment horizontal="left" wrapText="1"/>
    </xf>
    <xf numFmtId="170" fontId="10" fillId="3" borderId="55" xfId="0" applyNumberFormat="1" applyFont="1" applyFill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7" fillId="0" borderId="23" xfId="0" applyFont="1" applyBorder="1" applyAlignment="1">
      <alignment horizontal="center"/>
    </xf>
    <xf numFmtId="0" fontId="17" fillId="0" borderId="49" xfId="0" applyFont="1" applyBorder="1" applyAlignment="1">
      <alignment horizontal="center"/>
    </xf>
    <xf numFmtId="0" fontId="17" fillId="0" borderId="50" xfId="0" applyFont="1" applyBorder="1" applyAlignment="1">
      <alignment horizontal="center"/>
    </xf>
    <xf numFmtId="2" fontId="14" fillId="3" borderId="53" xfId="0" applyNumberFormat="1" applyFont="1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 wrapText="1"/>
    </xf>
    <xf numFmtId="0" fontId="0" fillId="3" borderId="52" xfId="0" applyFill="1" applyBorder="1" applyAlignment="1">
      <alignment horizontal="center" vertical="center" wrapText="1"/>
    </xf>
    <xf numFmtId="0" fontId="0" fillId="3" borderId="102" xfId="0" applyFill="1" applyBorder="1" applyAlignment="1">
      <alignment horizontal="center" vertical="center" wrapText="1"/>
    </xf>
    <xf numFmtId="0" fontId="0" fillId="3" borderId="103" xfId="0" applyFill="1" applyBorder="1" applyAlignment="1">
      <alignment horizontal="center" vertical="center" wrapText="1"/>
    </xf>
    <xf numFmtId="0" fontId="10" fillId="5" borderId="23" xfId="0" applyFont="1" applyFill="1" applyBorder="1" applyAlignment="1">
      <alignment horizontal="center" vertical="center"/>
    </xf>
    <xf numFmtId="0" fontId="10" fillId="5" borderId="49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3" fillId="5" borderId="53" xfId="0" applyFont="1" applyFill="1" applyBorder="1" applyAlignment="1">
      <alignment horizontal="center" vertical="justify"/>
    </xf>
    <xf numFmtId="0" fontId="3" fillId="5" borderId="104" xfId="0" applyFont="1" applyFill="1" applyBorder="1" applyAlignment="1">
      <alignment horizontal="center" vertical="justify"/>
    </xf>
    <xf numFmtId="0" fontId="3" fillId="5" borderId="28" xfId="0" applyFont="1" applyFill="1" applyBorder="1" applyAlignment="1">
      <alignment horizontal="center" vertical="justify"/>
    </xf>
    <xf numFmtId="0" fontId="3" fillId="5" borderId="103" xfId="0" applyFont="1" applyFill="1" applyBorder="1" applyAlignment="1">
      <alignment horizontal="center" vertical="justify"/>
    </xf>
    <xf numFmtId="0" fontId="36" fillId="7" borderId="105" xfId="3" applyFont="1" applyFill="1" applyBorder="1" applyAlignment="1">
      <alignment horizontal="center"/>
    </xf>
    <xf numFmtId="0" fontId="13" fillId="0" borderId="29" xfId="0" applyFont="1" applyFill="1" applyBorder="1" applyAlignment="1">
      <alignment horizontal="left" wrapText="1"/>
    </xf>
    <xf numFmtId="0" fontId="13" fillId="0" borderId="72" xfId="0" applyFont="1" applyFill="1" applyBorder="1" applyAlignment="1">
      <alignment horizontal="left" wrapText="1"/>
    </xf>
    <xf numFmtId="0" fontId="13" fillId="0" borderId="30" xfId="0" applyFont="1" applyFill="1" applyBorder="1" applyAlignment="1">
      <alignment horizontal="left" wrapText="1"/>
    </xf>
    <xf numFmtId="4" fontId="13" fillId="0" borderId="107" xfId="0" applyNumberFormat="1" applyFont="1" applyFill="1" applyBorder="1" applyAlignment="1">
      <alignment horizontal="center"/>
    </xf>
    <xf numFmtId="4" fontId="13" fillId="0" borderId="108" xfId="0" applyNumberFormat="1" applyFont="1" applyFill="1" applyBorder="1" applyAlignment="1">
      <alignment horizontal="center"/>
    </xf>
    <xf numFmtId="4" fontId="13" fillId="0" borderId="36" xfId="0" applyNumberFormat="1" applyFont="1" applyFill="1" applyBorder="1" applyAlignment="1">
      <alignment horizontal="center"/>
    </xf>
    <xf numFmtId="4" fontId="13" fillId="0" borderId="70" xfId="0" applyNumberFormat="1" applyFont="1" applyFill="1" applyBorder="1" applyAlignment="1">
      <alignment horizontal="center"/>
    </xf>
    <xf numFmtId="0" fontId="10" fillId="3" borderId="75" xfId="0" applyFont="1" applyFill="1" applyBorder="1" applyAlignment="1">
      <alignment horizontal="center"/>
    </xf>
    <xf numFmtId="0" fontId="10" fillId="3" borderId="76" xfId="0" applyFont="1" applyFill="1" applyBorder="1" applyAlignment="1">
      <alignment horizontal="center"/>
    </xf>
    <xf numFmtId="0" fontId="10" fillId="3" borderId="77" xfId="0" applyFont="1" applyFill="1" applyBorder="1" applyAlignment="1">
      <alignment horizontal="center"/>
    </xf>
    <xf numFmtId="0" fontId="10" fillId="3" borderId="78" xfId="0" applyFont="1" applyFill="1" applyBorder="1" applyAlignment="1">
      <alignment horizontal="center"/>
    </xf>
    <xf numFmtId="0" fontId="10" fillId="3" borderId="79" xfId="0" applyFont="1" applyFill="1" applyBorder="1" applyAlignment="1">
      <alignment horizontal="center"/>
    </xf>
    <xf numFmtId="0" fontId="36" fillId="7" borderId="105" xfId="3" applyFont="1" applyFill="1" applyBorder="1" applyAlignment="1">
      <alignment horizontal="center" vertical="center"/>
    </xf>
    <xf numFmtId="0" fontId="10" fillId="3" borderId="53" xfId="0" applyFont="1" applyFill="1" applyBorder="1" applyAlignment="1">
      <alignment horizontal="center" vertical="center"/>
    </xf>
    <xf numFmtId="0" fontId="10" fillId="3" borderId="38" xfId="0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10" fillId="3" borderId="51" xfId="0" applyFont="1" applyFill="1" applyBorder="1" applyAlignment="1">
      <alignment horizontal="center" vertical="center"/>
    </xf>
    <xf numFmtId="0" fontId="17" fillId="5" borderId="67" xfId="0" applyFont="1" applyFill="1" applyBorder="1" applyAlignment="1">
      <alignment horizontal="center" vertical="center"/>
    </xf>
    <xf numFmtId="0" fontId="17" fillId="5" borderId="68" xfId="0" applyFont="1" applyFill="1" applyBorder="1" applyAlignment="1">
      <alignment horizontal="center" vertical="center"/>
    </xf>
    <xf numFmtId="0" fontId="10" fillId="5" borderId="53" xfId="0" applyFont="1" applyFill="1" applyBorder="1" applyAlignment="1">
      <alignment horizontal="center" vertical="center"/>
    </xf>
    <xf numFmtId="0" fontId="10" fillId="5" borderId="38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5" borderId="52" xfId="0" applyFont="1" applyFill="1" applyBorder="1" applyAlignment="1">
      <alignment horizontal="center" vertical="center"/>
    </xf>
    <xf numFmtId="0" fontId="10" fillId="5" borderId="51" xfId="0" applyFont="1" applyFill="1" applyBorder="1" applyAlignment="1">
      <alignment horizontal="center" vertical="center"/>
    </xf>
    <xf numFmtId="0" fontId="10" fillId="5" borderId="35" xfId="0" applyFont="1" applyFill="1" applyBorder="1" applyAlignment="1">
      <alignment horizontal="center" vertical="center"/>
    </xf>
    <xf numFmtId="0" fontId="13" fillId="0" borderId="36" xfId="0" applyFont="1" applyFill="1" applyBorder="1" applyAlignment="1"/>
    <xf numFmtId="0" fontId="0" fillId="0" borderId="70" xfId="0" applyBorder="1" applyAlignment="1"/>
    <xf numFmtId="0" fontId="0" fillId="0" borderId="37" xfId="0" applyBorder="1" applyAlignment="1"/>
    <xf numFmtId="0" fontId="13" fillId="0" borderId="44" xfId="0" applyFont="1" applyFill="1" applyBorder="1" applyAlignment="1">
      <alignment horizontal="left"/>
    </xf>
    <xf numFmtId="0" fontId="13" fillId="0" borderId="48" xfId="0" applyFont="1" applyFill="1" applyBorder="1" applyAlignment="1">
      <alignment horizontal="left"/>
    </xf>
    <xf numFmtId="0" fontId="13" fillId="0" borderId="44" xfId="0" applyFont="1" applyFill="1" applyBorder="1" applyAlignment="1">
      <alignment horizontal="left" wrapText="1"/>
    </xf>
    <xf numFmtId="0" fontId="13" fillId="0" borderId="73" xfId="0" applyFont="1" applyFill="1" applyBorder="1" applyAlignment="1">
      <alignment horizontal="left" wrapText="1"/>
    </xf>
    <xf numFmtId="0" fontId="13" fillId="0" borderId="48" xfId="0" applyFont="1" applyFill="1" applyBorder="1" applyAlignment="1">
      <alignment horizontal="left" wrapText="1"/>
    </xf>
    <xf numFmtId="4" fontId="13" fillId="0" borderId="44" xfId="0" applyNumberFormat="1" applyFont="1" applyFill="1" applyBorder="1" applyAlignment="1">
      <alignment horizontal="center"/>
    </xf>
    <xf numFmtId="4" fontId="13" fillId="0" borderId="48" xfId="0" applyNumberFormat="1" applyFont="1" applyFill="1" applyBorder="1" applyAlignment="1">
      <alignment horizontal="center"/>
    </xf>
    <xf numFmtId="4" fontId="13" fillId="0" borderId="29" xfId="0" applyNumberFormat="1" applyFont="1" applyFill="1" applyBorder="1" applyAlignment="1">
      <alignment horizontal="center"/>
    </xf>
    <xf numFmtId="4" fontId="13" fillId="0" borderId="72" xfId="0" applyNumberFormat="1" applyFont="1" applyFill="1" applyBorder="1" applyAlignment="1">
      <alignment horizontal="center"/>
    </xf>
    <xf numFmtId="0" fontId="36" fillId="2" borderId="105" xfId="3" applyFont="1" applyBorder="1" applyAlignment="1">
      <alignment horizontal="center" vertical="center"/>
    </xf>
    <xf numFmtId="0" fontId="36" fillId="2" borderId="105" xfId="3" applyFont="1" applyBorder="1" applyAlignment="1">
      <alignment horizontal="center"/>
    </xf>
    <xf numFmtId="0" fontId="13" fillId="0" borderId="36" xfId="0" applyFont="1" applyFill="1" applyBorder="1" applyAlignment="1">
      <alignment vertical="justify" wrapText="1"/>
    </xf>
    <xf numFmtId="0" fontId="0" fillId="0" borderId="37" xfId="0" applyBorder="1" applyAlignment="1">
      <alignment vertical="justify" wrapText="1"/>
    </xf>
    <xf numFmtId="0" fontId="0" fillId="0" borderId="70" xfId="0" applyBorder="1" applyAlignment="1">
      <alignment vertical="justify" wrapText="1"/>
    </xf>
    <xf numFmtId="4" fontId="10" fillId="6" borderId="35" xfId="0" applyNumberFormat="1" applyFont="1" applyFill="1" applyBorder="1" applyAlignment="1">
      <alignment horizontal="center"/>
    </xf>
    <xf numFmtId="0" fontId="13" fillId="0" borderId="107" xfId="0" applyFont="1" applyFill="1" applyBorder="1" applyAlignment="1">
      <alignment horizontal="left" wrapText="1"/>
    </xf>
    <xf numFmtId="0" fontId="13" fillId="0" borderId="110" xfId="0" applyFont="1" applyFill="1" applyBorder="1" applyAlignment="1">
      <alignment horizontal="left" wrapText="1"/>
    </xf>
    <xf numFmtId="0" fontId="13" fillId="0" borderId="108" xfId="0" applyFont="1" applyFill="1" applyBorder="1" applyAlignment="1">
      <alignment horizontal="left" wrapText="1"/>
    </xf>
    <xf numFmtId="0" fontId="13" fillId="0" borderId="36" xfId="0" applyFont="1" applyFill="1" applyBorder="1" applyAlignment="1">
      <alignment horizontal="left" wrapText="1"/>
    </xf>
    <xf numFmtId="0" fontId="13" fillId="0" borderId="37" xfId="0" applyFont="1" applyFill="1" applyBorder="1" applyAlignment="1">
      <alignment horizontal="left" wrapText="1"/>
    </xf>
    <xf numFmtId="0" fontId="13" fillId="0" borderId="70" xfId="0" applyFont="1" applyFill="1" applyBorder="1" applyAlignment="1">
      <alignment horizontal="left" wrapText="1"/>
    </xf>
    <xf numFmtId="0" fontId="13" fillId="0" borderId="36" xfId="0" applyFont="1" applyFill="1" applyBorder="1" applyAlignment="1">
      <alignment horizontal="left"/>
    </xf>
    <xf numFmtId="0" fontId="13" fillId="0" borderId="70" xfId="0" applyFont="1" applyFill="1" applyBorder="1" applyAlignment="1">
      <alignment horizontal="left"/>
    </xf>
    <xf numFmtId="4" fontId="10" fillId="6" borderId="102" xfId="0" applyNumberFormat="1" applyFont="1" applyFill="1" applyBorder="1" applyAlignment="1">
      <alignment horizontal="center"/>
    </xf>
    <xf numFmtId="0" fontId="25" fillId="3" borderId="67" xfId="0" applyFont="1" applyFill="1" applyBorder="1" applyAlignment="1">
      <alignment vertical="top" wrapText="1"/>
    </xf>
    <xf numFmtId="0" fontId="25" fillId="3" borderId="94" xfId="0" applyFont="1" applyFill="1" applyBorder="1" applyAlignment="1">
      <alignment vertical="top" wrapText="1"/>
    </xf>
    <xf numFmtId="0" fontId="5" fillId="3" borderId="97" xfId="0" applyFont="1" applyFill="1" applyBorder="1" applyAlignment="1">
      <alignment horizontal="center" vertical="center"/>
    </xf>
    <xf numFmtId="0" fontId="5" fillId="3" borderId="99" xfId="0" applyFont="1" applyFill="1" applyBorder="1" applyAlignment="1">
      <alignment horizontal="center" vertical="center"/>
    </xf>
    <xf numFmtId="0" fontId="5" fillId="3" borderId="97" xfId="0" applyFont="1" applyFill="1" applyBorder="1" applyAlignment="1">
      <alignment horizontal="justify"/>
    </xf>
    <xf numFmtId="0" fontId="5" fillId="3" borderId="99" xfId="0" applyFont="1" applyFill="1" applyBorder="1" applyAlignment="1">
      <alignment horizontal="justify"/>
    </xf>
    <xf numFmtId="0" fontId="5" fillId="3" borderId="97" xfId="0" quotePrefix="1" applyFont="1" applyFill="1" applyBorder="1" applyAlignment="1">
      <alignment horizontal="justify" vertical="center"/>
    </xf>
    <xf numFmtId="0" fontId="5" fillId="3" borderId="99" xfId="0" applyFont="1" applyFill="1" applyBorder="1" applyAlignment="1">
      <alignment horizontal="justify" vertical="center"/>
    </xf>
    <xf numFmtId="4" fontId="51" fillId="0" borderId="53" xfId="0" applyNumberFormat="1" applyFont="1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52" xfId="0" applyBorder="1" applyAlignment="1">
      <alignment horizontal="center" wrapText="1"/>
    </xf>
    <xf numFmtId="0" fontId="0" fillId="0" borderId="35" xfId="0" applyBorder="1" applyAlignment="1">
      <alignment horizontal="center" wrapText="1"/>
    </xf>
    <xf numFmtId="0" fontId="8" fillId="0" borderId="51" xfId="0" applyFont="1" applyBorder="1" applyAlignment="1">
      <alignment horizontal="center"/>
    </xf>
    <xf numFmtId="0" fontId="5" fillId="5" borderId="97" xfId="0" quotePrefix="1" applyFont="1" applyFill="1" applyBorder="1" applyAlignment="1">
      <alignment horizontal="center" vertical="center" wrapText="1"/>
    </xf>
    <xf numFmtId="0" fontId="5" fillId="5" borderId="99" xfId="0" applyFont="1" applyFill="1" applyBorder="1" applyAlignment="1">
      <alignment horizontal="center" vertical="center" wrapText="1"/>
    </xf>
    <xf numFmtId="0" fontId="39" fillId="4" borderId="23" xfId="0" applyFont="1" applyFill="1" applyBorder="1" applyAlignment="1"/>
    <xf numFmtId="0" fontId="39" fillId="4" borderId="24" xfId="0" applyFont="1" applyFill="1" applyBorder="1" applyAlignment="1"/>
    <xf numFmtId="0" fontId="5" fillId="3" borderId="4" xfId="0" applyFont="1" applyFill="1" applyBorder="1" applyAlignment="1">
      <alignment horizontal="center" vertical="center"/>
    </xf>
    <xf numFmtId="0" fontId="5" fillId="3" borderId="98" xfId="0" applyFont="1" applyFill="1" applyBorder="1" applyAlignment="1">
      <alignment horizontal="center" vertical="center"/>
    </xf>
    <xf numFmtId="0" fontId="5" fillId="3" borderId="97" xfId="0" applyFont="1" applyFill="1" applyBorder="1" applyAlignment="1">
      <alignment horizontal="center" vertical="justify"/>
    </xf>
    <xf numFmtId="0" fontId="5" fillId="3" borderId="99" xfId="0" applyFont="1" applyFill="1" applyBorder="1" applyAlignment="1">
      <alignment horizontal="center" vertical="justify"/>
    </xf>
    <xf numFmtId="0" fontId="25" fillId="3" borderId="67" xfId="0" applyFont="1" applyFill="1" applyBorder="1" applyAlignment="1">
      <alignment horizontal="center" vertical="top" wrapText="1"/>
    </xf>
    <xf numFmtId="0" fontId="25" fillId="3" borderId="94" xfId="0" applyFont="1" applyFill="1" applyBorder="1" applyAlignment="1">
      <alignment horizontal="center" vertical="top" wrapText="1"/>
    </xf>
    <xf numFmtId="0" fontId="39" fillId="0" borderId="0" xfId="0" applyFont="1" applyAlignment="1"/>
    <xf numFmtId="0" fontId="5" fillId="3" borderId="95" xfId="0" applyFont="1" applyFill="1" applyBorder="1" applyAlignment="1">
      <alignment horizontal="justify" vertical="center"/>
    </xf>
    <xf numFmtId="0" fontId="5" fillId="3" borderId="66" xfId="0" applyFont="1" applyFill="1" applyBorder="1" applyAlignment="1">
      <alignment horizontal="justify" vertical="center"/>
    </xf>
    <xf numFmtId="0" fontId="13" fillId="0" borderId="36" xfId="0" applyFont="1" applyFill="1" applyBorder="1" applyAlignment="1">
      <alignment horizontal="left" vertical="justify" wrapText="1"/>
    </xf>
    <xf numFmtId="0" fontId="13" fillId="0" borderId="37" xfId="0" applyFont="1" applyFill="1" applyBorder="1" applyAlignment="1">
      <alignment horizontal="left" vertical="justify" wrapText="1"/>
    </xf>
    <xf numFmtId="0" fontId="13" fillId="0" borderId="70" xfId="0" applyFont="1" applyFill="1" applyBorder="1" applyAlignment="1">
      <alignment horizontal="left" vertical="justify" wrapText="1"/>
    </xf>
    <xf numFmtId="0" fontId="13" fillId="0" borderId="36" xfId="0" applyFont="1" applyFill="1" applyBorder="1" applyAlignment="1">
      <alignment vertical="justify"/>
    </xf>
    <xf numFmtId="0" fontId="13" fillId="0" borderId="37" xfId="0" applyFont="1" applyFill="1" applyBorder="1" applyAlignment="1">
      <alignment vertical="justify"/>
    </xf>
    <xf numFmtId="0" fontId="13" fillId="0" borderId="70" xfId="0" applyFont="1" applyFill="1" applyBorder="1" applyAlignment="1">
      <alignment vertical="justify"/>
    </xf>
    <xf numFmtId="0" fontId="13" fillId="0" borderId="70" xfId="0" applyFont="1" applyFill="1" applyBorder="1" applyAlignment="1">
      <alignment vertical="justify" wrapText="1"/>
    </xf>
    <xf numFmtId="0" fontId="13" fillId="0" borderId="37" xfId="0" applyFont="1" applyFill="1" applyBorder="1" applyAlignment="1">
      <alignment horizontal="left"/>
    </xf>
    <xf numFmtId="0" fontId="13" fillId="0" borderId="36" xfId="0" applyFont="1" applyFill="1" applyBorder="1" applyAlignment="1">
      <alignment horizontal="left" vertical="center" wrapText="1"/>
    </xf>
    <xf numFmtId="0" fontId="0" fillId="0" borderId="37" xfId="0" applyBorder="1" applyAlignment="1">
      <alignment horizontal="left" vertical="center" wrapText="1"/>
    </xf>
    <xf numFmtId="0" fontId="0" fillId="0" borderId="70" xfId="0" applyBorder="1" applyAlignment="1">
      <alignment horizontal="left" vertical="center" wrapText="1"/>
    </xf>
    <xf numFmtId="0" fontId="0" fillId="0" borderId="70" xfId="0" applyBorder="1" applyAlignment="1">
      <alignment horizontal="left"/>
    </xf>
    <xf numFmtId="0" fontId="13" fillId="0" borderId="36" xfId="0" applyFont="1" applyFill="1" applyBorder="1" applyAlignment="1">
      <alignment wrapText="1"/>
    </xf>
    <xf numFmtId="0" fontId="13" fillId="0" borderId="37" xfId="0" applyFont="1" applyFill="1" applyBorder="1" applyAlignment="1">
      <alignment wrapText="1"/>
    </xf>
    <xf numFmtId="0" fontId="13" fillId="0" borderId="70" xfId="0" applyFont="1" applyFill="1" applyBorder="1" applyAlignment="1">
      <alignment wrapText="1"/>
    </xf>
    <xf numFmtId="0" fontId="13" fillId="0" borderId="73" xfId="0" applyFont="1" applyFill="1" applyBorder="1" applyAlignment="1">
      <alignment horizontal="left"/>
    </xf>
    <xf numFmtId="170" fontId="37" fillId="3" borderId="55" xfId="0" applyNumberFormat="1" applyFont="1" applyFill="1" applyBorder="1" applyAlignment="1">
      <alignment horizontal="left"/>
    </xf>
    <xf numFmtId="4" fontId="36" fillId="2" borderId="113" xfId="3" applyNumberFormat="1" applyFont="1" applyBorder="1" applyAlignment="1">
      <alignment horizontal="center"/>
    </xf>
    <xf numFmtId="4" fontId="36" fillId="2" borderId="114" xfId="3" applyNumberFormat="1" applyFont="1" applyBorder="1" applyAlignment="1">
      <alignment horizontal="center"/>
    </xf>
    <xf numFmtId="0" fontId="0" fillId="0" borderId="37" xfId="0" applyBorder="1" applyAlignment="1">
      <alignment wrapText="1"/>
    </xf>
    <xf numFmtId="0" fontId="0" fillId="0" borderId="70" xfId="0" applyBorder="1" applyAlignment="1">
      <alignment wrapText="1"/>
    </xf>
    <xf numFmtId="0" fontId="13" fillId="0" borderId="107" xfId="0" applyFont="1" applyFill="1" applyBorder="1" applyAlignment="1">
      <alignment vertical="justify" wrapText="1"/>
    </xf>
    <xf numFmtId="0" fontId="13" fillId="0" borderId="108" xfId="0" applyFont="1" applyFill="1" applyBorder="1" applyAlignment="1">
      <alignment vertical="justify" wrapText="1"/>
    </xf>
    <xf numFmtId="4" fontId="10" fillId="6" borderId="52" xfId="0" applyNumberFormat="1" applyFont="1" applyFill="1" applyBorder="1" applyAlignment="1">
      <alignment horizontal="center"/>
    </xf>
    <xf numFmtId="4" fontId="10" fillId="6" borderId="103" xfId="0" applyNumberFormat="1" applyFont="1" applyFill="1" applyBorder="1" applyAlignment="1">
      <alignment horizontal="center"/>
    </xf>
    <xf numFmtId="0" fontId="13" fillId="0" borderId="36" xfId="0" applyFont="1" applyFill="1" applyBorder="1" applyAlignment="1">
      <alignment horizontal="center"/>
    </xf>
    <xf numFmtId="0" fontId="0" fillId="0" borderId="70" xfId="0" applyBorder="1" applyAlignment="1">
      <alignment horizontal="center"/>
    </xf>
    <xf numFmtId="0" fontId="5" fillId="0" borderId="19" xfId="0" applyFont="1" applyFill="1" applyBorder="1" applyAlignment="1">
      <alignment horizontal="center" wrapText="1"/>
    </xf>
    <xf numFmtId="0" fontId="36" fillId="4" borderId="72" xfId="0" applyFont="1" applyFill="1" applyBorder="1" applyAlignment="1">
      <alignment horizontal="center" wrapText="1"/>
    </xf>
  </cellXfs>
  <cellStyles count="4">
    <cellStyle name="Celda de comprobación" xfId="3" builtinId="23"/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511"/>
  <sheetViews>
    <sheetView tabSelected="1" workbookViewId="0">
      <selection activeCell="M398" sqref="M398"/>
    </sheetView>
  </sheetViews>
  <sheetFormatPr baseColWidth="10" defaultRowHeight="15" x14ac:dyDescent="0.25"/>
  <cols>
    <col min="1" max="1" width="16.85546875" customWidth="1"/>
    <col min="2" max="2" width="14.28515625" customWidth="1"/>
    <col min="4" max="4" width="13.28515625" customWidth="1"/>
  </cols>
  <sheetData>
    <row r="2" spans="1:11" ht="16.5" x14ac:dyDescent="0.25">
      <c r="A2" s="499" t="s">
        <v>0</v>
      </c>
      <c r="B2" s="499"/>
      <c r="C2" s="499"/>
      <c r="D2" s="499"/>
      <c r="E2" s="499"/>
      <c r="F2" s="499"/>
      <c r="G2" s="499"/>
      <c r="H2" s="499"/>
    </row>
    <row r="3" spans="1:11" ht="16.5" x14ac:dyDescent="0.25">
      <c r="A3" s="499" t="s">
        <v>1</v>
      </c>
      <c r="B3" s="499"/>
      <c r="C3" s="499"/>
      <c r="D3" s="499"/>
      <c r="E3" s="499"/>
      <c r="F3" s="499"/>
      <c r="G3" s="499"/>
      <c r="H3" s="499"/>
    </row>
    <row r="4" spans="1:11" ht="16.5" x14ac:dyDescent="0.25">
      <c r="A4" s="488"/>
      <c r="B4" s="488"/>
      <c r="C4" s="488"/>
      <c r="D4" s="488"/>
      <c r="E4" s="488"/>
      <c r="F4" s="488"/>
      <c r="G4" s="488"/>
      <c r="H4" s="488"/>
    </row>
    <row r="5" spans="1:11" ht="16.5" x14ac:dyDescent="0.25">
      <c r="A5" s="488"/>
      <c r="B5" s="488"/>
      <c r="C5" s="488"/>
      <c r="D5" s="488"/>
      <c r="E5" s="488"/>
      <c r="F5" s="488"/>
      <c r="G5" s="488"/>
      <c r="H5" s="488"/>
    </row>
    <row r="6" spans="1:11" ht="16.5" x14ac:dyDescent="0.25">
      <c r="A6" s="488"/>
      <c r="B6" s="488"/>
      <c r="C6" s="488"/>
      <c r="D6" s="488"/>
      <c r="E6" s="488"/>
      <c r="F6" s="488"/>
      <c r="G6" s="488"/>
      <c r="H6" s="488"/>
    </row>
    <row r="7" spans="1:11" x14ac:dyDescent="0.25">
      <c r="A7" s="1"/>
      <c r="B7" s="1"/>
      <c r="C7" s="1"/>
      <c r="D7" s="1"/>
      <c r="E7" s="1"/>
      <c r="F7" s="1"/>
      <c r="G7" s="1"/>
      <c r="H7" s="1"/>
    </row>
    <row r="8" spans="1:11" ht="22.5" x14ac:dyDescent="0.3">
      <c r="A8" s="500" t="s">
        <v>2</v>
      </c>
      <c r="B8" s="500"/>
      <c r="C8" s="500"/>
      <c r="D8" s="500"/>
      <c r="E8" s="500"/>
      <c r="F8" s="500"/>
      <c r="G8" s="500"/>
      <c r="H8" s="500"/>
    </row>
    <row r="9" spans="1:11" ht="22.5" x14ac:dyDescent="0.3">
      <c r="A9" s="501" t="s">
        <v>310</v>
      </c>
      <c r="B9" s="501"/>
      <c r="C9" s="501"/>
      <c r="D9" s="501"/>
      <c r="E9" s="501"/>
      <c r="F9" s="501"/>
      <c r="G9" s="501"/>
      <c r="H9" s="501"/>
    </row>
    <row r="10" spans="1:11" ht="22.5" x14ac:dyDescent="0.3">
      <c r="A10" s="500" t="s">
        <v>278</v>
      </c>
      <c r="B10" s="500"/>
      <c r="C10" s="500"/>
      <c r="D10" s="500"/>
      <c r="E10" s="500"/>
      <c r="F10" s="500"/>
      <c r="G10" s="500"/>
      <c r="H10" s="500"/>
    </row>
    <row r="11" spans="1:11" x14ac:dyDescent="0.25">
      <c r="A11" s="1"/>
      <c r="B11" s="1"/>
      <c r="C11" s="1"/>
      <c r="D11" s="1"/>
      <c r="E11" s="1"/>
      <c r="F11" s="1"/>
      <c r="G11" s="1"/>
      <c r="H11" s="1"/>
    </row>
    <row r="12" spans="1:11" x14ac:dyDescent="0.25">
      <c r="A12" s="1"/>
      <c r="B12" s="1"/>
      <c r="C12" s="1"/>
      <c r="D12" s="1"/>
      <c r="E12" s="1"/>
      <c r="F12" s="1"/>
      <c r="G12" s="1"/>
      <c r="H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</row>
    <row r="16" spans="1:11" ht="18.75" x14ac:dyDescent="0.3">
      <c r="A16" s="502" t="s">
        <v>4</v>
      </c>
      <c r="B16" s="502"/>
      <c r="C16" s="502"/>
      <c r="D16" s="502"/>
      <c r="E16" s="502"/>
      <c r="F16" s="502"/>
      <c r="G16" s="502"/>
      <c r="H16" s="502"/>
      <c r="K16" t="s">
        <v>3</v>
      </c>
    </row>
    <row r="17" spans="1:9" ht="18.75" x14ac:dyDescent="0.3">
      <c r="A17" s="489"/>
      <c r="B17" s="489"/>
      <c r="C17" s="489"/>
      <c r="D17" s="489"/>
      <c r="E17" s="489"/>
      <c r="F17" s="489"/>
      <c r="G17" s="489"/>
      <c r="H17" s="489"/>
    </row>
    <row r="18" spans="1:9" ht="18.75" x14ac:dyDescent="0.3">
      <c r="A18" s="489"/>
      <c r="B18" s="489"/>
      <c r="C18" s="489"/>
      <c r="D18" s="489"/>
      <c r="E18" s="489"/>
      <c r="F18" s="489"/>
      <c r="G18" s="489"/>
      <c r="H18" s="489"/>
    </row>
    <row r="19" spans="1:9" ht="18.75" x14ac:dyDescent="0.3">
      <c r="A19" s="489"/>
      <c r="B19" s="489"/>
      <c r="C19" s="489"/>
      <c r="D19" s="489"/>
      <c r="E19" s="489"/>
      <c r="F19" s="489"/>
      <c r="G19" s="489"/>
      <c r="H19" s="489"/>
    </row>
    <row r="20" spans="1:9" ht="18.75" x14ac:dyDescent="0.3">
      <c r="A20" s="489"/>
      <c r="B20" s="489"/>
      <c r="C20" s="489"/>
      <c r="D20" s="489"/>
      <c r="E20" s="489"/>
      <c r="F20" s="489"/>
      <c r="G20" s="489"/>
      <c r="H20" s="489"/>
    </row>
    <row r="21" spans="1:9" ht="18.75" x14ac:dyDescent="0.3">
      <c r="A21" s="489"/>
      <c r="B21" s="489"/>
      <c r="C21" s="489"/>
      <c r="D21" s="489"/>
      <c r="E21" s="489"/>
      <c r="F21" s="489"/>
      <c r="G21" s="489"/>
      <c r="H21" s="489"/>
    </row>
    <row r="22" spans="1:9" ht="18.75" x14ac:dyDescent="0.3">
      <c r="A22" s="489"/>
      <c r="B22" s="489"/>
      <c r="C22" s="489"/>
      <c r="D22" s="489"/>
      <c r="E22" s="489"/>
      <c r="F22" s="489"/>
      <c r="G22" s="489"/>
      <c r="H22" s="489"/>
    </row>
    <row r="23" spans="1:9" ht="18.75" x14ac:dyDescent="0.3">
      <c r="A23" s="489"/>
      <c r="B23" s="489"/>
      <c r="C23" s="489"/>
      <c r="D23" s="489"/>
      <c r="E23" s="489"/>
      <c r="F23" s="489"/>
      <c r="G23" s="489"/>
      <c r="H23" s="489"/>
    </row>
    <row r="24" spans="1:9" ht="18.75" x14ac:dyDescent="0.3">
      <c r="A24" s="489"/>
      <c r="B24" s="489"/>
      <c r="C24" s="489"/>
      <c r="D24" s="489"/>
      <c r="E24" s="489"/>
      <c r="F24" s="489"/>
      <c r="G24" s="489"/>
      <c r="H24" s="489"/>
    </row>
    <row r="25" spans="1:9" ht="18.75" x14ac:dyDescent="0.3">
      <c r="A25" s="489"/>
      <c r="B25" s="489"/>
      <c r="C25" s="489"/>
      <c r="D25" s="489"/>
      <c r="E25" s="489"/>
      <c r="F25" s="489"/>
      <c r="G25" s="489"/>
      <c r="H25" s="489"/>
    </row>
    <row r="26" spans="1:9" ht="20.25" x14ac:dyDescent="0.3">
      <c r="A26" s="509" t="s">
        <v>5</v>
      </c>
      <c r="B26" s="509"/>
      <c r="C26" s="509"/>
      <c r="D26" s="509"/>
      <c r="E26" s="509"/>
      <c r="F26" s="509"/>
      <c r="G26" s="509"/>
      <c r="H26" s="509"/>
      <c r="I26" s="509"/>
    </row>
    <row r="27" spans="1:9" ht="18.75" x14ac:dyDescent="0.3">
      <c r="A27" s="2" t="s">
        <v>6</v>
      </c>
      <c r="B27" s="3"/>
      <c r="C27" s="3"/>
      <c r="D27" s="3"/>
      <c r="E27" s="3"/>
      <c r="F27" s="3"/>
      <c r="G27" s="3"/>
      <c r="H27" s="3"/>
    </row>
    <row r="28" spans="1:9" ht="20.25" x14ac:dyDescent="0.3">
      <c r="A28" s="4"/>
      <c r="B28" s="3"/>
      <c r="C28" s="3"/>
      <c r="D28" s="3"/>
      <c r="E28" s="3"/>
      <c r="F28" s="3"/>
      <c r="G28" s="3"/>
      <c r="H28" s="3"/>
    </row>
    <row r="29" spans="1:9" ht="15.75" x14ac:dyDescent="0.25">
      <c r="A29" s="5" t="s">
        <v>7</v>
      </c>
      <c r="B29" s="3"/>
      <c r="C29" s="3"/>
      <c r="D29" s="3"/>
      <c r="E29" s="3"/>
      <c r="F29" s="3"/>
      <c r="G29" s="3"/>
      <c r="H29" s="3"/>
    </row>
    <row r="30" spans="1:9" x14ac:dyDescent="0.25">
      <c r="A30" s="1"/>
      <c r="B30" s="1"/>
      <c r="C30" s="1"/>
      <c r="D30" s="1"/>
      <c r="E30" s="1"/>
      <c r="F30" s="1"/>
      <c r="G30" s="1"/>
      <c r="H30" s="1"/>
    </row>
    <row r="31" spans="1:9" x14ac:dyDescent="0.25">
      <c r="A31" s="6" t="s">
        <v>8</v>
      </c>
      <c r="B31" s="1"/>
      <c r="C31" s="1"/>
      <c r="D31" s="1"/>
      <c r="E31" s="1"/>
      <c r="F31" s="1"/>
      <c r="G31" s="1"/>
      <c r="H31" s="1"/>
    </row>
    <row r="32" spans="1:9" x14ac:dyDescent="0.25">
      <c r="A32" s="1"/>
      <c r="B32" s="1"/>
      <c r="C32" s="1"/>
      <c r="D32" s="1"/>
      <c r="E32" s="1"/>
      <c r="F32" s="1"/>
      <c r="G32" s="1"/>
      <c r="H32" s="1"/>
    </row>
    <row r="33" spans="1:8" x14ac:dyDescent="0.25">
      <c r="A33" s="6" t="s">
        <v>9</v>
      </c>
      <c r="B33" s="1"/>
      <c r="C33" s="1"/>
      <c r="D33" s="1"/>
      <c r="E33" s="1"/>
      <c r="F33" s="1"/>
      <c r="G33" s="1"/>
      <c r="H33" s="1"/>
    </row>
    <row r="34" spans="1:8" x14ac:dyDescent="0.25">
      <c r="A34" s="6"/>
      <c r="B34" s="1"/>
      <c r="C34" s="1"/>
      <c r="D34" s="1"/>
      <c r="E34" s="1"/>
      <c r="F34" s="1"/>
      <c r="G34" s="1"/>
      <c r="H34" s="1"/>
    </row>
    <row r="35" spans="1:8" x14ac:dyDescent="0.25">
      <c r="A35" s="6" t="s">
        <v>10</v>
      </c>
      <c r="B35" s="1"/>
      <c r="C35" s="1"/>
      <c r="D35" s="1"/>
      <c r="E35" s="1"/>
      <c r="F35" s="1"/>
      <c r="G35" s="1"/>
      <c r="H35" s="1"/>
    </row>
    <row r="36" spans="1:8" x14ac:dyDescent="0.25">
      <c r="A36" s="6"/>
      <c r="B36" s="1"/>
      <c r="C36" s="1"/>
      <c r="D36" s="1"/>
      <c r="E36" s="1"/>
      <c r="F36" s="1"/>
      <c r="G36" s="1"/>
      <c r="H36" s="1"/>
    </row>
    <row r="37" spans="1:8" x14ac:dyDescent="0.25">
      <c r="A37" s="1"/>
      <c r="B37" s="1"/>
      <c r="C37" s="1"/>
      <c r="D37" s="1"/>
      <c r="E37" s="1"/>
      <c r="F37" s="1"/>
      <c r="G37" s="1"/>
      <c r="H37" s="1"/>
    </row>
    <row r="38" spans="1:8" ht="18.75" x14ac:dyDescent="0.3">
      <c r="A38" s="7" t="s">
        <v>11</v>
      </c>
      <c r="B38" s="1"/>
      <c r="C38" s="1"/>
      <c r="D38" s="1"/>
      <c r="E38" s="1"/>
      <c r="F38" s="1"/>
      <c r="G38" s="1"/>
      <c r="H38" s="1"/>
    </row>
    <row r="39" spans="1:8" x14ac:dyDescent="0.25">
      <c r="A39" s="1"/>
      <c r="B39" s="1"/>
      <c r="C39" s="1"/>
      <c r="D39" s="1"/>
      <c r="E39" s="1"/>
      <c r="F39" s="1"/>
      <c r="G39" s="1"/>
      <c r="H39" s="1"/>
    </row>
    <row r="40" spans="1:8" x14ac:dyDescent="0.25">
      <c r="A40" s="6" t="s">
        <v>12</v>
      </c>
      <c r="B40" s="1"/>
      <c r="C40" s="1"/>
      <c r="D40" s="1"/>
      <c r="E40" s="1"/>
      <c r="F40" s="1"/>
      <c r="G40" s="1"/>
      <c r="H40" s="1"/>
    </row>
    <row r="41" spans="1:8" x14ac:dyDescent="0.25">
      <c r="A41" s="6"/>
      <c r="B41" s="1"/>
      <c r="C41" s="1"/>
      <c r="D41" s="1"/>
      <c r="E41" s="1"/>
      <c r="F41" s="1"/>
      <c r="G41" s="1"/>
      <c r="H41" s="1"/>
    </row>
    <row r="42" spans="1:8" x14ac:dyDescent="0.25">
      <c r="A42" s="6" t="s">
        <v>13</v>
      </c>
      <c r="B42" s="1"/>
      <c r="C42" s="1"/>
      <c r="D42" s="1"/>
      <c r="E42" s="1"/>
      <c r="F42" s="1"/>
      <c r="G42" s="1"/>
      <c r="H42" s="1"/>
    </row>
    <row r="43" spans="1:8" ht="18.75" x14ac:dyDescent="0.3">
      <c r="A43" s="6"/>
      <c r="B43" s="7"/>
      <c r="C43" s="1"/>
      <c r="D43" s="1"/>
      <c r="E43" s="1"/>
      <c r="F43" s="1"/>
      <c r="G43" s="1"/>
      <c r="H43" s="1"/>
    </row>
    <row r="44" spans="1:8" x14ac:dyDescent="0.25">
      <c r="A44" s="6" t="s">
        <v>14</v>
      </c>
      <c r="B44" s="1"/>
      <c r="C44" s="1"/>
      <c r="D44" s="1"/>
      <c r="E44" s="1"/>
      <c r="F44" s="1"/>
      <c r="G44" s="1"/>
      <c r="H44" s="1"/>
    </row>
    <row r="45" spans="1:8" x14ac:dyDescent="0.25">
      <c r="A45" s="6"/>
      <c r="B45" s="1"/>
      <c r="C45" s="1"/>
      <c r="D45" s="1"/>
      <c r="E45" s="1"/>
      <c r="F45" s="1"/>
      <c r="G45" s="1"/>
      <c r="H45" s="1"/>
    </row>
    <row r="46" spans="1:8" x14ac:dyDescent="0.25">
      <c r="A46" s="1"/>
      <c r="B46" s="1"/>
      <c r="C46" s="1"/>
      <c r="D46" s="1"/>
      <c r="E46" s="1"/>
      <c r="F46" s="1"/>
      <c r="G46" s="1"/>
      <c r="H46" s="1"/>
    </row>
    <row r="47" spans="1:8" ht="18.75" x14ac:dyDescent="0.3">
      <c r="A47" s="7" t="s">
        <v>15</v>
      </c>
      <c r="B47" s="1"/>
      <c r="C47" s="1"/>
      <c r="D47" s="1"/>
      <c r="E47" s="1"/>
      <c r="F47" s="1"/>
      <c r="G47" s="1"/>
      <c r="H47" s="1"/>
    </row>
    <row r="48" spans="1:8" x14ac:dyDescent="0.25">
      <c r="A48" s="1"/>
      <c r="B48" s="1"/>
      <c r="C48" s="1"/>
      <c r="D48" s="1"/>
      <c r="E48" s="1"/>
      <c r="F48" s="1"/>
      <c r="G48" s="1"/>
      <c r="H48" s="1"/>
    </row>
    <row r="49" spans="1:8" x14ac:dyDescent="0.25">
      <c r="A49" s="6" t="s">
        <v>16</v>
      </c>
      <c r="B49" s="1"/>
      <c r="C49" s="1"/>
      <c r="D49" s="1"/>
      <c r="E49" s="1"/>
      <c r="F49" s="1"/>
      <c r="G49" s="1"/>
      <c r="H49" s="1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6" t="s">
        <v>17</v>
      </c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ht="18.75" x14ac:dyDescent="0.3">
      <c r="A54" s="7" t="s">
        <v>18</v>
      </c>
      <c r="B54" s="1"/>
      <c r="C54" s="1"/>
      <c r="D54" s="1"/>
      <c r="E54" s="1"/>
      <c r="F54" s="1"/>
      <c r="G54" s="1"/>
      <c r="H54" s="1"/>
    </row>
    <row r="55" spans="1:8" x14ac:dyDescent="0.25">
      <c r="A55" s="1"/>
      <c r="B55" s="1"/>
      <c r="C55" s="1"/>
      <c r="D55" s="1"/>
      <c r="E55" s="1" t="s">
        <v>3</v>
      </c>
      <c r="F55" s="1"/>
      <c r="G55" s="1"/>
      <c r="H55" s="1"/>
    </row>
    <row r="56" spans="1:8" x14ac:dyDescent="0.25">
      <c r="A56" s="6" t="s">
        <v>19</v>
      </c>
      <c r="B56" s="1"/>
      <c r="C56" s="1"/>
      <c r="D56" s="1"/>
      <c r="E56" s="1"/>
      <c r="F56" s="1"/>
      <c r="G56" s="1"/>
      <c r="H56" s="1"/>
    </row>
    <row r="57" spans="1:8" x14ac:dyDescent="0.25">
      <c r="A57" s="1"/>
      <c r="B57" s="1"/>
      <c r="C57" s="1"/>
      <c r="D57" s="1"/>
      <c r="E57" s="1"/>
      <c r="F57" s="1"/>
      <c r="G57" s="1"/>
      <c r="H57" s="1"/>
    </row>
    <row r="58" spans="1:8" x14ac:dyDescent="0.25">
      <c r="A58" s="6" t="s">
        <v>20</v>
      </c>
      <c r="B58" s="1"/>
      <c r="C58" s="1"/>
      <c r="D58" s="1"/>
      <c r="E58" s="1"/>
      <c r="F58" s="1"/>
      <c r="G58" s="1"/>
      <c r="H58" s="1"/>
    </row>
    <row r="59" spans="1:8" x14ac:dyDescent="0.25">
      <c r="A59" s="6"/>
      <c r="B59" s="1"/>
      <c r="C59" s="1"/>
      <c r="D59" s="1"/>
      <c r="E59" s="1"/>
      <c r="F59" s="1"/>
      <c r="G59" s="1"/>
      <c r="H59" s="1"/>
    </row>
    <row r="60" spans="1:8" ht="18.75" x14ac:dyDescent="0.3">
      <c r="A60" s="7" t="s">
        <v>21</v>
      </c>
      <c r="B60" s="1"/>
      <c r="C60" s="1"/>
      <c r="D60" s="1"/>
      <c r="E60" s="1"/>
      <c r="F60" s="1"/>
      <c r="G60" s="1"/>
      <c r="H60" s="1"/>
    </row>
    <row r="61" spans="1:8" x14ac:dyDescent="0.25">
      <c r="A61" s="6"/>
      <c r="B61" s="1"/>
      <c r="C61" s="1"/>
      <c r="D61" s="1"/>
      <c r="E61" s="1"/>
      <c r="F61" s="1"/>
      <c r="G61" s="1"/>
      <c r="H61" s="1"/>
    </row>
    <row r="62" spans="1:8" x14ac:dyDescent="0.25">
      <c r="A62" s="6" t="s">
        <v>22</v>
      </c>
      <c r="B62" s="1"/>
      <c r="C62" s="1"/>
      <c r="D62" s="1"/>
      <c r="E62" s="1"/>
      <c r="F62" s="1"/>
      <c r="G62" s="1"/>
      <c r="H62" s="1"/>
    </row>
    <row r="63" spans="1:8" x14ac:dyDescent="0.25">
      <c r="A63" s="6"/>
      <c r="B63" s="1"/>
      <c r="C63" s="1"/>
      <c r="D63" s="1"/>
      <c r="E63" s="1"/>
      <c r="F63" s="1"/>
      <c r="G63" s="1"/>
      <c r="H63" s="1"/>
    </row>
    <row r="64" spans="1:8" x14ac:dyDescent="0.25">
      <c r="A64" s="1"/>
      <c r="B64" s="1"/>
      <c r="C64" s="1"/>
      <c r="D64" s="1"/>
      <c r="E64" s="1"/>
      <c r="F64" s="1"/>
      <c r="G64" s="1"/>
      <c r="H64" s="1"/>
    </row>
    <row r="65" spans="1:9" ht="18.75" x14ac:dyDescent="0.3">
      <c r="A65" s="7" t="s">
        <v>23</v>
      </c>
      <c r="B65" s="1"/>
      <c r="C65" s="1"/>
      <c r="D65" s="1"/>
      <c r="E65" s="1"/>
      <c r="F65" s="1"/>
      <c r="G65" s="1"/>
      <c r="H65" s="1"/>
    </row>
    <row r="66" spans="1:9" ht="18.75" x14ac:dyDescent="0.3">
      <c r="A66" s="7"/>
      <c r="B66" s="1"/>
      <c r="C66" s="1"/>
      <c r="D66" s="1"/>
      <c r="E66" s="1"/>
      <c r="F66" s="1"/>
      <c r="G66" s="1"/>
      <c r="H66" s="1"/>
    </row>
    <row r="67" spans="1:9" ht="18.75" x14ac:dyDescent="0.3">
      <c r="A67" s="7"/>
      <c r="B67" s="1"/>
      <c r="C67" s="1"/>
      <c r="D67" s="1"/>
      <c r="E67" s="1"/>
      <c r="F67" s="1"/>
      <c r="G67" s="1"/>
      <c r="H67" s="1"/>
    </row>
    <row r="68" spans="1:9" ht="18.75" x14ac:dyDescent="0.3">
      <c r="A68" s="7" t="s">
        <v>24</v>
      </c>
      <c r="B68" s="1"/>
      <c r="C68" s="1"/>
      <c r="D68" s="1"/>
      <c r="E68" s="1"/>
      <c r="F68" s="1"/>
      <c r="G68" s="1"/>
      <c r="H68" s="8"/>
    </row>
    <row r="69" spans="1:9" ht="15.75" x14ac:dyDescent="0.25">
      <c r="A69" s="9" t="s">
        <v>25</v>
      </c>
      <c r="B69" s="1"/>
      <c r="C69" s="1"/>
      <c r="D69" s="1"/>
      <c r="E69" s="1"/>
      <c r="F69" s="1"/>
      <c r="G69" s="1"/>
      <c r="H69" s="8"/>
    </row>
    <row r="70" spans="1:9" x14ac:dyDescent="0.25">
      <c r="A70" s="6" t="s">
        <v>26</v>
      </c>
      <c r="B70" s="1"/>
      <c r="C70" s="1"/>
      <c r="D70" s="1"/>
      <c r="E70" s="1"/>
      <c r="F70" s="1"/>
      <c r="G70" s="1"/>
      <c r="H70" s="8"/>
    </row>
    <row r="71" spans="1:9" ht="39.75" thickBot="1" x14ac:dyDescent="0.3">
      <c r="A71" s="10" t="s">
        <v>27</v>
      </c>
      <c r="B71" s="11" t="s">
        <v>28</v>
      </c>
      <c r="C71" s="1"/>
      <c r="D71" s="12"/>
      <c r="E71" s="1"/>
      <c r="F71" s="1"/>
      <c r="G71" s="1"/>
      <c r="H71" s="8"/>
    </row>
    <row r="72" spans="1:9" x14ac:dyDescent="0.25">
      <c r="A72" s="13" t="s">
        <v>29</v>
      </c>
      <c r="B72" s="14" t="s">
        <v>346</v>
      </c>
      <c r="C72" s="1"/>
      <c r="D72" s="15" t="s">
        <v>30</v>
      </c>
      <c r="E72" s="406">
        <v>675690.1</v>
      </c>
      <c r="F72" s="16" t="s">
        <v>31</v>
      </c>
      <c r="G72" s="510"/>
      <c r="H72" s="511"/>
      <c r="I72" s="511"/>
    </row>
    <row r="73" spans="1:9" x14ac:dyDescent="0.25">
      <c r="A73" s="13" t="s">
        <v>32</v>
      </c>
      <c r="B73" s="14" t="s">
        <v>347</v>
      </c>
      <c r="C73" s="1"/>
      <c r="D73" s="17" t="s">
        <v>33</v>
      </c>
      <c r="E73" s="407">
        <v>488932.2</v>
      </c>
      <c r="F73" s="18" t="s">
        <v>31</v>
      </c>
      <c r="G73" s="512"/>
      <c r="H73" s="511"/>
      <c r="I73" s="511"/>
    </row>
    <row r="74" spans="1:9" ht="15.75" thickBot="1" x14ac:dyDescent="0.3">
      <c r="A74" s="13" t="s">
        <v>34</v>
      </c>
      <c r="B74" s="14" t="s">
        <v>244</v>
      </c>
      <c r="C74" s="1"/>
      <c r="D74" s="19" t="s">
        <v>35</v>
      </c>
      <c r="E74" s="408">
        <v>429595.4</v>
      </c>
      <c r="F74" s="20" t="s">
        <v>31</v>
      </c>
      <c r="G74" s="512"/>
      <c r="H74" s="511"/>
      <c r="I74" s="511"/>
    </row>
    <row r="75" spans="1:9" ht="15.75" thickBot="1" x14ac:dyDescent="0.3">
      <c r="A75" s="13" t="s">
        <v>36</v>
      </c>
      <c r="B75" s="14" t="s">
        <v>347</v>
      </c>
      <c r="C75" s="1"/>
      <c r="D75" s="21" t="s">
        <v>37</v>
      </c>
      <c r="E75" s="409">
        <f>SUM(E72:E74)</f>
        <v>1594217.7000000002</v>
      </c>
      <c r="F75" s="22" t="s">
        <v>31</v>
      </c>
      <c r="G75" s="512"/>
      <c r="H75" s="511"/>
      <c r="I75" s="511"/>
    </row>
    <row r="76" spans="1:9" x14ac:dyDescent="0.25">
      <c r="A76" s="13" t="s">
        <v>38</v>
      </c>
      <c r="B76" s="14" t="s">
        <v>348</v>
      </c>
      <c r="C76" s="1"/>
      <c r="D76" s="23"/>
      <c r="E76" s="24"/>
      <c r="F76" s="25"/>
      <c r="G76" s="513"/>
      <c r="H76" s="513"/>
      <c r="I76" s="513"/>
    </row>
    <row r="77" spans="1:9" x14ac:dyDescent="0.25">
      <c r="A77" s="13" t="s">
        <v>39</v>
      </c>
      <c r="B77" s="14" t="s">
        <v>349</v>
      </c>
      <c r="C77" s="1"/>
      <c r="D77" s="26"/>
      <c r="E77" s="26"/>
      <c r="F77" s="26"/>
      <c r="G77" s="26"/>
      <c r="H77" s="26"/>
    </row>
    <row r="78" spans="1:9" x14ac:dyDescent="0.25">
      <c r="A78" s="1"/>
      <c r="B78" s="1"/>
      <c r="C78" s="1"/>
      <c r="D78" s="27"/>
      <c r="E78" s="28"/>
      <c r="F78" s="26"/>
      <c r="G78" s="26"/>
      <c r="H78" s="8"/>
    </row>
    <row r="79" spans="1:9" ht="15.75" thickBot="1" x14ac:dyDescent="0.3">
      <c r="A79" s="6" t="s">
        <v>40</v>
      </c>
      <c r="B79" s="1"/>
      <c r="C79" s="1"/>
      <c r="D79" s="1"/>
      <c r="E79" s="1"/>
      <c r="F79" s="1"/>
      <c r="G79" s="1"/>
      <c r="H79" s="8"/>
    </row>
    <row r="80" spans="1:9" ht="15.75" thickBot="1" x14ac:dyDescent="0.3">
      <c r="A80" s="1"/>
      <c r="B80" s="1"/>
      <c r="C80" s="1"/>
      <c r="D80" s="29" t="s">
        <v>41</v>
      </c>
      <c r="E80" s="29" t="s">
        <v>42</v>
      </c>
      <c r="F80" s="514" t="s">
        <v>43</v>
      </c>
      <c r="G80" s="515"/>
      <c r="H80" s="443">
        <v>805</v>
      </c>
      <c r="I80" s="444" t="s">
        <v>87</v>
      </c>
    </row>
    <row r="81" spans="1:14" x14ac:dyDescent="0.25">
      <c r="A81" s="1"/>
      <c r="B81" s="1"/>
      <c r="C81" s="1"/>
      <c r="D81" s="30" t="s">
        <v>44</v>
      </c>
      <c r="E81" s="31">
        <v>902</v>
      </c>
      <c r="F81" s="32"/>
      <c r="G81" s="33"/>
      <c r="H81" s="8"/>
    </row>
    <row r="82" spans="1:14" x14ac:dyDescent="0.25">
      <c r="A82" s="34" t="s">
        <v>45</v>
      </c>
      <c r="B82" s="35">
        <v>627900</v>
      </c>
      <c r="C82" s="36" t="s">
        <v>46</v>
      </c>
      <c r="D82" s="30" t="s">
        <v>47</v>
      </c>
      <c r="E82" s="31">
        <v>902</v>
      </c>
      <c r="F82" s="37" t="s">
        <v>48</v>
      </c>
      <c r="G82" s="38">
        <v>91.58</v>
      </c>
      <c r="H82" s="1"/>
    </row>
    <row r="83" spans="1:14" x14ac:dyDescent="0.25">
      <c r="A83" s="1"/>
      <c r="B83" s="1"/>
      <c r="C83" s="1"/>
      <c r="D83" s="30" t="s">
        <v>49</v>
      </c>
      <c r="E83" s="31">
        <v>763</v>
      </c>
      <c r="F83" s="1"/>
      <c r="G83" s="33"/>
      <c r="H83" s="8"/>
    </row>
    <row r="84" spans="1:14" x14ac:dyDescent="0.25">
      <c r="A84" s="39" t="s">
        <v>50</v>
      </c>
      <c r="B84" s="40">
        <v>275450</v>
      </c>
      <c r="C84" s="6" t="s">
        <v>51</v>
      </c>
      <c r="D84" s="1"/>
      <c r="E84" s="41"/>
      <c r="F84" s="42"/>
      <c r="G84" s="33"/>
    </row>
    <row r="85" spans="1:14" x14ac:dyDescent="0.25">
      <c r="A85" s="340"/>
      <c r="B85" s="334"/>
      <c r="C85" s="6"/>
      <c r="D85" s="1"/>
      <c r="E85" s="41"/>
      <c r="F85" s="42"/>
      <c r="G85" s="33"/>
    </row>
    <row r="86" spans="1:14" x14ac:dyDescent="0.25">
      <c r="A86" s="1"/>
      <c r="B86" s="1"/>
      <c r="C86" s="1"/>
      <c r="D86" s="33"/>
      <c r="E86" s="33"/>
      <c r="F86" s="33"/>
      <c r="G86" s="33"/>
    </row>
    <row r="87" spans="1:14" x14ac:dyDescent="0.25">
      <c r="A87" s="6" t="s">
        <v>52</v>
      </c>
      <c r="B87" s="1"/>
      <c r="C87" s="1"/>
      <c r="D87" s="1"/>
      <c r="E87" s="1"/>
      <c r="F87" s="1"/>
      <c r="G87" s="1"/>
    </row>
    <row r="88" spans="1:14" x14ac:dyDescent="0.25">
      <c r="A88" s="1"/>
      <c r="B88" s="1"/>
      <c r="C88" s="1"/>
      <c r="D88" s="1"/>
      <c r="E88" s="43"/>
      <c r="F88" s="43"/>
      <c r="G88" s="43"/>
      <c r="H88" s="43"/>
      <c r="I88" s="44"/>
    </row>
    <row r="89" spans="1:14" x14ac:dyDescent="0.25">
      <c r="A89" s="45" t="s">
        <v>53</v>
      </c>
      <c r="B89" s="46"/>
      <c r="C89" s="359">
        <f>E75</f>
        <v>1594217.7000000002</v>
      </c>
      <c r="D89" s="6" t="s">
        <v>31</v>
      </c>
      <c r="E89" s="43"/>
      <c r="F89" s="43"/>
      <c r="G89" s="43"/>
      <c r="H89" s="43"/>
      <c r="I89" s="44"/>
    </row>
    <row r="90" spans="1:14" x14ac:dyDescent="0.25">
      <c r="A90" s="45" t="s">
        <v>54</v>
      </c>
      <c r="B90" s="46"/>
      <c r="C90" s="359">
        <f>B82</f>
        <v>627900</v>
      </c>
      <c r="D90" s="6" t="s">
        <v>46</v>
      </c>
      <c r="E90" s="43"/>
      <c r="F90" s="43"/>
      <c r="G90" s="43"/>
      <c r="H90" s="43"/>
      <c r="I90" s="44"/>
      <c r="N90" t="s">
        <v>3</v>
      </c>
    </row>
    <row r="91" spans="1:14" x14ac:dyDescent="0.25">
      <c r="A91" s="45" t="s">
        <v>55</v>
      </c>
      <c r="B91" s="46"/>
      <c r="C91" s="47">
        <f>C89/C90</f>
        <v>2.5389675107501199</v>
      </c>
      <c r="D91" s="6" t="s">
        <v>55</v>
      </c>
      <c r="E91" s="1"/>
      <c r="F91" s="1"/>
      <c r="G91" s="1"/>
      <c r="H91" s="8"/>
    </row>
    <row r="92" spans="1:14" x14ac:dyDescent="0.25">
      <c r="A92" s="48"/>
      <c r="B92" s="48"/>
      <c r="C92" s="49"/>
      <c r="D92" s="1"/>
      <c r="E92" s="1"/>
      <c r="F92" s="1"/>
      <c r="G92" s="1"/>
      <c r="H92" s="8"/>
    </row>
    <row r="93" spans="1:14" ht="15.75" thickBot="1" x14ac:dyDescent="0.3">
      <c r="A93" s="6" t="s">
        <v>56</v>
      </c>
      <c r="B93" s="1"/>
      <c r="C93" s="1"/>
      <c r="D93" s="1"/>
      <c r="E93" s="1"/>
      <c r="F93" s="1"/>
      <c r="G93" s="1"/>
      <c r="H93" s="8"/>
    </row>
    <row r="94" spans="1:14" ht="15.75" thickBot="1" x14ac:dyDescent="0.3">
      <c r="A94" s="6" t="s">
        <v>57</v>
      </c>
      <c r="B94" s="50"/>
      <c r="C94" s="51"/>
      <c r="D94" s="50"/>
      <c r="E94" s="52"/>
      <c r="F94" s="53">
        <v>0.72</v>
      </c>
      <c r="G94" s="53" t="s">
        <v>297</v>
      </c>
    </row>
    <row r="95" spans="1:14" x14ac:dyDescent="0.25">
      <c r="G95" s="1"/>
      <c r="H95" s="8"/>
    </row>
    <row r="96" spans="1:14" x14ac:dyDescent="0.25">
      <c r="A96" s="487" t="s">
        <v>58</v>
      </c>
      <c r="B96" s="54">
        <v>0.61</v>
      </c>
      <c r="C96" s="487" t="s">
        <v>59</v>
      </c>
      <c r="D96" s="54">
        <v>0.44</v>
      </c>
      <c r="E96" s="487" t="s">
        <v>60</v>
      </c>
      <c r="F96" s="54">
        <v>0.92</v>
      </c>
      <c r="G96" s="1"/>
      <c r="H96" s="8"/>
    </row>
    <row r="97" spans="1:8" x14ac:dyDescent="0.25">
      <c r="A97" s="487"/>
      <c r="B97" s="54"/>
      <c r="C97" s="487"/>
      <c r="D97" s="54"/>
      <c r="E97" s="487"/>
      <c r="F97" s="54"/>
      <c r="G97" s="1"/>
      <c r="H97" s="8"/>
    </row>
    <row r="98" spans="1:8" x14ac:dyDescent="0.25">
      <c r="A98" s="55" t="s">
        <v>61</v>
      </c>
      <c r="B98" s="1"/>
      <c r="C98" s="1"/>
      <c r="D98" s="1"/>
      <c r="E98" s="1"/>
      <c r="F98" s="1"/>
      <c r="G98" s="1"/>
      <c r="H98" s="8"/>
    </row>
    <row r="99" spans="1:8" x14ac:dyDescent="0.25">
      <c r="A99" s="1"/>
      <c r="B99" s="1"/>
      <c r="C99" s="1"/>
      <c r="D99" s="1"/>
      <c r="E99" s="1"/>
      <c r="F99" s="1"/>
      <c r="G99" s="1"/>
      <c r="H99" s="1"/>
    </row>
    <row r="100" spans="1:8" ht="16.5" x14ac:dyDescent="0.25">
      <c r="A100" s="506" t="s">
        <v>62</v>
      </c>
      <c r="B100" s="506"/>
      <c r="C100" s="507"/>
      <c r="D100" s="508">
        <f>C89</f>
        <v>1594217.7000000002</v>
      </c>
      <c r="E100" s="508"/>
      <c r="F100" s="56" t="s">
        <v>63</v>
      </c>
      <c r="G100" s="485"/>
    </row>
    <row r="101" spans="1:8" x14ac:dyDescent="0.25">
      <c r="A101" s="6"/>
      <c r="B101" s="6"/>
      <c r="C101" s="6"/>
      <c r="D101" s="1"/>
      <c r="E101" s="485"/>
      <c r="F101" s="485"/>
      <c r="G101" s="485"/>
    </row>
    <row r="102" spans="1:8" ht="16.5" x14ac:dyDescent="0.25">
      <c r="A102" s="506" t="s">
        <v>64</v>
      </c>
      <c r="B102" s="506"/>
      <c r="C102" s="507"/>
      <c r="D102" s="508">
        <v>1575087.05</v>
      </c>
      <c r="E102" s="508"/>
      <c r="F102" s="56" t="s">
        <v>63</v>
      </c>
      <c r="G102" s="485"/>
    </row>
    <row r="103" spans="1:8" x14ac:dyDescent="0.25">
      <c r="A103" s="6"/>
      <c r="B103" s="6"/>
      <c r="C103" s="6"/>
      <c r="D103" s="1"/>
      <c r="E103" s="485"/>
      <c r="F103" s="485"/>
      <c r="G103" s="485"/>
    </row>
    <row r="104" spans="1:8" ht="16.5" x14ac:dyDescent="0.25">
      <c r="A104" s="506" t="s">
        <v>65</v>
      </c>
      <c r="B104" s="506"/>
      <c r="C104" s="507"/>
      <c r="D104" s="508">
        <v>1513586.49</v>
      </c>
      <c r="E104" s="508"/>
      <c r="F104" s="56" t="s">
        <v>63</v>
      </c>
      <c r="G104" s="485"/>
    </row>
    <row r="105" spans="1:8" x14ac:dyDescent="0.25">
      <c r="A105" s="5"/>
      <c r="B105" s="6"/>
      <c r="C105" s="6"/>
      <c r="D105" s="57"/>
      <c r="E105" s="57"/>
      <c r="F105" s="485"/>
      <c r="G105" s="485"/>
      <c r="H105" s="58"/>
    </row>
    <row r="106" spans="1:8" x14ac:dyDescent="0.25">
      <c r="A106" s="5"/>
      <c r="B106" s="6" t="s">
        <v>66</v>
      </c>
      <c r="C106" s="6"/>
      <c r="D106" s="57"/>
      <c r="E106" s="57"/>
      <c r="F106" s="485"/>
      <c r="G106" s="485"/>
      <c r="H106" s="58"/>
    </row>
    <row r="107" spans="1:8" ht="16.5" x14ac:dyDescent="0.25">
      <c r="A107" s="1"/>
      <c r="B107" s="506" t="s">
        <v>67</v>
      </c>
      <c r="C107" s="507"/>
      <c r="D107" s="508">
        <v>930552.97</v>
      </c>
      <c r="E107" s="508"/>
      <c r="F107" s="56" t="s">
        <v>63</v>
      </c>
      <c r="G107" s="485"/>
      <c r="H107" s="58"/>
    </row>
    <row r="108" spans="1:8" x14ac:dyDescent="0.25">
      <c r="A108" s="6"/>
      <c r="B108" s="6"/>
      <c r="C108" s="6"/>
      <c r="D108" s="1"/>
      <c r="E108" s="57"/>
      <c r="F108" s="485"/>
      <c r="G108" s="59"/>
      <c r="H108" s="58"/>
    </row>
    <row r="109" spans="1:8" ht="16.5" x14ac:dyDescent="0.25">
      <c r="A109" s="1"/>
      <c r="B109" s="506" t="s">
        <v>68</v>
      </c>
      <c r="C109" s="507"/>
      <c r="D109" s="521">
        <v>134709.20000000001</v>
      </c>
      <c r="E109" s="521"/>
      <c r="F109" s="56" t="s">
        <v>63</v>
      </c>
      <c r="G109" s="485"/>
      <c r="H109" s="33"/>
    </row>
    <row r="110" spans="1:8" x14ac:dyDescent="0.25">
      <c r="A110" s="6"/>
      <c r="B110" s="6"/>
      <c r="C110" s="6"/>
      <c r="D110" s="32"/>
      <c r="E110" s="60"/>
      <c r="F110" s="485"/>
      <c r="G110" s="59"/>
      <c r="H110" s="59"/>
    </row>
    <row r="111" spans="1:8" ht="16.5" x14ac:dyDescent="0.25">
      <c r="A111" s="1"/>
      <c r="B111" s="506" t="s">
        <v>69</v>
      </c>
      <c r="C111" s="507"/>
      <c r="D111" s="521">
        <v>437426.49</v>
      </c>
      <c r="E111" s="521"/>
      <c r="F111" s="56" t="s">
        <v>63</v>
      </c>
      <c r="G111" s="485"/>
      <c r="H111" s="33"/>
    </row>
    <row r="112" spans="1:8" x14ac:dyDescent="0.25">
      <c r="A112" s="6"/>
      <c r="B112" s="6"/>
      <c r="C112" s="6"/>
      <c r="D112" s="1"/>
      <c r="E112" s="485"/>
      <c r="F112" s="485"/>
      <c r="G112" s="59"/>
      <c r="H112" s="61"/>
    </row>
    <row r="113" spans="1:9" ht="16.5" x14ac:dyDescent="0.25">
      <c r="A113" s="6"/>
      <c r="B113" s="506" t="s">
        <v>70</v>
      </c>
      <c r="C113" s="507"/>
      <c r="D113" s="521">
        <v>10897.82</v>
      </c>
      <c r="E113" s="521"/>
      <c r="F113" s="56" t="s">
        <v>63</v>
      </c>
      <c r="G113" s="62"/>
      <c r="H113" s="33"/>
    </row>
    <row r="114" spans="1:9" x14ac:dyDescent="0.25">
      <c r="A114" s="6"/>
      <c r="B114" s="63" t="s">
        <v>71</v>
      </c>
      <c r="C114" s="6"/>
      <c r="D114" s="1"/>
      <c r="E114" s="57"/>
      <c r="F114" s="485"/>
      <c r="G114" s="62"/>
      <c r="H114" s="33"/>
    </row>
    <row r="115" spans="1:9" x14ac:dyDescent="0.25">
      <c r="A115" s="6"/>
      <c r="B115" s="63" t="s">
        <v>72</v>
      </c>
      <c r="C115" s="6"/>
      <c r="D115" s="1"/>
      <c r="E115" s="57"/>
      <c r="F115" s="485"/>
      <c r="G115" s="62"/>
      <c r="H115" s="33"/>
    </row>
    <row r="116" spans="1:9" ht="16.5" x14ac:dyDescent="0.25">
      <c r="A116" s="6"/>
      <c r="B116" s="516" t="s">
        <v>73</v>
      </c>
      <c r="C116" s="517"/>
      <c r="D116" s="508">
        <f>SUM(D107:D115)</f>
        <v>1513586.48</v>
      </c>
      <c r="E116" s="508"/>
      <c r="F116" s="56" t="s">
        <v>63</v>
      </c>
      <c r="G116" s="485"/>
      <c r="H116" s="1"/>
    </row>
    <row r="117" spans="1:9" x14ac:dyDescent="0.25">
      <c r="A117" s="6"/>
      <c r="B117" s="490"/>
      <c r="C117" s="485"/>
      <c r="D117" s="57"/>
      <c r="E117" s="57"/>
      <c r="F117" s="485"/>
      <c r="G117" s="485"/>
      <c r="H117" s="1"/>
    </row>
    <row r="118" spans="1:9" x14ac:dyDescent="0.25">
      <c r="A118" s="6"/>
      <c r="B118" s="490"/>
      <c r="C118" s="485"/>
      <c r="D118" s="57"/>
      <c r="E118" s="57"/>
      <c r="F118" s="485"/>
      <c r="G118" s="485"/>
      <c r="H118" s="1"/>
    </row>
    <row r="119" spans="1:9" x14ac:dyDescent="0.25">
      <c r="A119" s="6"/>
      <c r="B119" s="490"/>
      <c r="C119" s="485"/>
      <c r="D119" s="57"/>
      <c r="E119" s="57"/>
      <c r="F119" s="485"/>
      <c r="G119" s="485"/>
      <c r="H119" s="1"/>
    </row>
    <row r="120" spans="1:9" x14ac:dyDescent="0.25">
      <c r="A120" s="6"/>
      <c r="B120" s="490"/>
      <c r="C120" s="485"/>
      <c r="D120" s="57"/>
      <c r="E120" s="57"/>
      <c r="F120" s="485"/>
      <c r="G120" s="485"/>
      <c r="H120" s="1"/>
    </row>
    <row r="121" spans="1:9" x14ac:dyDescent="0.25">
      <c r="A121" s="6"/>
      <c r="B121" s="490"/>
      <c r="C121" s="485"/>
      <c r="D121" s="57"/>
      <c r="E121" s="57"/>
      <c r="F121" s="485"/>
      <c r="G121" s="485"/>
      <c r="H121" s="1"/>
    </row>
    <row r="122" spans="1:9" x14ac:dyDescent="0.25">
      <c r="A122" s="518" t="s">
        <v>74</v>
      </c>
      <c r="B122" s="518"/>
      <c r="C122" s="518"/>
      <c r="D122" s="64"/>
      <c r="E122" s="5"/>
      <c r="F122" s="65"/>
      <c r="G122" s="490"/>
      <c r="H122" s="1"/>
    </row>
    <row r="123" spans="1:9" x14ac:dyDescent="0.25">
      <c r="A123" s="1"/>
      <c r="B123" s="1"/>
      <c r="C123" s="1"/>
      <c r="D123" s="64"/>
      <c r="E123" s="5"/>
      <c r="F123" s="65"/>
      <c r="G123" s="490"/>
      <c r="H123" s="1"/>
    </row>
    <row r="124" spans="1:9" x14ac:dyDescent="0.25">
      <c r="A124" s="6" t="s">
        <v>75</v>
      </c>
      <c r="B124" s="1"/>
      <c r="C124" s="1"/>
      <c r="D124" s="66">
        <v>2393</v>
      </c>
      <c r="E124" s="6" t="s">
        <v>76</v>
      </c>
      <c r="F124" s="1"/>
      <c r="H124" s="1"/>
    </row>
    <row r="125" spans="1:9" x14ac:dyDescent="0.25">
      <c r="A125" s="6"/>
      <c r="B125" s="1"/>
      <c r="C125" s="1"/>
      <c r="D125" s="1"/>
      <c r="E125" s="1"/>
      <c r="F125" s="1"/>
      <c r="G125" s="1" t="s">
        <v>3</v>
      </c>
      <c r="H125" s="1"/>
    </row>
    <row r="126" spans="1:9" x14ac:dyDescent="0.25">
      <c r="A126" s="6" t="s">
        <v>77</v>
      </c>
      <c r="B126" s="6"/>
      <c r="C126" s="6"/>
      <c r="D126" s="1"/>
      <c r="E126" s="67">
        <v>77.19</v>
      </c>
      <c r="F126" s="6" t="s">
        <v>78</v>
      </c>
      <c r="G126" s="1"/>
    </row>
    <row r="127" spans="1:9" x14ac:dyDescent="0.25">
      <c r="A127" s="6"/>
      <c r="B127" s="6"/>
      <c r="C127" s="6"/>
      <c r="D127" s="1"/>
      <c r="E127" s="68"/>
      <c r="F127" s="6"/>
      <c r="G127" s="1"/>
      <c r="H127" s="1"/>
      <c r="I127" t="s">
        <v>3</v>
      </c>
    </row>
    <row r="128" spans="1:9" x14ac:dyDescent="0.25">
      <c r="A128" s="69"/>
      <c r="B128" s="70"/>
      <c r="C128" s="70"/>
      <c r="D128" s="70"/>
      <c r="E128" s="70"/>
      <c r="F128" s="70"/>
      <c r="G128" s="70"/>
      <c r="H128" s="70"/>
      <c r="I128" s="71"/>
    </row>
    <row r="129" spans="1:9" x14ac:dyDescent="0.25">
      <c r="A129" s="69"/>
      <c r="B129" s="70"/>
      <c r="C129" s="70"/>
      <c r="D129" s="70"/>
      <c r="E129" s="70"/>
      <c r="F129" s="70"/>
      <c r="G129" s="70"/>
      <c r="H129" s="70"/>
      <c r="I129" s="71"/>
    </row>
    <row r="130" spans="1:9" x14ac:dyDescent="0.25">
      <c r="A130" s="72" t="s">
        <v>79</v>
      </c>
      <c r="C130" s="73"/>
      <c r="D130" s="73"/>
      <c r="E130" s="73"/>
      <c r="F130" s="56">
        <v>11</v>
      </c>
      <c r="G130" s="73"/>
      <c r="H130" s="73"/>
    </row>
    <row r="131" spans="1:9" x14ac:dyDescent="0.25">
      <c r="A131" s="6"/>
      <c r="B131" s="1"/>
      <c r="C131" s="1"/>
      <c r="D131" s="1"/>
      <c r="E131" s="33"/>
      <c r="F131" s="1"/>
      <c r="G131" s="1"/>
      <c r="H131" s="1"/>
    </row>
    <row r="132" spans="1:9" ht="16.5" x14ac:dyDescent="0.25">
      <c r="A132" s="6" t="s">
        <v>80</v>
      </c>
      <c r="C132" s="6"/>
      <c r="D132" s="6"/>
      <c r="E132" s="6"/>
      <c r="F132" s="74">
        <v>2200</v>
      </c>
      <c r="G132" s="6" t="s">
        <v>81</v>
      </c>
      <c r="H132" s="1"/>
    </row>
    <row r="133" spans="1:9" x14ac:dyDescent="0.25">
      <c r="A133" s="6"/>
      <c r="C133" s="6"/>
      <c r="D133" s="6"/>
      <c r="E133" s="6"/>
      <c r="F133" s="75"/>
      <c r="G133" s="6"/>
      <c r="H133" s="1"/>
    </row>
    <row r="134" spans="1:9" x14ac:dyDescent="0.25">
      <c r="A134" s="6"/>
      <c r="C134" s="6"/>
      <c r="D134" s="6"/>
      <c r="E134" s="6"/>
      <c r="F134" s="75"/>
      <c r="G134" s="6"/>
      <c r="H134" s="1"/>
    </row>
    <row r="135" spans="1:9" x14ac:dyDescent="0.25">
      <c r="A135" s="1"/>
      <c r="B135" s="1"/>
      <c r="C135" s="1"/>
      <c r="D135" s="1"/>
      <c r="E135" s="1"/>
      <c r="F135" s="1"/>
      <c r="G135" s="1"/>
      <c r="H135" s="1"/>
    </row>
    <row r="136" spans="1:9" x14ac:dyDescent="0.25">
      <c r="A136" s="491" t="s">
        <v>82</v>
      </c>
      <c r="B136" s="1"/>
      <c r="C136" s="1"/>
      <c r="D136" s="1"/>
      <c r="E136" s="1"/>
      <c r="F136" s="1"/>
      <c r="G136" s="1"/>
      <c r="H136" s="1"/>
    </row>
    <row r="137" spans="1:9" x14ac:dyDescent="0.25">
      <c r="A137" s="76" t="s">
        <v>350</v>
      </c>
      <c r="B137" s="77"/>
      <c r="C137" s="77"/>
      <c r="D137" s="77"/>
      <c r="E137" s="77"/>
      <c r="F137" s="78"/>
    </row>
    <row r="138" spans="1:9" x14ac:dyDescent="0.25">
      <c r="A138" s="76" t="s">
        <v>351</v>
      </c>
      <c r="B138" s="77"/>
      <c r="C138" s="77"/>
      <c r="D138" s="77"/>
      <c r="E138" s="77"/>
      <c r="F138" s="78"/>
    </row>
    <row r="139" spans="1:9" x14ac:dyDescent="0.25">
      <c r="A139" s="76"/>
      <c r="B139" s="77"/>
      <c r="C139" s="77"/>
      <c r="D139" s="77"/>
      <c r="E139" s="77"/>
      <c r="F139" s="78"/>
    </row>
    <row r="140" spans="1:9" x14ac:dyDescent="0.25">
      <c r="A140" s="76" t="s">
        <v>352</v>
      </c>
      <c r="B140" s="77"/>
      <c r="C140" s="77"/>
      <c r="D140" s="77"/>
      <c r="E140" s="77"/>
      <c r="F140" s="78"/>
    </row>
    <row r="141" spans="1:9" x14ac:dyDescent="0.25">
      <c r="A141" s="76" t="s">
        <v>353</v>
      </c>
      <c r="B141" s="77"/>
      <c r="C141" s="77"/>
      <c r="D141" s="77"/>
      <c r="E141" s="77"/>
      <c r="F141" s="78"/>
    </row>
    <row r="142" spans="1:9" x14ac:dyDescent="0.25">
      <c r="A142" s="76"/>
      <c r="B142" s="77"/>
      <c r="C142" s="77"/>
      <c r="D142" s="77"/>
      <c r="E142" s="77"/>
      <c r="F142" s="78"/>
    </row>
    <row r="143" spans="1:9" x14ac:dyDescent="0.25">
      <c r="A143" s="76" t="s">
        <v>354</v>
      </c>
      <c r="B143" s="77"/>
      <c r="C143" s="77"/>
      <c r="D143" s="77"/>
      <c r="E143" s="77"/>
      <c r="F143" s="78"/>
    </row>
    <row r="144" spans="1:9" x14ac:dyDescent="0.25">
      <c r="A144" s="76" t="s">
        <v>355</v>
      </c>
      <c r="B144" s="77"/>
      <c r="C144" s="77"/>
      <c r="D144" s="77"/>
      <c r="E144" s="77"/>
      <c r="F144" s="78"/>
    </row>
    <row r="145" spans="1:6" x14ac:dyDescent="0.25">
      <c r="A145" s="76"/>
      <c r="B145" s="77"/>
      <c r="C145" s="77"/>
      <c r="D145" s="77"/>
      <c r="E145" s="77"/>
      <c r="F145" s="78"/>
    </row>
    <row r="146" spans="1:6" x14ac:dyDescent="0.25">
      <c r="A146" s="76" t="s">
        <v>356</v>
      </c>
      <c r="B146" s="77"/>
      <c r="C146" s="77"/>
      <c r="D146" s="77"/>
      <c r="E146" s="77"/>
      <c r="F146" s="78"/>
    </row>
    <row r="147" spans="1:6" x14ac:dyDescent="0.25">
      <c r="A147" s="76" t="s">
        <v>357</v>
      </c>
      <c r="B147" s="77"/>
      <c r="C147" s="77"/>
      <c r="D147" s="77"/>
      <c r="E147" s="77"/>
      <c r="F147" s="78"/>
    </row>
    <row r="148" spans="1:6" x14ac:dyDescent="0.25">
      <c r="A148" s="76"/>
      <c r="B148" s="77"/>
      <c r="C148" s="77"/>
      <c r="D148" s="77"/>
      <c r="E148" s="77"/>
      <c r="F148" s="78"/>
    </row>
    <row r="149" spans="1:6" x14ac:dyDescent="0.25">
      <c r="A149" s="76" t="s">
        <v>358</v>
      </c>
      <c r="B149" s="77"/>
      <c r="C149" s="77"/>
      <c r="D149" s="77"/>
      <c r="E149" s="77"/>
      <c r="F149" s="78"/>
    </row>
    <row r="150" spans="1:6" x14ac:dyDescent="0.25">
      <c r="A150" s="76" t="s">
        <v>359</v>
      </c>
      <c r="B150" s="77"/>
      <c r="C150" s="77"/>
      <c r="D150" s="77"/>
      <c r="E150" s="77"/>
      <c r="F150" s="78"/>
    </row>
    <row r="151" spans="1:6" x14ac:dyDescent="0.25">
      <c r="A151" s="76"/>
      <c r="B151" s="77"/>
      <c r="C151" s="77"/>
      <c r="D151" s="77"/>
      <c r="E151" s="77"/>
      <c r="F151" s="78"/>
    </row>
    <row r="152" spans="1:6" x14ac:dyDescent="0.25">
      <c r="A152" s="76" t="s">
        <v>360</v>
      </c>
      <c r="B152" s="77"/>
      <c r="C152" s="77"/>
      <c r="D152" s="77"/>
      <c r="E152" s="77"/>
      <c r="F152" s="78"/>
    </row>
    <row r="153" spans="1:6" x14ac:dyDescent="0.25">
      <c r="A153" s="76" t="s">
        <v>361</v>
      </c>
      <c r="B153" s="77"/>
      <c r="C153" s="77"/>
      <c r="D153" s="77"/>
      <c r="E153" s="77"/>
      <c r="F153" s="78"/>
    </row>
    <row r="154" spans="1:6" x14ac:dyDescent="0.25">
      <c r="A154" s="76" t="s">
        <v>362</v>
      </c>
      <c r="B154" s="77"/>
      <c r="C154" s="77"/>
      <c r="D154" s="77"/>
      <c r="E154" s="77"/>
      <c r="F154" s="78"/>
    </row>
    <row r="155" spans="1:6" x14ac:dyDescent="0.25">
      <c r="A155" s="76" t="s">
        <v>363</v>
      </c>
      <c r="B155" s="77"/>
      <c r="C155" s="77"/>
      <c r="D155" s="77"/>
      <c r="E155" s="77"/>
      <c r="F155" s="78"/>
    </row>
    <row r="156" spans="1:6" x14ac:dyDescent="0.25">
      <c r="A156" s="76"/>
      <c r="B156" s="77"/>
      <c r="C156" s="77"/>
      <c r="D156" s="77"/>
      <c r="E156" s="77"/>
      <c r="F156" s="78"/>
    </row>
    <row r="157" spans="1:6" x14ac:dyDescent="0.25">
      <c r="A157" s="76" t="s">
        <v>364</v>
      </c>
      <c r="B157" s="77"/>
      <c r="C157" s="77"/>
      <c r="D157" s="77"/>
      <c r="E157" s="77"/>
      <c r="F157" s="78"/>
    </row>
    <row r="158" spans="1:6" x14ac:dyDescent="0.25">
      <c r="A158" s="76" t="s">
        <v>365</v>
      </c>
      <c r="B158" s="77"/>
      <c r="C158" s="77"/>
      <c r="D158" s="77"/>
      <c r="E158" s="77"/>
      <c r="F158" s="78"/>
    </row>
    <row r="159" spans="1:6" x14ac:dyDescent="0.25">
      <c r="A159" s="76"/>
      <c r="B159" s="77"/>
      <c r="C159" s="77"/>
      <c r="D159" s="77"/>
      <c r="E159" s="77"/>
      <c r="F159" s="78"/>
    </row>
    <row r="160" spans="1:6" x14ac:dyDescent="0.25">
      <c r="A160" s="76" t="s">
        <v>366</v>
      </c>
      <c r="B160" s="77"/>
      <c r="C160" s="77"/>
      <c r="D160" s="77"/>
      <c r="E160" s="77"/>
      <c r="F160" s="78"/>
    </row>
    <row r="161" spans="1:6" x14ac:dyDescent="0.25">
      <c r="A161" s="76" t="s">
        <v>367</v>
      </c>
      <c r="B161" s="77"/>
      <c r="C161" s="77"/>
      <c r="D161" s="77"/>
      <c r="E161" s="77"/>
      <c r="F161" s="78"/>
    </row>
    <row r="162" spans="1:6" x14ac:dyDescent="0.25">
      <c r="A162" s="76"/>
      <c r="B162" s="77"/>
      <c r="C162" s="77"/>
      <c r="D162" s="77"/>
      <c r="E162" s="77"/>
      <c r="F162" s="78"/>
    </row>
    <row r="163" spans="1:6" x14ac:dyDescent="0.25">
      <c r="A163" s="76" t="s">
        <v>368</v>
      </c>
      <c r="B163" s="77"/>
      <c r="C163" s="77"/>
      <c r="D163" s="77"/>
      <c r="E163" s="77"/>
      <c r="F163" s="78"/>
    </row>
    <row r="164" spans="1:6" x14ac:dyDescent="0.25">
      <c r="A164" s="76" t="s">
        <v>369</v>
      </c>
      <c r="B164" s="77"/>
      <c r="C164" s="77"/>
      <c r="D164" s="77"/>
      <c r="E164" s="77"/>
      <c r="F164" s="78"/>
    </row>
    <row r="165" spans="1:6" x14ac:dyDescent="0.25">
      <c r="A165" s="76"/>
      <c r="B165" s="77"/>
      <c r="C165" s="77"/>
      <c r="D165" s="77"/>
      <c r="E165" s="77"/>
      <c r="F165" s="78"/>
    </row>
    <row r="166" spans="1:6" x14ac:dyDescent="0.25">
      <c r="A166" s="76" t="s">
        <v>370</v>
      </c>
      <c r="B166" s="77"/>
      <c r="C166" s="77"/>
      <c r="D166" s="77"/>
      <c r="E166" s="77"/>
      <c r="F166" s="78"/>
    </row>
    <row r="167" spans="1:6" x14ac:dyDescent="0.25">
      <c r="A167" s="76" t="s">
        <v>371</v>
      </c>
      <c r="B167" s="77"/>
      <c r="C167" s="77"/>
      <c r="D167" s="77"/>
      <c r="E167" s="77"/>
      <c r="F167" s="78"/>
    </row>
    <row r="168" spans="1:6" x14ac:dyDescent="0.25">
      <c r="A168" s="76"/>
      <c r="B168" s="77"/>
      <c r="C168" s="77"/>
      <c r="D168" s="77"/>
      <c r="E168" s="77"/>
      <c r="F168" s="78"/>
    </row>
    <row r="169" spans="1:6" x14ac:dyDescent="0.25">
      <c r="A169" s="76" t="s">
        <v>372</v>
      </c>
      <c r="B169" s="77"/>
      <c r="C169" s="77"/>
      <c r="D169" s="77"/>
      <c r="E169" s="77"/>
      <c r="F169" s="78"/>
    </row>
    <row r="170" spans="1:6" x14ac:dyDescent="0.25">
      <c r="A170" s="76" t="s">
        <v>373</v>
      </c>
      <c r="B170" s="77"/>
      <c r="C170" s="77"/>
      <c r="D170" s="77"/>
      <c r="E170" s="77"/>
      <c r="F170" s="78"/>
    </row>
    <row r="171" spans="1:6" x14ac:dyDescent="0.25">
      <c r="A171" s="76" t="s">
        <v>374</v>
      </c>
      <c r="B171" s="77"/>
      <c r="C171" s="77"/>
      <c r="D171" s="77"/>
      <c r="E171" s="77"/>
      <c r="F171" s="78"/>
    </row>
    <row r="172" spans="1:6" x14ac:dyDescent="0.25">
      <c r="A172" s="76"/>
      <c r="B172" s="77"/>
      <c r="C172" s="77"/>
      <c r="D172" s="77"/>
      <c r="E172" s="77"/>
      <c r="F172" s="78"/>
    </row>
    <row r="173" spans="1:6" x14ac:dyDescent="0.25">
      <c r="A173" s="76" t="s">
        <v>375</v>
      </c>
      <c r="B173" s="77"/>
      <c r="C173" s="77"/>
      <c r="D173" s="77"/>
      <c r="E173" s="77"/>
      <c r="F173" s="78"/>
    </row>
    <row r="174" spans="1:6" x14ac:dyDescent="0.25">
      <c r="A174" s="76" t="s">
        <v>376</v>
      </c>
      <c r="B174" s="77"/>
      <c r="C174" s="77"/>
      <c r="D174" s="77"/>
      <c r="E174" s="77"/>
      <c r="F174" s="78"/>
    </row>
    <row r="175" spans="1:6" x14ac:dyDescent="0.25">
      <c r="A175" s="76"/>
      <c r="B175" s="77"/>
      <c r="C175" s="77"/>
      <c r="D175" s="77"/>
      <c r="E175" s="77"/>
      <c r="F175" s="78"/>
    </row>
    <row r="176" spans="1:6" x14ac:dyDescent="0.25">
      <c r="A176" s="76"/>
      <c r="B176" s="77"/>
      <c r="C176" s="77"/>
      <c r="D176" s="77"/>
      <c r="E176" s="77"/>
      <c r="F176" s="78"/>
    </row>
    <row r="177" spans="1:8" x14ac:dyDescent="0.25">
      <c r="A177" s="76"/>
      <c r="B177" s="77"/>
      <c r="C177" s="77"/>
      <c r="D177" s="77"/>
      <c r="E177" s="77"/>
      <c r="F177" s="78"/>
    </row>
    <row r="178" spans="1:8" x14ac:dyDescent="0.25">
      <c r="A178" s="55" t="s">
        <v>377</v>
      </c>
      <c r="B178" s="77"/>
      <c r="C178" s="77"/>
      <c r="D178" s="77"/>
      <c r="E178" s="77"/>
      <c r="F178" s="78"/>
    </row>
    <row r="179" spans="1:8" x14ac:dyDescent="0.25">
      <c r="A179" s="55" t="s">
        <v>83</v>
      </c>
      <c r="C179" s="1"/>
      <c r="D179" s="1"/>
      <c r="E179" s="1"/>
      <c r="F179" s="1"/>
      <c r="G179" s="1"/>
    </row>
    <row r="180" spans="1:8" x14ac:dyDescent="0.25">
      <c r="A180" s="55"/>
      <c r="C180" s="1"/>
      <c r="D180" s="1"/>
      <c r="E180" s="1"/>
      <c r="F180" s="1"/>
      <c r="G180" s="1"/>
    </row>
    <row r="181" spans="1:8" x14ac:dyDescent="0.25">
      <c r="A181" s="490" t="s">
        <v>84</v>
      </c>
      <c r="B181" s="79"/>
      <c r="C181" s="80">
        <v>433720</v>
      </c>
      <c r="D181" s="81" t="s">
        <v>46</v>
      </c>
      <c r="E181" s="82" t="s">
        <v>85</v>
      </c>
      <c r="F181" s="83">
        <v>179620</v>
      </c>
      <c r="G181" s="1"/>
    </row>
    <row r="182" spans="1:8" x14ac:dyDescent="0.25">
      <c r="A182" s="490"/>
      <c r="B182" s="79"/>
      <c r="C182" s="448"/>
      <c r="D182" s="449"/>
      <c r="E182" s="445"/>
      <c r="F182" s="446"/>
      <c r="G182" s="1"/>
    </row>
    <row r="183" spans="1:8" x14ac:dyDescent="0.25">
      <c r="A183" s="452" t="s">
        <v>298</v>
      </c>
      <c r="B183" s="79"/>
      <c r="C183" s="450"/>
      <c r="D183" s="451"/>
      <c r="E183" s="445"/>
      <c r="F183" s="453" t="s">
        <v>86</v>
      </c>
    </row>
    <row r="184" spans="1:8" x14ac:dyDescent="0.25">
      <c r="A184" s="490"/>
      <c r="B184" s="79"/>
      <c r="C184" s="456" t="s">
        <v>44</v>
      </c>
      <c r="D184" s="84">
        <v>353</v>
      </c>
      <c r="E184" s="72" t="s">
        <v>87</v>
      </c>
    </row>
    <row r="185" spans="1:8" x14ac:dyDescent="0.25">
      <c r="A185" s="490"/>
      <c r="B185" s="79"/>
      <c r="C185" s="456" t="s">
        <v>47</v>
      </c>
      <c r="D185" s="84">
        <v>379</v>
      </c>
      <c r="E185" s="72" t="s">
        <v>87</v>
      </c>
      <c r="F185" s="454">
        <v>360</v>
      </c>
      <c r="G185" s="455" t="s">
        <v>87</v>
      </c>
    </row>
    <row r="186" spans="1:8" x14ac:dyDescent="0.25">
      <c r="A186" s="79"/>
      <c r="B186" s="1"/>
      <c r="C186" s="447" t="s">
        <v>49</v>
      </c>
      <c r="D186" s="84">
        <v>352</v>
      </c>
      <c r="E186" s="6" t="s">
        <v>87</v>
      </c>
      <c r="H186" s="1"/>
    </row>
    <row r="187" spans="1:8" x14ac:dyDescent="0.25">
      <c r="A187" s="79"/>
      <c r="B187" s="1"/>
      <c r="C187" s="1"/>
      <c r="D187" s="485"/>
      <c r="E187" s="86"/>
      <c r="F187" s="6"/>
      <c r="G187" s="1"/>
      <c r="H187" s="1"/>
    </row>
    <row r="188" spans="1:8" x14ac:dyDescent="0.25">
      <c r="A188" s="519" t="s">
        <v>88</v>
      </c>
      <c r="B188" s="519"/>
      <c r="C188" s="520"/>
      <c r="D188" s="87">
        <v>92.39</v>
      </c>
      <c r="E188" s="88" t="s">
        <v>89</v>
      </c>
      <c r="F188" s="1"/>
      <c r="G188" s="1"/>
      <c r="H188" s="1"/>
    </row>
    <row r="189" spans="1:8" x14ac:dyDescent="0.25">
      <c r="A189" s="486"/>
      <c r="B189" s="486"/>
      <c r="C189" s="86"/>
      <c r="D189" s="49"/>
      <c r="E189" s="89"/>
      <c r="F189" s="1"/>
      <c r="G189" s="1"/>
      <c r="H189" s="1"/>
    </row>
    <row r="190" spans="1:8" x14ac:dyDescent="0.25">
      <c r="A190" s="90"/>
      <c r="B190" s="1"/>
      <c r="C190" s="91"/>
      <c r="D190" s="91"/>
      <c r="E190" s="91"/>
      <c r="F190" s="91"/>
      <c r="G190" s="1"/>
      <c r="H190" s="1"/>
    </row>
    <row r="191" spans="1:8" x14ac:dyDescent="0.25">
      <c r="A191" s="486"/>
      <c r="B191" s="486"/>
      <c r="C191" s="86"/>
      <c r="D191" s="49"/>
      <c r="E191" s="89"/>
      <c r="F191" s="1"/>
      <c r="G191" s="1"/>
      <c r="H191" s="1"/>
    </row>
    <row r="192" spans="1:8" x14ac:dyDescent="0.25">
      <c r="A192" s="491" t="s">
        <v>90</v>
      </c>
      <c r="B192" s="486"/>
      <c r="C192" s="86"/>
      <c r="D192" s="49"/>
      <c r="E192" s="89"/>
      <c r="F192" s="1"/>
      <c r="G192" s="1"/>
      <c r="H192" s="1"/>
    </row>
    <row r="193" spans="1:12" x14ac:dyDescent="0.25">
      <c r="A193" s="491" t="s">
        <v>91</v>
      </c>
      <c r="B193" s="486"/>
      <c r="C193" s="86"/>
      <c r="D193" s="49"/>
      <c r="E193" s="89"/>
      <c r="F193" s="1"/>
      <c r="G193" s="1"/>
      <c r="H193" s="1"/>
    </row>
    <row r="194" spans="1:12" ht="15.75" thickBot="1" x14ac:dyDescent="0.3">
      <c r="A194" s="486"/>
      <c r="B194" s="486"/>
      <c r="C194" s="86"/>
      <c r="D194" s="49"/>
      <c r="E194" s="89"/>
      <c r="F194" s="1"/>
      <c r="G194" s="1"/>
      <c r="H194" s="1"/>
    </row>
    <row r="195" spans="1:12" ht="15.75" thickBot="1" x14ac:dyDescent="0.3">
      <c r="A195" s="534" t="s">
        <v>92</v>
      </c>
      <c r="B195" s="535"/>
      <c r="C195" s="92" t="s">
        <v>45</v>
      </c>
      <c r="D195" s="536" t="s">
        <v>274</v>
      </c>
      <c r="E195" s="537"/>
      <c r="F195" s="538" t="s">
        <v>291</v>
      </c>
      <c r="G195" s="539"/>
      <c r="H195" s="540" t="s">
        <v>93</v>
      </c>
      <c r="I195" s="541"/>
    </row>
    <row r="196" spans="1:12" x14ac:dyDescent="0.25">
      <c r="A196" s="93" t="s">
        <v>287</v>
      </c>
      <c r="B196" s="94"/>
      <c r="C196" s="95">
        <v>805</v>
      </c>
      <c r="D196" s="542">
        <v>109753.1</v>
      </c>
      <c r="E196" s="543"/>
      <c r="F196" s="542">
        <v>103668.22</v>
      </c>
      <c r="G196" s="543"/>
      <c r="H196" s="544" t="s">
        <v>94</v>
      </c>
      <c r="I196" s="545"/>
    </row>
    <row r="197" spans="1:12" ht="15.75" thickBot="1" x14ac:dyDescent="0.3">
      <c r="A197" s="93" t="s">
        <v>95</v>
      </c>
      <c r="B197" s="94"/>
      <c r="C197" s="95">
        <v>763</v>
      </c>
      <c r="D197" s="528">
        <v>283179.95</v>
      </c>
      <c r="E197" s="529"/>
      <c r="F197" s="528">
        <v>313736.84999999998</v>
      </c>
      <c r="G197" s="529"/>
      <c r="H197" s="96"/>
      <c r="I197" s="97"/>
    </row>
    <row r="198" spans="1:12" x14ac:dyDescent="0.25">
      <c r="A198" s="98" t="s">
        <v>44</v>
      </c>
      <c r="B198" s="99"/>
      <c r="C198" s="100">
        <v>201250</v>
      </c>
      <c r="D198" s="528">
        <v>191630.25</v>
      </c>
      <c r="E198" s="529"/>
      <c r="F198" s="528">
        <v>208012</v>
      </c>
      <c r="G198" s="529"/>
      <c r="H198" s="522">
        <f>(F204-D204)/D204</f>
        <v>8.3394377258403471E-2</v>
      </c>
      <c r="I198" s="523"/>
    </row>
    <row r="199" spans="1:12" x14ac:dyDescent="0.25">
      <c r="A199" s="98" t="s">
        <v>47</v>
      </c>
      <c r="B199" s="99"/>
      <c r="C199" s="100">
        <v>391650</v>
      </c>
      <c r="D199" s="528">
        <v>629264.06000000006</v>
      </c>
      <c r="E199" s="529"/>
      <c r="F199" s="528">
        <v>688794.86</v>
      </c>
      <c r="G199" s="529"/>
      <c r="H199" s="524"/>
      <c r="I199" s="525"/>
    </row>
    <row r="200" spans="1:12" x14ac:dyDescent="0.25">
      <c r="A200" s="101" t="s">
        <v>49</v>
      </c>
      <c r="B200" s="102"/>
      <c r="C200" s="100">
        <v>34650</v>
      </c>
      <c r="D200" s="530">
        <v>64487.12</v>
      </c>
      <c r="E200" s="531"/>
      <c r="F200" s="530">
        <v>70706.789999999994</v>
      </c>
      <c r="G200" s="531"/>
      <c r="H200" s="524"/>
      <c r="I200" s="525"/>
    </row>
    <row r="201" spans="1:12" ht="15.75" thickBot="1" x14ac:dyDescent="0.3">
      <c r="A201" s="103" t="s">
        <v>96</v>
      </c>
      <c r="B201" s="104"/>
      <c r="C201" s="105"/>
      <c r="D201" s="532">
        <v>340.95</v>
      </c>
      <c r="E201" s="533"/>
      <c r="F201" s="532">
        <v>416.94</v>
      </c>
      <c r="G201" s="546"/>
      <c r="H201" s="524"/>
      <c r="I201" s="525"/>
    </row>
    <row r="202" spans="1:12" ht="15.75" thickBot="1" x14ac:dyDescent="0.3">
      <c r="A202" s="106"/>
      <c r="B202" s="107" t="s">
        <v>97</v>
      </c>
      <c r="C202" s="108"/>
      <c r="D202" s="547">
        <f>SUM(D196:D200)</f>
        <v>1278314.4800000002</v>
      </c>
      <c r="E202" s="548"/>
      <c r="F202" s="547">
        <f>SUM(E196:F200)</f>
        <v>1384918.72</v>
      </c>
      <c r="G202" s="549"/>
      <c r="H202" s="526"/>
      <c r="I202" s="527"/>
    </row>
    <row r="203" spans="1:12" ht="15.75" thickBot="1" x14ac:dyDescent="0.3">
      <c r="A203" s="109"/>
      <c r="B203" s="110" t="s">
        <v>98</v>
      </c>
      <c r="C203" s="111"/>
      <c r="D203" s="550">
        <f>D202*0.16</f>
        <v>204530.31680000003</v>
      </c>
      <c r="E203" s="549"/>
      <c r="F203" s="550">
        <f>F202*0.16</f>
        <v>221586.9952</v>
      </c>
      <c r="G203" s="549"/>
      <c r="H203" s="112"/>
      <c r="I203" s="113"/>
      <c r="L203" t="s">
        <v>3</v>
      </c>
    </row>
    <row r="204" spans="1:12" ht="15.75" thickBot="1" x14ac:dyDescent="0.3">
      <c r="A204" s="114"/>
      <c r="B204" s="115" t="s">
        <v>37</v>
      </c>
      <c r="C204" s="115"/>
      <c r="D204" s="551">
        <f>D202+D203</f>
        <v>1482844.7968000001</v>
      </c>
      <c r="E204" s="552"/>
      <c r="F204" s="551">
        <f>F202+F203</f>
        <v>1606505.7152</v>
      </c>
      <c r="G204" s="552"/>
      <c r="H204" s="116"/>
      <c r="I204" s="117"/>
    </row>
    <row r="205" spans="1:12" x14ac:dyDescent="0.25">
      <c r="A205" s="86"/>
      <c r="B205" s="86"/>
      <c r="C205" s="86"/>
      <c r="D205" s="343"/>
      <c r="E205" s="343"/>
      <c r="F205" s="343"/>
      <c r="G205" s="343"/>
      <c r="H205" s="33"/>
      <c r="I205" s="117"/>
    </row>
    <row r="206" spans="1:12" x14ac:dyDescent="0.25">
      <c r="A206" s="86"/>
      <c r="B206" s="86"/>
      <c r="C206" s="86"/>
      <c r="D206" s="343"/>
      <c r="E206" s="343"/>
      <c r="F206" s="343"/>
      <c r="G206" s="343"/>
      <c r="H206" s="33"/>
      <c r="I206" s="117"/>
    </row>
    <row r="207" spans="1:12" x14ac:dyDescent="0.25">
      <c r="A207" s="86"/>
      <c r="B207" s="86"/>
      <c r="C207" s="86"/>
      <c r="D207" s="343"/>
      <c r="E207" s="343"/>
      <c r="F207" s="343"/>
      <c r="G207" s="343"/>
      <c r="H207" s="33"/>
      <c r="I207" s="117"/>
    </row>
    <row r="208" spans="1:12" x14ac:dyDescent="0.25">
      <c r="A208" s="86"/>
      <c r="B208" s="86"/>
      <c r="C208" s="86"/>
      <c r="D208" s="343"/>
      <c r="E208" s="343"/>
      <c r="F208" s="343"/>
      <c r="G208" s="343"/>
      <c r="H208" s="33"/>
      <c r="I208" s="117"/>
    </row>
    <row r="209" spans="1:12" x14ac:dyDescent="0.25">
      <c r="A209" s="86"/>
      <c r="B209" s="86"/>
      <c r="C209" s="86"/>
      <c r="D209" s="343"/>
      <c r="E209" s="343"/>
      <c r="F209" s="343"/>
      <c r="G209" s="343"/>
      <c r="H209" s="33"/>
      <c r="I209" s="117"/>
    </row>
    <row r="210" spans="1:12" x14ac:dyDescent="0.25">
      <c r="A210" s="86"/>
      <c r="B210" s="86"/>
      <c r="C210" s="86"/>
      <c r="D210" s="343"/>
      <c r="E210" s="343"/>
      <c r="F210" s="343"/>
      <c r="G210" s="343"/>
      <c r="H210" s="33"/>
      <c r="I210" s="117"/>
    </row>
    <row r="211" spans="1:12" x14ac:dyDescent="0.25">
      <c r="A211" s="86"/>
      <c r="B211" s="86"/>
      <c r="C211" s="86"/>
      <c r="D211" s="343"/>
      <c r="E211" s="343"/>
      <c r="F211" s="343"/>
      <c r="G211" s="343"/>
      <c r="H211" s="33"/>
      <c r="I211" s="117"/>
    </row>
    <row r="212" spans="1:12" x14ac:dyDescent="0.25">
      <c r="A212" s="86"/>
      <c r="B212" s="86"/>
      <c r="C212" s="86"/>
      <c r="D212" s="343"/>
      <c r="E212" s="343"/>
      <c r="F212" s="343"/>
      <c r="G212" s="343"/>
      <c r="H212" s="33"/>
      <c r="I212" s="117"/>
    </row>
    <row r="213" spans="1:12" x14ac:dyDescent="0.25">
      <c r="A213" s="86"/>
      <c r="B213" s="86"/>
      <c r="C213" s="86"/>
      <c r="D213" s="343"/>
      <c r="E213" s="343"/>
      <c r="F213" s="343"/>
      <c r="G213" s="343"/>
      <c r="H213" s="33"/>
      <c r="I213" s="117"/>
    </row>
    <row r="214" spans="1:12" ht="15.75" x14ac:dyDescent="0.25">
      <c r="A214" s="9" t="s">
        <v>99</v>
      </c>
      <c r="B214" s="9"/>
      <c r="C214" s="9"/>
      <c r="D214" s="9"/>
      <c r="E214" s="9"/>
      <c r="F214" s="9"/>
      <c r="G214" s="9"/>
      <c r="H214" s="9"/>
    </row>
    <row r="215" spans="1:12" x14ac:dyDescent="0.25">
      <c r="A215" s="491" t="s">
        <v>100</v>
      </c>
      <c r="B215" s="118"/>
      <c r="C215" s="491"/>
      <c r="D215" s="491"/>
      <c r="E215" s="50"/>
      <c r="F215" s="491"/>
      <c r="G215" s="491"/>
      <c r="H215" s="491"/>
    </row>
    <row r="216" spans="1:12" x14ac:dyDescent="0.25">
      <c r="A216" s="119"/>
      <c r="B216" s="120" t="s">
        <v>101</v>
      </c>
      <c r="C216" s="85"/>
      <c r="D216" s="120"/>
      <c r="E216" s="120"/>
      <c r="F216" s="85"/>
      <c r="G216" s="85"/>
      <c r="H216" s="85"/>
    </row>
    <row r="217" spans="1:12" ht="15.75" thickBot="1" x14ac:dyDescent="0.3">
      <c r="A217" s="1"/>
      <c r="B217" s="79"/>
      <c r="C217" s="79"/>
      <c r="D217" s="121"/>
      <c r="E217" s="122"/>
      <c r="F217" s="79"/>
      <c r="G217" s="79"/>
      <c r="H217" s="79"/>
    </row>
    <row r="218" spans="1:12" ht="16.5" thickTop="1" thickBot="1" x14ac:dyDescent="0.3">
      <c r="A218" s="1"/>
      <c r="B218" s="123"/>
      <c r="C218" s="124" t="s">
        <v>311</v>
      </c>
      <c r="D218" s="125"/>
      <c r="E218" s="126">
        <v>2800.5</v>
      </c>
      <c r="F218" s="127" t="s">
        <v>102</v>
      </c>
      <c r="G218" s="405">
        <v>151</v>
      </c>
      <c r="H218" s="128" t="s">
        <v>51</v>
      </c>
    </row>
    <row r="219" spans="1:12" ht="16.5" thickTop="1" thickBot="1" x14ac:dyDescent="0.3">
      <c r="A219" s="1"/>
      <c r="B219" s="79"/>
      <c r="C219" s="79"/>
      <c r="D219" s="79"/>
      <c r="E219" s="129">
        <v>8</v>
      </c>
      <c r="F219" s="130" t="s">
        <v>87</v>
      </c>
      <c r="G219" s="131" t="s">
        <v>248</v>
      </c>
      <c r="H219" s="132">
        <v>0.99860000000000004</v>
      </c>
    </row>
    <row r="220" spans="1:12" ht="15.75" thickTop="1" x14ac:dyDescent="0.25">
      <c r="A220" s="79"/>
      <c r="B220" s="120" t="s">
        <v>103</v>
      </c>
      <c r="C220" s="85"/>
      <c r="D220" s="120"/>
      <c r="E220" s="120"/>
      <c r="F220" s="120"/>
      <c r="G220" s="120"/>
      <c r="H220" s="85"/>
      <c r="L220" t="s">
        <v>3</v>
      </c>
    </row>
    <row r="221" spans="1:12" ht="15.75" thickBot="1" x14ac:dyDescent="0.3">
      <c r="A221" s="1"/>
      <c r="B221" s="79"/>
      <c r="C221" s="79"/>
      <c r="D221" s="79"/>
      <c r="E221" s="79"/>
      <c r="F221" s="79"/>
      <c r="G221" s="79"/>
      <c r="H221" s="79"/>
    </row>
    <row r="222" spans="1:12" x14ac:dyDescent="0.25">
      <c r="A222" s="1"/>
      <c r="B222" s="133"/>
      <c r="C222" s="134"/>
      <c r="D222" s="135" t="s">
        <v>104</v>
      </c>
      <c r="E222" s="136" t="s">
        <v>105</v>
      </c>
      <c r="F222" s="137"/>
      <c r="G222" s="138"/>
      <c r="H222" s="133"/>
    </row>
    <row r="223" spans="1:12" x14ac:dyDescent="0.25">
      <c r="A223" s="1"/>
      <c r="B223" s="133"/>
      <c r="C223" s="116"/>
      <c r="D223" s="139" t="s">
        <v>106</v>
      </c>
      <c r="E223" s="140">
        <v>412.1</v>
      </c>
      <c r="F223" s="33"/>
      <c r="G223" s="141"/>
      <c r="H223" s="133"/>
      <c r="J223" t="s">
        <v>3</v>
      </c>
    </row>
    <row r="224" spans="1:12" x14ac:dyDescent="0.25">
      <c r="A224" s="1"/>
      <c r="B224" s="133"/>
      <c r="C224" s="116"/>
      <c r="D224" s="139" t="s">
        <v>107</v>
      </c>
      <c r="E224" s="142">
        <v>398.5</v>
      </c>
      <c r="F224" s="33"/>
      <c r="G224" s="141"/>
      <c r="H224" s="133"/>
    </row>
    <row r="225" spans="1:13" x14ac:dyDescent="0.25">
      <c r="A225" s="1"/>
      <c r="B225" s="133"/>
      <c r="C225" s="116"/>
      <c r="D225" s="139" t="s">
        <v>108</v>
      </c>
      <c r="E225" s="143">
        <v>0</v>
      </c>
      <c r="F225" s="33"/>
      <c r="G225" s="141"/>
      <c r="H225" s="133"/>
    </row>
    <row r="226" spans="1:13" x14ac:dyDescent="0.25">
      <c r="A226" s="1"/>
      <c r="B226" s="133"/>
      <c r="C226" s="116"/>
      <c r="D226" s="139" t="s">
        <v>109</v>
      </c>
      <c r="E226" s="140">
        <v>0</v>
      </c>
      <c r="F226" s="33"/>
      <c r="G226" s="141"/>
      <c r="H226" s="133"/>
      <c r="M226" t="s">
        <v>3</v>
      </c>
    </row>
    <row r="227" spans="1:13" x14ac:dyDescent="0.25">
      <c r="A227" s="1"/>
      <c r="B227" s="133"/>
      <c r="C227" s="116"/>
      <c r="D227" s="144" t="s">
        <v>37</v>
      </c>
      <c r="E227" s="145">
        <v>810.6</v>
      </c>
      <c r="F227" s="33"/>
      <c r="G227" s="141"/>
      <c r="H227" s="133"/>
    </row>
    <row r="228" spans="1:13" x14ac:dyDescent="0.25">
      <c r="A228" s="1"/>
      <c r="B228" s="133"/>
      <c r="C228" s="116"/>
      <c r="D228" s="146" t="s">
        <v>110</v>
      </c>
      <c r="E228" s="147"/>
      <c r="F228" s="133"/>
      <c r="G228" s="148"/>
      <c r="H228" s="133"/>
    </row>
    <row r="229" spans="1:13" ht="15.75" thickBot="1" x14ac:dyDescent="0.3">
      <c r="A229" s="1"/>
      <c r="B229" s="133"/>
      <c r="C229" s="149"/>
      <c r="D229" s="150" t="s">
        <v>111</v>
      </c>
      <c r="E229" s="151">
        <v>0</v>
      </c>
      <c r="F229" s="152"/>
      <c r="G229" s="153"/>
      <c r="H229" s="133"/>
    </row>
    <row r="230" spans="1:13" x14ac:dyDescent="0.25">
      <c r="A230" s="1"/>
      <c r="B230" s="1"/>
      <c r="C230" s="1"/>
      <c r="D230" s="1"/>
      <c r="E230" s="1"/>
      <c r="F230" s="1"/>
      <c r="G230" s="1"/>
      <c r="H230" s="1"/>
    </row>
    <row r="231" spans="1:13" x14ac:dyDescent="0.25">
      <c r="A231" s="1"/>
      <c r="B231" s="120" t="s">
        <v>112</v>
      </c>
      <c r="C231" s="154"/>
      <c r="D231" s="154"/>
      <c r="E231" s="154"/>
      <c r="F231" s="154"/>
      <c r="G231" s="154"/>
      <c r="H231" s="154"/>
    </row>
    <row r="232" spans="1:13" ht="15.75" thickBot="1" x14ac:dyDescent="0.3">
      <c r="A232" s="1"/>
      <c r="B232" s="79"/>
      <c r="C232" s="79"/>
      <c r="D232" s="79"/>
      <c r="E232" s="79"/>
      <c r="F232" s="79"/>
      <c r="G232" s="79"/>
      <c r="H232" s="79"/>
    </row>
    <row r="233" spans="1:13" ht="16.5" thickTop="1" thickBot="1" x14ac:dyDescent="0.3">
      <c r="A233" s="1"/>
      <c r="B233" s="155"/>
      <c r="C233" s="124" t="s">
        <v>311</v>
      </c>
      <c r="D233" s="125"/>
      <c r="E233" s="562">
        <v>30261.599999999999</v>
      </c>
      <c r="F233" s="562"/>
      <c r="G233" s="156" t="s">
        <v>31</v>
      </c>
      <c r="H233" s="128"/>
    </row>
    <row r="234" spans="1:13" ht="16.5" thickTop="1" thickBot="1" x14ac:dyDescent="0.3">
      <c r="A234" s="1"/>
      <c r="B234" s="157" t="s">
        <v>113</v>
      </c>
      <c r="C234" s="158"/>
      <c r="D234" s="159"/>
      <c r="E234" s="160">
        <v>10.81</v>
      </c>
      <c r="F234" s="330" t="s">
        <v>245</v>
      </c>
      <c r="G234" s="131"/>
      <c r="H234" s="162"/>
    </row>
    <row r="235" spans="1:13" ht="15.75" thickTop="1" x14ac:dyDescent="0.25">
      <c r="A235" s="1"/>
      <c r="B235" s="79"/>
      <c r="C235" s="79"/>
      <c r="D235" s="79"/>
      <c r="E235" s="79"/>
      <c r="F235" s="79"/>
      <c r="G235" s="79"/>
      <c r="H235" s="79"/>
    </row>
    <row r="236" spans="1:13" x14ac:dyDescent="0.25">
      <c r="A236" s="163"/>
      <c r="B236" s="120" t="s">
        <v>115</v>
      </c>
      <c r="C236" s="164"/>
      <c r="D236" s="154"/>
      <c r="E236" s="85"/>
      <c r="F236" s="85"/>
      <c r="G236" s="85"/>
      <c r="H236" s="85"/>
    </row>
    <row r="237" spans="1:13" x14ac:dyDescent="0.25">
      <c r="A237" s="119"/>
      <c r="B237" s="33"/>
      <c r="C237" s="72" t="s">
        <v>116</v>
      </c>
      <c r="D237" s="133"/>
      <c r="E237" s="1"/>
      <c r="F237" s="1"/>
      <c r="G237" s="133"/>
      <c r="H237" s="165"/>
    </row>
    <row r="238" spans="1:13" x14ac:dyDescent="0.25">
      <c r="A238" s="119"/>
      <c r="B238" s="166" t="s">
        <v>117</v>
      </c>
      <c r="D238" s="166" t="s">
        <v>118</v>
      </c>
      <c r="F238" s="166" t="s">
        <v>119</v>
      </c>
      <c r="G238" s="133"/>
      <c r="H238" s="166" t="s">
        <v>120</v>
      </c>
    </row>
    <row r="239" spans="1:13" x14ac:dyDescent="0.25">
      <c r="A239" s="119"/>
      <c r="B239" s="167">
        <v>26</v>
      </c>
      <c r="C239" s="78"/>
      <c r="D239" s="167">
        <v>39</v>
      </c>
      <c r="E239" s="78"/>
      <c r="F239" s="168">
        <v>0</v>
      </c>
      <c r="G239" s="133"/>
      <c r="H239" s="167">
        <v>0</v>
      </c>
    </row>
    <row r="240" spans="1:13" x14ac:dyDescent="0.25">
      <c r="A240" s="119"/>
      <c r="B240" s="59"/>
      <c r="C240" s="50"/>
      <c r="D240" s="50"/>
      <c r="E240" s="50"/>
      <c r="F240" s="50"/>
      <c r="G240" s="50"/>
      <c r="H240" s="50"/>
    </row>
    <row r="241" spans="1:9" x14ac:dyDescent="0.25">
      <c r="A241" s="119"/>
      <c r="B241" s="59"/>
      <c r="C241" s="50"/>
      <c r="D241" s="50"/>
      <c r="E241" s="50"/>
      <c r="F241" s="50"/>
      <c r="G241" s="50"/>
      <c r="H241" s="50"/>
    </row>
    <row r="242" spans="1:9" x14ac:dyDescent="0.25">
      <c r="A242" s="491" t="s">
        <v>121</v>
      </c>
      <c r="B242" s="118"/>
      <c r="C242" s="491"/>
      <c r="D242" s="491"/>
      <c r="E242" s="50"/>
      <c r="F242" s="491"/>
      <c r="G242" s="491"/>
      <c r="H242" s="491"/>
    </row>
    <row r="243" spans="1:9" x14ac:dyDescent="0.25">
      <c r="A243" s="119"/>
      <c r="B243" s="120" t="s">
        <v>101</v>
      </c>
      <c r="C243" s="85"/>
      <c r="D243" s="120"/>
      <c r="E243" s="120"/>
      <c r="F243" s="85"/>
      <c r="G243" s="85"/>
      <c r="H243" s="85"/>
    </row>
    <row r="244" spans="1:9" ht="15.75" thickBot="1" x14ac:dyDescent="0.3">
      <c r="A244" s="1"/>
      <c r="B244" s="79"/>
      <c r="C244" s="79"/>
      <c r="D244" s="121"/>
      <c r="E244" s="122"/>
      <c r="F244" s="79"/>
      <c r="G244" s="79"/>
      <c r="H244" s="79"/>
    </row>
    <row r="245" spans="1:9" ht="16.5" thickTop="1" thickBot="1" x14ac:dyDescent="0.3">
      <c r="A245" s="1"/>
      <c r="B245" s="123"/>
      <c r="C245" s="124" t="s">
        <v>311</v>
      </c>
      <c r="D245" s="125"/>
      <c r="E245" s="169">
        <v>55256</v>
      </c>
      <c r="F245" s="127" t="s">
        <v>102</v>
      </c>
      <c r="G245" s="170">
        <v>8856</v>
      </c>
      <c r="H245" s="171" t="s">
        <v>51</v>
      </c>
    </row>
    <row r="246" spans="1:9" ht="16.5" thickTop="1" thickBot="1" x14ac:dyDescent="0.3">
      <c r="A246" s="1"/>
      <c r="B246" s="129"/>
      <c r="C246" s="131"/>
      <c r="D246" s="131"/>
      <c r="E246" s="172">
        <v>90</v>
      </c>
      <c r="F246" s="131" t="s">
        <v>87</v>
      </c>
      <c r="G246" s="173" t="s">
        <v>122</v>
      </c>
      <c r="H246" s="174">
        <v>0.98740000000000006</v>
      </c>
    </row>
    <row r="247" spans="1:9" ht="15.75" thickTop="1" x14ac:dyDescent="0.25">
      <c r="A247" s="79"/>
      <c r="B247" s="120" t="s">
        <v>103</v>
      </c>
      <c r="C247" s="85"/>
      <c r="D247" s="120"/>
      <c r="E247" s="120"/>
      <c r="F247" s="120"/>
      <c r="G247" s="120"/>
      <c r="H247" s="85"/>
    </row>
    <row r="248" spans="1:9" ht="15.75" thickBot="1" x14ac:dyDescent="0.3">
      <c r="A248" s="1"/>
      <c r="B248" s="79"/>
      <c r="C248" s="79"/>
      <c r="D248" s="79"/>
      <c r="E248" s="79"/>
      <c r="F248" s="79"/>
      <c r="G248" s="79"/>
      <c r="H248" s="79"/>
    </row>
    <row r="249" spans="1:9" x14ac:dyDescent="0.25">
      <c r="A249" s="1"/>
      <c r="B249" s="133"/>
      <c r="C249" s="134"/>
      <c r="D249" s="135" t="s">
        <v>104</v>
      </c>
      <c r="E249" s="136" t="s">
        <v>105</v>
      </c>
      <c r="F249" s="137"/>
      <c r="G249" s="138"/>
      <c r="H249" s="133"/>
    </row>
    <row r="250" spans="1:9" x14ac:dyDescent="0.25">
      <c r="A250" s="1"/>
      <c r="B250" s="133"/>
      <c r="C250" s="116"/>
      <c r="D250" s="139" t="s">
        <v>106</v>
      </c>
      <c r="E250" s="140">
        <v>375.5</v>
      </c>
      <c r="F250" s="33"/>
      <c r="G250" s="141"/>
      <c r="H250" s="133"/>
      <c r="I250" t="s">
        <v>3</v>
      </c>
    </row>
    <row r="251" spans="1:9" x14ac:dyDescent="0.25">
      <c r="A251" s="1"/>
      <c r="B251" s="133"/>
      <c r="C251" s="116"/>
      <c r="D251" s="139" t="s">
        <v>107</v>
      </c>
      <c r="E251" s="142">
        <v>0</v>
      </c>
      <c r="F251" s="33"/>
      <c r="G251" s="141"/>
      <c r="H251" s="133"/>
    </row>
    <row r="252" spans="1:9" x14ac:dyDescent="0.25">
      <c r="A252" s="1"/>
      <c r="B252" s="133"/>
      <c r="C252" s="116"/>
      <c r="D252" s="139" t="s">
        <v>108</v>
      </c>
      <c r="E252" s="143">
        <v>389</v>
      </c>
      <c r="F252" s="33"/>
      <c r="G252" s="141"/>
      <c r="H252" s="133"/>
    </row>
    <row r="253" spans="1:9" x14ac:dyDescent="0.25">
      <c r="A253" s="1"/>
      <c r="B253" s="133"/>
      <c r="C253" s="116"/>
      <c r="D253" s="139" t="s">
        <v>109</v>
      </c>
      <c r="E253" s="140">
        <v>482</v>
      </c>
      <c r="F253" s="33"/>
      <c r="G253" s="141"/>
      <c r="H253" s="133"/>
    </row>
    <row r="254" spans="1:9" x14ac:dyDescent="0.25">
      <c r="A254" s="1"/>
      <c r="B254" s="133"/>
      <c r="C254" s="116"/>
      <c r="D254" s="144" t="s">
        <v>37</v>
      </c>
      <c r="E254" s="145">
        <f>SUM(E250:E253)</f>
        <v>1246.5</v>
      </c>
      <c r="F254" s="33"/>
      <c r="G254" s="141"/>
      <c r="H254" s="133"/>
    </row>
    <row r="255" spans="1:9" x14ac:dyDescent="0.25">
      <c r="A255" s="1"/>
      <c r="B255" s="133"/>
      <c r="C255" s="116"/>
      <c r="D255" s="146" t="s">
        <v>110</v>
      </c>
      <c r="E255" s="133"/>
      <c r="F255" s="133"/>
      <c r="G255" s="148"/>
      <c r="H255" s="133"/>
    </row>
    <row r="256" spans="1:9" ht="15.75" thickBot="1" x14ac:dyDescent="0.3">
      <c r="A256" s="1"/>
      <c r="B256" s="133"/>
      <c r="C256" s="149"/>
      <c r="D256" s="150" t="s">
        <v>111</v>
      </c>
      <c r="E256" s="151">
        <v>0</v>
      </c>
      <c r="F256" s="152"/>
      <c r="G256" s="153"/>
      <c r="H256" s="133"/>
      <c r="I256" t="s">
        <v>3</v>
      </c>
    </row>
    <row r="257" spans="1:8" x14ac:dyDescent="0.25">
      <c r="A257" s="1"/>
      <c r="B257" s="1"/>
      <c r="C257" s="1"/>
      <c r="D257" s="1"/>
      <c r="E257" s="1"/>
      <c r="F257" s="1"/>
      <c r="G257" s="1"/>
      <c r="H257" s="1"/>
    </row>
    <row r="258" spans="1:8" x14ac:dyDescent="0.25">
      <c r="A258" s="1"/>
      <c r="B258" s="120" t="s">
        <v>112</v>
      </c>
      <c r="C258" s="154"/>
      <c r="D258" s="154"/>
      <c r="E258" s="154"/>
      <c r="F258" s="154"/>
      <c r="G258" s="154"/>
      <c r="H258" s="154"/>
    </row>
    <row r="259" spans="1:8" ht="15.75" thickBot="1" x14ac:dyDescent="0.3">
      <c r="A259" s="1"/>
      <c r="B259" s="79"/>
      <c r="C259" s="79"/>
      <c r="D259" s="79"/>
      <c r="E259" s="79"/>
      <c r="F259" s="79"/>
      <c r="G259" s="79"/>
      <c r="H259" s="79"/>
    </row>
    <row r="260" spans="1:8" ht="16.5" thickTop="1" thickBot="1" x14ac:dyDescent="0.3">
      <c r="A260" s="1"/>
      <c r="B260" s="155"/>
      <c r="C260" s="124" t="s">
        <v>311</v>
      </c>
      <c r="D260" s="125"/>
      <c r="E260" s="675">
        <v>357590.8</v>
      </c>
      <c r="F260" s="675"/>
      <c r="G260" s="156" t="s">
        <v>31</v>
      </c>
      <c r="H260" s="128"/>
    </row>
    <row r="261" spans="1:8" ht="16.5" thickTop="1" thickBot="1" x14ac:dyDescent="0.3">
      <c r="A261" s="1"/>
      <c r="B261" s="157" t="s">
        <v>113</v>
      </c>
      <c r="C261" s="158"/>
      <c r="D261" s="159"/>
      <c r="E261" s="160">
        <v>6.47</v>
      </c>
      <c r="F261" s="161" t="s">
        <v>114</v>
      </c>
      <c r="G261" s="131"/>
      <c r="H261" s="162"/>
    </row>
    <row r="262" spans="1:8" ht="15.75" thickTop="1" x14ac:dyDescent="0.25">
      <c r="A262" s="1"/>
      <c r="B262" s="79"/>
      <c r="C262" s="79"/>
      <c r="D262" s="79"/>
      <c r="E262" s="79"/>
      <c r="F262" s="79"/>
      <c r="G262" s="79"/>
      <c r="H262" s="79"/>
    </row>
    <row r="263" spans="1:8" x14ac:dyDescent="0.25">
      <c r="A263" s="163"/>
      <c r="B263" s="120" t="s">
        <v>123</v>
      </c>
      <c r="C263" s="164"/>
      <c r="D263" s="154"/>
      <c r="E263" s="85"/>
      <c r="F263" s="85"/>
      <c r="G263" s="85"/>
      <c r="H263" s="85"/>
    </row>
    <row r="264" spans="1:8" x14ac:dyDescent="0.25">
      <c r="A264" s="119"/>
      <c r="B264" s="59"/>
      <c r="C264" s="563" t="s">
        <v>116</v>
      </c>
      <c r="D264" s="563"/>
      <c r="E264" s="563"/>
      <c r="F264" s="563"/>
      <c r="G264" s="563"/>
      <c r="H264" s="165"/>
    </row>
    <row r="265" spans="1:8" x14ac:dyDescent="0.25">
      <c r="A265" s="119"/>
      <c r="B265" s="166" t="s">
        <v>117</v>
      </c>
      <c r="D265" s="166" t="s">
        <v>118</v>
      </c>
      <c r="F265" s="166" t="s">
        <v>119</v>
      </c>
      <c r="H265" s="166" t="s">
        <v>120</v>
      </c>
    </row>
    <row r="266" spans="1:8" x14ac:dyDescent="0.25">
      <c r="A266" s="119"/>
      <c r="B266" s="167">
        <v>503</v>
      </c>
      <c r="C266" s="78"/>
      <c r="D266" s="167">
        <v>85</v>
      </c>
      <c r="E266" s="78"/>
      <c r="F266" s="168">
        <v>236</v>
      </c>
      <c r="G266" s="175"/>
      <c r="H266" s="167">
        <v>321</v>
      </c>
    </row>
    <row r="267" spans="1:8" x14ac:dyDescent="0.25">
      <c r="A267" s="119"/>
      <c r="B267" s="167"/>
      <c r="C267" s="78"/>
      <c r="D267" s="167"/>
      <c r="E267" s="78"/>
      <c r="F267" s="168"/>
      <c r="G267" s="175"/>
      <c r="H267" s="167"/>
    </row>
    <row r="268" spans="1:8" x14ac:dyDescent="0.25">
      <c r="A268" s="119"/>
      <c r="B268" s="167"/>
      <c r="C268" s="78"/>
      <c r="D268" s="167"/>
      <c r="E268" s="78"/>
      <c r="F268" s="168"/>
      <c r="G268" s="175"/>
      <c r="H268" s="167"/>
    </row>
    <row r="269" spans="1:8" x14ac:dyDescent="0.25">
      <c r="A269" s="119"/>
      <c r="B269" s="167"/>
      <c r="C269" s="78"/>
      <c r="D269" s="167"/>
      <c r="E269" s="78"/>
      <c r="F269" s="168"/>
      <c r="G269" s="175"/>
      <c r="H269" s="167"/>
    </row>
    <row r="270" spans="1:8" ht="15.75" x14ac:dyDescent="0.25">
      <c r="A270" s="176" t="s">
        <v>264</v>
      </c>
      <c r="B270" s="360"/>
      <c r="C270" s="361"/>
      <c r="D270" s="361"/>
      <c r="E270" s="362"/>
      <c r="F270" s="361"/>
      <c r="G270" s="175"/>
      <c r="H270" s="167"/>
    </row>
    <row r="271" spans="1:8" x14ac:dyDescent="0.25">
      <c r="A271" s="363"/>
      <c r="B271" s="360"/>
      <c r="C271" s="361"/>
      <c r="D271" s="361"/>
      <c r="E271" s="362"/>
      <c r="F271" s="361"/>
      <c r="G271" s="175"/>
      <c r="H271" s="167"/>
    </row>
    <row r="272" spans="1:8" x14ac:dyDescent="0.25">
      <c r="A272" s="363" t="s">
        <v>265</v>
      </c>
      <c r="B272" s="360"/>
      <c r="C272" s="361"/>
      <c r="D272" s="361"/>
      <c r="E272" s="362"/>
      <c r="F272" s="361"/>
      <c r="G272" s="175"/>
      <c r="H272" s="167"/>
    </row>
    <row r="273" spans="1:9" ht="15.75" thickBot="1" x14ac:dyDescent="0.3">
      <c r="A273" s="363" t="s">
        <v>266</v>
      </c>
      <c r="B273" s="360"/>
      <c r="C273" s="361"/>
      <c r="D273" s="361"/>
      <c r="E273" s="362"/>
      <c r="F273" s="361"/>
      <c r="G273" s="175"/>
      <c r="H273" s="167"/>
    </row>
    <row r="274" spans="1:9" ht="15.75" thickBot="1" x14ac:dyDescent="0.3">
      <c r="A274" s="564" t="s">
        <v>267</v>
      </c>
      <c r="B274" s="565"/>
      <c r="C274" s="566"/>
      <c r="D274" s="364"/>
      <c r="E274" s="365"/>
      <c r="G274" s="175"/>
      <c r="H274" s="167"/>
    </row>
    <row r="275" spans="1:9" ht="15.75" thickBot="1" x14ac:dyDescent="0.3">
      <c r="A275" s="366" t="s">
        <v>268</v>
      </c>
      <c r="B275" s="367" t="s">
        <v>269</v>
      </c>
      <c r="C275" s="368" t="s">
        <v>124</v>
      </c>
      <c r="E275" s="365"/>
      <c r="F275" s="369"/>
      <c r="G275" s="175"/>
      <c r="H275" s="167"/>
    </row>
    <row r="276" spans="1:9" ht="15.75" thickBot="1" x14ac:dyDescent="0.3">
      <c r="A276" s="370">
        <v>0.1</v>
      </c>
      <c r="B276" s="371">
        <v>0.2</v>
      </c>
      <c r="C276" s="372">
        <v>0.15</v>
      </c>
      <c r="E276" s="362"/>
      <c r="F276" s="361"/>
      <c r="G276" s="175"/>
      <c r="H276" s="167"/>
    </row>
    <row r="277" spans="1:9" x14ac:dyDescent="0.25">
      <c r="A277" s="363"/>
      <c r="B277" s="360"/>
      <c r="C277" s="361"/>
      <c r="D277" s="361"/>
      <c r="E277" s="362"/>
      <c r="F277" s="361"/>
      <c r="G277" s="175"/>
      <c r="H277" s="167"/>
    </row>
    <row r="278" spans="1:9" ht="15.75" thickBot="1" x14ac:dyDescent="0.3">
      <c r="A278" s="373" t="s">
        <v>3</v>
      </c>
      <c r="B278" s="374"/>
      <c r="C278" s="375"/>
      <c r="D278" s="376"/>
      <c r="E278" s="377"/>
      <c r="F278" s="378"/>
      <c r="G278" s="175"/>
      <c r="H278" s="167"/>
    </row>
    <row r="279" spans="1:9" x14ac:dyDescent="0.25">
      <c r="A279" s="567" t="s">
        <v>270</v>
      </c>
      <c r="B279" s="568"/>
      <c r="C279" s="569"/>
      <c r="D279" s="379"/>
      <c r="E279" s="380"/>
      <c r="F279" s="378"/>
      <c r="G279" s="175"/>
      <c r="H279" s="167"/>
    </row>
    <row r="280" spans="1:9" ht="15.75" thickBot="1" x14ac:dyDescent="0.3">
      <c r="A280" s="570"/>
      <c r="B280" s="571"/>
      <c r="C280" s="572"/>
      <c r="D280" s="381"/>
      <c r="E280" s="380"/>
      <c r="F280" s="378" t="s">
        <v>125</v>
      </c>
      <c r="G280" s="175"/>
      <c r="H280" s="167"/>
    </row>
    <row r="281" spans="1:9" x14ac:dyDescent="0.25">
      <c r="A281" s="382" t="s">
        <v>271</v>
      </c>
      <c r="B281" s="360"/>
      <c r="C281" s="393">
        <v>227672.37</v>
      </c>
      <c r="D281" s="180" t="s">
        <v>295</v>
      </c>
      <c r="E281" s="380"/>
      <c r="F281" s="378"/>
      <c r="G281" s="175"/>
      <c r="H281" s="167"/>
    </row>
    <row r="282" spans="1:9" x14ac:dyDescent="0.25">
      <c r="A282" s="383" t="s">
        <v>272</v>
      </c>
      <c r="B282" s="384"/>
      <c r="C282" s="462">
        <v>7344.27</v>
      </c>
      <c r="D282" s="180" t="s">
        <v>295</v>
      </c>
      <c r="E282" s="380"/>
      <c r="F282" s="378"/>
      <c r="G282" s="175"/>
      <c r="H282" s="167"/>
    </row>
    <row r="283" spans="1:9" ht="15.75" thickBot="1" x14ac:dyDescent="0.3">
      <c r="A283" s="385" t="s">
        <v>273</v>
      </c>
      <c r="B283" s="386"/>
      <c r="C283" s="394">
        <v>85</v>
      </c>
      <c r="D283" s="180" t="s">
        <v>296</v>
      </c>
      <c r="E283" s="180"/>
      <c r="F283" s="181"/>
      <c r="G283" s="175"/>
      <c r="H283" s="167"/>
    </row>
    <row r="284" spans="1:9" x14ac:dyDescent="0.25">
      <c r="A284" s="119"/>
      <c r="B284" s="167"/>
      <c r="C284" s="78"/>
      <c r="D284" s="167"/>
      <c r="E284" s="78"/>
      <c r="F284" s="168"/>
      <c r="G284" s="175"/>
      <c r="H284" s="167"/>
    </row>
    <row r="285" spans="1:9" x14ac:dyDescent="0.25">
      <c r="A285" s="119"/>
      <c r="B285" s="167"/>
      <c r="C285" s="78"/>
      <c r="D285" s="167"/>
      <c r="E285" s="78"/>
      <c r="F285" s="168"/>
      <c r="G285" s="175"/>
      <c r="H285" s="167"/>
    </row>
    <row r="286" spans="1:9" x14ac:dyDescent="0.25">
      <c r="A286" s="119"/>
      <c r="B286" s="167"/>
      <c r="C286" s="78"/>
      <c r="D286" s="167"/>
      <c r="E286" s="78"/>
      <c r="F286" s="168"/>
      <c r="G286" s="175"/>
      <c r="H286" s="167"/>
    </row>
    <row r="287" spans="1:9" x14ac:dyDescent="0.25">
      <c r="A287" s="73"/>
      <c r="B287" s="183"/>
      <c r="C287" s="184"/>
      <c r="D287" s="180"/>
      <c r="E287" s="180"/>
      <c r="F287" s="181"/>
      <c r="G287" s="179"/>
      <c r="H287" s="179"/>
      <c r="I287" s="182"/>
    </row>
    <row r="288" spans="1:9" x14ac:dyDescent="0.25">
      <c r="A288" s="73"/>
      <c r="B288" s="183"/>
      <c r="C288" s="184"/>
      <c r="D288" s="180"/>
      <c r="E288" s="180"/>
      <c r="F288" s="181"/>
      <c r="G288" s="179"/>
      <c r="H288" s="179"/>
      <c r="I288" s="182"/>
    </row>
    <row r="289" spans="1:9" ht="18.75" x14ac:dyDescent="0.3">
      <c r="A289" s="7" t="s">
        <v>126</v>
      </c>
      <c r="B289" s="1"/>
      <c r="C289" s="1"/>
      <c r="D289" s="1"/>
      <c r="E289" s="1"/>
      <c r="F289" s="1"/>
      <c r="G289" s="1"/>
      <c r="H289" s="165"/>
    </row>
    <row r="290" spans="1:9" ht="15.75" thickBot="1" x14ac:dyDescent="0.3">
      <c r="A290" s="55" t="s">
        <v>127</v>
      </c>
      <c r="B290" s="1"/>
      <c r="C290" s="1"/>
      <c r="D290" s="1"/>
      <c r="E290" s="1"/>
      <c r="F290" s="1"/>
      <c r="G290" s="1"/>
      <c r="H290" s="165"/>
    </row>
    <row r="291" spans="1:9" ht="15.75" thickBot="1" x14ac:dyDescent="0.3">
      <c r="A291" s="573" t="s">
        <v>128</v>
      </c>
      <c r="B291" s="574"/>
      <c r="C291" s="574"/>
      <c r="D291" s="574"/>
      <c r="E291" s="575"/>
      <c r="F291" s="185" t="s">
        <v>129</v>
      </c>
      <c r="G291" s="186" t="s">
        <v>130</v>
      </c>
      <c r="H291" s="185" t="s">
        <v>131</v>
      </c>
      <c r="I291" s="187" t="s">
        <v>132</v>
      </c>
    </row>
    <row r="292" spans="1:9" x14ac:dyDescent="0.25">
      <c r="A292" s="188" t="s">
        <v>133</v>
      </c>
      <c r="B292" s="189"/>
      <c r="C292" s="189"/>
      <c r="D292" s="189"/>
      <c r="E292" s="189"/>
      <c r="F292" s="190">
        <v>198</v>
      </c>
      <c r="G292" s="133">
        <v>130</v>
      </c>
      <c r="H292" s="191">
        <v>26</v>
      </c>
      <c r="I292" s="192">
        <f>F292+G292+H292</f>
        <v>354</v>
      </c>
    </row>
    <row r="293" spans="1:9" x14ac:dyDescent="0.25">
      <c r="A293" s="193" t="s">
        <v>134</v>
      </c>
      <c r="B293" s="194"/>
      <c r="C293" s="194"/>
      <c r="D293" s="194"/>
      <c r="E293" s="194"/>
      <c r="F293" s="195"/>
      <c r="G293" s="196"/>
      <c r="H293" s="197"/>
      <c r="I293" s="198" t="s">
        <v>3</v>
      </c>
    </row>
    <row r="294" spans="1:9" x14ac:dyDescent="0.25">
      <c r="A294" s="199" t="s">
        <v>135</v>
      </c>
      <c r="B294" s="200"/>
      <c r="C294" s="200"/>
      <c r="D294" s="200"/>
      <c r="E294" s="200"/>
      <c r="F294" s="201">
        <v>78</v>
      </c>
      <c r="G294" s="202">
        <v>96</v>
      </c>
      <c r="H294" s="203"/>
      <c r="I294" s="198">
        <f>F294+G294+H294</f>
        <v>174</v>
      </c>
    </row>
    <row r="295" spans="1:9" x14ac:dyDescent="0.25">
      <c r="A295" s="193" t="s">
        <v>136</v>
      </c>
      <c r="B295" s="194"/>
      <c r="C295" s="194"/>
      <c r="D295" s="194"/>
      <c r="E295" s="194"/>
      <c r="F295" s="195"/>
      <c r="G295" s="196"/>
      <c r="H295" s="197"/>
      <c r="I295" s="204"/>
    </row>
    <row r="296" spans="1:9" x14ac:dyDescent="0.25">
      <c r="A296" s="205" t="s">
        <v>137</v>
      </c>
      <c r="B296" s="206"/>
      <c r="C296" s="206"/>
      <c r="D296" s="206"/>
      <c r="E296" s="206"/>
      <c r="F296" s="207">
        <v>4</v>
      </c>
      <c r="G296" s="202">
        <v>3</v>
      </c>
      <c r="H296" s="203"/>
      <c r="I296" s="198">
        <f t="shared" ref="I296:I304" si="0">F296+G296+H296</f>
        <v>7</v>
      </c>
    </row>
    <row r="297" spans="1:9" x14ac:dyDescent="0.25">
      <c r="A297" s="208" t="s">
        <v>138</v>
      </c>
      <c r="B297" s="209"/>
      <c r="C297" s="209"/>
      <c r="D297" s="209"/>
      <c r="E297" s="209"/>
      <c r="F297" s="210">
        <v>7</v>
      </c>
      <c r="G297" s="211">
        <v>4</v>
      </c>
      <c r="H297" s="212">
        <v>2</v>
      </c>
      <c r="I297" s="213">
        <f>F297+G297+H297</f>
        <v>13</v>
      </c>
    </row>
    <row r="298" spans="1:9" x14ac:dyDescent="0.25">
      <c r="A298" s="214" t="s">
        <v>139</v>
      </c>
      <c r="B298" s="209"/>
      <c r="C298" s="209"/>
      <c r="D298" s="209"/>
      <c r="E298" s="209"/>
      <c r="F298" s="210">
        <v>5</v>
      </c>
      <c r="G298" s="211">
        <v>2</v>
      </c>
      <c r="H298" s="212"/>
      <c r="I298" s="198">
        <f>F298+G298+H298</f>
        <v>7</v>
      </c>
    </row>
    <row r="299" spans="1:9" x14ac:dyDescent="0.25">
      <c r="A299" s="208" t="s">
        <v>140</v>
      </c>
      <c r="B299" s="209"/>
      <c r="C299" s="209"/>
      <c r="D299" s="209"/>
      <c r="E299" s="209"/>
      <c r="F299" s="210">
        <v>9</v>
      </c>
      <c r="G299" s="211">
        <v>9</v>
      </c>
      <c r="H299" s="212">
        <v>1</v>
      </c>
      <c r="I299" s="215">
        <f t="shared" si="0"/>
        <v>19</v>
      </c>
    </row>
    <row r="300" spans="1:9" x14ac:dyDescent="0.25">
      <c r="A300" s="208" t="s">
        <v>141</v>
      </c>
      <c r="B300" s="209"/>
      <c r="C300" s="209"/>
      <c r="D300" s="209"/>
      <c r="E300" s="209"/>
      <c r="F300" s="210">
        <v>32</v>
      </c>
      <c r="G300" s="211">
        <v>11</v>
      </c>
      <c r="H300" s="212">
        <v>4</v>
      </c>
      <c r="I300" s="215">
        <f t="shared" si="0"/>
        <v>47</v>
      </c>
    </row>
    <row r="301" spans="1:9" x14ac:dyDescent="0.25">
      <c r="A301" s="208" t="s">
        <v>386</v>
      </c>
      <c r="B301" s="209"/>
      <c r="C301" s="209"/>
      <c r="D301" s="209"/>
      <c r="E301" s="209"/>
      <c r="F301" s="201">
        <v>3</v>
      </c>
      <c r="G301" s="202"/>
      <c r="H301" s="203">
        <v>6</v>
      </c>
      <c r="I301" s="396">
        <f>F301+G301</f>
        <v>3</v>
      </c>
    </row>
    <row r="302" spans="1:9" x14ac:dyDescent="0.25">
      <c r="A302" s="208" t="s">
        <v>387</v>
      </c>
      <c r="B302" s="209"/>
      <c r="C302" s="209"/>
      <c r="D302" s="209"/>
      <c r="E302" s="209"/>
      <c r="F302" s="201"/>
      <c r="G302" s="202">
        <v>1</v>
      </c>
      <c r="H302" s="203"/>
      <c r="I302" s="396">
        <f>F302+G302</f>
        <v>1</v>
      </c>
    </row>
    <row r="303" spans="1:9" x14ac:dyDescent="0.25">
      <c r="A303" s="553" t="s">
        <v>142</v>
      </c>
      <c r="B303" s="554"/>
      <c r="C303" s="554"/>
      <c r="D303" s="554"/>
      <c r="E303" s="555"/>
      <c r="F303" s="201">
        <v>4</v>
      </c>
      <c r="G303" s="202"/>
      <c r="H303" s="203">
        <v>1</v>
      </c>
      <c r="I303" s="216">
        <f>F303+G303+H303</f>
        <v>5</v>
      </c>
    </row>
    <row r="304" spans="1:9" x14ac:dyDescent="0.25">
      <c r="A304" s="217" t="s">
        <v>143</v>
      </c>
      <c r="B304" s="218"/>
      <c r="C304" s="218"/>
      <c r="D304" s="218" t="s">
        <v>144</v>
      </c>
      <c r="E304" s="218"/>
      <c r="F304" s="219">
        <v>96</v>
      </c>
      <c r="G304" s="220">
        <v>53</v>
      </c>
      <c r="H304" s="221">
        <v>2</v>
      </c>
      <c r="I304" s="222">
        <f t="shared" si="0"/>
        <v>151</v>
      </c>
    </row>
    <row r="305" spans="1:14" x14ac:dyDescent="0.25">
      <c r="A305" s="217" t="s">
        <v>261</v>
      </c>
      <c r="B305" s="218"/>
      <c r="C305" s="218"/>
      <c r="D305" s="218"/>
      <c r="E305" s="218"/>
      <c r="F305" s="223">
        <v>4</v>
      </c>
      <c r="G305" s="224">
        <v>1</v>
      </c>
      <c r="H305" s="225"/>
      <c r="I305" s="226">
        <f>F305+G305</f>
        <v>5</v>
      </c>
    </row>
    <row r="306" spans="1:14" x14ac:dyDescent="0.25">
      <c r="A306" s="217" t="s">
        <v>306</v>
      </c>
      <c r="B306" s="218"/>
      <c r="C306" s="218"/>
      <c r="D306" s="218"/>
      <c r="E306" s="218"/>
      <c r="F306" s="223"/>
      <c r="G306" s="224">
        <v>1</v>
      </c>
      <c r="H306" s="225"/>
      <c r="I306" s="226">
        <f>F306+G306</f>
        <v>1</v>
      </c>
    </row>
    <row r="307" spans="1:14" x14ac:dyDescent="0.25">
      <c r="A307" s="217" t="s">
        <v>308</v>
      </c>
      <c r="B307" s="218"/>
      <c r="C307" s="218"/>
      <c r="D307" s="218"/>
      <c r="E307" s="218"/>
      <c r="F307" s="223">
        <v>1</v>
      </c>
      <c r="G307" s="224"/>
      <c r="H307" s="225"/>
      <c r="I307" s="226">
        <f>F307+G307</f>
        <v>1</v>
      </c>
    </row>
    <row r="308" spans="1:14" x14ac:dyDescent="0.25">
      <c r="A308" s="556" t="s">
        <v>388</v>
      </c>
      <c r="B308" s="557"/>
      <c r="C308" s="557"/>
      <c r="D308" s="557"/>
      <c r="E308" s="558"/>
      <c r="F308" s="223">
        <v>4</v>
      </c>
      <c r="G308" s="224"/>
      <c r="H308" s="225"/>
      <c r="I308" s="226">
        <f>F308</f>
        <v>4</v>
      </c>
    </row>
    <row r="309" spans="1:14" x14ac:dyDescent="0.25">
      <c r="A309" s="556" t="s">
        <v>260</v>
      </c>
      <c r="B309" s="557"/>
      <c r="C309" s="557"/>
      <c r="D309" s="557"/>
      <c r="E309" s="558"/>
      <c r="F309" s="223">
        <v>2</v>
      </c>
      <c r="G309" s="224">
        <v>2</v>
      </c>
      <c r="H309" s="225"/>
      <c r="I309" s="226">
        <f>F309+G309+H309</f>
        <v>4</v>
      </c>
    </row>
    <row r="310" spans="1:14" ht="39.75" customHeight="1" x14ac:dyDescent="0.25">
      <c r="A310" s="556" t="s">
        <v>389</v>
      </c>
      <c r="B310" s="557"/>
      <c r="C310" s="557"/>
      <c r="D310" s="557"/>
      <c r="E310" s="558"/>
      <c r="F310" s="686" t="s">
        <v>390</v>
      </c>
      <c r="G310" s="224"/>
      <c r="H310" s="225"/>
      <c r="I310" s="687" t="str">
        <f>F310</f>
        <v xml:space="preserve">72.80               2.0 </v>
      </c>
    </row>
    <row r="311" spans="1:14" ht="54" customHeight="1" x14ac:dyDescent="0.25">
      <c r="A311" s="503" t="s">
        <v>391</v>
      </c>
      <c r="B311" s="504"/>
      <c r="C311" s="504"/>
      <c r="D311" s="504"/>
      <c r="E311" s="505"/>
      <c r="F311" s="441" t="s">
        <v>392</v>
      </c>
      <c r="G311" s="220"/>
      <c r="H311" s="221"/>
      <c r="I311" s="442" t="str">
        <f>F311</f>
        <v>36.0                134.0</v>
      </c>
      <c r="J311" s="351"/>
      <c r="K311" s="351"/>
      <c r="L311" s="351"/>
      <c r="M311" s="351"/>
      <c r="N311" s="351"/>
    </row>
    <row r="312" spans="1:14" ht="26.25" customHeight="1" thickBot="1" x14ac:dyDescent="0.3">
      <c r="A312" s="559" t="s">
        <v>393</v>
      </c>
      <c r="B312" s="560"/>
      <c r="C312" s="560"/>
      <c r="D312" s="560"/>
      <c r="E312" s="561"/>
      <c r="F312" s="467">
        <v>13</v>
      </c>
      <c r="G312" s="468"/>
      <c r="H312" s="469"/>
      <c r="I312" s="470">
        <f>F312</f>
        <v>13</v>
      </c>
      <c r="J312" s="351"/>
      <c r="K312" s="351"/>
      <c r="L312" s="351"/>
      <c r="M312" s="351"/>
      <c r="N312" s="351"/>
    </row>
    <row r="313" spans="1:14" x14ac:dyDescent="0.25">
      <c r="A313" s="33"/>
      <c r="B313" s="33"/>
      <c r="C313" s="33"/>
      <c r="D313" s="33"/>
      <c r="E313" s="33"/>
      <c r="F313" s="228"/>
      <c r="G313" s="33"/>
      <c r="H313" s="165"/>
      <c r="I313" s="229"/>
    </row>
    <row r="314" spans="1:14" ht="15.75" thickBot="1" x14ac:dyDescent="0.3">
      <c r="A314" s="59" t="s">
        <v>145</v>
      </c>
      <c r="B314" s="33"/>
      <c r="C314" s="33"/>
      <c r="D314" s="33"/>
      <c r="E314" s="33"/>
      <c r="F314" s="133"/>
      <c r="G314" s="1" t="s">
        <v>125</v>
      </c>
      <c r="H314" s="1"/>
    </row>
    <row r="315" spans="1:14" ht="15.75" thickBot="1" x14ac:dyDescent="0.3">
      <c r="A315" s="230" t="s">
        <v>146</v>
      </c>
      <c r="B315" s="231" t="s">
        <v>147</v>
      </c>
      <c r="C315" s="232"/>
      <c r="D315" s="485"/>
      <c r="G315" s="485"/>
    </row>
    <row r="316" spans="1:14" ht="17.25" thickBot="1" x14ac:dyDescent="0.3">
      <c r="A316" s="497" t="s">
        <v>301</v>
      </c>
      <c r="B316" s="498">
        <v>1.4</v>
      </c>
      <c r="C316" s="165" t="s">
        <v>345</v>
      </c>
      <c r="D316" s="492"/>
      <c r="G316" s="492"/>
    </row>
    <row r="317" spans="1:14" ht="17.25" thickBot="1" x14ac:dyDescent="0.3">
      <c r="A317" s="471" t="s">
        <v>148</v>
      </c>
      <c r="B317" s="472">
        <v>43.52</v>
      </c>
      <c r="C317" s="72" t="s">
        <v>81</v>
      </c>
      <c r="D317" s="485"/>
      <c r="G317" s="485"/>
    </row>
    <row r="318" spans="1:14" x14ac:dyDescent="0.25">
      <c r="A318" s="233"/>
      <c r="B318" s="485"/>
      <c r="C318" s="33"/>
      <c r="D318" s="33"/>
      <c r="G318" s="33"/>
    </row>
    <row r="319" spans="1:14" x14ac:dyDescent="0.25">
      <c r="A319" s="233"/>
      <c r="B319" s="496"/>
      <c r="C319" s="33"/>
      <c r="D319" s="33"/>
      <c r="G319" s="33"/>
    </row>
    <row r="320" spans="1:14" x14ac:dyDescent="0.25">
      <c r="A320" s="234"/>
      <c r="B320" s="234"/>
      <c r="C320" s="235"/>
      <c r="D320" s="133"/>
      <c r="E320" s="178"/>
      <c r="F320" s="177"/>
      <c r="G320" s="177"/>
      <c r="H320" s="33"/>
      <c r="I320" s="117"/>
    </row>
    <row r="321" spans="1:12" ht="18.75" x14ac:dyDescent="0.3">
      <c r="A321" s="236" t="s">
        <v>150</v>
      </c>
      <c r="B321" s="32"/>
      <c r="C321" s="32"/>
      <c r="D321" s="1"/>
      <c r="E321" s="1"/>
      <c r="F321" s="1" t="s">
        <v>3</v>
      </c>
      <c r="G321" s="1"/>
      <c r="H321" s="1"/>
    </row>
    <row r="322" spans="1:12" ht="18.75" x14ac:dyDescent="0.3">
      <c r="A322" s="236"/>
      <c r="B322" s="32"/>
      <c r="C322" s="32"/>
      <c r="D322" s="1"/>
      <c r="E322" s="1"/>
      <c r="F322" s="1"/>
      <c r="G322" s="1"/>
      <c r="H322" s="1"/>
    </row>
    <row r="323" spans="1:12" x14ac:dyDescent="0.25">
      <c r="A323" s="243"/>
      <c r="B323" s="241"/>
      <c r="C323" s="241"/>
      <c r="D323" s="241"/>
      <c r="E323" s="341"/>
      <c r="F323" s="342"/>
      <c r="G323" s="241"/>
      <c r="H323" s="241"/>
      <c r="I323" s="117"/>
      <c r="J323" s="117"/>
      <c r="K323" s="350"/>
      <c r="L323" s="117"/>
    </row>
    <row r="324" spans="1:12" x14ac:dyDescent="0.25">
      <c r="A324" s="243"/>
      <c r="B324" s="241"/>
      <c r="C324" s="241"/>
      <c r="D324" s="241"/>
      <c r="E324" s="341"/>
      <c r="F324" s="342"/>
      <c r="G324" s="241"/>
      <c r="H324" s="241"/>
      <c r="I324" s="117"/>
      <c r="J324" s="117"/>
      <c r="K324" s="350"/>
      <c r="L324" s="117"/>
    </row>
    <row r="325" spans="1:12" ht="16.5" thickBot="1" x14ac:dyDescent="0.3">
      <c r="A325" s="237" t="s">
        <v>299</v>
      </c>
      <c r="B325" s="32"/>
      <c r="C325" s="32"/>
      <c r="D325" s="1"/>
      <c r="E325" s="1"/>
      <c r="F325" s="1"/>
      <c r="G325" s="1"/>
      <c r="H325" s="1"/>
      <c r="K325" s="350"/>
      <c r="L325" s="117"/>
    </row>
    <row r="326" spans="1:12" x14ac:dyDescent="0.25">
      <c r="A326" s="594" t="s">
        <v>92</v>
      </c>
      <c r="B326" s="595"/>
      <c r="C326" s="595"/>
      <c r="D326" s="595"/>
      <c r="E326" s="598" t="s">
        <v>147</v>
      </c>
      <c r="F326" s="600" t="s">
        <v>149</v>
      </c>
      <c r="G326" s="601"/>
      <c r="H326" s="602"/>
      <c r="I326" s="576" t="s">
        <v>256</v>
      </c>
      <c r="J326" s="578"/>
      <c r="K326" s="350"/>
      <c r="L326" s="117"/>
    </row>
    <row r="327" spans="1:12" ht="15.75" thickBot="1" x14ac:dyDescent="0.3">
      <c r="A327" s="596"/>
      <c r="B327" s="597"/>
      <c r="C327" s="597"/>
      <c r="D327" s="597"/>
      <c r="E327" s="599"/>
      <c r="F327" s="603"/>
      <c r="G327" s="604"/>
      <c r="H327" s="605"/>
      <c r="I327" s="577"/>
      <c r="J327" s="579"/>
      <c r="K327" s="350"/>
      <c r="L327" s="117"/>
    </row>
    <row r="328" spans="1:12" x14ac:dyDescent="0.25">
      <c r="A328" s="353" t="s">
        <v>288</v>
      </c>
      <c r="B328" s="354"/>
      <c r="C328" s="354"/>
      <c r="D328" s="457"/>
      <c r="E328" s="355"/>
      <c r="F328" s="239" t="s">
        <v>379</v>
      </c>
      <c r="G328" s="238"/>
      <c r="H328" s="240"/>
      <c r="I328" s="356"/>
      <c r="J328" s="357"/>
      <c r="K328" s="350"/>
      <c r="L328" s="117"/>
    </row>
    <row r="329" spans="1:12" x14ac:dyDescent="0.25">
      <c r="A329" s="418" t="s">
        <v>289</v>
      </c>
      <c r="B329" s="241"/>
      <c r="C329" s="241"/>
      <c r="D329" s="421"/>
      <c r="E329" s="419" t="s">
        <v>378</v>
      </c>
      <c r="F329" s="420" t="s">
        <v>380</v>
      </c>
      <c r="G329" s="241"/>
      <c r="H329" s="421"/>
      <c r="I329" s="436" t="s">
        <v>381</v>
      </c>
      <c r="J329" s="423"/>
      <c r="K329" s="350"/>
      <c r="L329" s="117"/>
    </row>
    <row r="330" spans="1:12" x14ac:dyDescent="0.25">
      <c r="A330" s="424" t="s">
        <v>288</v>
      </c>
      <c r="B330" s="238"/>
      <c r="C330" s="238"/>
      <c r="D330" s="240"/>
      <c r="E330" s="425"/>
      <c r="F330" s="239" t="s">
        <v>394</v>
      </c>
      <c r="G330" s="238"/>
      <c r="H330" s="240"/>
      <c r="I330" s="426"/>
      <c r="J330" s="427"/>
      <c r="K330" s="350"/>
      <c r="L330" s="117"/>
    </row>
    <row r="331" spans="1:12" x14ac:dyDescent="0.25">
      <c r="A331" s="428" t="s">
        <v>289</v>
      </c>
      <c r="B331" s="429"/>
      <c r="C331" s="429"/>
      <c r="D331" s="432"/>
      <c r="E331" s="430" t="s">
        <v>382</v>
      </c>
      <c r="F331" s="431" t="s">
        <v>383</v>
      </c>
      <c r="G331" s="429"/>
      <c r="H331" s="432"/>
      <c r="I331" s="433" t="s">
        <v>381</v>
      </c>
      <c r="J331" s="434"/>
      <c r="K331" s="350"/>
      <c r="L331" s="117"/>
    </row>
    <row r="332" spans="1:12" x14ac:dyDescent="0.25">
      <c r="A332" s="418" t="s">
        <v>288</v>
      </c>
      <c r="B332" s="241"/>
      <c r="C332" s="241"/>
      <c r="D332" s="421"/>
      <c r="E332" s="419"/>
      <c r="F332" s="420" t="s">
        <v>385</v>
      </c>
      <c r="G332" s="241"/>
      <c r="H332" s="421"/>
      <c r="I332" s="422"/>
      <c r="J332" s="423"/>
      <c r="K332" s="350"/>
      <c r="L332" s="117"/>
    </row>
    <row r="333" spans="1:12" ht="15.75" thickBot="1" x14ac:dyDescent="0.3">
      <c r="A333" s="458" t="s">
        <v>289</v>
      </c>
      <c r="B333" s="437"/>
      <c r="C333" s="437"/>
      <c r="D333" s="438"/>
      <c r="E333" s="335" t="s">
        <v>384</v>
      </c>
      <c r="F333" s="242" t="s">
        <v>307</v>
      </c>
      <c r="G333" s="437"/>
      <c r="H333" s="438"/>
      <c r="I333" s="461" t="s">
        <v>381</v>
      </c>
      <c r="J333" s="439"/>
      <c r="K333" s="350"/>
      <c r="L333" s="117"/>
    </row>
    <row r="334" spans="1:12" x14ac:dyDescent="0.25">
      <c r="A334" s="243"/>
      <c r="B334" s="241"/>
      <c r="C334" s="241"/>
      <c r="D334" s="241"/>
      <c r="E334" s="341"/>
      <c r="F334" s="342"/>
      <c r="G334" s="241"/>
      <c r="H334" s="241"/>
      <c r="I334" s="117"/>
      <c r="J334" s="117"/>
      <c r="K334" s="350"/>
      <c r="L334" s="117"/>
    </row>
    <row r="335" spans="1:12" x14ac:dyDescent="0.25">
      <c r="A335" s="243"/>
      <c r="B335" s="241"/>
      <c r="C335" s="241"/>
      <c r="D335" s="241"/>
      <c r="E335" s="341"/>
      <c r="F335" s="342"/>
      <c r="G335" s="241"/>
      <c r="H335" s="241"/>
      <c r="I335" s="117"/>
      <c r="J335" s="117"/>
      <c r="K335" s="350"/>
      <c r="L335" s="117"/>
    </row>
    <row r="336" spans="1:12" x14ac:dyDescent="0.25">
      <c r="A336" s="243"/>
      <c r="B336" s="241"/>
      <c r="C336" s="241"/>
      <c r="D336" s="241"/>
      <c r="E336" s="341"/>
      <c r="F336" s="342"/>
      <c r="G336" s="241"/>
      <c r="H336" s="241"/>
      <c r="I336" s="117"/>
      <c r="J336" s="117"/>
      <c r="K336" s="350"/>
      <c r="L336" s="117"/>
    </row>
    <row r="337" spans="1:13" x14ac:dyDescent="0.25">
      <c r="A337" s="243"/>
      <c r="B337" s="241"/>
      <c r="C337" s="241"/>
      <c r="D337" s="241"/>
      <c r="E337" s="341"/>
      <c r="F337" s="342"/>
      <c r="G337" s="241"/>
      <c r="H337" s="241"/>
      <c r="I337" s="117"/>
      <c r="J337" s="117"/>
      <c r="K337" s="350"/>
      <c r="L337" s="117"/>
    </row>
    <row r="338" spans="1:13" x14ac:dyDescent="0.25">
      <c r="A338" s="243"/>
      <c r="B338" s="241"/>
      <c r="C338" s="241"/>
      <c r="D338" s="241"/>
      <c r="E338" s="341"/>
      <c r="F338" s="342"/>
      <c r="G338" s="241"/>
      <c r="H338" s="241"/>
      <c r="I338" s="117"/>
      <c r="J338" s="117"/>
      <c r="K338" s="350"/>
      <c r="L338" s="117"/>
    </row>
    <row r="339" spans="1:13" ht="18.75" x14ac:dyDescent="0.3">
      <c r="A339" s="7" t="s">
        <v>18</v>
      </c>
      <c r="B339" s="1"/>
      <c r="C339" s="1"/>
      <c r="D339" s="1"/>
      <c r="E339" s="1"/>
      <c r="F339" s="1"/>
      <c r="G339" s="1"/>
      <c r="H339" s="1"/>
    </row>
    <row r="340" spans="1:13" x14ac:dyDescent="0.25">
      <c r="A340" s="1"/>
      <c r="B340" s="1"/>
      <c r="C340" s="1"/>
      <c r="D340" s="1"/>
      <c r="E340" s="1"/>
      <c r="F340" s="1"/>
      <c r="G340" s="1"/>
      <c r="H340" s="1"/>
    </row>
    <row r="341" spans="1:13" x14ac:dyDescent="0.25">
      <c r="A341" s="55" t="s">
        <v>151</v>
      </c>
      <c r="B341" s="1"/>
      <c r="C341" s="1"/>
      <c r="D341" s="1"/>
      <c r="E341" s="1"/>
      <c r="F341" s="1"/>
      <c r="G341" s="1"/>
      <c r="H341" s="1"/>
    </row>
    <row r="342" spans="1:13" ht="15.75" thickBot="1" x14ac:dyDescent="0.3">
      <c r="A342" s="1"/>
      <c r="B342" s="1"/>
      <c r="C342" s="1"/>
      <c r="D342" s="1"/>
      <c r="E342" s="1"/>
      <c r="F342" s="1"/>
      <c r="G342" s="1"/>
      <c r="H342" s="1"/>
    </row>
    <row r="343" spans="1:13" ht="16.5" thickTop="1" thickBot="1" x14ac:dyDescent="0.3">
      <c r="A343" s="588" t="s">
        <v>92</v>
      </c>
      <c r="B343" s="589"/>
      <c r="C343" s="589"/>
      <c r="D343" s="590"/>
      <c r="E343" s="591" t="s">
        <v>147</v>
      </c>
      <c r="F343" s="592"/>
      <c r="G343" s="244"/>
      <c r="H343" s="1"/>
    </row>
    <row r="344" spans="1:13" x14ac:dyDescent="0.25">
      <c r="A344" s="245" t="s">
        <v>152</v>
      </c>
      <c r="B344" s="33"/>
      <c r="C344" s="33"/>
      <c r="D344" s="246"/>
      <c r="E344" s="247">
        <v>46</v>
      </c>
      <c r="F344" s="248" t="s">
        <v>153</v>
      </c>
      <c r="G344" s="244"/>
      <c r="H344" s="1"/>
    </row>
    <row r="345" spans="1:13" ht="15.75" thickBot="1" x14ac:dyDescent="0.3">
      <c r="A345" s="249" t="s">
        <v>154</v>
      </c>
      <c r="B345" s="209"/>
      <c r="C345" s="209"/>
      <c r="D345" s="250"/>
      <c r="E345" s="251">
        <v>64</v>
      </c>
      <c r="F345" s="252" t="s">
        <v>153</v>
      </c>
      <c r="G345" s="244"/>
      <c r="H345" s="1"/>
    </row>
    <row r="346" spans="1:13" ht="16.5" thickTop="1" thickBot="1" x14ac:dyDescent="0.3">
      <c r="A346" s="253"/>
      <c r="B346" s="253"/>
      <c r="C346" s="253"/>
      <c r="D346" s="254"/>
      <c r="E346" s="255">
        <f>SUM(E344:E345)</f>
        <v>110</v>
      </c>
      <c r="F346" s="256" t="s">
        <v>153</v>
      </c>
      <c r="G346" s="244"/>
      <c r="H346" s="1"/>
    </row>
    <row r="347" spans="1:13" ht="15.75" thickTop="1" x14ac:dyDescent="0.25">
      <c r="A347" s="1"/>
      <c r="B347" s="1"/>
      <c r="C347" s="1"/>
      <c r="D347" s="1"/>
      <c r="E347" s="1"/>
      <c r="F347" s="1"/>
      <c r="G347" s="1"/>
      <c r="H347" s="1"/>
    </row>
    <row r="348" spans="1:13" x14ac:dyDescent="0.25">
      <c r="A348" s="1"/>
      <c r="B348" s="1"/>
      <c r="C348" s="1"/>
      <c r="D348" s="1"/>
      <c r="E348" s="1"/>
      <c r="F348" s="1"/>
      <c r="G348" s="1"/>
      <c r="H348" s="1"/>
      <c r="M348" t="s">
        <v>3</v>
      </c>
    </row>
    <row r="349" spans="1:13" x14ac:dyDescent="0.25">
      <c r="A349" s="1"/>
      <c r="B349" s="1"/>
      <c r="C349" s="1"/>
      <c r="D349" s="1"/>
      <c r="E349" s="1"/>
      <c r="F349" s="1"/>
      <c r="G349" s="1"/>
      <c r="H349" s="1"/>
    </row>
    <row r="350" spans="1:13" x14ac:dyDescent="0.25">
      <c r="A350" s="55" t="s">
        <v>155</v>
      </c>
      <c r="B350" s="1"/>
      <c r="C350" s="1"/>
      <c r="D350" s="1"/>
      <c r="E350" s="1"/>
      <c r="F350" s="1"/>
      <c r="G350" s="1"/>
      <c r="H350" s="1"/>
    </row>
    <row r="351" spans="1:13" ht="15.75" thickBot="1" x14ac:dyDescent="0.3">
      <c r="A351" s="1"/>
      <c r="B351" s="1"/>
      <c r="C351" s="1"/>
      <c r="D351" s="1"/>
      <c r="E351" s="1"/>
      <c r="F351" s="1"/>
      <c r="G351" s="1"/>
      <c r="H351" s="1"/>
    </row>
    <row r="352" spans="1:13" ht="16.5" thickTop="1" thickBot="1" x14ac:dyDescent="0.3">
      <c r="A352" s="588" t="s">
        <v>92</v>
      </c>
      <c r="B352" s="589"/>
      <c r="C352" s="589"/>
      <c r="D352" s="590"/>
      <c r="E352" s="591" t="s">
        <v>147</v>
      </c>
      <c r="F352" s="592"/>
      <c r="G352" s="1"/>
      <c r="H352" s="1"/>
    </row>
    <row r="353" spans="1:9" x14ac:dyDescent="0.25">
      <c r="A353" s="245" t="s">
        <v>152</v>
      </c>
      <c r="B353" s="257"/>
      <c r="C353" s="257"/>
      <c r="D353" s="258"/>
      <c r="E353" s="248">
        <v>29</v>
      </c>
      <c r="F353" s="259" t="s">
        <v>156</v>
      </c>
      <c r="G353" s="1"/>
      <c r="H353" s="1"/>
    </row>
    <row r="354" spans="1:9" ht="15.75" thickBot="1" x14ac:dyDescent="0.3">
      <c r="A354" s="260" t="s">
        <v>154</v>
      </c>
      <c r="B354" s="261"/>
      <c r="C354" s="261"/>
      <c r="D354" s="250"/>
      <c r="E354" s="133">
        <v>25</v>
      </c>
      <c r="F354" s="262" t="s">
        <v>156</v>
      </c>
      <c r="G354" s="1"/>
      <c r="H354" s="1"/>
    </row>
    <row r="355" spans="1:9" ht="16.5" thickTop="1" thickBot="1" x14ac:dyDescent="0.3">
      <c r="A355" s="1"/>
      <c r="B355" s="1"/>
      <c r="C355" s="1"/>
      <c r="D355" s="263"/>
      <c r="E355" s="264">
        <f>SUM(E353:E354)</f>
        <v>54</v>
      </c>
      <c r="F355" s="265" t="s">
        <v>156</v>
      </c>
      <c r="G355" s="1"/>
      <c r="H355" s="1"/>
    </row>
    <row r="356" spans="1:9" ht="15.75" thickTop="1" x14ac:dyDescent="0.25">
      <c r="A356" s="1"/>
      <c r="B356" s="1"/>
      <c r="C356" s="1"/>
      <c r="D356" s="1"/>
      <c r="E356" s="1"/>
      <c r="F356" s="1"/>
      <c r="G356" s="1"/>
      <c r="H356" s="1"/>
    </row>
    <row r="357" spans="1:9" x14ac:dyDescent="0.25">
      <c r="A357" s="1"/>
      <c r="B357" s="1"/>
      <c r="C357" s="1"/>
      <c r="D357" s="1"/>
      <c r="E357" s="1"/>
      <c r="F357" s="1"/>
      <c r="G357" s="1"/>
      <c r="H357" s="1"/>
    </row>
    <row r="358" spans="1:9" x14ac:dyDescent="0.25">
      <c r="A358" s="1"/>
      <c r="B358" s="1"/>
      <c r="C358" s="1"/>
      <c r="D358" s="1"/>
      <c r="E358" s="1"/>
      <c r="F358" s="1"/>
      <c r="G358" s="1"/>
      <c r="H358" s="1"/>
    </row>
    <row r="359" spans="1:9" x14ac:dyDescent="0.25">
      <c r="A359" s="1"/>
      <c r="B359" s="1"/>
      <c r="C359" s="1"/>
      <c r="D359" s="1"/>
      <c r="E359" s="1"/>
      <c r="F359" s="1"/>
      <c r="G359" s="1"/>
      <c r="H359" s="1"/>
    </row>
    <row r="360" spans="1:9" ht="18.75" x14ac:dyDescent="0.3">
      <c r="A360" s="7" t="s">
        <v>157</v>
      </c>
      <c r="B360" s="1"/>
      <c r="C360" s="1"/>
      <c r="D360" s="1"/>
      <c r="E360" s="1" t="s">
        <v>3</v>
      </c>
      <c r="F360" s="1"/>
      <c r="G360" s="1"/>
      <c r="H360" s="1"/>
    </row>
    <row r="361" spans="1:9" ht="15.75" x14ac:dyDescent="0.25">
      <c r="A361" s="9" t="s">
        <v>158</v>
      </c>
      <c r="B361" s="1"/>
      <c r="C361" s="1"/>
      <c r="D361" s="1"/>
      <c r="E361" s="1"/>
      <c r="F361" s="1"/>
      <c r="G361" s="1"/>
      <c r="H361" s="1"/>
    </row>
    <row r="362" spans="1:9" ht="15.75" thickBot="1" x14ac:dyDescent="0.3">
      <c r="A362" s="55" t="s">
        <v>159</v>
      </c>
      <c r="B362" s="55"/>
      <c r="C362" s="1"/>
      <c r="D362" s="1"/>
      <c r="E362" s="1"/>
      <c r="F362" s="1"/>
      <c r="G362" s="1"/>
      <c r="H362" s="1"/>
    </row>
    <row r="363" spans="1:9" ht="15.75" thickBot="1" x14ac:dyDescent="0.3">
      <c r="A363" s="593" t="s">
        <v>160</v>
      </c>
      <c r="B363" s="593"/>
      <c r="C363" s="593" t="s">
        <v>161</v>
      </c>
      <c r="D363" s="593"/>
      <c r="E363" s="593"/>
      <c r="F363" s="593"/>
      <c r="G363" s="484" t="s">
        <v>147</v>
      </c>
      <c r="H363" s="580" t="s">
        <v>162</v>
      </c>
      <c r="I363" s="580"/>
    </row>
    <row r="364" spans="1:9" ht="15.75" thickBot="1" x14ac:dyDescent="0.3">
      <c r="A364" s="593"/>
      <c r="B364" s="593"/>
      <c r="C364" s="593"/>
      <c r="D364" s="593"/>
      <c r="E364" s="593"/>
      <c r="F364" s="593"/>
      <c r="G364" s="484" t="s">
        <v>163</v>
      </c>
      <c r="H364" s="580" t="s">
        <v>164</v>
      </c>
      <c r="I364" s="580"/>
    </row>
    <row r="365" spans="1:9" ht="15" customHeight="1" x14ac:dyDescent="0.25">
      <c r="A365" s="581" t="s">
        <v>294</v>
      </c>
      <c r="B365" s="582"/>
      <c r="C365" s="581" t="s">
        <v>314</v>
      </c>
      <c r="D365" s="583"/>
      <c r="E365" s="583"/>
      <c r="F365" s="582"/>
      <c r="G365" s="387">
        <v>30</v>
      </c>
      <c r="H365" s="584">
        <v>21902.080000000002</v>
      </c>
      <c r="I365" s="585"/>
    </row>
    <row r="366" spans="1:9" x14ac:dyDescent="0.25">
      <c r="A366" s="684">
        <v>21</v>
      </c>
      <c r="B366" s="685"/>
      <c r="C366" s="606" t="s">
        <v>315</v>
      </c>
      <c r="D366" s="608"/>
      <c r="E366" s="608"/>
      <c r="F366" s="607"/>
      <c r="G366" s="410">
        <v>72</v>
      </c>
      <c r="H366" s="586">
        <v>47884.12</v>
      </c>
      <c r="I366" s="587"/>
    </row>
    <row r="367" spans="1:9" x14ac:dyDescent="0.25">
      <c r="A367" s="630" t="s">
        <v>302</v>
      </c>
      <c r="B367" s="670"/>
      <c r="C367" s="606" t="s">
        <v>316</v>
      </c>
      <c r="D367" s="608"/>
      <c r="E367" s="608"/>
      <c r="F367" s="607"/>
      <c r="G367" s="410">
        <v>24</v>
      </c>
      <c r="H367" s="586">
        <v>19236.88</v>
      </c>
      <c r="I367" s="587"/>
    </row>
    <row r="368" spans="1:9" x14ac:dyDescent="0.25">
      <c r="A368" s="627" t="s">
        <v>290</v>
      </c>
      <c r="B368" s="629"/>
      <c r="C368" s="620" t="s">
        <v>317</v>
      </c>
      <c r="D368" s="621"/>
      <c r="E368" s="621"/>
      <c r="F368" s="622"/>
      <c r="G368" s="410">
        <v>60</v>
      </c>
      <c r="H368" s="586">
        <v>48436.94</v>
      </c>
      <c r="I368" s="587"/>
    </row>
    <row r="369" spans="1:9" x14ac:dyDescent="0.25">
      <c r="A369" s="606" t="s">
        <v>281</v>
      </c>
      <c r="B369" s="607"/>
      <c r="C369" s="620" t="s">
        <v>318</v>
      </c>
      <c r="D369" s="621"/>
      <c r="E369" s="621"/>
      <c r="F369" s="622"/>
      <c r="G369" s="410">
        <v>12</v>
      </c>
      <c r="H369" s="586">
        <v>9466.5300000000007</v>
      </c>
      <c r="I369" s="587"/>
    </row>
    <row r="370" spans="1:9" ht="15" customHeight="1" x14ac:dyDescent="0.25">
      <c r="A370" s="411" t="s">
        <v>293</v>
      </c>
      <c r="B370" s="412"/>
      <c r="C370" s="659" t="s">
        <v>319</v>
      </c>
      <c r="D370" s="660"/>
      <c r="E370" s="660"/>
      <c r="F370" s="661"/>
      <c r="G370" s="476">
        <v>36</v>
      </c>
      <c r="H370" s="586">
        <v>23790.15</v>
      </c>
      <c r="I370" s="587"/>
    </row>
    <row r="371" spans="1:9" ht="15" customHeight="1" x14ac:dyDescent="0.25">
      <c r="A371" s="400" t="s">
        <v>320</v>
      </c>
      <c r="B371" s="412"/>
      <c r="C371" s="662" t="s">
        <v>321</v>
      </c>
      <c r="D371" s="663"/>
      <c r="E371" s="663"/>
      <c r="F371" s="664"/>
      <c r="G371" s="476">
        <v>60</v>
      </c>
      <c r="H371" s="586">
        <v>40338.980000000003</v>
      </c>
      <c r="I371" s="587"/>
    </row>
    <row r="372" spans="1:9" ht="15" customHeight="1" x14ac:dyDescent="0.25">
      <c r="A372" s="606" t="s">
        <v>320</v>
      </c>
      <c r="B372" s="607"/>
      <c r="C372" s="606" t="s">
        <v>322</v>
      </c>
      <c r="D372" s="608"/>
      <c r="E372" s="608"/>
      <c r="F372" s="607"/>
      <c r="G372" s="410">
        <v>55</v>
      </c>
      <c r="H372" s="586">
        <v>36123.03</v>
      </c>
      <c r="I372" s="587"/>
    </row>
    <row r="373" spans="1:9" ht="15" customHeight="1" x14ac:dyDescent="0.25">
      <c r="A373" s="630" t="s">
        <v>323</v>
      </c>
      <c r="B373" s="631"/>
      <c r="C373" s="627" t="s">
        <v>324</v>
      </c>
      <c r="D373" s="628"/>
      <c r="E373" s="628"/>
      <c r="F373" s="629"/>
      <c r="G373" s="476">
        <v>24</v>
      </c>
      <c r="H373" s="586">
        <v>16002.83</v>
      </c>
      <c r="I373" s="587"/>
    </row>
    <row r="374" spans="1:9" x14ac:dyDescent="0.25">
      <c r="A374" s="465" t="s">
        <v>284</v>
      </c>
      <c r="B374" s="466"/>
      <c r="C374" s="627" t="s">
        <v>325</v>
      </c>
      <c r="D374" s="628"/>
      <c r="E374" s="628"/>
      <c r="F374" s="629"/>
      <c r="G374" s="415">
        <v>24</v>
      </c>
      <c r="H374" s="586">
        <v>16734.84</v>
      </c>
      <c r="I374" s="587"/>
    </row>
    <row r="375" spans="1:9" ht="15" customHeight="1" x14ac:dyDescent="0.25">
      <c r="A375" s="620" t="s">
        <v>309</v>
      </c>
      <c r="B375" s="665"/>
      <c r="C375" s="671" t="s">
        <v>326</v>
      </c>
      <c r="D375" s="672"/>
      <c r="E375" s="672"/>
      <c r="F375" s="673"/>
      <c r="G375" s="415">
        <v>114</v>
      </c>
      <c r="H375" s="586">
        <v>75573.570000000007</v>
      </c>
      <c r="I375" s="587"/>
    </row>
    <row r="376" spans="1:9" ht="15" customHeight="1" x14ac:dyDescent="0.25">
      <c r="A376" s="413" t="s">
        <v>294</v>
      </c>
      <c r="B376" s="414"/>
      <c r="C376" s="671" t="s">
        <v>327</v>
      </c>
      <c r="D376" s="678"/>
      <c r="E376" s="678"/>
      <c r="F376" s="679"/>
      <c r="G376" s="415">
        <v>30</v>
      </c>
      <c r="H376" s="586">
        <v>23027.57</v>
      </c>
      <c r="I376" s="587"/>
    </row>
    <row r="377" spans="1:9" ht="15" customHeight="1" x14ac:dyDescent="0.25">
      <c r="A377" s="413" t="s">
        <v>292</v>
      </c>
      <c r="B377" s="414"/>
      <c r="C377" s="671" t="s">
        <v>328</v>
      </c>
      <c r="D377" s="678"/>
      <c r="E377" s="678"/>
      <c r="F377" s="679"/>
      <c r="G377" s="415">
        <v>36</v>
      </c>
      <c r="H377" s="586">
        <v>28275.22</v>
      </c>
      <c r="I377" s="587"/>
    </row>
    <row r="378" spans="1:9" ht="15" customHeight="1" x14ac:dyDescent="0.25">
      <c r="A378" s="413" t="s">
        <v>292</v>
      </c>
      <c r="B378" s="414"/>
      <c r="C378" s="627" t="s">
        <v>329</v>
      </c>
      <c r="D378" s="628"/>
      <c r="E378" s="628"/>
      <c r="F378" s="629"/>
      <c r="G378" s="415">
        <v>84</v>
      </c>
      <c r="H378" s="586">
        <v>55671.45</v>
      </c>
      <c r="I378" s="587"/>
    </row>
    <row r="379" spans="1:9" ht="15" customHeight="1" x14ac:dyDescent="0.25">
      <c r="A379" s="413">
        <v>21</v>
      </c>
      <c r="B379" s="414"/>
      <c r="C379" s="627" t="s">
        <v>330</v>
      </c>
      <c r="D379" s="628"/>
      <c r="E379" s="628"/>
      <c r="F379" s="629"/>
      <c r="G379" s="415">
        <v>179</v>
      </c>
      <c r="H379" s="586">
        <v>168247.06</v>
      </c>
      <c r="I379" s="587"/>
    </row>
    <row r="380" spans="1:9" ht="15" customHeight="1" x14ac:dyDescent="0.25">
      <c r="A380" s="413" t="s">
        <v>283</v>
      </c>
      <c r="B380" s="414"/>
      <c r="C380" s="627" t="s">
        <v>331</v>
      </c>
      <c r="D380" s="628"/>
      <c r="E380" s="628"/>
      <c r="F380" s="629"/>
      <c r="G380" s="415">
        <v>18</v>
      </c>
      <c r="H380" s="586">
        <v>15867.87</v>
      </c>
      <c r="I380" s="587"/>
    </row>
    <row r="381" spans="1:9" ht="15" customHeight="1" thickBot="1" x14ac:dyDescent="0.3">
      <c r="A381" s="482" t="s">
        <v>280</v>
      </c>
      <c r="B381" s="312"/>
      <c r="C381" s="609" t="s">
        <v>332</v>
      </c>
      <c r="D381" s="674"/>
      <c r="E381" s="674"/>
      <c r="F381" s="610"/>
      <c r="G381" s="483">
        <v>24</v>
      </c>
      <c r="H381" s="614">
        <v>21006.92</v>
      </c>
      <c r="I381" s="615"/>
    </row>
    <row r="382" spans="1:9" ht="15.75" thickBot="1" x14ac:dyDescent="0.3">
      <c r="A382" s="33"/>
      <c r="B382" s="33"/>
      <c r="C382" s="33"/>
      <c r="D382" s="33"/>
      <c r="E382" s="33"/>
      <c r="F382" s="57"/>
      <c r="G382" s="398">
        <f>SUM(G365:G381)</f>
        <v>882</v>
      </c>
      <c r="H382" s="676">
        <f>SUM(H365:H381)</f>
        <v>667586.04000000015</v>
      </c>
      <c r="I382" s="677"/>
    </row>
    <row r="383" spans="1:9" x14ac:dyDescent="0.25">
      <c r="A383" s="33"/>
      <c r="B383" s="33"/>
      <c r="C383" s="33"/>
      <c r="D383" s="33"/>
      <c r="E383" s="33"/>
      <c r="F383" s="57"/>
      <c r="G383" s="57"/>
      <c r="H383" s="57"/>
      <c r="I383" s="57"/>
    </row>
    <row r="384" spans="1:9" x14ac:dyDescent="0.25">
      <c r="A384" s="33"/>
      <c r="B384" s="33"/>
      <c r="C384" s="33"/>
      <c r="D384" s="33"/>
      <c r="E384" s="33"/>
      <c r="F384" s="57"/>
      <c r="G384" s="57"/>
      <c r="H384" s="57"/>
      <c r="I384" s="57"/>
    </row>
    <row r="385" spans="1:9" x14ac:dyDescent="0.25">
      <c r="A385" s="33"/>
      <c r="B385" s="33"/>
      <c r="C385" s="33"/>
      <c r="D385" s="33"/>
      <c r="E385" s="33"/>
      <c r="F385" s="57"/>
      <c r="G385" s="57"/>
      <c r="H385" s="57"/>
      <c r="I385" s="57"/>
    </row>
    <row r="386" spans="1:9" x14ac:dyDescent="0.25">
      <c r="A386" s="33"/>
      <c r="B386" s="33"/>
      <c r="C386" s="33"/>
      <c r="D386" s="33"/>
      <c r="E386" s="33"/>
      <c r="F386" s="57"/>
      <c r="G386" s="57"/>
      <c r="H386" s="57"/>
      <c r="I386" s="57"/>
    </row>
    <row r="387" spans="1:9" x14ac:dyDescent="0.25">
      <c r="A387" s="33"/>
      <c r="B387" s="33"/>
      <c r="C387" s="33"/>
      <c r="D387" s="33"/>
      <c r="E387" s="33"/>
      <c r="F387" s="57"/>
      <c r="G387" s="57"/>
      <c r="H387" s="57"/>
      <c r="I387" s="57"/>
    </row>
    <row r="388" spans="1:9" x14ac:dyDescent="0.25">
      <c r="A388" s="33"/>
      <c r="B388" s="33"/>
      <c r="C388" s="33"/>
      <c r="D388" s="33"/>
      <c r="E388" s="33"/>
      <c r="F388" s="57"/>
      <c r="G388" s="57"/>
      <c r="H388" s="57"/>
      <c r="I388" s="57"/>
    </row>
    <row r="389" spans="1:9" ht="15.75" thickBot="1" x14ac:dyDescent="0.3">
      <c r="A389" s="89" t="s">
        <v>262</v>
      </c>
      <c r="B389" s="33"/>
      <c r="C389" s="33"/>
      <c r="D389" s="33"/>
      <c r="E389" s="33"/>
      <c r="F389" s="33"/>
      <c r="G389" s="33"/>
      <c r="H389" s="33"/>
    </row>
    <row r="390" spans="1:9" ht="15.75" thickBot="1" x14ac:dyDescent="0.3">
      <c r="A390" s="618" t="s">
        <v>160</v>
      </c>
      <c r="B390" s="618"/>
      <c r="C390" s="618" t="s">
        <v>161</v>
      </c>
      <c r="D390" s="618"/>
      <c r="E390" s="618"/>
      <c r="F390" s="618"/>
      <c r="G390" s="480" t="s">
        <v>147</v>
      </c>
      <c r="H390" s="619" t="s">
        <v>165</v>
      </c>
      <c r="I390" s="619"/>
    </row>
    <row r="391" spans="1:9" ht="15.75" thickBot="1" x14ac:dyDescent="0.3">
      <c r="A391" s="618"/>
      <c r="B391" s="618"/>
      <c r="C391" s="618"/>
      <c r="D391" s="618"/>
      <c r="E391" s="618"/>
      <c r="F391" s="618"/>
      <c r="G391" s="480" t="s">
        <v>163</v>
      </c>
      <c r="H391" s="619" t="s">
        <v>164</v>
      </c>
      <c r="I391" s="619"/>
    </row>
    <row r="392" spans="1:9" x14ac:dyDescent="0.25">
      <c r="A392" s="581" t="s">
        <v>294</v>
      </c>
      <c r="B392" s="582"/>
      <c r="C392" s="581" t="s">
        <v>333</v>
      </c>
      <c r="D392" s="583"/>
      <c r="E392" s="583"/>
      <c r="F392" s="582"/>
      <c r="G392" s="481">
        <v>54</v>
      </c>
      <c r="H392" s="616">
        <v>79282.02</v>
      </c>
      <c r="I392" s="617"/>
    </row>
    <row r="393" spans="1:9" x14ac:dyDescent="0.25">
      <c r="A393" s="494">
        <v>21</v>
      </c>
      <c r="B393" s="495"/>
      <c r="C393" s="667" t="s">
        <v>315</v>
      </c>
      <c r="D393" s="668"/>
      <c r="E393" s="668"/>
      <c r="F393" s="669"/>
      <c r="G393" s="476">
        <v>45</v>
      </c>
      <c r="H393" s="586">
        <v>55705.4</v>
      </c>
      <c r="I393" s="587"/>
    </row>
    <row r="394" spans="1:9" x14ac:dyDescent="0.25">
      <c r="A394" s="473" t="s">
        <v>290</v>
      </c>
      <c r="B394" s="474"/>
      <c r="C394" s="659" t="s">
        <v>317</v>
      </c>
      <c r="D394" s="660"/>
      <c r="E394" s="660"/>
      <c r="F394" s="661"/>
      <c r="G394" s="476">
        <v>161</v>
      </c>
      <c r="H394" s="586">
        <v>228661.97</v>
      </c>
      <c r="I394" s="587"/>
    </row>
    <row r="395" spans="1:9" x14ac:dyDescent="0.25">
      <c r="A395" s="473" t="s">
        <v>281</v>
      </c>
      <c r="B395" s="474"/>
      <c r="C395" s="473" t="s">
        <v>318</v>
      </c>
      <c r="D395" s="475"/>
      <c r="E395" s="475"/>
      <c r="F395" s="474"/>
      <c r="G395" s="476">
        <v>40</v>
      </c>
      <c r="H395" s="586">
        <v>60112.04</v>
      </c>
      <c r="I395" s="587"/>
    </row>
    <row r="396" spans="1:9" x14ac:dyDescent="0.25">
      <c r="A396" s="477" t="s">
        <v>293</v>
      </c>
      <c r="B396" s="478"/>
      <c r="C396" s="627" t="s">
        <v>334</v>
      </c>
      <c r="D396" s="628"/>
      <c r="E396" s="628"/>
      <c r="F396" s="629"/>
      <c r="G396" s="476">
        <v>30</v>
      </c>
      <c r="H396" s="586">
        <v>39420.449999999997</v>
      </c>
      <c r="I396" s="587"/>
    </row>
    <row r="397" spans="1:9" x14ac:dyDescent="0.25">
      <c r="A397" s="411" t="s">
        <v>309</v>
      </c>
      <c r="B397" s="412"/>
      <c r="C397" s="630" t="s">
        <v>335</v>
      </c>
      <c r="D397" s="666"/>
      <c r="E397" s="666"/>
      <c r="F397" s="631"/>
      <c r="G397" s="476">
        <v>36</v>
      </c>
      <c r="H397" s="586">
        <v>44562.67</v>
      </c>
      <c r="I397" s="587"/>
    </row>
    <row r="398" spans="1:9" ht="15.75" thickBot="1" x14ac:dyDescent="0.3">
      <c r="A398" s="460" t="s">
        <v>292</v>
      </c>
      <c r="B398" s="312"/>
      <c r="C398" s="609" t="s">
        <v>329</v>
      </c>
      <c r="D398" s="674"/>
      <c r="E398" s="674"/>
      <c r="F398" s="610"/>
      <c r="G398" s="483">
        <v>108</v>
      </c>
      <c r="H398" s="614">
        <v>155931.10999999999</v>
      </c>
      <c r="I398" s="615"/>
    </row>
    <row r="399" spans="1:9" ht="15.75" thickBot="1" x14ac:dyDescent="0.3">
      <c r="A399" s="33"/>
      <c r="B399" s="33"/>
      <c r="C399" s="33"/>
      <c r="D399" s="33"/>
      <c r="E399" s="33"/>
      <c r="F399" s="57"/>
      <c r="G399" s="352">
        <f>SUM(G392:G398)</f>
        <v>474</v>
      </c>
      <c r="H399" s="682">
        <f>SUM(H392:H398)</f>
        <v>663675.65999999992</v>
      </c>
      <c r="I399" s="683"/>
    </row>
    <row r="403" spans="1:11" ht="15.75" thickBot="1" x14ac:dyDescent="0.3">
      <c r="A403" s="89" t="s">
        <v>277</v>
      </c>
      <c r="B403" s="33"/>
      <c r="C403" s="33"/>
      <c r="D403" s="33"/>
      <c r="E403" s="33"/>
      <c r="F403" s="33"/>
      <c r="G403" s="33"/>
      <c r="H403" s="33"/>
    </row>
    <row r="404" spans="1:11" ht="15.75" thickBot="1" x14ac:dyDescent="0.3">
      <c r="A404" s="618" t="s">
        <v>160</v>
      </c>
      <c r="B404" s="618"/>
      <c r="C404" s="618" t="s">
        <v>161</v>
      </c>
      <c r="D404" s="618"/>
      <c r="E404" s="618"/>
      <c r="F404" s="618"/>
      <c r="G404" s="480" t="s">
        <v>147</v>
      </c>
      <c r="H404" s="619" t="s">
        <v>165</v>
      </c>
      <c r="I404" s="619"/>
    </row>
    <row r="405" spans="1:11" ht="15.75" thickBot="1" x14ac:dyDescent="0.3">
      <c r="A405" s="618"/>
      <c r="B405" s="618"/>
      <c r="C405" s="618"/>
      <c r="D405" s="618"/>
      <c r="E405" s="618"/>
      <c r="F405" s="618"/>
      <c r="G405" s="480" t="s">
        <v>163</v>
      </c>
      <c r="H405" s="619" t="s">
        <v>164</v>
      </c>
      <c r="I405" s="619"/>
    </row>
    <row r="406" spans="1:11" x14ac:dyDescent="0.25">
      <c r="A406" s="680" t="s">
        <v>336</v>
      </c>
      <c r="B406" s="681"/>
      <c r="C406" s="624" t="s">
        <v>337</v>
      </c>
      <c r="D406" s="625"/>
      <c r="E406" s="625"/>
      <c r="F406" s="626"/>
      <c r="G406" s="481">
        <v>248</v>
      </c>
      <c r="H406" s="616">
        <v>902889.25</v>
      </c>
      <c r="I406" s="617"/>
    </row>
    <row r="407" spans="1:11" x14ac:dyDescent="0.25">
      <c r="A407" s="400" t="s">
        <v>338</v>
      </c>
      <c r="B407" s="401"/>
      <c r="C407" s="627" t="s">
        <v>339</v>
      </c>
      <c r="D407" s="628"/>
      <c r="E407" s="628"/>
      <c r="F407" s="629"/>
      <c r="G407" s="481">
        <v>42</v>
      </c>
      <c r="H407" s="586">
        <v>210377.84</v>
      </c>
      <c r="I407" s="587"/>
    </row>
    <row r="408" spans="1:11" x14ac:dyDescent="0.25">
      <c r="A408" s="477" t="s">
        <v>285</v>
      </c>
      <c r="B408" s="478"/>
      <c r="C408" s="627" t="s">
        <v>340</v>
      </c>
      <c r="D408" s="628"/>
      <c r="E408" s="628"/>
      <c r="F408" s="629"/>
      <c r="G408" s="476">
        <v>69</v>
      </c>
      <c r="H408" s="586">
        <v>254695.13</v>
      </c>
      <c r="I408" s="587"/>
    </row>
    <row r="409" spans="1:11" ht="15.75" thickBot="1" x14ac:dyDescent="0.3">
      <c r="A409" s="609" t="s">
        <v>282</v>
      </c>
      <c r="B409" s="610"/>
      <c r="C409" s="611" t="s">
        <v>341</v>
      </c>
      <c r="D409" s="612"/>
      <c r="E409" s="612"/>
      <c r="F409" s="613"/>
      <c r="G409" s="493">
        <v>36</v>
      </c>
      <c r="H409" s="614">
        <v>57291.78</v>
      </c>
      <c r="I409" s="615"/>
    </row>
    <row r="410" spans="1:11" ht="15.75" thickBot="1" x14ac:dyDescent="0.3">
      <c r="A410" s="33"/>
      <c r="B410" s="33"/>
      <c r="C410" s="33"/>
      <c r="D410" s="33"/>
      <c r="E410" s="33"/>
      <c r="F410" s="57"/>
      <c r="G410" s="352">
        <f>SUM(G406:G409)</f>
        <v>395</v>
      </c>
      <c r="H410" s="632">
        <f>SUM(H406:H409)</f>
        <v>1425254.0000000002</v>
      </c>
      <c r="I410" s="623"/>
    </row>
    <row r="412" spans="1:11" x14ac:dyDescent="0.25">
      <c r="A412" s="33"/>
      <c r="B412" s="33"/>
      <c r="C412" s="33"/>
      <c r="D412" s="33"/>
      <c r="E412" s="33"/>
      <c r="F412" s="57"/>
      <c r="G412" s="60"/>
      <c r="H412" s="60"/>
      <c r="I412" s="60"/>
    </row>
    <row r="413" spans="1:11" x14ac:dyDescent="0.25">
      <c r="A413" s="33"/>
      <c r="B413" s="33"/>
      <c r="C413" s="33"/>
      <c r="D413" s="33"/>
      <c r="E413" s="33"/>
      <c r="F413" s="57"/>
      <c r="G413" s="60"/>
      <c r="H413" s="60"/>
      <c r="I413" s="60"/>
    </row>
    <row r="414" spans="1:11" x14ac:dyDescent="0.25">
      <c r="A414" s="33"/>
      <c r="B414" s="33"/>
      <c r="C414" s="33"/>
      <c r="D414" s="33"/>
      <c r="E414" s="33"/>
      <c r="F414" s="57"/>
      <c r="G414" s="57"/>
      <c r="H414" s="266"/>
      <c r="I414" s="266"/>
    </row>
    <row r="415" spans="1:11" ht="15.75" x14ac:dyDescent="0.25">
      <c r="A415" s="286" t="s">
        <v>166</v>
      </c>
      <c r="B415" s="176"/>
      <c r="C415" s="287"/>
      <c r="D415" s="287"/>
      <c r="E415" s="287"/>
      <c r="F415" s="287"/>
      <c r="G415" s="268"/>
      <c r="H415" s="268"/>
      <c r="I415" s="268"/>
      <c r="J415" s="268"/>
      <c r="K415" s="268"/>
    </row>
    <row r="416" spans="1:11" x14ac:dyDescent="0.25">
      <c r="A416" s="268"/>
      <c r="B416" s="268"/>
      <c r="C416" s="268"/>
      <c r="D416" s="268"/>
      <c r="E416" s="268"/>
      <c r="F416" s="268"/>
      <c r="G416" s="268"/>
      <c r="H416" s="268"/>
      <c r="I416" s="268"/>
      <c r="J416" s="268"/>
      <c r="K416" s="268"/>
    </row>
    <row r="417" spans="1:14" ht="15.75" thickBot="1" x14ac:dyDescent="0.3">
      <c r="A417" s="288">
        <v>45139</v>
      </c>
      <c r="B417" s="268"/>
      <c r="C417" s="268"/>
      <c r="D417" s="268"/>
      <c r="E417" s="268"/>
      <c r="F417" s="268"/>
      <c r="G417" s="268"/>
      <c r="H417" s="268"/>
      <c r="I417" s="268"/>
      <c r="J417" s="268"/>
      <c r="K417" s="268"/>
    </row>
    <row r="418" spans="1:14" ht="24.75" thickBot="1" x14ac:dyDescent="0.3">
      <c r="A418" s="633" t="s">
        <v>167</v>
      </c>
      <c r="B418" s="633" t="s">
        <v>168</v>
      </c>
      <c r="C418" s="633" t="s">
        <v>169</v>
      </c>
      <c r="D418" s="289" t="s">
        <v>170</v>
      </c>
      <c r="E418" s="633" t="s">
        <v>171</v>
      </c>
      <c r="F418" s="633" t="s">
        <v>172</v>
      </c>
      <c r="G418" s="633" t="s">
        <v>173</v>
      </c>
      <c r="H418" s="654" t="s">
        <v>174</v>
      </c>
      <c r="I418" s="654" t="s">
        <v>175</v>
      </c>
      <c r="J418" s="399" t="s">
        <v>176</v>
      </c>
      <c r="K418" s="289" t="s">
        <v>177</v>
      </c>
      <c r="L418" s="289" t="s">
        <v>178</v>
      </c>
      <c r="M418" s="290" t="s">
        <v>179</v>
      </c>
      <c r="N418" s="291" t="s">
        <v>180</v>
      </c>
    </row>
    <row r="419" spans="1:14" ht="15.75" thickBot="1" x14ac:dyDescent="0.3">
      <c r="A419" s="634"/>
      <c r="B419" s="634"/>
      <c r="C419" s="634"/>
      <c r="D419" s="292"/>
      <c r="E419" s="634"/>
      <c r="F419" s="634"/>
      <c r="G419" s="634"/>
      <c r="H419" s="655"/>
      <c r="I419" s="655"/>
      <c r="J419" s="292"/>
      <c r="K419" s="292"/>
      <c r="L419" s="292"/>
      <c r="M419" s="293"/>
      <c r="N419" s="294"/>
    </row>
    <row r="420" spans="1:14" ht="15.75" thickBot="1" x14ac:dyDescent="0.3">
      <c r="A420" s="295" t="s">
        <v>181</v>
      </c>
      <c r="B420" s="318" t="s">
        <v>182</v>
      </c>
      <c r="C420" s="416">
        <v>29.3</v>
      </c>
      <c r="D420" s="318" t="s">
        <v>183</v>
      </c>
      <c r="E420" s="416">
        <v>1200</v>
      </c>
      <c r="F420" s="416">
        <v>7.1</v>
      </c>
      <c r="G420" s="416">
        <v>608</v>
      </c>
      <c r="H420" s="338" t="s">
        <v>182</v>
      </c>
      <c r="I420" s="416">
        <v>0.6</v>
      </c>
      <c r="J420" s="416">
        <v>600</v>
      </c>
      <c r="K420" s="416">
        <v>1</v>
      </c>
      <c r="L420" s="416">
        <v>18.3</v>
      </c>
      <c r="M420" s="346" t="s">
        <v>250</v>
      </c>
      <c r="N420" s="346" t="s">
        <v>250</v>
      </c>
    </row>
    <row r="421" spans="1:14" ht="15.75" thickBot="1" x14ac:dyDescent="0.3">
      <c r="A421" s="295" t="s">
        <v>184</v>
      </c>
      <c r="B421" s="318" t="s">
        <v>182</v>
      </c>
      <c r="C421" s="416">
        <v>29.8</v>
      </c>
      <c r="D421" s="318" t="s">
        <v>183</v>
      </c>
      <c r="E421" s="416">
        <v>1200</v>
      </c>
      <c r="F421" s="416">
        <v>7.5</v>
      </c>
      <c r="G421" s="416">
        <v>608</v>
      </c>
      <c r="H421" s="338" t="s">
        <v>182</v>
      </c>
      <c r="I421" s="416">
        <v>0.6</v>
      </c>
      <c r="J421" s="416">
        <v>600</v>
      </c>
      <c r="K421" s="416">
        <v>1</v>
      </c>
      <c r="L421" s="416">
        <v>18.3</v>
      </c>
      <c r="M421" s="346" t="s">
        <v>250</v>
      </c>
      <c r="N421" s="346" t="s">
        <v>250</v>
      </c>
    </row>
    <row r="422" spans="1:14" ht="15.75" thickBot="1" x14ac:dyDescent="0.3">
      <c r="A422" s="295" t="s">
        <v>185</v>
      </c>
      <c r="B422" s="416">
        <v>1.2</v>
      </c>
      <c r="C422" s="416">
        <v>29.6</v>
      </c>
      <c r="D422" s="318" t="s">
        <v>183</v>
      </c>
      <c r="E422" s="416">
        <v>1200</v>
      </c>
      <c r="F422" s="416">
        <v>7.6</v>
      </c>
      <c r="G422" s="416">
        <v>608</v>
      </c>
      <c r="H422" s="338" t="s">
        <v>183</v>
      </c>
      <c r="I422" s="416">
        <v>0.6</v>
      </c>
      <c r="J422" s="416">
        <v>600</v>
      </c>
      <c r="K422" s="416">
        <v>1</v>
      </c>
      <c r="L422" s="416">
        <v>18.3</v>
      </c>
      <c r="M422" s="346" t="s">
        <v>251</v>
      </c>
      <c r="N422" s="346" t="s">
        <v>251</v>
      </c>
    </row>
    <row r="423" spans="1:14" ht="15.75" thickBot="1" x14ac:dyDescent="0.3">
      <c r="A423" s="295" t="s">
        <v>186</v>
      </c>
      <c r="B423" s="416">
        <v>1.2</v>
      </c>
      <c r="C423" s="416">
        <v>29.6</v>
      </c>
      <c r="D423" s="318" t="s">
        <v>183</v>
      </c>
      <c r="E423" s="416">
        <v>1200</v>
      </c>
      <c r="F423" s="416">
        <v>7.7</v>
      </c>
      <c r="G423" s="416">
        <v>608</v>
      </c>
      <c r="H423" s="338" t="s">
        <v>183</v>
      </c>
      <c r="I423" s="416">
        <v>0.6</v>
      </c>
      <c r="J423" s="416">
        <v>600</v>
      </c>
      <c r="K423" s="416">
        <v>1</v>
      </c>
      <c r="L423" s="416">
        <v>18.3</v>
      </c>
      <c r="M423" s="346" t="s">
        <v>251</v>
      </c>
      <c r="N423" s="346" t="s">
        <v>251</v>
      </c>
    </row>
    <row r="424" spans="1:14" ht="15.75" thickBot="1" x14ac:dyDescent="0.3">
      <c r="A424" s="295" t="s">
        <v>187</v>
      </c>
      <c r="B424" s="416">
        <v>1.2</v>
      </c>
      <c r="C424" s="416">
        <v>29.5</v>
      </c>
      <c r="D424" s="318" t="s">
        <v>183</v>
      </c>
      <c r="E424" s="416">
        <v>1204</v>
      </c>
      <c r="F424" s="416">
        <v>7.7</v>
      </c>
      <c r="G424" s="416">
        <v>612</v>
      </c>
      <c r="H424" s="338" t="s">
        <v>183</v>
      </c>
      <c r="I424" s="416">
        <v>0.6</v>
      </c>
      <c r="J424" s="416">
        <v>602</v>
      </c>
      <c r="K424" s="416">
        <v>1</v>
      </c>
      <c r="L424" s="416">
        <v>18.3</v>
      </c>
      <c r="M424" s="346" t="s">
        <v>251</v>
      </c>
      <c r="N424" s="346" t="s">
        <v>251</v>
      </c>
    </row>
    <row r="425" spans="1:14" ht="15.75" thickBot="1" x14ac:dyDescent="0.3">
      <c r="A425" s="295" t="s">
        <v>188</v>
      </c>
      <c r="B425" s="416">
        <v>1</v>
      </c>
      <c r="C425" s="416">
        <v>29.5</v>
      </c>
      <c r="D425" s="318" t="s">
        <v>183</v>
      </c>
      <c r="E425" s="416">
        <v>1204</v>
      </c>
      <c r="F425" s="416">
        <v>7.7</v>
      </c>
      <c r="G425" s="416">
        <v>612</v>
      </c>
      <c r="H425" s="338" t="s">
        <v>183</v>
      </c>
      <c r="I425" s="416">
        <v>0.6</v>
      </c>
      <c r="J425" s="416">
        <v>602</v>
      </c>
      <c r="K425" s="416">
        <v>1</v>
      </c>
      <c r="L425" s="416">
        <v>18.3</v>
      </c>
      <c r="M425" s="346" t="s">
        <v>251</v>
      </c>
      <c r="N425" s="346" t="s">
        <v>251</v>
      </c>
    </row>
    <row r="426" spans="1:14" ht="15.75" thickBot="1" x14ac:dyDescent="0.3">
      <c r="A426" s="295" t="s">
        <v>189</v>
      </c>
      <c r="B426" s="416">
        <v>0.6</v>
      </c>
      <c r="C426" s="416">
        <v>29.6</v>
      </c>
      <c r="D426" s="318" t="s">
        <v>183</v>
      </c>
      <c r="E426" s="416">
        <v>1200</v>
      </c>
      <c r="F426" s="416">
        <v>7.8</v>
      </c>
      <c r="G426" s="416">
        <v>612</v>
      </c>
      <c r="H426" s="338" t="s">
        <v>183</v>
      </c>
      <c r="I426" s="416">
        <v>0.6</v>
      </c>
      <c r="J426" s="416">
        <v>600</v>
      </c>
      <c r="K426" s="416">
        <v>1</v>
      </c>
      <c r="L426" s="416">
        <v>18.3</v>
      </c>
      <c r="M426" s="346" t="s">
        <v>251</v>
      </c>
      <c r="N426" s="346" t="s">
        <v>251</v>
      </c>
    </row>
    <row r="427" spans="1:14" ht="15.75" thickBot="1" x14ac:dyDescent="0.3">
      <c r="A427" s="295" t="s">
        <v>190</v>
      </c>
      <c r="B427" s="416">
        <v>0.8</v>
      </c>
      <c r="C427" s="416">
        <v>29.6</v>
      </c>
      <c r="D427" s="318" t="s">
        <v>183</v>
      </c>
      <c r="E427" s="416">
        <v>1204</v>
      </c>
      <c r="F427" s="416">
        <v>7.5</v>
      </c>
      <c r="G427" s="416">
        <v>608</v>
      </c>
      <c r="H427" s="338" t="s">
        <v>183</v>
      </c>
      <c r="I427" s="416">
        <v>0.6</v>
      </c>
      <c r="J427" s="416">
        <v>602</v>
      </c>
      <c r="K427" s="416">
        <v>1</v>
      </c>
      <c r="L427" s="416">
        <v>18.3</v>
      </c>
      <c r="M427" s="346" t="s">
        <v>251</v>
      </c>
      <c r="N427" s="346" t="s">
        <v>251</v>
      </c>
    </row>
    <row r="428" spans="1:14" ht="15.75" thickBot="1" x14ac:dyDescent="0.3">
      <c r="A428" s="295" t="s">
        <v>191</v>
      </c>
      <c r="B428" s="416">
        <v>0.8</v>
      </c>
      <c r="C428" s="416">
        <v>29.5</v>
      </c>
      <c r="D428" s="318" t="s">
        <v>183</v>
      </c>
      <c r="E428" s="416">
        <v>1204</v>
      </c>
      <c r="F428" s="416">
        <v>7.6</v>
      </c>
      <c r="G428" s="416">
        <v>608</v>
      </c>
      <c r="H428" s="338" t="s">
        <v>183</v>
      </c>
      <c r="I428" s="416">
        <v>0.6</v>
      </c>
      <c r="J428" s="416">
        <v>602</v>
      </c>
      <c r="K428" s="416">
        <v>1</v>
      </c>
      <c r="L428" s="416">
        <v>18.3</v>
      </c>
      <c r="M428" s="346" t="s">
        <v>251</v>
      </c>
      <c r="N428" s="346" t="s">
        <v>251</v>
      </c>
    </row>
    <row r="429" spans="1:14" ht="15.75" thickBot="1" x14ac:dyDescent="0.3">
      <c r="A429" s="296" t="s">
        <v>192</v>
      </c>
      <c r="B429" s="416">
        <v>1</v>
      </c>
      <c r="C429" s="416">
        <v>29.5</v>
      </c>
      <c r="D429" s="318" t="s">
        <v>183</v>
      </c>
      <c r="E429" s="416">
        <v>1200</v>
      </c>
      <c r="F429" s="416">
        <v>7.4</v>
      </c>
      <c r="G429" s="416">
        <v>612</v>
      </c>
      <c r="H429" s="338" t="s">
        <v>183</v>
      </c>
      <c r="I429" s="416">
        <v>0.6</v>
      </c>
      <c r="J429" s="416">
        <v>600</v>
      </c>
      <c r="K429" s="416">
        <v>1</v>
      </c>
      <c r="L429" s="416">
        <v>18.3</v>
      </c>
      <c r="M429" s="346" t="s">
        <v>251</v>
      </c>
      <c r="N429" s="346" t="s">
        <v>251</v>
      </c>
    </row>
    <row r="430" spans="1:14" ht="15.75" thickBot="1" x14ac:dyDescent="0.3">
      <c r="A430" s="295" t="s">
        <v>193</v>
      </c>
      <c r="B430" s="416">
        <v>1</v>
      </c>
      <c r="C430" s="416">
        <v>29.6</v>
      </c>
      <c r="D430" s="318" t="s">
        <v>183</v>
      </c>
      <c r="E430" s="416">
        <v>1204</v>
      </c>
      <c r="F430" s="416">
        <v>7.7</v>
      </c>
      <c r="G430" s="416">
        <v>612</v>
      </c>
      <c r="H430" s="338" t="s">
        <v>183</v>
      </c>
      <c r="I430" s="416">
        <v>0.6</v>
      </c>
      <c r="J430" s="416">
        <v>602</v>
      </c>
      <c r="K430" s="416">
        <v>1</v>
      </c>
      <c r="L430" s="416">
        <v>18.3</v>
      </c>
      <c r="M430" s="346" t="s">
        <v>251</v>
      </c>
      <c r="N430" s="346" t="s">
        <v>251</v>
      </c>
    </row>
    <row r="431" spans="1:14" ht="15.75" thickBot="1" x14ac:dyDescent="0.3">
      <c r="A431" s="295" t="s">
        <v>194</v>
      </c>
      <c r="B431" s="416">
        <v>0.8</v>
      </c>
      <c r="C431" s="416">
        <v>29.4</v>
      </c>
      <c r="D431" s="318" t="s">
        <v>183</v>
      </c>
      <c r="E431" s="416">
        <v>1204</v>
      </c>
      <c r="F431" s="416">
        <v>7.7</v>
      </c>
      <c r="G431" s="416">
        <v>612</v>
      </c>
      <c r="H431" s="338" t="s">
        <v>183</v>
      </c>
      <c r="I431" s="416">
        <v>0.6</v>
      </c>
      <c r="J431" s="416">
        <v>602</v>
      </c>
      <c r="K431" s="416">
        <v>1</v>
      </c>
      <c r="L431" s="416">
        <v>18.3</v>
      </c>
      <c r="M431" s="346" t="s">
        <v>251</v>
      </c>
      <c r="N431" s="346" t="s">
        <v>251</v>
      </c>
    </row>
    <row r="432" spans="1:14" ht="15.75" thickBot="1" x14ac:dyDescent="0.3">
      <c r="A432" s="295" t="s">
        <v>195</v>
      </c>
      <c r="B432" s="416">
        <v>0.8</v>
      </c>
      <c r="C432" s="416">
        <v>29.5</v>
      </c>
      <c r="D432" s="318" t="s">
        <v>183</v>
      </c>
      <c r="E432" s="416">
        <v>1204</v>
      </c>
      <c r="F432" s="416">
        <v>7.5</v>
      </c>
      <c r="G432" s="416">
        <v>608</v>
      </c>
      <c r="H432" s="338" t="s">
        <v>183</v>
      </c>
      <c r="I432" s="416">
        <v>0.6</v>
      </c>
      <c r="J432" s="416">
        <v>602</v>
      </c>
      <c r="K432" s="416">
        <v>1</v>
      </c>
      <c r="L432" s="416">
        <v>18.3</v>
      </c>
      <c r="M432" s="346" t="s">
        <v>251</v>
      </c>
      <c r="N432" s="346" t="s">
        <v>251</v>
      </c>
    </row>
    <row r="433" spans="1:14" ht="15.75" thickBot="1" x14ac:dyDescent="0.3">
      <c r="A433" s="295" t="s">
        <v>196</v>
      </c>
      <c r="B433" s="416">
        <v>0.8</v>
      </c>
      <c r="C433" s="416">
        <v>29.1</v>
      </c>
      <c r="D433" s="318" t="s">
        <v>183</v>
      </c>
      <c r="E433" s="416">
        <v>1204</v>
      </c>
      <c r="F433" s="416">
        <v>7.6</v>
      </c>
      <c r="G433" s="416">
        <v>608</v>
      </c>
      <c r="H433" s="338" t="s">
        <v>183</v>
      </c>
      <c r="I433" s="416">
        <v>0.6</v>
      </c>
      <c r="J433" s="416">
        <v>602</v>
      </c>
      <c r="K433" s="416">
        <v>1</v>
      </c>
      <c r="L433" s="416">
        <v>18.3</v>
      </c>
      <c r="M433" s="346" t="s">
        <v>251</v>
      </c>
      <c r="N433" s="346" t="s">
        <v>251</v>
      </c>
    </row>
    <row r="434" spans="1:14" ht="15.75" thickBot="1" x14ac:dyDescent="0.3">
      <c r="A434" s="295" t="s">
        <v>197</v>
      </c>
      <c r="B434" s="416">
        <v>0.8</v>
      </c>
      <c r="C434" s="416">
        <v>29.7</v>
      </c>
      <c r="D434" s="318" t="s">
        <v>183</v>
      </c>
      <c r="E434" s="416">
        <v>1200</v>
      </c>
      <c r="F434" s="416">
        <v>7.4</v>
      </c>
      <c r="G434" s="416">
        <v>608</v>
      </c>
      <c r="H434" s="338" t="s">
        <v>183</v>
      </c>
      <c r="I434" s="416">
        <v>0.6</v>
      </c>
      <c r="J434" s="416">
        <v>600</v>
      </c>
      <c r="K434" s="416">
        <v>1</v>
      </c>
      <c r="L434" s="416">
        <v>18.3</v>
      </c>
      <c r="M434" s="346" t="s">
        <v>251</v>
      </c>
      <c r="N434" s="346" t="s">
        <v>251</v>
      </c>
    </row>
    <row r="435" spans="1:14" ht="15.75" thickBot="1" x14ac:dyDescent="0.3">
      <c r="A435" s="296" t="s">
        <v>198</v>
      </c>
      <c r="B435" s="416">
        <v>0.6</v>
      </c>
      <c r="C435" s="416">
        <v>29.6</v>
      </c>
      <c r="D435" s="318" t="s">
        <v>183</v>
      </c>
      <c r="E435" s="416">
        <v>1200</v>
      </c>
      <c r="F435" s="416">
        <v>7.7</v>
      </c>
      <c r="G435" s="416">
        <v>608</v>
      </c>
      <c r="H435" s="338" t="s">
        <v>183</v>
      </c>
      <c r="I435" s="416">
        <v>0.6</v>
      </c>
      <c r="J435" s="416">
        <v>600</v>
      </c>
      <c r="K435" s="416">
        <v>1</v>
      </c>
      <c r="L435" s="416">
        <v>18.3</v>
      </c>
      <c r="M435" s="346" t="s">
        <v>251</v>
      </c>
      <c r="N435" s="346" t="s">
        <v>251</v>
      </c>
    </row>
    <row r="436" spans="1:14" ht="15.75" thickBot="1" x14ac:dyDescent="0.3">
      <c r="A436" s="297"/>
      <c r="B436" s="298"/>
      <c r="C436" s="298"/>
      <c r="D436" s="297"/>
      <c r="E436" s="319"/>
      <c r="F436" s="319"/>
      <c r="G436" s="319"/>
      <c r="H436" s="297"/>
      <c r="I436" s="320"/>
      <c r="J436" s="320"/>
      <c r="K436" s="320"/>
      <c r="L436" s="320"/>
      <c r="M436" s="297"/>
      <c r="N436" s="297"/>
    </row>
    <row r="437" spans="1:14" ht="34.5" thickBot="1" x14ac:dyDescent="0.3">
      <c r="A437" s="299" t="s">
        <v>199</v>
      </c>
      <c r="B437" s="300" t="s">
        <v>200</v>
      </c>
      <c r="C437" s="301"/>
      <c r="D437" s="329" t="s">
        <v>183</v>
      </c>
      <c r="E437" s="329" t="s">
        <v>303</v>
      </c>
      <c r="F437" s="348" t="s">
        <v>254</v>
      </c>
      <c r="G437" s="349" t="s">
        <v>255</v>
      </c>
      <c r="H437" s="329" t="s">
        <v>183</v>
      </c>
      <c r="I437" s="329" t="s">
        <v>89</v>
      </c>
      <c r="J437" s="300" t="s">
        <v>201</v>
      </c>
      <c r="K437" s="329" t="s">
        <v>304</v>
      </c>
      <c r="L437" s="329" t="s">
        <v>202</v>
      </c>
      <c r="M437" s="302" t="s">
        <v>305</v>
      </c>
      <c r="N437" s="302" t="s">
        <v>305</v>
      </c>
    </row>
    <row r="438" spans="1:14" x14ac:dyDescent="0.25">
      <c r="A438" s="268"/>
      <c r="B438" s="268"/>
      <c r="C438" s="268"/>
      <c r="D438" s="268"/>
      <c r="E438" s="268"/>
      <c r="F438" s="268"/>
      <c r="G438" s="268"/>
      <c r="H438" s="268"/>
      <c r="I438" s="268"/>
      <c r="J438" s="268"/>
      <c r="K438" s="268"/>
    </row>
    <row r="439" spans="1:14" x14ac:dyDescent="0.25">
      <c r="A439" s="268"/>
      <c r="B439" s="268"/>
      <c r="C439" s="268"/>
      <c r="D439" s="268"/>
      <c r="E439" s="268"/>
      <c r="F439" s="268"/>
      <c r="G439" s="268"/>
      <c r="H439" s="268"/>
      <c r="I439" s="268"/>
      <c r="J439" s="268"/>
      <c r="K439" s="268"/>
    </row>
    <row r="440" spans="1:14" x14ac:dyDescent="0.25">
      <c r="A440" s="268"/>
      <c r="B440" s="268"/>
      <c r="C440" s="268"/>
      <c r="D440" s="268"/>
      <c r="E440" s="268"/>
      <c r="F440" s="268"/>
      <c r="G440" s="268"/>
      <c r="H440" s="268"/>
      <c r="I440" s="268"/>
      <c r="J440" s="268"/>
      <c r="K440" s="268"/>
    </row>
    <row r="441" spans="1:14" x14ac:dyDescent="0.25">
      <c r="A441" s="268"/>
      <c r="B441" s="268"/>
      <c r="C441" s="268"/>
      <c r="D441" s="268"/>
      <c r="E441" s="268"/>
      <c r="F441" s="268"/>
      <c r="G441" s="268"/>
      <c r="H441" s="268"/>
      <c r="I441" s="268"/>
      <c r="J441" s="268"/>
      <c r="K441" s="268"/>
    </row>
    <row r="442" spans="1:14" x14ac:dyDescent="0.25">
      <c r="A442" s="268"/>
      <c r="B442" s="268"/>
      <c r="C442" s="268"/>
      <c r="D442" s="268"/>
      <c r="E442" s="268"/>
      <c r="F442" s="268"/>
      <c r="G442" s="268"/>
      <c r="H442" s="268"/>
      <c r="I442" s="268"/>
      <c r="J442" s="268"/>
      <c r="K442" s="268"/>
    </row>
    <row r="443" spans="1:14" x14ac:dyDescent="0.25">
      <c r="A443" s="268"/>
      <c r="B443" s="268"/>
      <c r="C443" s="268"/>
      <c r="D443" s="268"/>
      <c r="E443" s="268"/>
      <c r="F443" s="268"/>
      <c r="G443" s="268"/>
      <c r="H443" s="268"/>
      <c r="I443" s="268"/>
      <c r="J443" s="268"/>
      <c r="K443" s="268"/>
    </row>
    <row r="444" spans="1:14" x14ac:dyDescent="0.25">
      <c r="A444" s="479" t="s">
        <v>252</v>
      </c>
      <c r="B444" s="479"/>
      <c r="C444" s="479"/>
      <c r="D444" s="479"/>
      <c r="E444" s="268"/>
      <c r="F444" s="268"/>
      <c r="G444" s="268"/>
      <c r="H444" s="268"/>
      <c r="I444" s="268"/>
      <c r="J444" s="268"/>
      <c r="K444" s="268"/>
    </row>
    <row r="445" spans="1:14" x14ac:dyDescent="0.25">
      <c r="A445" s="656" t="s">
        <v>312</v>
      </c>
      <c r="B445" s="656"/>
      <c r="C445" s="656"/>
      <c r="D445" s="656"/>
      <c r="E445" s="268"/>
      <c r="F445" s="268"/>
      <c r="G445" s="268"/>
      <c r="H445" s="268"/>
      <c r="I445" s="268"/>
      <c r="J445" s="268"/>
      <c r="K445" s="268"/>
    </row>
    <row r="446" spans="1:14" x14ac:dyDescent="0.25">
      <c r="A446" s="656" t="s">
        <v>203</v>
      </c>
      <c r="B446" s="656"/>
      <c r="C446" s="656"/>
      <c r="D446" s="656"/>
      <c r="E446" s="268"/>
      <c r="F446" s="268"/>
      <c r="G446" s="268"/>
      <c r="H446" s="268"/>
      <c r="I446" s="268"/>
      <c r="J446" s="268"/>
      <c r="K446" s="268"/>
    </row>
    <row r="447" spans="1:14" ht="15.75" thickBot="1" x14ac:dyDescent="0.3">
      <c r="A447" s="656"/>
      <c r="B447" s="656"/>
      <c r="C447" s="656"/>
      <c r="D447" s="656"/>
      <c r="E447" s="268"/>
      <c r="F447" s="268"/>
      <c r="G447" s="268"/>
      <c r="H447" s="268"/>
      <c r="I447" s="268"/>
      <c r="J447" s="268"/>
      <c r="K447" s="268"/>
    </row>
    <row r="448" spans="1:14" ht="15.75" thickBot="1" x14ac:dyDescent="0.3">
      <c r="A448" s="648" t="s">
        <v>204</v>
      </c>
      <c r="B448" s="649"/>
      <c r="C448" s="303" t="s">
        <v>205</v>
      </c>
      <c r="D448" s="347" t="s">
        <v>206</v>
      </c>
      <c r="E448" s="304" t="s">
        <v>207</v>
      </c>
      <c r="F448" s="268"/>
      <c r="G448" s="268"/>
      <c r="H448" s="268"/>
      <c r="I448" s="268"/>
      <c r="J448" s="268"/>
      <c r="K448" s="268"/>
    </row>
    <row r="449" spans="1:11" ht="15.75" thickBot="1" x14ac:dyDescent="0.3">
      <c r="A449" s="305" t="s">
        <v>172</v>
      </c>
      <c r="B449" s="306"/>
      <c r="C449" s="321">
        <v>7.5</v>
      </c>
      <c r="D449" s="327">
        <v>7.9</v>
      </c>
      <c r="E449" s="307" t="s">
        <v>208</v>
      </c>
      <c r="F449" s="268"/>
      <c r="G449" s="268"/>
      <c r="H449" s="268"/>
      <c r="I449" s="268"/>
      <c r="J449" s="268"/>
      <c r="K449" s="268"/>
    </row>
    <row r="450" spans="1:11" ht="15.75" thickBot="1" x14ac:dyDescent="0.3">
      <c r="A450" s="308" t="s">
        <v>209</v>
      </c>
      <c r="B450" s="475"/>
      <c r="C450" s="322">
        <v>2520</v>
      </c>
      <c r="D450" s="322">
        <v>1510</v>
      </c>
      <c r="E450" s="309" t="s">
        <v>210</v>
      </c>
      <c r="F450" s="268"/>
      <c r="G450" s="268"/>
      <c r="H450" s="268"/>
      <c r="I450" s="268"/>
      <c r="J450" s="268"/>
      <c r="K450" s="268"/>
    </row>
    <row r="451" spans="1:11" ht="15.75" thickBot="1" x14ac:dyDescent="0.3">
      <c r="A451" s="308" t="s">
        <v>211</v>
      </c>
      <c r="B451" s="475"/>
      <c r="C451" s="323">
        <v>1260</v>
      </c>
      <c r="D451" s="323">
        <v>760</v>
      </c>
      <c r="E451" s="309" t="s">
        <v>212</v>
      </c>
      <c r="F451" s="268"/>
      <c r="G451" s="268"/>
      <c r="H451" s="268"/>
      <c r="I451" s="268"/>
      <c r="J451" s="268"/>
      <c r="K451" s="268"/>
    </row>
    <row r="452" spans="1:11" ht="15.75" thickBot="1" x14ac:dyDescent="0.3">
      <c r="A452" s="308" t="s">
        <v>246</v>
      </c>
      <c r="B452" s="475"/>
      <c r="C452" s="324">
        <v>141</v>
      </c>
      <c r="D452" s="324">
        <v>125</v>
      </c>
      <c r="E452" s="309" t="s">
        <v>212</v>
      </c>
      <c r="F452" s="268"/>
      <c r="G452" s="268"/>
      <c r="H452" s="268"/>
      <c r="I452" s="268"/>
      <c r="J452" s="268"/>
      <c r="K452" s="268"/>
    </row>
    <row r="453" spans="1:11" ht="15.75" thickBot="1" x14ac:dyDescent="0.3">
      <c r="A453" s="308" t="s">
        <v>214</v>
      </c>
      <c r="B453" s="475"/>
      <c r="C453" s="402">
        <v>6</v>
      </c>
      <c r="D453" s="328">
        <v>0.5</v>
      </c>
      <c r="E453" s="309" t="s">
        <v>213</v>
      </c>
      <c r="F453" s="268"/>
      <c r="G453" s="268"/>
      <c r="H453" s="268"/>
      <c r="I453" s="268"/>
      <c r="J453" s="268"/>
      <c r="K453" s="268"/>
    </row>
    <row r="454" spans="1:11" ht="15.75" thickBot="1" x14ac:dyDescent="0.3">
      <c r="A454" s="308" t="s">
        <v>247</v>
      </c>
      <c r="B454" s="474"/>
      <c r="C454" s="324" t="s">
        <v>249</v>
      </c>
      <c r="D454" s="310" t="s">
        <v>215</v>
      </c>
      <c r="E454" s="309" t="s">
        <v>216</v>
      </c>
      <c r="F454" s="268"/>
      <c r="G454" s="268"/>
      <c r="H454" s="268"/>
      <c r="I454" s="268"/>
      <c r="J454" s="268"/>
      <c r="K454" s="268"/>
    </row>
    <row r="455" spans="1:11" ht="15.75" thickBot="1" x14ac:dyDescent="0.3">
      <c r="A455" s="305" t="s">
        <v>217</v>
      </c>
      <c r="B455" s="306"/>
      <c r="C455" s="325">
        <v>780</v>
      </c>
      <c r="D455" s="397">
        <v>1324</v>
      </c>
      <c r="E455" s="309" t="s">
        <v>218</v>
      </c>
      <c r="F455" s="268"/>
      <c r="G455" s="268"/>
      <c r="H455" s="268"/>
      <c r="I455" s="268"/>
      <c r="J455" s="268"/>
      <c r="K455" s="268"/>
    </row>
    <row r="456" spans="1:11" ht="15.75" thickBot="1" x14ac:dyDescent="0.3">
      <c r="A456" s="308" t="s">
        <v>219</v>
      </c>
      <c r="B456" s="475"/>
      <c r="C456" s="322">
        <v>442</v>
      </c>
      <c r="D456" s="322">
        <v>286.72000000000003</v>
      </c>
      <c r="E456" s="309" t="s">
        <v>220</v>
      </c>
      <c r="F456" s="268"/>
      <c r="G456" s="268"/>
      <c r="H456" s="268"/>
      <c r="I456" s="268"/>
      <c r="J456" s="268"/>
      <c r="K456" s="268"/>
    </row>
    <row r="457" spans="1:11" ht="18.75" thickBot="1" x14ac:dyDescent="0.4">
      <c r="A457" s="339" t="s">
        <v>300</v>
      </c>
      <c r="B457" s="475"/>
      <c r="C457" s="322">
        <v>221</v>
      </c>
      <c r="D457" s="323">
        <v>143.36000000000001</v>
      </c>
      <c r="E457" s="309" t="s">
        <v>220</v>
      </c>
      <c r="F457" s="268"/>
      <c r="G457" s="268"/>
      <c r="H457" s="268"/>
      <c r="I457" s="268"/>
      <c r="J457" s="268"/>
      <c r="K457" s="268"/>
    </row>
    <row r="458" spans="1:11" ht="15.75" thickBot="1" x14ac:dyDescent="0.3">
      <c r="A458" s="339" t="s">
        <v>286</v>
      </c>
      <c r="B458" s="475"/>
      <c r="C458" s="322">
        <v>0</v>
      </c>
      <c r="D458" s="323">
        <v>70</v>
      </c>
      <c r="E458" s="309" t="s">
        <v>220</v>
      </c>
      <c r="F458" s="268"/>
      <c r="G458" s="268"/>
      <c r="H458" s="268"/>
      <c r="I458" s="268"/>
      <c r="J458" s="268"/>
      <c r="K458" s="268"/>
    </row>
    <row r="459" spans="1:11" ht="15.75" thickBot="1" x14ac:dyDescent="0.3">
      <c r="A459" s="308" t="s">
        <v>221</v>
      </c>
      <c r="B459" s="475"/>
      <c r="C459" s="403">
        <v>8</v>
      </c>
      <c r="D459" s="464">
        <v>15.1</v>
      </c>
      <c r="E459" s="309" t="s">
        <v>212</v>
      </c>
      <c r="F459" s="268"/>
      <c r="G459" s="268"/>
      <c r="H459" s="268"/>
      <c r="I459" s="268"/>
      <c r="J459" s="268"/>
      <c r="K459" s="268"/>
    </row>
    <row r="460" spans="1:11" ht="15.75" thickBot="1" x14ac:dyDescent="0.3">
      <c r="A460" s="308" t="s">
        <v>222</v>
      </c>
      <c r="B460" s="475"/>
      <c r="C460" s="322">
        <v>7.63</v>
      </c>
      <c r="D460" s="463">
        <v>16.21</v>
      </c>
      <c r="E460" s="309" t="s">
        <v>212</v>
      </c>
      <c r="F460" s="268"/>
      <c r="G460" s="268"/>
      <c r="H460" s="268"/>
      <c r="I460" s="268"/>
      <c r="J460" s="268"/>
      <c r="K460" s="268"/>
    </row>
    <row r="461" spans="1:11" ht="15.75" thickBot="1" x14ac:dyDescent="0.3">
      <c r="A461" s="311" t="s">
        <v>223</v>
      </c>
      <c r="B461" s="312"/>
      <c r="C461" s="326" t="s">
        <v>342</v>
      </c>
      <c r="D461" s="326">
        <v>2000</v>
      </c>
      <c r="E461" s="309" t="s">
        <v>224</v>
      </c>
      <c r="F461" s="268"/>
      <c r="G461" s="268"/>
      <c r="H461" s="268"/>
      <c r="I461" s="268"/>
      <c r="J461" s="268"/>
      <c r="K461" s="268"/>
    </row>
    <row r="462" spans="1:11" x14ac:dyDescent="0.25">
      <c r="A462" s="267"/>
      <c r="B462" s="268"/>
      <c r="C462" s="268"/>
      <c r="D462" s="313"/>
      <c r="E462" s="268"/>
      <c r="F462" s="268"/>
      <c r="G462" s="268"/>
      <c r="H462" s="268"/>
      <c r="I462" s="268"/>
      <c r="J462" s="268"/>
      <c r="K462" s="268"/>
    </row>
    <row r="463" spans="1:11" x14ac:dyDescent="0.25">
      <c r="A463" s="267" t="s">
        <v>343</v>
      </c>
      <c r="B463" s="268"/>
      <c r="C463" s="268"/>
      <c r="D463" s="268"/>
      <c r="E463" s="268"/>
      <c r="F463" s="268"/>
      <c r="G463" s="268"/>
      <c r="H463" s="268"/>
      <c r="I463" s="268"/>
      <c r="J463" s="268"/>
      <c r="K463" s="268"/>
    </row>
    <row r="464" spans="1:11" x14ac:dyDescent="0.25">
      <c r="A464" s="268"/>
      <c r="B464" s="268"/>
      <c r="C464" s="268"/>
      <c r="D464" s="268"/>
      <c r="E464" s="268"/>
      <c r="F464" s="268"/>
      <c r="G464" s="268"/>
      <c r="H464" s="268"/>
      <c r="I464" s="268"/>
      <c r="J464" s="268"/>
      <c r="K464" s="268"/>
    </row>
    <row r="465" spans="1:12" x14ac:dyDescent="0.25">
      <c r="A465" s="268"/>
      <c r="B465" s="268"/>
      <c r="C465" s="268"/>
      <c r="D465" s="268"/>
      <c r="E465" s="268"/>
      <c r="F465" s="268"/>
      <c r="G465" s="268"/>
      <c r="H465" s="268"/>
      <c r="I465" s="268"/>
      <c r="J465" s="268"/>
      <c r="K465" s="268"/>
    </row>
    <row r="466" spans="1:12" x14ac:dyDescent="0.25">
      <c r="A466" s="268"/>
      <c r="B466" s="268"/>
      <c r="C466" s="268"/>
      <c r="D466" s="268"/>
      <c r="E466" s="268"/>
      <c r="F466" s="268"/>
      <c r="G466" s="268"/>
      <c r="H466" s="268"/>
      <c r="I466" s="268"/>
      <c r="J466" s="268"/>
      <c r="K466" s="268"/>
    </row>
    <row r="467" spans="1:12" ht="18.75" x14ac:dyDescent="0.3">
      <c r="A467" s="314" t="s">
        <v>313</v>
      </c>
      <c r="B467" s="315"/>
      <c r="C467" s="316"/>
      <c r="D467" s="268"/>
      <c r="E467" s="268"/>
      <c r="F467" s="268"/>
      <c r="G467" s="268"/>
      <c r="H467" s="268"/>
      <c r="I467" s="268"/>
      <c r="J467" s="268"/>
      <c r="K467" s="268"/>
    </row>
    <row r="468" spans="1:12" ht="15.75" thickBot="1" x14ac:dyDescent="0.3">
      <c r="A468" s="268"/>
      <c r="B468" s="268"/>
      <c r="C468" s="268"/>
      <c r="D468" s="268"/>
      <c r="E468" s="268"/>
      <c r="F468" s="268"/>
      <c r="G468" s="268"/>
      <c r="H468" s="268"/>
      <c r="I468" s="268"/>
      <c r="J468" s="268"/>
      <c r="K468" s="268"/>
    </row>
    <row r="469" spans="1:12" ht="39" thickBot="1" x14ac:dyDescent="0.3">
      <c r="A469" s="317" t="s">
        <v>225</v>
      </c>
      <c r="B469" s="358" t="s">
        <v>226</v>
      </c>
      <c r="C469" s="336" t="s">
        <v>227</v>
      </c>
      <c r="D469" s="337"/>
      <c r="E469" s="268"/>
      <c r="F469" s="268"/>
      <c r="G469" s="268"/>
      <c r="H469" s="268"/>
      <c r="I469" s="268"/>
      <c r="J469" s="268"/>
      <c r="K469" s="268"/>
      <c r="L469" t="s">
        <v>3</v>
      </c>
    </row>
    <row r="470" spans="1:12" ht="15.75" thickBot="1" x14ac:dyDescent="0.3">
      <c r="A470" s="404">
        <v>45139</v>
      </c>
      <c r="B470" s="459">
        <v>34944926.899999999</v>
      </c>
      <c r="C470" s="641" t="s">
        <v>344</v>
      </c>
      <c r="D470" s="642"/>
      <c r="E470" s="268"/>
      <c r="F470" s="268"/>
      <c r="G470" s="268"/>
      <c r="H470" s="268"/>
      <c r="I470" s="268"/>
      <c r="J470" s="268"/>
      <c r="K470" s="268"/>
    </row>
    <row r="471" spans="1:12" ht="15.75" thickBot="1" x14ac:dyDescent="0.3">
      <c r="A471" s="395">
        <v>45170</v>
      </c>
      <c r="B471" s="459">
        <v>35302877.700000003</v>
      </c>
      <c r="C471" s="643"/>
      <c r="D471" s="644"/>
      <c r="E471" s="268"/>
      <c r="F471" s="268"/>
      <c r="G471" s="268"/>
      <c r="H471" s="268"/>
      <c r="I471" s="268"/>
      <c r="J471" s="268"/>
      <c r="K471" s="268"/>
    </row>
    <row r="472" spans="1:12" x14ac:dyDescent="0.25">
      <c r="A472" s="268"/>
      <c r="B472" s="268"/>
      <c r="C472" s="268"/>
      <c r="D472" s="268"/>
      <c r="E472" s="268"/>
      <c r="F472" s="268"/>
      <c r="G472" s="268"/>
      <c r="H472" s="268"/>
      <c r="I472" s="268"/>
      <c r="J472" s="268"/>
      <c r="K472" s="268"/>
    </row>
    <row r="473" spans="1:12" x14ac:dyDescent="0.25">
      <c r="A473" s="268"/>
      <c r="B473" s="268"/>
      <c r="C473" s="268"/>
      <c r="D473" s="268"/>
      <c r="E473" s="268"/>
      <c r="F473" s="268"/>
      <c r="G473" s="268"/>
      <c r="H473" s="268"/>
      <c r="I473" s="268"/>
      <c r="J473" s="268"/>
      <c r="K473" s="268"/>
    </row>
    <row r="474" spans="1:12" x14ac:dyDescent="0.25">
      <c r="A474" s="268"/>
      <c r="B474" s="268"/>
      <c r="C474" s="268"/>
      <c r="D474" s="268"/>
      <c r="E474" s="268"/>
      <c r="F474" s="268"/>
      <c r="G474" s="268"/>
      <c r="H474" s="268"/>
      <c r="I474" s="268"/>
      <c r="J474" s="268"/>
      <c r="K474" s="268"/>
    </row>
    <row r="482" spans="1:9" ht="21" thickBot="1" x14ac:dyDescent="0.35">
      <c r="A482" s="645" t="s">
        <v>263</v>
      </c>
      <c r="B482" s="645"/>
      <c r="C482" s="645"/>
      <c r="D482" s="645"/>
      <c r="E482" s="645"/>
      <c r="F482" s="645"/>
      <c r="G482" s="645"/>
      <c r="H482" s="645"/>
      <c r="I482" s="645"/>
    </row>
    <row r="483" spans="1:9" x14ac:dyDescent="0.25">
      <c r="A483" s="650" t="s">
        <v>228</v>
      </c>
      <c r="B483" s="652" t="s">
        <v>229</v>
      </c>
      <c r="C483" s="639" t="s">
        <v>276</v>
      </c>
      <c r="D483" s="635" t="s">
        <v>275</v>
      </c>
      <c r="E483" s="637" t="s">
        <v>230</v>
      </c>
      <c r="F483" s="639" t="s">
        <v>258</v>
      </c>
      <c r="G483" s="646" t="s">
        <v>231</v>
      </c>
      <c r="H483" s="639" t="s">
        <v>257</v>
      </c>
      <c r="I483" s="657" t="s">
        <v>232</v>
      </c>
    </row>
    <row r="484" spans="1:9" ht="15.75" thickBot="1" x14ac:dyDescent="0.3">
      <c r="A484" s="651"/>
      <c r="B484" s="653"/>
      <c r="C484" s="640"/>
      <c r="D484" s="636"/>
      <c r="E484" s="638"/>
      <c r="F484" s="640"/>
      <c r="G484" s="647"/>
      <c r="H484" s="640"/>
      <c r="I484" s="658"/>
    </row>
    <row r="485" spans="1:9" x14ac:dyDescent="0.25">
      <c r="A485" s="269" t="s">
        <v>233</v>
      </c>
      <c r="B485" s="270">
        <v>770233</v>
      </c>
      <c r="C485" s="270">
        <v>533890</v>
      </c>
      <c r="D485" s="271">
        <v>1.44</v>
      </c>
      <c r="E485" s="271">
        <v>0.72</v>
      </c>
      <c r="F485" s="270">
        <v>734467</v>
      </c>
      <c r="G485" s="279">
        <v>670301</v>
      </c>
      <c r="H485" s="388">
        <v>8.74</v>
      </c>
      <c r="I485" s="389">
        <v>91.26</v>
      </c>
    </row>
    <row r="486" spans="1:9" x14ac:dyDescent="0.25">
      <c r="A486" s="273" t="s">
        <v>234</v>
      </c>
      <c r="B486" s="274">
        <v>692248</v>
      </c>
      <c r="C486" s="274">
        <v>477925</v>
      </c>
      <c r="D486" s="212">
        <v>1.45</v>
      </c>
      <c r="E486" s="212">
        <v>0.79</v>
      </c>
      <c r="F486" s="274">
        <v>658377</v>
      </c>
      <c r="G486" s="272">
        <v>537371</v>
      </c>
      <c r="H486" s="275">
        <v>18.38</v>
      </c>
      <c r="I486" s="276">
        <v>81.62</v>
      </c>
    </row>
    <row r="487" spans="1:9" x14ac:dyDescent="0.25">
      <c r="A487" s="278" t="s">
        <v>235</v>
      </c>
      <c r="B487" s="277">
        <v>736621</v>
      </c>
      <c r="C487" s="277">
        <v>573545</v>
      </c>
      <c r="D487" s="197">
        <v>1.28</v>
      </c>
      <c r="E487" s="197">
        <v>0.76</v>
      </c>
      <c r="F487" s="277">
        <v>700420</v>
      </c>
      <c r="G487" s="279">
        <v>672564</v>
      </c>
      <c r="H487" s="280">
        <v>3.98</v>
      </c>
      <c r="I487" s="281">
        <v>96.02</v>
      </c>
    </row>
    <row r="488" spans="1:9" x14ac:dyDescent="0.25">
      <c r="A488" s="278" t="s">
        <v>236</v>
      </c>
      <c r="B488" s="277">
        <v>738897</v>
      </c>
      <c r="C488" s="277">
        <v>598080</v>
      </c>
      <c r="D488" s="197">
        <v>1.24</v>
      </c>
      <c r="E488" s="197">
        <v>0.9</v>
      </c>
      <c r="F488" s="277">
        <v>702577</v>
      </c>
      <c r="G488" s="279">
        <v>625484</v>
      </c>
      <c r="H488" s="280">
        <v>10.97</v>
      </c>
      <c r="I488" s="281">
        <v>89.03</v>
      </c>
    </row>
    <row r="489" spans="1:9" x14ac:dyDescent="0.25">
      <c r="A489" s="278" t="s">
        <v>237</v>
      </c>
      <c r="B489" s="277">
        <v>741115</v>
      </c>
      <c r="C489" s="277">
        <v>589785</v>
      </c>
      <c r="D489" s="197">
        <v>1.26</v>
      </c>
      <c r="E489" s="197">
        <v>1.02</v>
      </c>
      <c r="F489" s="277">
        <v>704678</v>
      </c>
      <c r="G489" s="279">
        <v>771836</v>
      </c>
      <c r="H489" s="280">
        <v>-9.5299999999999994</v>
      </c>
      <c r="I489" s="281">
        <v>109.53</v>
      </c>
    </row>
    <row r="490" spans="1:9" x14ac:dyDescent="0.25">
      <c r="A490" s="278" t="s">
        <v>238</v>
      </c>
      <c r="B490" s="277">
        <v>676554</v>
      </c>
      <c r="C490" s="277">
        <v>568715</v>
      </c>
      <c r="D490" s="197">
        <v>1.19</v>
      </c>
      <c r="E490" s="197">
        <v>0.96</v>
      </c>
      <c r="F490" s="277">
        <v>643412</v>
      </c>
      <c r="G490" s="279">
        <v>743531</v>
      </c>
      <c r="H490" s="280">
        <v>-15.56</v>
      </c>
      <c r="I490" s="281">
        <v>115.56</v>
      </c>
    </row>
    <row r="491" spans="1:9" x14ac:dyDescent="0.25">
      <c r="A491" s="278" t="s">
        <v>239</v>
      </c>
      <c r="B491" s="277">
        <v>1448246</v>
      </c>
      <c r="C491" s="277">
        <v>597310</v>
      </c>
      <c r="D491" s="197">
        <v>2.42</v>
      </c>
      <c r="E491" s="197">
        <v>0.76</v>
      </c>
      <c r="F491" s="277">
        <v>1374880</v>
      </c>
      <c r="G491" s="279">
        <v>672717</v>
      </c>
      <c r="H491" s="280">
        <v>51.07</v>
      </c>
      <c r="I491" s="281">
        <v>48.93</v>
      </c>
    </row>
    <row r="492" spans="1:9" x14ac:dyDescent="0.25">
      <c r="A492" s="278" t="s">
        <v>253</v>
      </c>
      <c r="B492" s="277">
        <v>1436231</v>
      </c>
      <c r="C492" s="277">
        <v>609245</v>
      </c>
      <c r="D492" s="197">
        <v>2.36</v>
      </c>
      <c r="E492" s="197">
        <v>0.76</v>
      </c>
      <c r="F492" s="277">
        <v>1363895</v>
      </c>
      <c r="G492" s="279">
        <v>774484</v>
      </c>
      <c r="H492" s="280">
        <v>43.22</v>
      </c>
      <c r="I492" s="281">
        <v>56.78</v>
      </c>
    </row>
    <row r="493" spans="1:9" x14ac:dyDescent="0.25">
      <c r="A493" s="278" t="s">
        <v>240</v>
      </c>
      <c r="B493" s="277">
        <v>1497336</v>
      </c>
      <c r="C493" s="277">
        <v>584640</v>
      </c>
      <c r="D493" s="197">
        <v>2.56</v>
      </c>
      <c r="E493" s="197">
        <v>1.24</v>
      </c>
      <c r="F493" s="277">
        <v>1432192</v>
      </c>
      <c r="G493" s="279">
        <v>626834</v>
      </c>
      <c r="H493" s="280">
        <v>56.23</v>
      </c>
      <c r="I493" s="281">
        <v>43.77</v>
      </c>
    </row>
    <row r="494" spans="1:9" x14ac:dyDescent="0.25">
      <c r="A494" s="278" t="s">
        <v>241</v>
      </c>
      <c r="B494" s="277">
        <v>1504635</v>
      </c>
      <c r="C494" s="277">
        <v>579740</v>
      </c>
      <c r="D494" s="197">
        <v>2.6</v>
      </c>
      <c r="E494" s="197">
        <v>0.76</v>
      </c>
      <c r="F494" s="277">
        <v>1428708</v>
      </c>
      <c r="G494" s="279">
        <v>667290</v>
      </c>
      <c r="H494" s="280">
        <v>53.29</v>
      </c>
      <c r="I494" s="281">
        <v>46.71</v>
      </c>
    </row>
    <row r="495" spans="1:9" x14ac:dyDescent="0.25">
      <c r="A495" s="197" t="s">
        <v>242</v>
      </c>
      <c r="B495" s="277">
        <v>1364787</v>
      </c>
      <c r="C495" s="277">
        <v>543270</v>
      </c>
      <c r="D495" s="197">
        <v>2.5099999999999998</v>
      </c>
      <c r="E495" s="197">
        <v>0.61</v>
      </c>
      <c r="F495" s="277">
        <v>1296202</v>
      </c>
      <c r="G495" s="279">
        <v>609446</v>
      </c>
      <c r="H495" s="280">
        <v>52.98</v>
      </c>
      <c r="I495" s="280">
        <v>47.02</v>
      </c>
    </row>
    <row r="496" spans="1:9" ht="15.75" thickBot="1" x14ac:dyDescent="0.3">
      <c r="A496" s="282" t="s">
        <v>243</v>
      </c>
      <c r="B496" s="283">
        <v>1371960</v>
      </c>
      <c r="C496" s="283">
        <v>543900</v>
      </c>
      <c r="D496" s="227">
        <v>2.52</v>
      </c>
      <c r="E496" s="227">
        <v>0.84</v>
      </c>
      <c r="F496" s="283">
        <v>1303199</v>
      </c>
      <c r="G496" s="331">
        <v>650835</v>
      </c>
      <c r="H496" s="284">
        <v>50.06</v>
      </c>
      <c r="I496" s="285">
        <v>49.94</v>
      </c>
    </row>
    <row r="497" spans="1:9" ht="15.75" thickBot="1" x14ac:dyDescent="0.3">
      <c r="A497" s="390" t="s">
        <v>124</v>
      </c>
      <c r="B497" s="391">
        <f t="shared" ref="B497:I497" si="1">SUM(B485:B496)/12</f>
        <v>1081571.9166666667</v>
      </c>
      <c r="C497" s="391">
        <f t="shared" si="1"/>
        <v>566670.41666666663</v>
      </c>
      <c r="D497" s="392">
        <f t="shared" si="1"/>
        <v>1.9025000000000001</v>
      </c>
      <c r="E497" s="392">
        <f t="shared" si="1"/>
        <v>0.84333333333333327</v>
      </c>
      <c r="F497" s="391">
        <f t="shared" si="1"/>
        <v>1028583.9166666666</v>
      </c>
      <c r="G497" s="391">
        <f t="shared" si="1"/>
        <v>668557.75</v>
      </c>
      <c r="H497" s="392">
        <f t="shared" si="1"/>
        <v>26.985833333333332</v>
      </c>
      <c r="I497" s="345">
        <f t="shared" si="1"/>
        <v>73.014166666666654</v>
      </c>
    </row>
    <row r="500" spans="1:9" ht="21" thickBot="1" x14ac:dyDescent="0.35">
      <c r="A500" s="645" t="s">
        <v>279</v>
      </c>
      <c r="B500" s="645"/>
      <c r="C500" s="645"/>
      <c r="D500" s="645"/>
      <c r="E500" s="645"/>
      <c r="F500" s="645"/>
      <c r="G500" s="645"/>
      <c r="H500" s="645"/>
      <c r="I500" s="645"/>
    </row>
    <row r="501" spans="1:9" x14ac:dyDescent="0.25">
      <c r="A501" s="650" t="s">
        <v>228</v>
      </c>
      <c r="B501" s="652" t="s">
        <v>229</v>
      </c>
      <c r="C501" s="639" t="s">
        <v>259</v>
      </c>
      <c r="D501" s="635" t="s">
        <v>275</v>
      </c>
      <c r="E501" s="637" t="s">
        <v>230</v>
      </c>
      <c r="F501" s="639" t="s">
        <v>258</v>
      </c>
      <c r="G501" s="646" t="s">
        <v>231</v>
      </c>
      <c r="H501" s="639" t="s">
        <v>257</v>
      </c>
      <c r="I501" s="657" t="s">
        <v>232</v>
      </c>
    </row>
    <row r="502" spans="1:9" ht="15.75" thickBot="1" x14ac:dyDescent="0.3">
      <c r="A502" s="651"/>
      <c r="B502" s="653"/>
      <c r="C502" s="640"/>
      <c r="D502" s="636"/>
      <c r="E502" s="638"/>
      <c r="F502" s="640"/>
      <c r="G502" s="647"/>
      <c r="H502" s="640"/>
      <c r="I502" s="658"/>
    </row>
    <row r="503" spans="1:9" x14ac:dyDescent="0.25">
      <c r="A503" s="269" t="s">
        <v>233</v>
      </c>
      <c r="B503" s="270">
        <v>1408067</v>
      </c>
      <c r="C503" s="270">
        <v>562975</v>
      </c>
      <c r="D503" s="417">
        <v>2.5</v>
      </c>
      <c r="E503" s="271">
        <v>0.66</v>
      </c>
      <c r="F503" s="270">
        <v>1336810</v>
      </c>
      <c r="G503" s="279">
        <v>655133</v>
      </c>
      <c r="H503" s="388">
        <v>50.99</v>
      </c>
      <c r="I503" s="389">
        <v>49.01</v>
      </c>
    </row>
    <row r="504" spans="1:9" x14ac:dyDescent="0.25">
      <c r="A504" s="278" t="s">
        <v>234</v>
      </c>
      <c r="B504" s="277">
        <v>1243102</v>
      </c>
      <c r="C504" s="277">
        <v>495495</v>
      </c>
      <c r="D504" s="440">
        <v>2.5099999999999998</v>
      </c>
      <c r="E504" s="197">
        <v>0.7</v>
      </c>
      <c r="F504" s="277">
        <v>1180908</v>
      </c>
      <c r="G504" s="279">
        <v>569361</v>
      </c>
      <c r="H504" s="280">
        <v>51.79</v>
      </c>
      <c r="I504" s="281">
        <v>48.21</v>
      </c>
    </row>
    <row r="505" spans="1:9" x14ac:dyDescent="0.25">
      <c r="A505" s="278" t="s">
        <v>235</v>
      </c>
      <c r="B505" s="277">
        <v>1481822</v>
      </c>
      <c r="C505" s="277">
        <v>581455</v>
      </c>
      <c r="D505" s="440">
        <v>2.5499999999999998</v>
      </c>
      <c r="E505" s="197">
        <v>0.74</v>
      </c>
      <c r="F505" s="277">
        <v>1407093</v>
      </c>
      <c r="G505" s="279">
        <v>715170</v>
      </c>
      <c r="H505" s="280">
        <v>49.17</v>
      </c>
      <c r="I505" s="281">
        <v>50.83</v>
      </c>
    </row>
    <row r="506" spans="1:9" x14ac:dyDescent="0.25">
      <c r="A506" s="278" t="s">
        <v>236</v>
      </c>
      <c r="B506" s="277">
        <v>1376108</v>
      </c>
      <c r="C506" s="277">
        <v>546700</v>
      </c>
      <c r="D506" s="440">
        <v>2.52</v>
      </c>
      <c r="E506" s="197">
        <v>0.79</v>
      </c>
      <c r="F506" s="277">
        <v>1307529</v>
      </c>
      <c r="G506" s="279">
        <v>588524</v>
      </c>
      <c r="H506" s="280">
        <v>54.99</v>
      </c>
      <c r="I506" s="281">
        <v>45.01</v>
      </c>
    </row>
    <row r="507" spans="1:9" x14ac:dyDescent="0.25">
      <c r="A507" s="278" t="s">
        <v>237</v>
      </c>
      <c r="B507" s="277">
        <v>1455451</v>
      </c>
      <c r="C507" s="277">
        <v>578200</v>
      </c>
      <c r="D507" s="440">
        <v>2.52</v>
      </c>
      <c r="E507" s="197">
        <v>0.83</v>
      </c>
      <c r="F507" s="277">
        <v>1385506</v>
      </c>
      <c r="G507" s="279">
        <v>747935</v>
      </c>
      <c r="H507" s="280">
        <v>46.02</v>
      </c>
      <c r="I507" s="281">
        <v>53.98</v>
      </c>
    </row>
    <row r="508" spans="1:9" x14ac:dyDescent="0.25">
      <c r="A508" s="278" t="s">
        <v>238</v>
      </c>
      <c r="B508" s="277">
        <v>1512503</v>
      </c>
      <c r="C508" s="277">
        <v>589400</v>
      </c>
      <c r="D508" s="440">
        <v>2.57</v>
      </c>
      <c r="E508" s="197">
        <v>0.76</v>
      </c>
      <c r="F508" s="277">
        <v>1437162</v>
      </c>
      <c r="G508" s="279">
        <v>731815</v>
      </c>
      <c r="H508" s="280">
        <v>49.08</v>
      </c>
      <c r="I508" s="281">
        <v>50.92</v>
      </c>
    </row>
    <row r="509" spans="1:9" x14ac:dyDescent="0.25">
      <c r="A509" s="278" t="s">
        <v>239</v>
      </c>
      <c r="B509" s="277">
        <v>1627087</v>
      </c>
      <c r="C509" s="277">
        <v>645400</v>
      </c>
      <c r="D509" s="440">
        <v>2.52</v>
      </c>
      <c r="E509" s="197">
        <v>0.76</v>
      </c>
      <c r="F509" s="277">
        <v>1546130</v>
      </c>
      <c r="G509" s="279">
        <v>717262</v>
      </c>
      <c r="H509" s="280">
        <v>53.61</v>
      </c>
      <c r="I509" s="281">
        <v>46.39</v>
      </c>
    </row>
    <row r="510" spans="1:9" ht="15.75" thickBot="1" x14ac:dyDescent="0.3">
      <c r="A510" s="282" t="s">
        <v>253</v>
      </c>
      <c r="B510" s="283">
        <v>1594218</v>
      </c>
      <c r="C510" s="283">
        <v>627900</v>
      </c>
      <c r="D510" s="435">
        <v>2.54</v>
      </c>
      <c r="E510" s="227">
        <v>0.72</v>
      </c>
      <c r="F510" s="283">
        <v>1513586</v>
      </c>
      <c r="G510" s="331">
        <v>822430</v>
      </c>
      <c r="H510" s="284">
        <v>45.66</v>
      </c>
      <c r="I510" s="285">
        <v>54.34</v>
      </c>
    </row>
    <row r="511" spans="1:9" ht="15.75" thickBot="1" x14ac:dyDescent="0.3">
      <c r="A511" s="332" t="s">
        <v>124</v>
      </c>
      <c r="B511" s="333">
        <f t="shared" ref="B511:I511" si="2">SUM(B503:B510)/8</f>
        <v>1462294.75</v>
      </c>
      <c r="C511" s="333">
        <f t="shared" si="2"/>
        <v>578440.625</v>
      </c>
      <c r="D511" s="344">
        <f t="shared" si="2"/>
        <v>2.5287500000000001</v>
      </c>
      <c r="E511" s="344">
        <f t="shared" si="2"/>
        <v>0.74499999999999988</v>
      </c>
      <c r="F511" s="333">
        <f t="shared" si="2"/>
        <v>1389340.5</v>
      </c>
      <c r="G511" s="333">
        <f t="shared" si="2"/>
        <v>693453.75</v>
      </c>
      <c r="H511" s="344">
        <f t="shared" si="2"/>
        <v>50.163750000000007</v>
      </c>
      <c r="I511" s="345">
        <f t="shared" si="2"/>
        <v>49.836249999999993</v>
      </c>
    </row>
  </sheetData>
  <mergeCells count="186">
    <mergeCell ref="C407:F407"/>
    <mergeCell ref="H407:I407"/>
    <mergeCell ref="C408:F408"/>
    <mergeCell ref="H408:I408"/>
    <mergeCell ref="A409:B409"/>
    <mergeCell ref="C409:F409"/>
    <mergeCell ref="H409:I409"/>
    <mergeCell ref="C374:F374"/>
    <mergeCell ref="H374:I374"/>
    <mergeCell ref="A375:B375"/>
    <mergeCell ref="C375:F375"/>
    <mergeCell ref="H375:I375"/>
    <mergeCell ref="C398:F398"/>
    <mergeCell ref="H399:I399"/>
    <mergeCell ref="A404:B405"/>
    <mergeCell ref="C404:F405"/>
    <mergeCell ref="H404:I404"/>
    <mergeCell ref="H405:I405"/>
    <mergeCell ref="A406:B406"/>
    <mergeCell ref="C406:F406"/>
    <mergeCell ref="H406:I406"/>
    <mergeCell ref="C396:F396"/>
    <mergeCell ref="H396:I396"/>
    <mergeCell ref="C397:F397"/>
    <mergeCell ref="A373:B373"/>
    <mergeCell ref="C373:F373"/>
    <mergeCell ref="H373:I373"/>
    <mergeCell ref="C381:F381"/>
    <mergeCell ref="A367:B367"/>
    <mergeCell ref="C367:F367"/>
    <mergeCell ref="H367:I367"/>
    <mergeCell ref="A368:B368"/>
    <mergeCell ref="C368:F368"/>
    <mergeCell ref="H368:I368"/>
    <mergeCell ref="H369:I369"/>
    <mergeCell ref="C370:F370"/>
    <mergeCell ref="H370:I370"/>
    <mergeCell ref="C371:F371"/>
    <mergeCell ref="H371:I371"/>
    <mergeCell ref="A372:B372"/>
    <mergeCell ref="C372:F372"/>
    <mergeCell ref="H372:I372"/>
    <mergeCell ref="A369:B369"/>
    <mergeCell ref="C369:F369"/>
    <mergeCell ref="H381:I381"/>
    <mergeCell ref="C378:F378"/>
    <mergeCell ref="H378:I378"/>
    <mergeCell ref="C379:F379"/>
    <mergeCell ref="H501:H502"/>
    <mergeCell ref="I501:I502"/>
    <mergeCell ref="H483:H484"/>
    <mergeCell ref="I483:I484"/>
    <mergeCell ref="A500:I500"/>
    <mergeCell ref="A501:A502"/>
    <mergeCell ref="B501:B502"/>
    <mergeCell ref="C501:C502"/>
    <mergeCell ref="D501:D502"/>
    <mergeCell ref="E501:E502"/>
    <mergeCell ref="F501:F502"/>
    <mergeCell ref="G501:G502"/>
    <mergeCell ref="A448:B448"/>
    <mergeCell ref="C470:D471"/>
    <mergeCell ref="A482:I482"/>
    <mergeCell ref="A483:A484"/>
    <mergeCell ref="B483:B484"/>
    <mergeCell ref="C483:C484"/>
    <mergeCell ref="D483:D484"/>
    <mergeCell ref="E483:E484"/>
    <mergeCell ref="F483:F484"/>
    <mergeCell ref="G483:G484"/>
    <mergeCell ref="G418:G419"/>
    <mergeCell ref="H418:H419"/>
    <mergeCell ref="I418:I419"/>
    <mergeCell ref="A445:D445"/>
    <mergeCell ref="A446:D446"/>
    <mergeCell ref="A447:D447"/>
    <mergeCell ref="H410:I410"/>
    <mergeCell ref="A418:A419"/>
    <mergeCell ref="B418:B419"/>
    <mergeCell ref="C418:C419"/>
    <mergeCell ref="E418:E419"/>
    <mergeCell ref="F418:F419"/>
    <mergeCell ref="H397:I397"/>
    <mergeCell ref="H398:I398"/>
    <mergeCell ref="C393:F393"/>
    <mergeCell ref="H393:I393"/>
    <mergeCell ref="C394:F394"/>
    <mergeCell ref="H394:I394"/>
    <mergeCell ref="H395:I395"/>
    <mergeCell ref="H382:I382"/>
    <mergeCell ref="A390:B391"/>
    <mergeCell ref="C390:F391"/>
    <mergeCell ref="H390:I390"/>
    <mergeCell ref="H391:I391"/>
    <mergeCell ref="A392:B392"/>
    <mergeCell ref="C392:F392"/>
    <mergeCell ref="H392:I392"/>
    <mergeCell ref="H379:I379"/>
    <mergeCell ref="C380:F380"/>
    <mergeCell ref="H380:I380"/>
    <mergeCell ref="C376:F376"/>
    <mergeCell ref="H376:I376"/>
    <mergeCell ref="C377:F377"/>
    <mergeCell ref="H377:I377"/>
    <mergeCell ref="H363:I363"/>
    <mergeCell ref="H364:I364"/>
    <mergeCell ref="A365:B365"/>
    <mergeCell ref="C365:F365"/>
    <mergeCell ref="H365:I365"/>
    <mergeCell ref="A366:B366"/>
    <mergeCell ref="C366:F366"/>
    <mergeCell ref="H366:I366"/>
    <mergeCell ref="A343:D343"/>
    <mergeCell ref="E343:F343"/>
    <mergeCell ref="A352:D352"/>
    <mergeCell ref="E352:F352"/>
    <mergeCell ref="A363:B364"/>
    <mergeCell ref="C363:F364"/>
    <mergeCell ref="F326:H327"/>
    <mergeCell ref="I326:J327"/>
    <mergeCell ref="A308:E308"/>
    <mergeCell ref="A309:E309"/>
    <mergeCell ref="A311:E311"/>
    <mergeCell ref="A312:E312"/>
    <mergeCell ref="A326:D327"/>
    <mergeCell ref="E326:E327"/>
    <mergeCell ref="A310:E310"/>
    <mergeCell ref="E260:F260"/>
    <mergeCell ref="C264:G264"/>
    <mergeCell ref="A274:C274"/>
    <mergeCell ref="A279:C280"/>
    <mergeCell ref="A291:E291"/>
    <mergeCell ref="A303:E303"/>
    <mergeCell ref="F202:G202"/>
    <mergeCell ref="D203:E203"/>
    <mergeCell ref="F203:G203"/>
    <mergeCell ref="D204:E204"/>
    <mergeCell ref="F204:G204"/>
    <mergeCell ref="E233:F233"/>
    <mergeCell ref="D198:E198"/>
    <mergeCell ref="F198:G198"/>
    <mergeCell ref="H198:I202"/>
    <mergeCell ref="D199:E199"/>
    <mergeCell ref="F199:G199"/>
    <mergeCell ref="D200:E200"/>
    <mergeCell ref="F200:G200"/>
    <mergeCell ref="D201:E201"/>
    <mergeCell ref="F201:G201"/>
    <mergeCell ref="D202:E202"/>
    <mergeCell ref="F195:G195"/>
    <mergeCell ref="H195:I195"/>
    <mergeCell ref="D196:E196"/>
    <mergeCell ref="F196:G196"/>
    <mergeCell ref="H196:I196"/>
    <mergeCell ref="D197:E197"/>
    <mergeCell ref="F197:G197"/>
    <mergeCell ref="B116:C116"/>
    <mergeCell ref="D116:E116"/>
    <mergeCell ref="A122:C122"/>
    <mergeCell ref="A188:C188"/>
    <mergeCell ref="A195:B195"/>
    <mergeCell ref="D195:E195"/>
    <mergeCell ref="B109:C109"/>
    <mergeCell ref="D109:E109"/>
    <mergeCell ref="B111:C111"/>
    <mergeCell ref="D111:E111"/>
    <mergeCell ref="B113:C113"/>
    <mergeCell ref="D113:E113"/>
    <mergeCell ref="A102:C102"/>
    <mergeCell ref="D102:E102"/>
    <mergeCell ref="A104:C104"/>
    <mergeCell ref="D104:E104"/>
    <mergeCell ref="B107:C107"/>
    <mergeCell ref="D107:E107"/>
    <mergeCell ref="A26:I26"/>
    <mergeCell ref="G72:I75"/>
    <mergeCell ref="G76:I76"/>
    <mergeCell ref="F80:G80"/>
    <mergeCell ref="A100:C100"/>
    <mergeCell ref="D100:E100"/>
    <mergeCell ref="A2:H2"/>
    <mergeCell ref="A3:H3"/>
    <mergeCell ref="A8:H8"/>
    <mergeCell ref="A9:H9"/>
    <mergeCell ref="A10:H10"/>
    <mergeCell ref="A16:H1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AGOSTO23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UsAdmin</dc:creator>
  <cp:lastModifiedBy>USUARIO</cp:lastModifiedBy>
  <cp:lastPrinted>2023-04-10T14:54:45Z</cp:lastPrinted>
  <dcterms:created xsi:type="dcterms:W3CDTF">2020-02-04T17:24:24Z</dcterms:created>
  <dcterms:modified xsi:type="dcterms:W3CDTF">2023-09-05T18:16:56Z</dcterms:modified>
</cp:coreProperties>
</file>