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3\TRANSPARENCIA PAGINA ESTATAL 2023\A.84 F.XXVI   B\EDO. FINANCIEROS\"/>
    </mc:Choice>
  </mc:AlternateContent>
  <bookViews>
    <workbookView xWindow="0" yWindow="0" windowWidth="25200" windowHeight="11295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F78" i="1"/>
  <c r="I78" i="1" s="1"/>
  <c r="F77" i="1"/>
  <c r="I77" i="1" s="1"/>
  <c r="F76" i="1"/>
  <c r="F74" i="1" s="1"/>
  <c r="F75" i="1"/>
  <c r="I75" i="1" s="1"/>
  <c r="H74" i="1"/>
  <c r="G74" i="1"/>
  <c r="E74" i="1"/>
  <c r="D74" i="1"/>
  <c r="F73" i="1"/>
  <c r="I73" i="1" s="1"/>
  <c r="F72" i="1"/>
  <c r="F70" i="1" s="1"/>
  <c r="F71" i="1"/>
  <c r="I71" i="1" s="1"/>
  <c r="H70" i="1"/>
  <c r="G70" i="1"/>
  <c r="E70" i="1"/>
  <c r="D70" i="1"/>
  <c r="F69" i="1"/>
  <c r="I69" i="1" s="1"/>
  <c r="F68" i="1"/>
  <c r="I68" i="1" s="1"/>
  <c r="F67" i="1"/>
  <c r="I67" i="1" s="1"/>
  <c r="F66" i="1"/>
  <c r="I66" i="1" s="1"/>
  <c r="F65" i="1"/>
  <c r="I65" i="1" s="1"/>
  <c r="F64" i="1"/>
  <c r="F62" i="1" s="1"/>
  <c r="F63" i="1"/>
  <c r="I63" i="1" s="1"/>
  <c r="H62" i="1"/>
  <c r="G62" i="1"/>
  <c r="E62" i="1"/>
  <c r="D62" i="1"/>
  <c r="F61" i="1"/>
  <c r="I61" i="1" s="1"/>
  <c r="F60" i="1"/>
  <c r="F58" i="1" s="1"/>
  <c r="F59" i="1"/>
  <c r="I59" i="1" s="1"/>
  <c r="H58" i="1"/>
  <c r="G58" i="1"/>
  <c r="E58" i="1"/>
  <c r="D58" i="1"/>
  <c r="F57" i="1"/>
  <c r="I57" i="1" s="1"/>
  <c r="F56" i="1"/>
  <c r="I56" i="1" s="1"/>
  <c r="F55" i="1"/>
  <c r="I55" i="1" s="1"/>
  <c r="F54" i="1"/>
  <c r="I54" i="1" s="1"/>
  <c r="F53" i="1"/>
  <c r="I53" i="1" s="1"/>
  <c r="F52" i="1"/>
  <c r="I52" i="1" s="1"/>
  <c r="F51" i="1"/>
  <c r="I51" i="1" s="1"/>
  <c r="F50" i="1"/>
  <c r="F48" i="1" s="1"/>
  <c r="F49" i="1"/>
  <c r="I49" i="1" s="1"/>
  <c r="H48" i="1"/>
  <c r="G48" i="1"/>
  <c r="E48" i="1"/>
  <c r="D48" i="1"/>
  <c r="F47" i="1"/>
  <c r="I47" i="1" s="1"/>
  <c r="F46" i="1"/>
  <c r="I46" i="1" s="1"/>
  <c r="F45" i="1"/>
  <c r="I45" i="1" s="1"/>
  <c r="F44" i="1"/>
  <c r="I44" i="1" s="1"/>
  <c r="F43" i="1"/>
  <c r="I43" i="1" s="1"/>
  <c r="H42" i="1"/>
  <c r="G42" i="1"/>
  <c r="E42" i="1"/>
  <c r="D42" i="1"/>
  <c r="F42" i="1" s="1"/>
  <c r="I42" i="1" s="1"/>
  <c r="I41" i="1"/>
  <c r="F41" i="1"/>
  <c r="F40" i="1"/>
  <c r="I39" i="1"/>
  <c r="F39" i="1"/>
  <c r="H38" i="1"/>
  <c r="G38" i="1"/>
  <c r="E38" i="1"/>
  <c r="D38" i="1"/>
  <c r="H37" i="1"/>
  <c r="G37" i="1"/>
  <c r="E37" i="1"/>
  <c r="D37" i="1"/>
  <c r="F37" i="1" s="1"/>
  <c r="I37" i="1" s="1"/>
  <c r="H36" i="1"/>
  <c r="G36" i="1"/>
  <c r="F36" i="1"/>
  <c r="I36" i="1" s="1"/>
  <c r="E36" i="1"/>
  <c r="D36" i="1"/>
  <c r="H35" i="1"/>
  <c r="G35" i="1"/>
  <c r="E35" i="1"/>
  <c r="D35" i="1"/>
  <c r="F35" i="1" s="1"/>
  <c r="I35" i="1" s="1"/>
  <c r="F34" i="1"/>
  <c r="I34" i="1" s="1"/>
  <c r="H33" i="1"/>
  <c r="G33" i="1"/>
  <c r="E33" i="1"/>
  <c r="D33" i="1"/>
  <c r="F33" i="1" s="1"/>
  <c r="I33" i="1" s="1"/>
  <c r="H32" i="1"/>
  <c r="G32" i="1"/>
  <c r="F32" i="1"/>
  <c r="I32" i="1" s="1"/>
  <c r="E32" i="1"/>
  <c r="D32" i="1"/>
  <c r="H31" i="1"/>
  <c r="G31" i="1"/>
  <c r="E31" i="1"/>
  <c r="D31" i="1"/>
  <c r="F31" i="1" s="1"/>
  <c r="I31" i="1" s="1"/>
  <c r="H30" i="1"/>
  <c r="G30" i="1"/>
  <c r="F30" i="1"/>
  <c r="I30" i="1" s="1"/>
  <c r="E30" i="1"/>
  <c r="D30" i="1"/>
  <c r="H29" i="1"/>
  <c r="H28" i="1" s="1"/>
  <c r="G29" i="1"/>
  <c r="E29" i="1"/>
  <c r="E28" i="1" s="1"/>
  <c r="D29" i="1"/>
  <c r="F29" i="1" s="1"/>
  <c r="G28" i="1"/>
  <c r="H27" i="1"/>
  <c r="G27" i="1"/>
  <c r="E27" i="1"/>
  <c r="D27" i="1"/>
  <c r="F27" i="1" s="1"/>
  <c r="I27" i="1" s="1"/>
  <c r="F26" i="1"/>
  <c r="I26" i="1" s="1"/>
  <c r="H25" i="1"/>
  <c r="G25" i="1"/>
  <c r="E25" i="1"/>
  <c r="D25" i="1"/>
  <c r="F25" i="1" s="1"/>
  <c r="I25" i="1" s="1"/>
  <c r="H24" i="1"/>
  <c r="G24" i="1"/>
  <c r="F24" i="1"/>
  <c r="I24" i="1" s="1"/>
  <c r="E24" i="1"/>
  <c r="D24" i="1"/>
  <c r="F23" i="1"/>
  <c r="I23" i="1" s="1"/>
  <c r="H22" i="1"/>
  <c r="G22" i="1"/>
  <c r="F22" i="1"/>
  <c r="I22" i="1" s="1"/>
  <c r="E22" i="1"/>
  <c r="D22" i="1"/>
  <c r="F21" i="1"/>
  <c r="I21" i="1" s="1"/>
  <c r="H20" i="1"/>
  <c r="G20" i="1"/>
  <c r="F20" i="1"/>
  <c r="I20" i="1" s="1"/>
  <c r="E20" i="1"/>
  <c r="D20" i="1"/>
  <c r="H19" i="1"/>
  <c r="H18" i="1" s="1"/>
  <c r="G19" i="1"/>
  <c r="E19" i="1"/>
  <c r="E18" i="1" s="1"/>
  <c r="D19" i="1"/>
  <c r="F19" i="1" s="1"/>
  <c r="G18" i="1"/>
  <c r="H17" i="1"/>
  <c r="G17" i="1"/>
  <c r="E17" i="1"/>
  <c r="D17" i="1"/>
  <c r="F17" i="1" s="1"/>
  <c r="I17" i="1" s="1"/>
  <c r="F16" i="1"/>
  <c r="I16" i="1" s="1"/>
  <c r="H15" i="1"/>
  <c r="G15" i="1"/>
  <c r="E15" i="1"/>
  <c r="D15" i="1"/>
  <c r="F15" i="1" s="1"/>
  <c r="I15" i="1" s="1"/>
  <c r="H14" i="1"/>
  <c r="G14" i="1"/>
  <c r="F14" i="1"/>
  <c r="I14" i="1" s="1"/>
  <c r="E14" i="1"/>
  <c r="D14" i="1"/>
  <c r="H13" i="1"/>
  <c r="G13" i="1"/>
  <c r="E13" i="1"/>
  <c r="D13" i="1"/>
  <c r="F13" i="1" s="1"/>
  <c r="I13" i="1" s="1"/>
  <c r="H12" i="1"/>
  <c r="G12" i="1"/>
  <c r="F12" i="1"/>
  <c r="I12" i="1" s="1"/>
  <c r="E12" i="1"/>
  <c r="D12" i="1"/>
  <c r="H11" i="1"/>
  <c r="H10" i="1" s="1"/>
  <c r="H82" i="1" s="1"/>
  <c r="G11" i="1"/>
  <c r="E11" i="1"/>
  <c r="E10" i="1" s="1"/>
  <c r="D11" i="1"/>
  <c r="F11" i="1" s="1"/>
  <c r="G10" i="1"/>
  <c r="G82" i="1" s="1"/>
  <c r="I29" i="1" l="1"/>
  <c r="I28" i="1" s="1"/>
  <c r="F28" i="1"/>
  <c r="I11" i="1"/>
  <c r="I10" i="1" s="1"/>
  <c r="F10" i="1"/>
  <c r="F18" i="1"/>
  <c r="I19" i="1"/>
  <c r="I18" i="1" s="1"/>
  <c r="E82" i="1"/>
  <c r="F38" i="1"/>
  <c r="I58" i="1"/>
  <c r="D10" i="1"/>
  <c r="D82" i="1" s="1"/>
  <c r="D18" i="1"/>
  <c r="D28" i="1"/>
  <c r="I40" i="1"/>
  <c r="I38" i="1" s="1"/>
  <c r="I50" i="1"/>
  <c r="I48" i="1" s="1"/>
  <c r="I60" i="1"/>
  <c r="I64" i="1"/>
  <c r="I62" i="1" s="1"/>
  <c r="I72" i="1"/>
  <c r="I70" i="1" s="1"/>
  <c r="I76" i="1"/>
  <c r="I74" i="1" s="1"/>
  <c r="F82" i="1" l="1"/>
  <c r="I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<sst xmlns="http://schemas.openxmlformats.org/spreadsheetml/2006/main" count="88" uniqueCount="88">
  <si>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</si>
  <si>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</si>
  <si>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</si>
  <si>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</si>
  <si>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AL MES DE JUNIO DEL 2023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</si>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</sst>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8DD6C5C-32DC-471C-A4FD-30EF85BF29B0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7DEF6657-0657-4BC6-BF24-EB6F06010543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3743325</xdr:colOff>
      <xdr:row>83</xdr:row>
      <xdr:rowOff>85725</xdr:rowOff>
    </xdr:from>
    <xdr:to>
      <xdr:col>5</xdr:col>
      <xdr:colOff>314325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AA9555EA-CAB4-42AF-8B12-7EF7E92CFA51}"/>
            </a:ext>
          </a:extLst>
        </xdr:cNvPr>
        <xdr:cNvSpPr txBox="1">
          <a:spLocks noChangeArrowheads="1"/>
        </xdr:cNvSpPr>
      </xdr:nvSpPr>
      <xdr:spPr bwMode="auto">
        <a:xfrm>
          <a:off x="5057775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LAP.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María Elena Ramírez Velázquez</a:t>
          </a:r>
        </a:p>
        <a:p>
          <a:pPr algn="ctr" rtl="1"/>
          <a:r>
            <a:rPr lang="es-MX" sz="1100" b="0" i="0" baseline="0">
              <a:effectLst/>
              <a:latin typeface="+mn-lt"/>
              <a:ea typeface="+mn-ea"/>
              <a:cs typeface="+mn-cs"/>
            </a:rPr>
            <a:t>Encargada D</a:t>
          </a:r>
          <a:r>
            <a:rPr lang="es-MX" sz="11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3/ESTADOS%20FINANCIEROS%202023/RAMO%2033/ESTADO%20DEL%20EJERCICIO%20DEL%20PRESUPUESTO%20-%20copia/EDO.%20FINAN.%20JUNIO%202023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EDO. FINAN. JUNIO"/>
      <sheetName val="EDO. FINAN. JUNIO (4000)"/>
      <sheetName val="EDO. FINAN. JUNIO (2)"/>
      <sheetName val="EDO. FINAN. JUNIO (3)"/>
      <sheetName val="EDO. FINAN. JUNIO (4)"/>
      <sheetName val="ANALITICO R-33"/>
      <sheetName val="EDO. FINAN. JUNIO (5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C8">
            <v>16691669.16</v>
          </cell>
          <cell r="D8">
            <v>-93657.48</v>
          </cell>
          <cell r="G8">
            <v>8209111.3099999996</v>
          </cell>
          <cell r="I8">
            <v>8209111.3099999996</v>
          </cell>
        </row>
        <row r="9">
          <cell r="C9">
            <v>1628969.36</v>
          </cell>
          <cell r="D9">
            <v>251603.22</v>
          </cell>
          <cell r="G9">
            <v>1126237</v>
          </cell>
          <cell r="I9">
            <v>1126237</v>
          </cell>
        </row>
        <row r="10">
          <cell r="C10">
            <v>438672.5</v>
          </cell>
          <cell r="D10">
            <v>0</v>
          </cell>
          <cell r="G10">
            <v>216345</v>
          </cell>
          <cell r="I10">
            <v>216345</v>
          </cell>
        </row>
        <row r="11">
          <cell r="C11">
            <v>967733.74</v>
          </cell>
          <cell r="D11">
            <v>0</v>
          </cell>
          <cell r="G11">
            <v>476927</v>
          </cell>
          <cell r="I11">
            <v>476927</v>
          </cell>
        </row>
        <row r="12">
          <cell r="C12">
            <v>2356392.52</v>
          </cell>
          <cell r="D12">
            <v>-343959.49</v>
          </cell>
          <cell r="G12">
            <v>1136130.8899999999</v>
          </cell>
          <cell r="I12">
            <v>1136130.8899999999</v>
          </cell>
        </row>
        <row r="13">
          <cell r="C13">
            <v>2041873.72</v>
          </cell>
          <cell r="D13">
            <v>-6800</v>
          </cell>
          <cell r="G13">
            <v>1005585.1</v>
          </cell>
          <cell r="I13">
            <v>1005585.1</v>
          </cell>
        </row>
        <row r="14">
          <cell r="C14">
            <v>650246.05000000005</v>
          </cell>
          <cell r="D14">
            <v>0</v>
          </cell>
          <cell r="G14">
            <v>320234.63</v>
          </cell>
          <cell r="I14">
            <v>320234.63</v>
          </cell>
        </row>
        <row r="15">
          <cell r="C15">
            <v>1023531.77</v>
          </cell>
          <cell r="D15">
            <v>0</v>
          </cell>
          <cell r="G15">
            <v>504309.26</v>
          </cell>
          <cell r="I15">
            <v>504309.26</v>
          </cell>
        </row>
        <row r="16">
          <cell r="C16">
            <v>409418.4</v>
          </cell>
          <cell r="D16">
            <v>0</v>
          </cell>
          <cell r="G16">
            <v>201726.8</v>
          </cell>
          <cell r="I16">
            <v>201726.8</v>
          </cell>
        </row>
        <row r="17">
          <cell r="C17">
            <v>1220720.6599999999</v>
          </cell>
          <cell r="D17">
            <v>53027.9</v>
          </cell>
          <cell r="G17">
            <v>686930.01</v>
          </cell>
          <cell r="I17">
            <v>686930.01</v>
          </cell>
        </row>
        <row r="18">
          <cell r="C18">
            <v>121312.44</v>
          </cell>
          <cell r="D18">
            <v>997.26</v>
          </cell>
          <cell r="G18">
            <v>61653.37</v>
          </cell>
          <cell r="I18">
            <v>61653.37</v>
          </cell>
        </row>
        <row r="19">
          <cell r="C19">
            <v>74444.990000000005</v>
          </cell>
          <cell r="D19">
            <v>0</v>
          </cell>
          <cell r="G19">
            <v>36602.14</v>
          </cell>
          <cell r="I19">
            <v>36602.14</v>
          </cell>
        </row>
        <row r="20">
          <cell r="C20">
            <v>1612260</v>
          </cell>
          <cell r="D20">
            <v>0</v>
          </cell>
          <cell r="G20">
            <v>793032.5</v>
          </cell>
          <cell r="I20">
            <v>793032.5</v>
          </cell>
        </row>
        <row r="21">
          <cell r="C21">
            <v>3816000</v>
          </cell>
          <cell r="D21">
            <v>-15000</v>
          </cell>
          <cell r="G21">
            <v>1877000</v>
          </cell>
          <cell r="I21">
            <v>1877000</v>
          </cell>
        </row>
        <row r="22">
          <cell r="C22">
            <v>5591428.7999999998</v>
          </cell>
          <cell r="D22">
            <v>-20000</v>
          </cell>
          <cell r="G22">
            <v>2760123.71</v>
          </cell>
          <cell r="I22">
            <v>2760123.71</v>
          </cell>
        </row>
        <row r="23">
          <cell r="C23">
            <v>616250</v>
          </cell>
          <cell r="D23">
            <v>0</v>
          </cell>
          <cell r="G23">
            <v>0</v>
          </cell>
          <cell r="I23">
            <v>0</v>
          </cell>
        </row>
        <row r="24">
          <cell r="C24">
            <v>543000</v>
          </cell>
          <cell r="D24">
            <v>0</v>
          </cell>
          <cell r="G24">
            <v>340000</v>
          </cell>
          <cell r="I24">
            <v>340000</v>
          </cell>
        </row>
        <row r="25">
          <cell r="C25">
            <v>372566.48</v>
          </cell>
          <cell r="D25">
            <v>0.1</v>
          </cell>
          <cell r="G25">
            <v>183764.71</v>
          </cell>
          <cell r="I25">
            <v>183764.71</v>
          </cell>
        </row>
        <row r="26">
          <cell r="C26">
            <v>2041332.13</v>
          </cell>
          <cell r="D26">
            <v>481.23</v>
          </cell>
          <cell r="G26">
            <v>1021622.94</v>
          </cell>
          <cell r="I26">
            <v>1021622.94</v>
          </cell>
        </row>
        <row r="27">
          <cell r="C27">
            <v>369464.26</v>
          </cell>
          <cell r="D27">
            <v>-21000</v>
          </cell>
          <cell r="G27">
            <v>155389.26</v>
          </cell>
          <cell r="I27">
            <v>155389.26</v>
          </cell>
        </row>
        <row r="28">
          <cell r="C28">
            <v>515049.19</v>
          </cell>
          <cell r="D28">
            <v>3228.24</v>
          </cell>
          <cell r="G28">
            <v>238664.88</v>
          </cell>
          <cell r="I28">
            <v>238664.88</v>
          </cell>
        </row>
        <row r="29">
          <cell r="C29">
            <v>84000</v>
          </cell>
          <cell r="D29">
            <v>974.4</v>
          </cell>
          <cell r="G29">
            <v>42974.400000000001</v>
          </cell>
          <cell r="I29">
            <v>42974.400000000001</v>
          </cell>
        </row>
        <row r="30">
          <cell r="C30">
            <v>219899.23</v>
          </cell>
          <cell r="D30">
            <v>1345.1</v>
          </cell>
          <cell r="G30">
            <v>94063.3</v>
          </cell>
          <cell r="I30">
            <v>94063.3</v>
          </cell>
        </row>
        <row r="31">
          <cell r="C31">
            <v>2347524.5499999998</v>
          </cell>
          <cell r="D31">
            <v>-19000</v>
          </cell>
          <cell r="G31">
            <v>1137290.3700000001</v>
          </cell>
          <cell r="I31">
            <v>1137290.3700000001</v>
          </cell>
        </row>
        <row r="32">
          <cell r="C32">
            <v>8070.6</v>
          </cell>
          <cell r="D32">
            <v>0</v>
          </cell>
          <cell r="G32">
            <v>8070.6</v>
          </cell>
          <cell r="I32">
            <v>8070.6</v>
          </cell>
        </row>
        <row r="33">
          <cell r="C33">
            <v>589728.24</v>
          </cell>
          <cell r="D33">
            <v>0</v>
          </cell>
          <cell r="G33">
            <v>257798.15</v>
          </cell>
          <cell r="I33">
            <v>257798.15</v>
          </cell>
        </row>
        <row r="34">
          <cell r="C34">
            <v>14462.36</v>
          </cell>
          <cell r="D34">
            <v>0</v>
          </cell>
          <cell r="G34">
            <v>14462.36</v>
          </cell>
          <cell r="I34">
            <v>14462.36</v>
          </cell>
        </row>
        <row r="35">
          <cell r="C35">
            <v>64721.279999999999</v>
          </cell>
          <cell r="D35">
            <v>1659.52</v>
          </cell>
          <cell r="G35">
            <v>66380.800000000003</v>
          </cell>
          <cell r="I35">
            <v>66380.800000000003</v>
          </cell>
        </row>
        <row r="36">
          <cell r="C36">
            <v>94019.95</v>
          </cell>
          <cell r="D36">
            <v>0</v>
          </cell>
          <cell r="G36">
            <v>0</v>
          </cell>
          <cell r="I36">
            <v>0</v>
          </cell>
        </row>
        <row r="37">
          <cell r="C37">
            <v>26950</v>
          </cell>
          <cell r="D37">
            <v>0</v>
          </cell>
          <cell r="G37">
            <v>0</v>
          </cell>
          <cell r="I37">
            <v>0</v>
          </cell>
        </row>
        <row r="38">
          <cell r="C38">
            <v>2551500</v>
          </cell>
          <cell r="D38">
            <v>0</v>
          </cell>
          <cell r="G38">
            <v>1254487.5</v>
          </cell>
          <cell r="I38">
            <v>1254487.5</v>
          </cell>
        </row>
        <row r="39">
          <cell r="C39">
            <v>29440</v>
          </cell>
          <cell r="D39">
            <v>0</v>
          </cell>
          <cell r="G39">
            <v>28160</v>
          </cell>
          <cell r="I39">
            <v>28160</v>
          </cell>
        </row>
        <row r="40">
          <cell r="C40">
            <v>1535940</v>
          </cell>
          <cell r="D40">
            <v>0</v>
          </cell>
          <cell r="G40">
            <v>755492.5</v>
          </cell>
          <cell r="I40">
            <v>755492.5</v>
          </cell>
        </row>
        <row r="41">
          <cell r="C41">
            <v>45600</v>
          </cell>
          <cell r="D41">
            <v>0</v>
          </cell>
          <cell r="G41">
            <v>22800</v>
          </cell>
          <cell r="I41">
            <v>22800</v>
          </cell>
        </row>
        <row r="42">
          <cell r="C42">
            <v>0</v>
          </cell>
          <cell r="D42">
            <v>1300</v>
          </cell>
          <cell r="G42">
            <v>1300</v>
          </cell>
          <cell r="I42">
            <v>1300</v>
          </cell>
        </row>
        <row r="43">
          <cell r="C43">
            <v>15765.44</v>
          </cell>
          <cell r="D43">
            <v>0</v>
          </cell>
          <cell r="G43">
            <v>15350.56</v>
          </cell>
          <cell r="I43">
            <v>15350.56</v>
          </cell>
        </row>
        <row r="44">
          <cell r="C44">
            <v>99360</v>
          </cell>
          <cell r="D44">
            <v>0</v>
          </cell>
          <cell r="G44">
            <v>0</v>
          </cell>
          <cell r="I44">
            <v>0</v>
          </cell>
        </row>
        <row r="45">
          <cell r="C45">
            <v>14000</v>
          </cell>
          <cell r="D45">
            <v>0</v>
          </cell>
          <cell r="G45">
            <v>0</v>
          </cell>
          <cell r="I45">
            <v>0</v>
          </cell>
        </row>
        <row r="46">
          <cell r="C46">
            <v>14400</v>
          </cell>
          <cell r="D46">
            <v>0</v>
          </cell>
          <cell r="G46">
            <v>14000</v>
          </cell>
          <cell r="I46">
            <v>14000</v>
          </cell>
        </row>
        <row r="47">
          <cell r="C47">
            <v>49500</v>
          </cell>
          <cell r="D47">
            <v>-902.02</v>
          </cell>
          <cell r="G47">
            <v>24000</v>
          </cell>
          <cell r="I47">
            <v>24000</v>
          </cell>
        </row>
        <row r="48">
          <cell r="C48">
            <v>87608.18</v>
          </cell>
          <cell r="D48">
            <v>-14097.98</v>
          </cell>
          <cell r="G48">
            <v>48573.36</v>
          </cell>
          <cell r="I48">
            <v>48573.36</v>
          </cell>
        </row>
        <row r="49">
          <cell r="C49">
            <v>144000</v>
          </cell>
          <cell r="D49">
            <v>0</v>
          </cell>
          <cell r="G49">
            <v>0</v>
          </cell>
          <cell r="I49">
            <v>0</v>
          </cell>
        </row>
        <row r="50">
          <cell r="C50">
            <v>945300</v>
          </cell>
          <cell r="D50">
            <v>0</v>
          </cell>
          <cell r="G50">
            <v>0</v>
          </cell>
          <cell r="I50">
            <v>0</v>
          </cell>
        </row>
        <row r="51">
          <cell r="C51">
            <v>0</v>
          </cell>
          <cell r="D51">
            <v>219800</v>
          </cell>
          <cell r="G51">
            <v>219759.2</v>
          </cell>
          <cell r="I51">
            <v>219759.2</v>
          </cell>
        </row>
        <row r="53">
          <cell r="C53">
            <v>378100</v>
          </cell>
          <cell r="D53">
            <v>-8767.44</v>
          </cell>
          <cell r="G53">
            <v>97200.27</v>
          </cell>
          <cell r="I53">
            <v>92479.07</v>
          </cell>
        </row>
        <row r="54">
          <cell r="C54">
            <v>930000</v>
          </cell>
          <cell r="D54">
            <v>-268364.18</v>
          </cell>
          <cell r="G54">
            <v>94711.83</v>
          </cell>
          <cell r="I54">
            <v>94711.83</v>
          </cell>
        </row>
        <row r="55">
          <cell r="C55">
            <v>500</v>
          </cell>
          <cell r="D55">
            <v>-500</v>
          </cell>
          <cell r="G55">
            <v>0</v>
          </cell>
          <cell r="I55">
            <v>0</v>
          </cell>
        </row>
        <row r="56">
          <cell r="C56">
            <v>45000</v>
          </cell>
          <cell r="D56">
            <v>-13850</v>
          </cell>
          <cell r="G56">
            <v>2691.2</v>
          </cell>
          <cell r="I56">
            <v>2691.2</v>
          </cell>
        </row>
        <row r="57">
          <cell r="C57">
            <v>111000</v>
          </cell>
          <cell r="D57">
            <v>-1108.55</v>
          </cell>
          <cell r="G57">
            <v>49774.82</v>
          </cell>
          <cell r="I57">
            <v>49774.82</v>
          </cell>
        </row>
        <row r="58">
          <cell r="C58">
            <v>51500</v>
          </cell>
          <cell r="D58">
            <v>22286.5</v>
          </cell>
          <cell r="G58">
            <v>45342.18</v>
          </cell>
          <cell r="I58">
            <v>45342.18</v>
          </cell>
        </row>
        <row r="59">
          <cell r="C59">
            <v>58500</v>
          </cell>
          <cell r="D59">
            <v>-8946.4599999999991</v>
          </cell>
          <cell r="G59">
            <v>6815.68</v>
          </cell>
          <cell r="I59">
            <v>6815.68</v>
          </cell>
        </row>
        <row r="60">
          <cell r="C60">
            <v>11000</v>
          </cell>
          <cell r="D60">
            <v>-5300</v>
          </cell>
          <cell r="G60">
            <v>348</v>
          </cell>
          <cell r="I60">
            <v>348</v>
          </cell>
        </row>
        <row r="61">
          <cell r="C61">
            <v>31600</v>
          </cell>
          <cell r="D61">
            <v>-1853.65</v>
          </cell>
          <cell r="G61">
            <v>12945.31</v>
          </cell>
          <cell r="I61">
            <v>12945.31</v>
          </cell>
        </row>
        <row r="62">
          <cell r="C62">
            <v>3633653</v>
          </cell>
          <cell r="D62">
            <v>105690.02</v>
          </cell>
          <cell r="G62">
            <v>1593159.74</v>
          </cell>
          <cell r="I62">
            <v>1593159.74</v>
          </cell>
        </row>
        <row r="63">
          <cell r="C63">
            <v>3000</v>
          </cell>
          <cell r="D63">
            <v>-3000</v>
          </cell>
          <cell r="G63">
            <v>0</v>
          </cell>
          <cell r="I63">
            <v>0</v>
          </cell>
        </row>
        <row r="64">
          <cell r="C64">
            <v>20178</v>
          </cell>
          <cell r="D64">
            <v>-10866.38</v>
          </cell>
          <cell r="G64">
            <v>0</v>
          </cell>
          <cell r="I64">
            <v>0</v>
          </cell>
        </row>
        <row r="65">
          <cell r="C65">
            <v>3000</v>
          </cell>
          <cell r="D65">
            <v>-2000</v>
          </cell>
          <cell r="G65">
            <v>0</v>
          </cell>
          <cell r="I65">
            <v>0</v>
          </cell>
        </row>
        <row r="66">
          <cell r="C66">
            <v>5800</v>
          </cell>
          <cell r="D66">
            <v>-2448</v>
          </cell>
          <cell r="G66">
            <v>52</v>
          </cell>
          <cell r="I66">
            <v>52</v>
          </cell>
        </row>
        <row r="67">
          <cell r="C67">
            <v>14200</v>
          </cell>
          <cell r="D67">
            <v>-2358.0100000000002</v>
          </cell>
          <cell r="G67">
            <v>1844.19</v>
          </cell>
          <cell r="I67">
            <v>1844.19</v>
          </cell>
        </row>
        <row r="68">
          <cell r="C68">
            <v>134000</v>
          </cell>
          <cell r="D68">
            <v>-47238.03</v>
          </cell>
          <cell r="G68">
            <v>36282.18</v>
          </cell>
          <cell r="I68">
            <v>36282.18</v>
          </cell>
        </row>
        <row r="69">
          <cell r="C69">
            <v>40400</v>
          </cell>
          <cell r="D69">
            <v>53087.67</v>
          </cell>
          <cell r="G69">
            <v>65318.879999999997</v>
          </cell>
          <cell r="I69">
            <v>65318.879999999997</v>
          </cell>
        </row>
        <row r="70">
          <cell r="C70">
            <v>4000</v>
          </cell>
          <cell r="D70">
            <v>-3000</v>
          </cell>
          <cell r="G70">
            <v>0</v>
          </cell>
          <cell r="I70">
            <v>0</v>
          </cell>
        </row>
        <row r="72">
          <cell r="C72">
            <v>538300</v>
          </cell>
          <cell r="D72">
            <v>-62348.5</v>
          </cell>
          <cell r="G72">
            <v>186587.96</v>
          </cell>
          <cell r="I72">
            <v>186587.96</v>
          </cell>
        </row>
        <row r="73">
          <cell r="C73">
            <v>154440</v>
          </cell>
          <cell r="D73">
            <v>-20397.669999999998</v>
          </cell>
          <cell r="G73">
            <v>50268.1</v>
          </cell>
          <cell r="I73">
            <v>50268.1</v>
          </cell>
        </row>
        <row r="74">
          <cell r="C74">
            <v>248600</v>
          </cell>
          <cell r="D74">
            <v>-27964</v>
          </cell>
          <cell r="G74">
            <v>87268.08</v>
          </cell>
          <cell r="I74">
            <v>87268.08</v>
          </cell>
        </row>
        <row r="75">
          <cell r="C75">
            <v>519720</v>
          </cell>
          <cell r="D75">
            <v>-53701</v>
          </cell>
          <cell r="G75">
            <v>182503.82</v>
          </cell>
          <cell r="I75">
            <v>182503.82</v>
          </cell>
        </row>
        <row r="76">
          <cell r="C76">
            <v>5961984</v>
          </cell>
          <cell r="D76">
            <v>17003.38</v>
          </cell>
          <cell r="G76">
            <v>2994575.39</v>
          </cell>
          <cell r="I76">
            <v>2994575.39</v>
          </cell>
        </row>
        <row r="77">
          <cell r="C77">
            <v>2520000</v>
          </cell>
          <cell r="D77">
            <v>5464.63</v>
          </cell>
          <cell r="G77">
            <v>1260306.28</v>
          </cell>
          <cell r="I77">
            <v>1260306.28</v>
          </cell>
        </row>
        <row r="78">
          <cell r="C78">
            <v>132000</v>
          </cell>
          <cell r="D78">
            <v>33661</v>
          </cell>
          <cell r="G78">
            <v>99660.2</v>
          </cell>
          <cell r="I78">
            <v>99660.2</v>
          </cell>
        </row>
        <row r="79">
          <cell r="C79">
            <v>235000</v>
          </cell>
          <cell r="D79">
            <v>21188.03</v>
          </cell>
          <cell r="G79">
            <v>255756.42</v>
          </cell>
          <cell r="I79">
            <v>255756.42</v>
          </cell>
        </row>
        <row r="80">
          <cell r="C80">
            <v>3311889</v>
          </cell>
          <cell r="D80">
            <v>0</v>
          </cell>
          <cell r="G80">
            <v>1038995.68</v>
          </cell>
          <cell r="I80">
            <v>1038995.68</v>
          </cell>
        </row>
        <row r="81">
          <cell r="C81">
            <v>308184</v>
          </cell>
          <cell r="D81">
            <v>0</v>
          </cell>
          <cell r="G81">
            <v>126000</v>
          </cell>
          <cell r="I81">
            <v>126000</v>
          </cell>
        </row>
        <row r="82">
          <cell r="C82">
            <v>821400</v>
          </cell>
          <cell r="D82">
            <v>0</v>
          </cell>
          <cell r="G82">
            <v>299580</v>
          </cell>
          <cell r="I82">
            <v>299580</v>
          </cell>
        </row>
        <row r="83">
          <cell r="C83">
            <v>664800</v>
          </cell>
          <cell r="D83">
            <v>0</v>
          </cell>
          <cell r="G83">
            <v>223000</v>
          </cell>
          <cell r="I83">
            <v>223000</v>
          </cell>
        </row>
        <row r="84">
          <cell r="C84">
            <v>65650</v>
          </cell>
          <cell r="D84">
            <v>1238</v>
          </cell>
          <cell r="G84">
            <v>39495.230000000003</v>
          </cell>
          <cell r="I84">
            <v>34785.629999999997</v>
          </cell>
        </row>
        <row r="85">
          <cell r="C85">
            <v>468000</v>
          </cell>
          <cell r="D85">
            <v>0</v>
          </cell>
          <cell r="G85">
            <v>233536.14</v>
          </cell>
          <cell r="I85">
            <v>233536.14</v>
          </cell>
        </row>
        <row r="86">
          <cell r="C86">
            <v>2500</v>
          </cell>
          <cell r="D86">
            <v>-1500</v>
          </cell>
          <cell r="G86">
            <v>0</v>
          </cell>
          <cell r="I86">
            <v>0</v>
          </cell>
        </row>
        <row r="87">
          <cell r="C87">
            <v>431080</v>
          </cell>
          <cell r="D87">
            <v>-64275.67</v>
          </cell>
          <cell r="G87">
            <v>119018.22</v>
          </cell>
          <cell r="I87">
            <v>119018.22</v>
          </cell>
        </row>
        <row r="88">
          <cell r="C88">
            <v>2000</v>
          </cell>
          <cell r="D88">
            <v>-2000</v>
          </cell>
          <cell r="G88">
            <v>0</v>
          </cell>
          <cell r="I88">
            <v>0</v>
          </cell>
        </row>
        <row r="89">
          <cell r="C89">
            <v>75800</v>
          </cell>
          <cell r="D89">
            <v>1059</v>
          </cell>
          <cell r="G89">
            <v>18093.84</v>
          </cell>
          <cell r="I89">
            <v>18093.84</v>
          </cell>
        </row>
        <row r="90">
          <cell r="C90">
            <v>16700</v>
          </cell>
          <cell r="D90">
            <v>-12400</v>
          </cell>
          <cell r="G90">
            <v>1160</v>
          </cell>
          <cell r="I90">
            <v>1160</v>
          </cell>
        </row>
        <row r="91">
          <cell r="C91">
            <v>43700</v>
          </cell>
          <cell r="D91">
            <v>-6577</v>
          </cell>
          <cell r="G91">
            <v>7072.2</v>
          </cell>
          <cell r="I91">
            <v>7072.2</v>
          </cell>
        </row>
        <row r="92">
          <cell r="C92">
            <v>75000</v>
          </cell>
          <cell r="D92">
            <v>-6400</v>
          </cell>
          <cell r="G92">
            <v>17187.759999999998</v>
          </cell>
          <cell r="I92">
            <v>17187.759999999998</v>
          </cell>
        </row>
        <row r="93">
          <cell r="C93">
            <v>677100</v>
          </cell>
          <cell r="D93">
            <v>2095.56</v>
          </cell>
          <cell r="G93">
            <v>341460.12</v>
          </cell>
          <cell r="I93">
            <v>341460.12</v>
          </cell>
        </row>
        <row r="94">
          <cell r="C94">
            <v>392000</v>
          </cell>
          <cell r="D94">
            <v>-3000</v>
          </cell>
          <cell r="G94">
            <v>170419.08</v>
          </cell>
          <cell r="I94">
            <v>170419.08</v>
          </cell>
        </row>
        <row r="95">
          <cell r="C95">
            <v>4000</v>
          </cell>
          <cell r="D95">
            <v>-2979</v>
          </cell>
          <cell r="G95">
            <v>1021</v>
          </cell>
          <cell r="I95">
            <v>1021</v>
          </cell>
        </row>
        <row r="96">
          <cell r="C96">
            <v>10600</v>
          </cell>
          <cell r="D96">
            <v>-3131</v>
          </cell>
          <cell r="G96">
            <v>4673</v>
          </cell>
          <cell r="I96">
            <v>4673</v>
          </cell>
        </row>
        <row r="97">
          <cell r="C97">
            <v>149000</v>
          </cell>
          <cell r="D97">
            <v>6190</v>
          </cell>
          <cell r="G97">
            <v>71241.399999999994</v>
          </cell>
          <cell r="I97">
            <v>71241.399999999994</v>
          </cell>
        </row>
        <row r="98">
          <cell r="C98">
            <v>10800</v>
          </cell>
          <cell r="D98">
            <v>-2419</v>
          </cell>
          <cell r="G98">
            <v>3497</v>
          </cell>
          <cell r="I98">
            <v>3497</v>
          </cell>
        </row>
        <row r="99">
          <cell r="C99">
            <v>867100</v>
          </cell>
          <cell r="D99">
            <v>207796.82</v>
          </cell>
          <cell r="G99">
            <v>438125.13</v>
          </cell>
          <cell r="I99">
            <v>438125.13</v>
          </cell>
        </row>
        <row r="100">
          <cell r="C100">
            <v>879000</v>
          </cell>
          <cell r="D100">
            <v>109476.07</v>
          </cell>
          <cell r="G100">
            <v>500016.07</v>
          </cell>
          <cell r="I100">
            <v>500016.07</v>
          </cell>
        </row>
        <row r="101">
          <cell r="C101">
            <v>0</v>
          </cell>
          <cell r="D101">
            <v>62456.86</v>
          </cell>
          <cell r="G101">
            <v>56905.1</v>
          </cell>
          <cell r="I101">
            <v>56905.1</v>
          </cell>
        </row>
        <row r="103">
          <cell r="C103">
            <v>2485000</v>
          </cell>
          <cell r="D103">
            <v>0</v>
          </cell>
          <cell r="G103">
            <v>924755</v>
          </cell>
          <cell r="I103">
            <v>924755</v>
          </cell>
        </row>
        <row r="104">
          <cell r="C104">
            <v>11064933</v>
          </cell>
          <cell r="D104">
            <v>0</v>
          </cell>
          <cell r="G104">
            <v>3500200</v>
          </cell>
          <cell r="I104">
            <v>3500200</v>
          </cell>
        </row>
        <row r="105">
          <cell r="C105">
            <v>2032800</v>
          </cell>
          <cell r="D105">
            <v>0</v>
          </cell>
          <cell r="G105">
            <v>632800</v>
          </cell>
          <cell r="I105">
            <v>632800</v>
          </cell>
        </row>
        <row r="106">
          <cell r="C106">
            <v>574000</v>
          </cell>
          <cell r="D106">
            <v>0</v>
          </cell>
          <cell r="G106">
            <v>574000</v>
          </cell>
          <cell r="I106">
            <v>574000</v>
          </cell>
        </row>
      </sheetData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J108"/>
  <sheetViews>
    <sheetView tabSelected="1" workbookViewId="0">
      <selection activeCell="B4" sqref="B4:I4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52084126</v>
      </c>
      <c r="E10" s="24">
        <f>SUM(E11:E17)</f>
        <v>0</v>
      </c>
      <c r="F10" s="24">
        <f t="shared" ref="F10:I10" si="0">SUM(F11:F17)</f>
        <v>52084126</v>
      </c>
      <c r="G10" s="24">
        <f t="shared" si="0"/>
        <v>25356353.609999999</v>
      </c>
      <c r="H10" s="24">
        <f t="shared" si="0"/>
        <v>25356353.609999999</v>
      </c>
      <c r="I10" s="24">
        <f t="shared" si="0"/>
        <v>26727772.390000004</v>
      </c>
    </row>
    <row r="11" spans="2:9" ht="15" customHeight="1" x14ac:dyDescent="0.25">
      <c r="B11" s="25"/>
      <c r="C11" s="26" t="s">
        <v>16</v>
      </c>
      <c r="D11" s="27">
        <f>'[1]EDO. FINAN. JUNIO (4)'!C8</f>
        <v>16691669.16</v>
      </c>
      <c r="E11" s="27">
        <f>'[1]EDO. FINAN. JUNIO (4)'!D8</f>
        <v>-93657.48</v>
      </c>
      <c r="F11" s="27">
        <f>D11+E11</f>
        <v>16598011.68</v>
      </c>
      <c r="G11" s="27">
        <f>'[1]EDO. FINAN. JUNIO (4)'!G8</f>
        <v>8209111.3099999996</v>
      </c>
      <c r="H11" s="27">
        <f>'[1]EDO. FINAN. JUNIO (4)'!I8</f>
        <v>8209111.3099999996</v>
      </c>
      <c r="I11" s="28">
        <f>+F11-G11</f>
        <v>8388900.370000001</v>
      </c>
    </row>
    <row r="12" spans="2:9" ht="15" customHeight="1" x14ac:dyDescent="0.25">
      <c r="B12" s="25"/>
      <c r="C12" s="26" t="s">
        <v>17</v>
      </c>
      <c r="D12" s="27">
        <f>'[1]EDO. FINAN. JUNIO (4)'!C9</f>
        <v>1628969.36</v>
      </c>
      <c r="E12" s="27">
        <f>'[1]EDO. FINAN. JUNIO (4)'!D9</f>
        <v>251603.22</v>
      </c>
      <c r="F12" s="27">
        <f t="shared" ref="F12:F27" si="1">D12+E12</f>
        <v>1880572.58</v>
      </c>
      <c r="G12" s="27">
        <f>'[1]EDO. FINAN. JUNIO (4)'!G9</f>
        <v>1126237</v>
      </c>
      <c r="H12" s="27">
        <f>'[1]EDO. FINAN. JUNIO (4)'!I9</f>
        <v>1126237</v>
      </c>
      <c r="I12" s="28">
        <f t="shared" ref="I12:I75" si="2">+F12-G12</f>
        <v>754335.58000000007</v>
      </c>
    </row>
    <row r="13" spans="2:9" ht="15" customHeight="1" x14ac:dyDescent="0.25">
      <c r="B13" s="25"/>
      <c r="C13" s="26" t="s">
        <v>18</v>
      </c>
      <c r="D13" s="27">
        <f>'[1]EDO. FINAN. JUNIO (4)'!C10+'[1]EDO. FINAN. JUNIO (4)'!C11+'[1]EDO. FINAN. JUNIO (4)'!C12</f>
        <v>3762798.76</v>
      </c>
      <c r="E13" s="27">
        <f>'[1]EDO. FINAN. JUNIO (4)'!D10+'[1]EDO. FINAN. JUNIO (4)'!D11+'[1]EDO. FINAN. JUNIO (4)'!D12</f>
        <v>-343959.49</v>
      </c>
      <c r="F13" s="27">
        <f t="shared" si="1"/>
        <v>3418839.2699999996</v>
      </c>
      <c r="G13" s="27">
        <f>'[1]EDO. FINAN. JUNIO (4)'!G10+'[1]EDO. FINAN. JUNIO (4)'!G11+'[1]EDO. FINAN. JUNIO (4)'!G12</f>
        <v>1829402.89</v>
      </c>
      <c r="H13" s="27">
        <f>'[1]EDO. FINAN. JUNIO (4)'!I10+'[1]EDO. FINAN. JUNIO (4)'!I11+'[1]EDO. FINAN. JUNIO (4)'!I12</f>
        <v>1829402.89</v>
      </c>
      <c r="I13" s="28">
        <f t="shared" si="2"/>
        <v>1589436.3799999997</v>
      </c>
    </row>
    <row r="14" spans="2:9" ht="15" customHeight="1" x14ac:dyDescent="0.25">
      <c r="B14" s="25"/>
      <c r="C14" s="26" t="s">
        <v>19</v>
      </c>
      <c r="D14" s="27">
        <f>'[1]EDO. FINAN. JUNIO (4)'!C13+'[1]EDO. FINAN. JUNIO (4)'!C14+'[1]EDO. FINAN. JUNIO (4)'!C15+'[1]EDO. FINAN. JUNIO (4)'!C16+'[1]EDO. FINAN. JUNIO (4)'!C17+'[1]EDO. FINAN. JUNIO (4)'!C18+'[1]EDO. FINAN. JUNIO (4)'!C19</f>
        <v>5541548.0300000003</v>
      </c>
      <c r="E14" s="27">
        <f>'[1]EDO. FINAN. JUNIO (4)'!D13+'[1]EDO. FINAN. JUNIO (4)'!D14+'[1]EDO. FINAN. JUNIO (4)'!D15+'[1]EDO. FINAN. JUNIO (4)'!D16+'[1]EDO. FINAN. JUNIO (4)'!D17+'[1]EDO. FINAN. JUNIO (4)'!D18+'[1]EDO. FINAN. JUNIO (4)'!D19</f>
        <v>47225.16</v>
      </c>
      <c r="F14" s="27">
        <f t="shared" si="1"/>
        <v>5588773.1900000004</v>
      </c>
      <c r="G14" s="27">
        <f>'[1]EDO. FINAN. JUNIO (4)'!G13+'[1]EDO. FINAN. JUNIO (4)'!G14+'[1]EDO. FINAN. JUNIO (4)'!G15+'[1]EDO. FINAN. JUNIO (4)'!G16+'[1]EDO. FINAN. JUNIO (4)'!G17+'[1]EDO. FINAN. JUNIO (4)'!G18+'[1]EDO. FINAN. JUNIO (4)'!G19</f>
        <v>2817041.31</v>
      </c>
      <c r="H14" s="27">
        <f>'[1]EDO. FINAN. JUNIO (4)'!I13+'[1]EDO. FINAN. JUNIO (4)'!I14+'[1]EDO. FINAN. JUNIO (4)'!I15+'[1]EDO. FINAN. JUNIO (4)'!I16+'[1]EDO. FINAN. JUNIO (4)'!I17+'[1]EDO. FINAN. JUNIO (4)'!I18+'[1]EDO. FINAN. JUNIO (4)'!I19</f>
        <v>2817041.31</v>
      </c>
      <c r="I14" s="28">
        <f t="shared" si="2"/>
        <v>2771731.8800000004</v>
      </c>
    </row>
    <row r="15" spans="2:9" ht="15" customHeight="1" x14ac:dyDescent="0.25">
      <c r="B15" s="25"/>
      <c r="C15" s="26" t="s">
        <v>20</v>
      </c>
      <c r="D15" s="27">
        <f>'[1]EDO. FINAN. JUNIO (4)'!C20+'[1]EDO. FINAN. JUNIO (4)'!C21+'[1]EDO. FINAN. JUNIO (4)'!C22+'[1]EDO. FINAN. JUNIO (4)'!C23+'[1]EDO. FINAN. JUNIO (4)'!C24+'[1]EDO. FINAN. JUNIO (4)'!C25+'[1]EDO. FINAN. JUNIO (4)'!C26+'[1]EDO. FINAN. JUNIO (4)'!C27+'[1]EDO. FINAN. JUNIO (4)'!C28+'[1]EDO. FINAN. JUNIO (4)'!C29+'[1]EDO. FINAN. JUNIO (4)'!C30+'[1]EDO. FINAN. JUNIO (4)'!C31+'[1]EDO. FINAN. JUNIO (4)'!C32+'[1]EDO. FINAN. JUNIO (4)'!C33+'[1]EDO. FINAN. JUNIO (4)'!C34+'[1]EDO. FINAN. JUNIO (4)'!C35+'[1]EDO. FINAN. JUNIO (4)'!C36+'[1]EDO. FINAN. JUNIO (4)'!C37+'[1]EDO. FINAN. JUNIO (4)'!C38+'[1]EDO. FINAN. JUNIO (4)'!C39+'[1]EDO. FINAN. JUNIO (4)'!C40+'[1]EDO. FINAN. JUNIO (4)'!C41+'[1]EDO. FINAN. JUNIO (4)'!C42+'[1]EDO. FINAN. JUNIO (4)'!C43+'[1]EDO. FINAN. JUNIO (4)'!C44+'[1]EDO. FINAN. JUNIO (4)'!C45+'[1]EDO. FINAN. JUNIO (4)'!C46+'[1]EDO. FINAN. JUNIO (4)'!C47+'[1]EDO. FINAN. JUNIO (4)'!C48+'[1]EDO. FINAN. JUNIO (4)'!C49+'[1]EDO. FINAN. JUNIO (4)'!C50</f>
        <v>24459140.690000001</v>
      </c>
      <c r="E15" s="27">
        <f>'[1]EDO. FINAN. JUNIO (4)'!D20+'[1]EDO. FINAN. JUNIO (4)'!D21+'[1]EDO. FINAN. JUNIO (4)'!D22+'[1]EDO. FINAN. JUNIO (4)'!D23+'[1]EDO. FINAN. JUNIO (4)'!D24+'[1]EDO. FINAN. JUNIO (4)'!D25+'[1]EDO. FINAN. JUNIO (4)'!D26+'[1]EDO. FINAN. JUNIO (4)'!D27+'[1]EDO. FINAN. JUNIO (4)'!D28+'[1]EDO. FINAN. JUNIO (4)'!D29+'[1]EDO. FINAN. JUNIO (4)'!D30+'[1]EDO. FINAN. JUNIO (4)'!D31+'[1]EDO. FINAN. JUNIO (4)'!D32+'[1]EDO. FINAN. JUNIO (4)'!D33+'[1]EDO. FINAN. JUNIO (4)'!D34+'[1]EDO. FINAN. JUNIO (4)'!D35+'[1]EDO. FINAN. JUNIO (4)'!D36+'[1]EDO. FINAN. JUNIO (4)'!D37+'[1]EDO. FINAN. JUNIO (4)'!D38+'[1]EDO. FINAN. JUNIO (4)'!D39+'[1]EDO. FINAN. JUNIO (4)'!D40+'[1]EDO. FINAN. JUNIO (4)'!D41+'[1]EDO. FINAN. JUNIO (4)'!D42+'[1]EDO. FINAN. JUNIO (4)'!D43+'[1]EDO. FINAN. JUNIO (4)'!D44+'[1]EDO. FINAN. JUNIO (4)'!D45+'[1]EDO. FINAN. JUNIO (4)'!D46+'[1]EDO. FINAN. JUNIO (4)'!D47+'[1]EDO. FINAN. JUNIO (4)'!D48+'[1]EDO. FINAN. JUNIO (4)'!D49+'[1]EDO. FINAN. JUNIO (4)'!D50</f>
        <v>-81011.409999999989</v>
      </c>
      <c r="F15" s="27">
        <f t="shared" si="1"/>
        <v>24378129.280000001</v>
      </c>
      <c r="G15" s="27">
        <f>'[1]EDO. FINAN. JUNIO (4)'!G20+'[1]EDO. FINAN. JUNIO (4)'!G21+'[1]EDO. FINAN. JUNIO (4)'!G22+'[1]EDO. FINAN. JUNIO (4)'!G23+'[1]EDO. FINAN. JUNIO (4)'!G24+'[1]EDO. FINAN. JUNIO (4)'!G25+'[1]EDO. FINAN. JUNIO (4)'!G26+'[1]EDO. FINAN. JUNIO (4)'!G27+'[1]EDO. FINAN. JUNIO (4)'!G28+'[1]EDO. FINAN. JUNIO (4)'!G29+'[1]EDO. FINAN. JUNIO (4)'!G30+'[1]EDO. FINAN. JUNIO (4)'!G31+'[1]EDO. FINAN. JUNIO (4)'!G32+'[1]EDO. FINAN. JUNIO (4)'!G33+'[1]EDO. FINAN. JUNIO (4)'!G34+'[1]EDO. FINAN. JUNIO (4)'!G35+'[1]EDO. FINAN. JUNIO (4)'!G36+'[1]EDO. FINAN. JUNIO (4)'!G37+'[1]EDO. FINAN. JUNIO (4)'!G38+'[1]EDO. FINAN. JUNIO (4)'!G39+'[1]EDO. FINAN. JUNIO (4)'!G40+'[1]EDO. FINAN. JUNIO (4)'!G41+'[1]EDO. FINAN. JUNIO (4)'!G42+'[1]EDO. FINAN. JUNIO (4)'!G43+'[1]EDO. FINAN. JUNIO (4)'!G44+'[1]EDO. FINAN. JUNIO (4)'!G45+'[1]EDO. FINAN. JUNIO (4)'!G46+'[1]EDO. FINAN. JUNIO (4)'!G47+'[1]EDO. FINAN. JUNIO (4)'!G48+'[1]EDO. FINAN. JUNIO (4)'!G49+'[1]EDO. FINAN. JUNIO (4)'!G50</f>
        <v>11154801.9</v>
      </c>
      <c r="H15" s="27">
        <f>'[1]EDO. FINAN. JUNIO (4)'!I20+'[1]EDO. FINAN. JUNIO (4)'!I21+'[1]EDO. FINAN. JUNIO (4)'!I22+'[1]EDO. FINAN. JUNIO (4)'!I23+'[1]EDO. FINAN. JUNIO (4)'!I24+'[1]EDO. FINAN. JUNIO (4)'!I25+'[1]EDO. FINAN. JUNIO (4)'!I26+'[1]EDO. FINAN. JUNIO (4)'!I27+'[1]EDO. FINAN. JUNIO (4)'!I28+'[1]EDO. FINAN. JUNIO (4)'!I29+'[1]EDO. FINAN. JUNIO (4)'!I30+'[1]EDO. FINAN. JUNIO (4)'!I31+'[1]EDO. FINAN. JUNIO (4)'!I32+'[1]EDO. FINAN. JUNIO (4)'!I33+'[1]EDO. FINAN. JUNIO (4)'!I34+'[1]EDO. FINAN. JUNIO (4)'!I35+'[1]EDO. FINAN. JUNIO (4)'!I36+'[1]EDO. FINAN. JUNIO (4)'!I37+'[1]EDO. FINAN. JUNIO (4)'!I38+'[1]EDO. FINAN. JUNIO (4)'!I39+'[1]EDO. FINAN. JUNIO (4)'!I40+'[1]EDO. FINAN. JUNIO (4)'!I41+'[1]EDO. FINAN. JUNIO (4)'!I42+'[1]EDO. FINAN. JUNIO (4)'!I43+'[1]EDO. FINAN. JUNIO (4)'!I44+'[1]EDO. FINAN. JUNIO (4)'!I45+'[1]EDO. FINAN. JUNIO (4)'!I46+'[1]EDO. FINAN. JUNIO (4)'!I47+'[1]EDO. FINAN. JUNIO (4)'!I48+'[1]EDO. FINAN. JUNIO (4)'!I49+'[1]EDO. FINAN. JUNIO (4)'!I50</f>
        <v>11154801.9</v>
      </c>
      <c r="I15" s="28">
        <f t="shared" si="2"/>
        <v>13223327.380000001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>D16+E16</f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f>'[1]EDO. FINAN. JUNIO (4)'!C51</f>
        <v>0</v>
      </c>
      <c r="E17" s="27">
        <f>'[1]EDO. FINAN. JUNIO (4)'!D51</f>
        <v>219800</v>
      </c>
      <c r="F17" s="27">
        <f t="shared" si="1"/>
        <v>219800</v>
      </c>
      <c r="G17" s="27">
        <f>'[1]EDO. FINAN. JUNIO (4)'!G51</f>
        <v>219759.2</v>
      </c>
      <c r="H17" s="27">
        <f>'[1]EDO. FINAN. JUNIO (4)'!I51</f>
        <v>219759.2</v>
      </c>
      <c r="I17" s="28">
        <f t="shared" si="2"/>
        <v>40.799999999988358</v>
      </c>
    </row>
    <row r="18" spans="2:9" ht="15" customHeight="1" x14ac:dyDescent="0.25">
      <c r="B18" s="29" t="s">
        <v>23</v>
      </c>
      <c r="C18" s="30"/>
      <c r="D18" s="24">
        <f>SUM(D19:D27)</f>
        <v>5475431</v>
      </c>
      <c r="E18" s="24">
        <f t="shared" ref="E18:I18" si="3">SUM(E19:E27)</f>
        <v>-198536.50999999995</v>
      </c>
      <c r="F18" s="24">
        <f t="shared" si="3"/>
        <v>5276894.49</v>
      </c>
      <c r="G18" s="24">
        <f t="shared" si="3"/>
        <v>2006486.28</v>
      </c>
      <c r="H18" s="24">
        <f t="shared" si="3"/>
        <v>2001765.08</v>
      </c>
      <c r="I18" s="24">
        <f t="shared" si="3"/>
        <v>3270408.2100000004</v>
      </c>
    </row>
    <row r="19" spans="2:9" ht="15" customHeight="1" x14ac:dyDescent="0.25">
      <c r="B19" s="25"/>
      <c r="C19" s="26" t="s">
        <v>24</v>
      </c>
      <c r="D19" s="27">
        <f>'[1]EDO. FINAN. JUNIO (4)'!C53+'[1]EDO. FINAN. JUNIO (4)'!C54+'[1]EDO. FINAN. JUNIO (4)'!C55+'[1]EDO. FINAN. JUNIO (4)'!C56+'[1]EDO. FINAN. JUNIO (4)'!C57</f>
        <v>1464600</v>
      </c>
      <c r="E19" s="27">
        <f>'[1]EDO. FINAN. JUNIO (4)'!D53+'[1]EDO. FINAN. JUNIO (4)'!D54+'[1]EDO. FINAN. JUNIO (4)'!D55+'[1]EDO. FINAN. JUNIO (4)'!D56+'[1]EDO. FINAN. JUNIO (4)'!D57</f>
        <v>-292590.17</v>
      </c>
      <c r="F19" s="27">
        <f>D19+E19</f>
        <v>1172009.83</v>
      </c>
      <c r="G19" s="27">
        <f>'[1]EDO. FINAN. JUNIO (4)'!G53+'[1]EDO. FINAN. JUNIO (4)'!G54+'[1]EDO. FINAN. JUNIO (4)'!G55+'[1]EDO. FINAN. JUNIO (4)'!G56+'[1]EDO. FINAN. JUNIO (4)'!G57</f>
        <v>244378.12000000002</v>
      </c>
      <c r="H19" s="27">
        <f>'[1]EDO. FINAN. JUNIO (4)'!I53+'[1]EDO. FINAN. JUNIO (4)'!I54+'[1]EDO. FINAN. JUNIO (4)'!I55+'[1]EDO. FINAN. JUNIO (4)'!I56+'[1]EDO. FINAN. JUNIO (4)'!I57</f>
        <v>239656.92000000004</v>
      </c>
      <c r="I19" s="28">
        <f t="shared" si="2"/>
        <v>927631.71000000008</v>
      </c>
    </row>
    <row r="20" spans="2:9" ht="15" customHeight="1" x14ac:dyDescent="0.25">
      <c r="B20" s="25"/>
      <c r="C20" s="26" t="s">
        <v>25</v>
      </c>
      <c r="D20" s="27">
        <f>'[1]EDO. FINAN. JUNIO (4)'!C58</f>
        <v>51500</v>
      </c>
      <c r="E20" s="27">
        <f>'[1]EDO. FINAN. JUNIO (4)'!D58</f>
        <v>22286.5</v>
      </c>
      <c r="F20" s="27">
        <f t="shared" si="1"/>
        <v>73786.5</v>
      </c>
      <c r="G20" s="27">
        <f>'[1]EDO. FINAN. JUNIO (4)'!G58</f>
        <v>45342.18</v>
      </c>
      <c r="H20" s="27">
        <f>'[1]EDO. FINAN. JUNIO (4)'!I58</f>
        <v>45342.18</v>
      </c>
      <c r="I20" s="28">
        <f t="shared" si="2"/>
        <v>28444.32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f>'[1]EDO. FINAN. JUNIO (4)'!C59+'[1]EDO. FINAN. JUNIO (4)'!C60+'[1]EDO. FINAN. JUNIO (4)'!C61</f>
        <v>101100</v>
      </c>
      <c r="E22" s="27">
        <f>'[1]EDO. FINAN. JUNIO (4)'!D59+'[1]EDO. FINAN. JUNIO (4)'!D60+'[1]EDO. FINAN. JUNIO (4)'!D61</f>
        <v>-16100.109999999999</v>
      </c>
      <c r="F22" s="27">
        <f t="shared" si="1"/>
        <v>84999.89</v>
      </c>
      <c r="G22" s="27">
        <f>'[1]EDO. FINAN. JUNIO (4)'!G59+'[1]EDO. FINAN. JUNIO (4)'!G60+'[1]EDO. FINAN. JUNIO (4)'!G61</f>
        <v>20108.989999999998</v>
      </c>
      <c r="H22" s="27">
        <f>'[1]EDO. FINAN. JUNIO (4)'!I59+'[1]EDO. FINAN. JUNIO (4)'!I60+'[1]EDO. FINAN. JUNIO (4)'!I61</f>
        <v>20108.989999999998</v>
      </c>
      <c r="I22" s="28">
        <f t="shared" si="2"/>
        <v>64890.9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f>'[1]EDO. FINAN. JUNIO (4)'!C62</f>
        <v>3633653</v>
      </c>
      <c r="E24" s="27">
        <f>'[1]EDO. FINAN. JUNIO (4)'!D62</f>
        <v>105690.02</v>
      </c>
      <c r="F24" s="27">
        <f t="shared" si="1"/>
        <v>3739343.02</v>
      </c>
      <c r="G24" s="27">
        <f>'[1]EDO. FINAN. JUNIO (4)'!G62</f>
        <v>1593159.74</v>
      </c>
      <c r="H24" s="27">
        <f>'[1]EDO. FINAN. JUNIO (4)'!I62</f>
        <v>1593159.74</v>
      </c>
      <c r="I24" s="28">
        <f t="shared" si="2"/>
        <v>2146183.2800000003</v>
      </c>
    </row>
    <row r="25" spans="2:9" ht="15" customHeight="1" x14ac:dyDescent="0.25">
      <c r="B25" s="25"/>
      <c r="C25" s="26" t="s">
        <v>30</v>
      </c>
      <c r="D25" s="27">
        <f>'[1]EDO. FINAN. JUNIO (4)'!C63+'[1]EDO. FINAN. JUNIO (4)'!C64</f>
        <v>23178</v>
      </c>
      <c r="E25" s="27">
        <f>'[1]EDO. FINAN. JUNIO (4)'!D63+'[1]EDO. FINAN. JUNIO (4)'!D64</f>
        <v>-13866.38</v>
      </c>
      <c r="F25" s="27">
        <f t="shared" si="1"/>
        <v>9311.6200000000008</v>
      </c>
      <c r="G25" s="27">
        <f>'[1]EDO. FINAN. JUNIO (4)'!G63+'[1]EDO. FINAN. JUNIO (4)'!G64</f>
        <v>0</v>
      </c>
      <c r="H25" s="27">
        <f>'[1]EDO. FINAN. JUNIO (4)'!I63+'[1]EDO. FINAN. JUNIO (4)'!I64</f>
        <v>0</v>
      </c>
      <c r="I25" s="28">
        <f t="shared" si="2"/>
        <v>9311.6200000000008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f>'[1]EDO. FINAN. JUNIO (4)'!C65+'[1]EDO. FINAN. JUNIO (4)'!C66+'[1]EDO. FINAN. JUNIO (4)'!C67+'[1]EDO. FINAN. JUNIO (4)'!C68+'[1]EDO. FINAN. JUNIO (4)'!C69+'[1]EDO. FINAN. JUNIO (4)'!C70</f>
        <v>201400</v>
      </c>
      <c r="E27" s="27">
        <f>'[1]EDO. FINAN. JUNIO (4)'!D65+'[1]EDO. FINAN. JUNIO (4)'!D66+'[1]EDO. FINAN. JUNIO (4)'!D67+'[1]EDO. FINAN. JUNIO (4)'!D68+'[1]EDO. FINAN. JUNIO (4)'!D69+'[1]EDO. FINAN. JUNIO (4)'!D70</f>
        <v>-3956.3700000000026</v>
      </c>
      <c r="F27" s="27">
        <f t="shared" si="1"/>
        <v>197443.63</v>
      </c>
      <c r="G27" s="27">
        <f>'[1]EDO. FINAN. JUNIO (4)'!G65+'[1]EDO. FINAN. JUNIO (4)'!G66+'[1]EDO. FINAN. JUNIO (4)'!G67+'[1]EDO. FINAN. JUNIO (4)'!G68+'[1]EDO. FINAN. JUNIO (4)'!G69+'[1]EDO. FINAN. JUNIO (4)'!G70</f>
        <v>103497.25</v>
      </c>
      <c r="H27" s="27">
        <f>'[1]EDO. FINAN. JUNIO (4)'!I65+'[1]EDO. FINAN. JUNIO (4)'!I66+'[1]EDO. FINAN. JUNIO (4)'!I67+'[1]EDO. FINAN. JUNIO (4)'!I68+'[1]EDO. FINAN. JUNIO (4)'!I69+'[1]EDO. FINAN. JUNIO (4)'!I70</f>
        <v>103497.25</v>
      </c>
      <c r="I27" s="28">
        <f t="shared" si="2"/>
        <v>93946.38</v>
      </c>
    </row>
    <row r="28" spans="2:9" ht="15" customHeight="1" x14ac:dyDescent="0.25">
      <c r="B28" s="29" t="s">
        <v>33</v>
      </c>
      <c r="C28" s="30"/>
      <c r="D28" s="24">
        <f>SUM(D29:D37)</f>
        <v>19586347</v>
      </c>
      <c r="E28" s="24">
        <f t="shared" ref="E28:I28" si="4">SUM(E29:E37)</f>
        <v>198536.51</v>
      </c>
      <c r="F28" s="24">
        <f t="shared" si="4"/>
        <v>19784883.509999998</v>
      </c>
      <c r="G28" s="24">
        <f t="shared" si="4"/>
        <v>8827423.2200000007</v>
      </c>
      <c r="H28" s="24">
        <f t="shared" si="4"/>
        <v>8822713.6199999992</v>
      </c>
      <c r="I28" s="24">
        <f t="shared" si="4"/>
        <v>10957460.289999997</v>
      </c>
    </row>
    <row r="29" spans="2:9" ht="15" customHeight="1" x14ac:dyDescent="0.25">
      <c r="B29" s="25"/>
      <c r="C29" s="26" t="s">
        <v>34</v>
      </c>
      <c r="D29" s="27">
        <f>'[1]EDO. FINAN. JUNIO (4)'!C72+'[1]EDO. FINAN. JUNIO (4)'!C73+'[1]EDO. FINAN. JUNIO (4)'!C74+'[1]EDO. FINAN. JUNIO (4)'!C75</f>
        <v>1461060</v>
      </c>
      <c r="E29" s="27">
        <f>'[1]EDO. FINAN. JUNIO (4)'!D72+'[1]EDO. FINAN. JUNIO (4)'!D73+'[1]EDO. FINAN. JUNIO (4)'!D74+'[1]EDO. FINAN. JUNIO (4)'!D75</f>
        <v>-164411.16999999998</v>
      </c>
      <c r="F29" s="27">
        <f t="shared" ref="F29:F81" si="5">D29+E29</f>
        <v>1296648.83</v>
      </c>
      <c r="G29" s="27">
        <f>'[1]EDO. FINAN. JUNIO (4)'!G72+'[1]EDO. FINAN. JUNIO (4)'!G73+'[1]EDO. FINAN. JUNIO (4)'!G74+'[1]EDO. FINAN. JUNIO (4)'!G75</f>
        <v>506627.96</v>
      </c>
      <c r="H29" s="27">
        <f>'[1]EDO. FINAN. JUNIO (4)'!I72+'[1]EDO. FINAN. JUNIO (4)'!I73+'[1]EDO. FINAN. JUNIO (4)'!I74+'[1]EDO. FINAN. JUNIO (4)'!I75</f>
        <v>506627.96</v>
      </c>
      <c r="I29" s="28">
        <f t="shared" si="2"/>
        <v>790020.87000000011</v>
      </c>
    </row>
    <row r="30" spans="2:9" ht="15" customHeight="1" x14ac:dyDescent="0.25">
      <c r="B30" s="25"/>
      <c r="C30" s="26" t="s">
        <v>35</v>
      </c>
      <c r="D30" s="27">
        <f>'[1]EDO. FINAN. JUNIO (4)'!C76+'[1]EDO. FINAN. JUNIO (4)'!C77+'[1]EDO. FINAN. JUNIO (4)'!C78+'[1]EDO. FINAN. JUNIO (4)'!C79</f>
        <v>8848984</v>
      </c>
      <c r="E30" s="27">
        <f>'[1]EDO. FINAN. JUNIO (4)'!D76+'[1]EDO. FINAN. JUNIO (4)'!D77+'[1]EDO. FINAN. JUNIO (4)'!D78+'[1]EDO. FINAN. JUNIO (4)'!D79</f>
        <v>77317.040000000008</v>
      </c>
      <c r="F30" s="27">
        <f t="shared" si="5"/>
        <v>8926301.0399999991</v>
      </c>
      <c r="G30" s="27">
        <f>'[1]EDO. FINAN. JUNIO (4)'!G76+'[1]EDO. FINAN. JUNIO (4)'!G77+'[1]EDO. FINAN. JUNIO (4)'!G78+'[1]EDO. FINAN. JUNIO (4)'!G79</f>
        <v>4610298.29</v>
      </c>
      <c r="H30" s="27">
        <f>'[1]EDO. FINAN. JUNIO (4)'!I76+'[1]EDO. FINAN. JUNIO (4)'!I77+'[1]EDO. FINAN. JUNIO (4)'!I78+'[1]EDO. FINAN. JUNIO (4)'!I79</f>
        <v>4610298.29</v>
      </c>
      <c r="I30" s="28">
        <f t="shared" si="2"/>
        <v>4316002.7499999991</v>
      </c>
    </row>
    <row r="31" spans="2:9" ht="15" customHeight="1" x14ac:dyDescent="0.25">
      <c r="B31" s="25"/>
      <c r="C31" s="26" t="s">
        <v>36</v>
      </c>
      <c r="D31" s="27">
        <f>'[1]EDO. FINAN. JUNIO (4)'!C80+'[1]EDO. FINAN. JUNIO (4)'!C81+'[1]EDO. FINAN. JUNIO (4)'!C82+'[1]EDO. FINAN. JUNIO (4)'!C83+'[1]EDO. FINAN. JUNIO (4)'!C84+'[1]EDO. FINAN. JUNIO (4)'!C85</f>
        <v>5639923</v>
      </c>
      <c r="E31" s="27">
        <f>'[1]EDO. FINAN. JUNIO (4)'!D80+'[1]EDO. FINAN. JUNIO (4)'!D81+'[1]EDO. FINAN. JUNIO (4)'!D82+'[1]EDO. FINAN. JUNIO (4)'!D83+'[1]EDO. FINAN. JUNIO (4)'!D84+'[1]EDO. FINAN. JUNIO (4)'!D85</f>
        <v>1238</v>
      </c>
      <c r="F31" s="27">
        <f t="shared" si="5"/>
        <v>5641161</v>
      </c>
      <c r="G31" s="27">
        <f>'[1]EDO. FINAN. JUNIO (4)'!G80+'[1]EDO. FINAN. JUNIO (4)'!G81+'[1]EDO. FINAN. JUNIO (4)'!G82+'[1]EDO. FINAN. JUNIO (4)'!G83+'[1]EDO. FINAN. JUNIO (4)'!G84+'[1]EDO. FINAN. JUNIO (4)'!G85</f>
        <v>1960607.0500000003</v>
      </c>
      <c r="H31" s="27">
        <f>'[1]EDO. FINAN. JUNIO (4)'!I80+'[1]EDO. FINAN. JUNIO (4)'!I81+'[1]EDO. FINAN. JUNIO (4)'!I82+'[1]EDO. FINAN. JUNIO (4)'!I83+'[1]EDO. FINAN. JUNIO (4)'!I84+'[1]EDO. FINAN. JUNIO (4)'!I85</f>
        <v>1955897.4500000002</v>
      </c>
      <c r="I31" s="28">
        <f t="shared" si="2"/>
        <v>3680553.9499999997</v>
      </c>
    </row>
    <row r="32" spans="2:9" ht="15" customHeight="1" x14ac:dyDescent="0.25">
      <c r="B32" s="25"/>
      <c r="C32" s="26" t="s">
        <v>37</v>
      </c>
      <c r="D32" s="27">
        <f>'[1]EDO. FINAN. JUNIO (4)'!C86+'[1]EDO. FINAN. JUNIO (4)'!C87+'[1]EDO. FINAN. JUNIO (4)'!C88+'[1]EDO. FINAN. JUNIO (4)'!C89</f>
        <v>511380</v>
      </c>
      <c r="E32" s="27">
        <f>'[1]EDO. FINAN. JUNIO (4)'!D86+'[1]EDO. FINAN. JUNIO (4)'!D87+'[1]EDO. FINAN. JUNIO (4)'!D88+'[1]EDO. FINAN. JUNIO (4)'!D89</f>
        <v>-66716.67</v>
      </c>
      <c r="F32" s="27">
        <f t="shared" si="5"/>
        <v>444663.33</v>
      </c>
      <c r="G32" s="27">
        <f>'[1]EDO. FINAN. JUNIO (4)'!G86+'[1]EDO. FINAN. JUNIO (4)'!G87+'[1]EDO. FINAN. JUNIO (4)'!G88+'[1]EDO. FINAN. JUNIO (4)'!G89</f>
        <v>137112.06</v>
      </c>
      <c r="H32" s="27">
        <f>'[1]EDO. FINAN. JUNIO (4)'!I86+'[1]EDO. FINAN. JUNIO (4)'!I87+'[1]EDO. FINAN. JUNIO (4)'!I88+'[1]EDO. FINAN. JUNIO (4)'!I89</f>
        <v>137112.06</v>
      </c>
      <c r="I32" s="28">
        <f t="shared" si="2"/>
        <v>307551.27</v>
      </c>
    </row>
    <row r="33" spans="2:9" ht="15" customHeight="1" x14ac:dyDescent="0.25">
      <c r="B33" s="25"/>
      <c r="C33" s="26" t="s">
        <v>38</v>
      </c>
      <c r="D33" s="27">
        <f>'[1]EDO. FINAN. JUNIO (4)'!C90+'[1]EDO. FINAN. JUNIO (4)'!C91+'[1]EDO. FINAN. JUNIO (4)'!C92+'[1]EDO. FINAN. JUNIO (4)'!C93+'[1]EDO. FINAN. JUNIO (4)'!C94+'[1]EDO. FINAN. JUNIO (4)'!C95</f>
        <v>1208500</v>
      </c>
      <c r="E33" s="27">
        <f>'[1]EDO. FINAN. JUNIO (4)'!D90+'[1]EDO. FINAN. JUNIO (4)'!D91+'[1]EDO. FINAN. JUNIO (4)'!D92+'[1]EDO. FINAN. JUNIO (4)'!D93+'[1]EDO. FINAN. JUNIO (4)'!D94+'[1]EDO. FINAN. JUNIO (4)'!D95</f>
        <v>-29260.44</v>
      </c>
      <c r="F33" s="27">
        <f t="shared" si="5"/>
        <v>1179239.56</v>
      </c>
      <c r="G33" s="27">
        <f>'[1]EDO. FINAN. JUNIO (4)'!G90+'[1]EDO. FINAN. JUNIO (4)'!G91+'[1]EDO. FINAN. JUNIO (4)'!G92+'[1]EDO. FINAN. JUNIO (4)'!G93+'[1]EDO. FINAN. JUNIO (4)'!G94+'[1]EDO. FINAN. JUNIO (4)'!G95</f>
        <v>538320.16</v>
      </c>
      <c r="H33" s="27">
        <f>'[1]EDO. FINAN. JUNIO (4)'!I90+'[1]EDO. FINAN. JUNIO (4)'!I91+'[1]EDO. FINAN. JUNIO (4)'!I92+'[1]EDO. FINAN. JUNIO (4)'!I93+'[1]EDO. FINAN. JUNIO (4)'!I94+'[1]EDO. FINAN. JUNIO (4)'!I95</f>
        <v>538320.16</v>
      </c>
      <c r="I33" s="28">
        <f t="shared" si="2"/>
        <v>640919.4</v>
      </c>
    </row>
    <row r="34" spans="2:9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9" ht="15" customHeight="1" x14ac:dyDescent="0.25">
      <c r="B35" s="25"/>
      <c r="C35" s="26" t="s">
        <v>40</v>
      </c>
      <c r="D35" s="27">
        <f>'[1]EDO. FINAN. JUNIO (4)'!C96+'[1]EDO. FINAN. JUNIO (4)'!C97+'[1]EDO. FINAN. JUNIO (4)'!C98+'[1]EDO. FINAN. JUNIO (4)'!C99</f>
        <v>1037500</v>
      </c>
      <c r="E35" s="27">
        <f>'[1]EDO. FINAN. JUNIO (4)'!D96+'[1]EDO. FINAN. JUNIO (4)'!D97+'[1]EDO. FINAN. JUNIO (4)'!D98+'[1]EDO. FINAN. JUNIO (4)'!D99</f>
        <v>208436.82</v>
      </c>
      <c r="F35" s="27">
        <f t="shared" si="5"/>
        <v>1245936.82</v>
      </c>
      <c r="G35" s="27">
        <f>'[1]EDO. FINAN. JUNIO (4)'!G96+'[1]EDO. FINAN. JUNIO (4)'!G97+'[1]EDO. FINAN. JUNIO (4)'!G98+'[1]EDO. FINAN. JUNIO (4)'!G99</f>
        <v>517536.53</v>
      </c>
      <c r="H35" s="27">
        <f>'[1]EDO. FINAN. JUNIO (4)'!I96+'[1]EDO. FINAN. JUNIO (4)'!I97+'[1]EDO. FINAN. JUNIO (4)'!I98+'[1]EDO. FINAN. JUNIO (4)'!I99</f>
        <v>517536.53</v>
      </c>
      <c r="I35" s="28">
        <f t="shared" si="2"/>
        <v>728400.29</v>
      </c>
    </row>
    <row r="36" spans="2:9" ht="15" customHeight="1" x14ac:dyDescent="0.25">
      <c r="B36" s="25"/>
      <c r="C36" s="26" t="s">
        <v>41</v>
      </c>
      <c r="D36" s="27">
        <f>'[1]EDO. FINAN. JUNIO (4)'!C100</f>
        <v>879000</v>
      </c>
      <c r="E36" s="27">
        <f>'[1]EDO. FINAN. JUNIO (4)'!D100</f>
        <v>109476.07</v>
      </c>
      <c r="F36" s="27">
        <f t="shared" si="5"/>
        <v>988476.07000000007</v>
      </c>
      <c r="G36" s="27">
        <f>'[1]EDO. FINAN. JUNIO (4)'!G100</f>
        <v>500016.07</v>
      </c>
      <c r="H36" s="27">
        <f>'[1]EDO. FINAN. JUNIO (4)'!I100</f>
        <v>500016.07</v>
      </c>
      <c r="I36" s="28">
        <f t="shared" si="2"/>
        <v>488460.00000000006</v>
      </c>
    </row>
    <row r="37" spans="2:9" ht="15" customHeight="1" x14ac:dyDescent="0.25">
      <c r="B37" s="25"/>
      <c r="C37" s="26" t="s">
        <v>42</v>
      </c>
      <c r="D37" s="27">
        <f>'[1]EDO. FINAN. JUNIO (4)'!C101</f>
        <v>0</v>
      </c>
      <c r="E37" s="27">
        <f>'[1]EDO. FINAN. JUNIO (4)'!D101</f>
        <v>62456.86</v>
      </c>
      <c r="F37" s="27">
        <f t="shared" si="5"/>
        <v>62456.86</v>
      </c>
      <c r="G37" s="27">
        <f>'[1]EDO. FINAN. JUNIO (4)'!G101</f>
        <v>56905.1</v>
      </c>
      <c r="H37" s="27">
        <f>'[1]EDO. FINAN. JUNIO (4)'!I101</f>
        <v>56905.1</v>
      </c>
      <c r="I37" s="28">
        <f t="shared" si="2"/>
        <v>5551.760000000002</v>
      </c>
    </row>
    <row r="38" spans="2:9" ht="15" customHeight="1" x14ac:dyDescent="0.25">
      <c r="B38" s="29" t="s">
        <v>43</v>
      </c>
      <c r="C38" s="30"/>
      <c r="D38" s="24">
        <f>SUM(D39:D47)</f>
        <v>16156733</v>
      </c>
      <c r="E38" s="24">
        <f t="shared" ref="E38:I38" si="6">SUM(E39:E47)</f>
        <v>0</v>
      </c>
      <c r="F38" s="24">
        <f t="shared" si="6"/>
        <v>16156733</v>
      </c>
      <c r="G38" s="24">
        <f t="shared" si="6"/>
        <v>5631755</v>
      </c>
      <c r="H38" s="24">
        <f>SUM(H39:H47)</f>
        <v>5631755</v>
      </c>
      <c r="I38" s="24">
        <f t="shared" si="6"/>
        <v>10524978</v>
      </c>
    </row>
    <row r="39" spans="2:9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9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9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9" ht="15" customHeight="1" x14ac:dyDescent="0.25">
      <c r="B42" s="25"/>
      <c r="C42" s="26" t="s">
        <v>47</v>
      </c>
      <c r="D42" s="27">
        <f>'[1]EDO. FINAN. JUNIO (4)'!C103+'[1]EDO. FINAN. JUNIO (4)'!C104+'[1]EDO. FINAN. JUNIO (4)'!C105+'[1]EDO. FINAN. JUNIO (4)'!C106</f>
        <v>16156733</v>
      </c>
      <c r="E42" s="27">
        <f>'[1]EDO. FINAN. JUNIO (4)'!D103+'[1]EDO. FINAN. JUNIO (4)'!D104+'[1]EDO. FINAN. JUNIO (4)'!D105+'[1]EDO. FINAN. JUNIO (4)'!D106</f>
        <v>0</v>
      </c>
      <c r="F42" s="27">
        <f t="shared" si="5"/>
        <v>16156733</v>
      </c>
      <c r="G42" s="27">
        <f>'[1]EDO. FINAN. JUNIO (4)'!G103+'[1]EDO. FINAN. JUNIO (4)'!G104+'[1]EDO. FINAN. JUNIO (4)'!G105+'[1]EDO. FINAN. JUNIO (4)'!G106</f>
        <v>5631755</v>
      </c>
      <c r="H42" s="27">
        <f>'[1]EDO. FINAN. JUNIO (4)'!I103+'[1]EDO. FINAN. JUNIO (4)'!I104+'[1]EDO. FINAN. JUNIO (4)'!I105+'[1]EDO. FINAN. JUNIO (4)'!I106</f>
        <v>5631755</v>
      </c>
      <c r="I42" s="28">
        <f t="shared" si="2"/>
        <v>10524978</v>
      </c>
    </row>
    <row r="43" spans="2:9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9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9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9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9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9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9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9" ht="15" customHeight="1" thickBot="1" x14ac:dyDescent="0.3">
      <c r="B82" s="31"/>
      <c r="C82" s="32" t="s">
        <v>87</v>
      </c>
      <c r="D82" s="33">
        <f>SUM(D10+D18+D28+D38+D48+D58+D62+D70+D74)</f>
        <v>93302637</v>
      </c>
      <c r="E82" s="33">
        <f t="shared" ref="E82:I82" si="13">SUM(E10+E18+E28+E38+E48+E58+E62+E70+E74)</f>
        <v>5.8207660913467407E-11</v>
      </c>
      <c r="F82" s="33">
        <f t="shared" si="13"/>
        <v>93302637</v>
      </c>
      <c r="G82" s="33">
        <f t="shared" si="13"/>
        <v>41822018.109999999</v>
      </c>
      <c r="H82" s="33">
        <f t="shared" si="13"/>
        <v>41812587.309999995</v>
      </c>
      <c r="I82" s="33">
        <f t="shared" si="13"/>
        <v>51480618.890000001</v>
      </c>
    </row>
    <row r="94" spans="2:9" x14ac:dyDescent="0.25">
      <c r="D94" s="34"/>
    </row>
    <row r="95" spans="2:9" x14ac:dyDescent="0.25">
      <c r="D95" s="34"/>
      <c r="E95" s="34"/>
      <c r="F95" s="34"/>
      <c r="G95" s="34"/>
      <c r="H95" s="34"/>
      <c r="I95" s="34"/>
    </row>
    <row r="98" spans="4:10" x14ac:dyDescent="0.25">
      <c r="G98" s="34"/>
      <c r="H98" s="34"/>
      <c r="I98" s="34"/>
      <c r="J98" s="34"/>
    </row>
    <row r="100" spans="4:10" x14ac:dyDescent="0.25">
      <c r="D100" s="34"/>
    </row>
    <row r="104" spans="4:10" x14ac:dyDescent="0.25">
      <c r="D104" s="34"/>
      <c r="E104" s="34"/>
      <c r="F104" s="34"/>
      <c r="G104" s="34"/>
      <c r="H104" s="34"/>
      <c r="I104" s="34"/>
    </row>
    <row r="105" spans="4:10" x14ac:dyDescent="0.25">
      <c r="D105" s="34"/>
      <c r="E105" s="34"/>
      <c r="F105" s="34"/>
      <c r="G105" s="34"/>
      <c r="H105" s="34"/>
      <c r="I105" s="34"/>
    </row>
    <row r="106" spans="4:10" x14ac:dyDescent="0.25">
      <c r="D106" s="34"/>
      <c r="E106" s="34"/>
      <c r="F106" s="34"/>
      <c r="G106" s="34"/>
      <c r="H106" s="34"/>
      <c r="I106" s="34"/>
    </row>
    <row r="107" spans="4:10" x14ac:dyDescent="0.25">
      <c r="D107" s="34"/>
      <c r="E107" s="34"/>
      <c r="F107" s="34"/>
      <c r="G107" s="34"/>
      <c r="H107" s="34"/>
      <c r="I107" s="34"/>
    </row>
    <row r="108" spans="4:10" x14ac:dyDescent="0.25">
      <c r="D108" s="34"/>
      <c r="E108" s="34"/>
      <c r="F108" s="34"/>
      <c r="G108" s="34"/>
      <c r="H108" s="34"/>
      <c r="I108" s="34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2023-07-11T15:34:29Z</dcterms:created>
  <dcterms:modified xsi:type="dcterms:W3CDTF">2023-07-11T15:34:57Z</dcterms:modified>
</cp:coreProperties>
</file>