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EDO. FINANCIEROS\"/>
    </mc:Choice>
  </mc:AlternateContent>
  <bookViews>
    <workbookView xWindow="0" yWindow="0" windowWidth="25200" windowHeight="112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I74" i="1" s="1"/>
  <c r="H74" i="1"/>
  <c r="G74" i="1"/>
  <c r="E74" i="1"/>
  <c r="D74" i="1"/>
  <c r="F73" i="1"/>
  <c r="I73" i="1" s="1"/>
  <c r="F72" i="1"/>
  <c r="I72" i="1" s="1"/>
  <c r="F71" i="1"/>
  <c r="I71" i="1" s="1"/>
  <c r="I70" i="1" s="1"/>
  <c r="H70" i="1"/>
  <c r="G70" i="1"/>
  <c r="F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F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F42" i="1"/>
  <c r="I42" i="1" s="1"/>
  <c r="E42" i="1"/>
  <c r="D42" i="1"/>
  <c r="F41" i="1"/>
  <c r="I41" i="1" s="1"/>
  <c r="F40" i="1"/>
  <c r="I40" i="1" s="1"/>
  <c r="F39" i="1"/>
  <c r="I39" i="1" s="1"/>
  <c r="H38" i="1"/>
  <c r="G38" i="1"/>
  <c r="F38" i="1"/>
  <c r="E38" i="1"/>
  <c r="D38" i="1"/>
  <c r="F37" i="1"/>
  <c r="I37" i="1" s="1"/>
  <c r="H36" i="1"/>
  <c r="G36" i="1"/>
  <c r="F36" i="1"/>
  <c r="I36" i="1" s="1"/>
  <c r="E36" i="1"/>
  <c r="D36" i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F33" i="1" s="1"/>
  <c r="I33" i="1" s="1"/>
  <c r="H32" i="1"/>
  <c r="G32" i="1"/>
  <c r="F32" i="1"/>
  <c r="I32" i="1" s="1"/>
  <c r="E32" i="1"/>
  <c r="D32" i="1"/>
  <c r="H31" i="1"/>
  <c r="G31" i="1"/>
  <c r="E31" i="1"/>
  <c r="D31" i="1"/>
  <c r="F31" i="1" s="1"/>
  <c r="I31" i="1" s="1"/>
  <c r="H30" i="1"/>
  <c r="G30" i="1"/>
  <c r="F30" i="1"/>
  <c r="I30" i="1" s="1"/>
  <c r="E30" i="1"/>
  <c r="D30" i="1"/>
  <c r="H29" i="1"/>
  <c r="H28" i="1" s="1"/>
  <c r="G29" i="1"/>
  <c r="E29" i="1"/>
  <c r="E28" i="1" s="1"/>
  <c r="D29" i="1"/>
  <c r="F29" i="1" s="1"/>
  <c r="G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F25" i="1" s="1"/>
  <c r="I25" i="1" s="1"/>
  <c r="H24" i="1"/>
  <c r="G24" i="1"/>
  <c r="F24" i="1"/>
  <c r="I24" i="1" s="1"/>
  <c r="E24" i="1"/>
  <c r="D24" i="1"/>
  <c r="F23" i="1"/>
  <c r="I23" i="1" s="1"/>
  <c r="H22" i="1"/>
  <c r="G22" i="1"/>
  <c r="F22" i="1"/>
  <c r="I22" i="1" s="1"/>
  <c r="E22" i="1"/>
  <c r="D22" i="1"/>
  <c r="F21" i="1"/>
  <c r="I21" i="1" s="1"/>
  <c r="H20" i="1"/>
  <c r="G20" i="1"/>
  <c r="F20" i="1"/>
  <c r="I20" i="1" s="1"/>
  <c r="E20" i="1"/>
  <c r="D20" i="1"/>
  <c r="H19" i="1"/>
  <c r="H18" i="1" s="1"/>
  <c r="G19" i="1"/>
  <c r="E19" i="1"/>
  <c r="E18" i="1" s="1"/>
  <c r="D19" i="1"/>
  <c r="F19" i="1" s="1"/>
  <c r="G18" i="1"/>
  <c r="F17" i="1"/>
  <c r="I17" i="1" s="1"/>
  <c r="F16" i="1"/>
  <c r="I16" i="1" s="1"/>
  <c r="H15" i="1"/>
  <c r="G15" i="1"/>
  <c r="E15" i="1"/>
  <c r="D15" i="1"/>
  <c r="F15" i="1" s="1"/>
  <c r="I15" i="1" s="1"/>
  <c r="H14" i="1"/>
  <c r="G14" i="1"/>
  <c r="F14" i="1"/>
  <c r="I14" i="1" s="1"/>
  <c r="E14" i="1"/>
  <c r="D14" i="1"/>
  <c r="H13" i="1"/>
  <c r="G13" i="1"/>
  <c r="E13" i="1"/>
  <c r="D13" i="1"/>
  <c r="F13" i="1" s="1"/>
  <c r="I13" i="1" s="1"/>
  <c r="H12" i="1"/>
  <c r="G12" i="1"/>
  <c r="F12" i="1"/>
  <c r="I12" i="1" s="1"/>
  <c r="E12" i="1"/>
  <c r="D12" i="1"/>
  <c r="H11" i="1"/>
  <c r="H10" i="1" s="1"/>
  <c r="H82" i="1" s="1"/>
  <c r="G11" i="1"/>
  <c r="E11" i="1"/>
  <c r="E10" i="1" s="1"/>
  <c r="E82" i="1" s="1"/>
  <c r="D11" i="1"/>
  <c r="F11" i="1" s="1"/>
  <c r="G10" i="1"/>
  <c r="G82" i="1" s="1"/>
  <c r="F10" i="1" l="1"/>
  <c r="I11" i="1"/>
  <c r="I10" i="1" s="1"/>
  <c r="I62" i="1"/>
  <c r="I58" i="1"/>
  <c r="I38" i="1"/>
  <c r="I29" i="1"/>
  <c r="I28" i="1" s="1"/>
  <c r="F28" i="1"/>
  <c r="I48" i="1"/>
  <c r="I19" i="1"/>
  <c r="I18" i="1" s="1"/>
  <c r="F18" i="1"/>
  <c r="F62" i="1"/>
  <c r="D10" i="1"/>
  <c r="D18" i="1"/>
  <c r="F58" i="1"/>
  <c r="F74" i="1"/>
  <c r="D28" i="1"/>
  <c r="I82" i="1" l="1"/>
  <c r="D82" i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<sst xmlns="http://schemas.openxmlformats.org/spreadsheetml/2006/main" count="88" uniqueCount="88">
  <si>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</si>
  <si>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</si>
  <si>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</si>
  <si>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</si>
  <si>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ENERO DEL 2023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</si>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</sst>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/RAMO%2033/ESTADO%20DEL%20EJERCICIO%20DEL%20PRESUPUESTO%20-%20copia/EDO.%20FINAN.%20ENERO%202023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ENERO"/>
      <sheetName val="EDO. FINAN. ENERO (2)"/>
      <sheetName val="EDO. FINAN. ENERO (4000)"/>
      <sheetName val="EDO. FINAN. ENERO (3)"/>
      <sheetName val="EDO. FINAN. ENERO (4)"/>
      <sheetName val="ANALITICO R-33"/>
      <sheetName val="RPP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16691669.16</v>
          </cell>
          <cell r="D8">
            <v>0</v>
          </cell>
          <cell r="G8">
            <v>1352437.98</v>
          </cell>
          <cell r="I8">
            <v>1352437.98</v>
          </cell>
        </row>
        <row r="9">
          <cell r="C9">
            <v>1628969.36</v>
          </cell>
          <cell r="D9">
            <v>75082.22</v>
          </cell>
          <cell r="G9">
            <v>223105</v>
          </cell>
          <cell r="I9">
            <v>223105</v>
          </cell>
        </row>
        <row r="10">
          <cell r="C10">
            <v>438672.5</v>
          </cell>
          <cell r="D10">
            <v>0</v>
          </cell>
          <cell r="G10">
            <v>35982.5</v>
          </cell>
          <cell r="I10">
            <v>35982.5</v>
          </cell>
        </row>
        <row r="11">
          <cell r="C11">
            <v>967733.74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2356392.52</v>
          </cell>
          <cell r="D12">
            <v>-76427.33</v>
          </cell>
          <cell r="G12">
            <v>1136130.8899999999</v>
          </cell>
          <cell r="I12">
            <v>1136130.8899999999</v>
          </cell>
        </row>
        <row r="13">
          <cell r="C13">
            <v>2041873.72</v>
          </cell>
          <cell r="D13">
            <v>0</v>
          </cell>
          <cell r="G13">
            <v>165944.41</v>
          </cell>
          <cell r="I13">
            <v>165944.41</v>
          </cell>
        </row>
        <row r="14">
          <cell r="C14">
            <v>650246.05000000005</v>
          </cell>
          <cell r="D14">
            <v>0</v>
          </cell>
          <cell r="G14">
            <v>52846.06</v>
          </cell>
          <cell r="I14">
            <v>52846.06</v>
          </cell>
        </row>
        <row r="15">
          <cell r="C15">
            <v>1023531.77</v>
          </cell>
          <cell r="D15">
            <v>0</v>
          </cell>
          <cell r="G15">
            <v>83222.490000000005</v>
          </cell>
          <cell r="I15">
            <v>83222.490000000005</v>
          </cell>
        </row>
        <row r="16">
          <cell r="C16">
            <v>409418.4</v>
          </cell>
          <cell r="D16">
            <v>0</v>
          </cell>
          <cell r="G16">
            <v>33289.519999999997</v>
          </cell>
          <cell r="I16">
            <v>33289.519999999997</v>
          </cell>
        </row>
        <row r="17">
          <cell r="C17">
            <v>1220720.6599999999</v>
          </cell>
          <cell r="D17">
            <v>0.01</v>
          </cell>
          <cell r="G17">
            <v>128419.3</v>
          </cell>
          <cell r="I17">
            <v>128419.3</v>
          </cell>
        </row>
        <row r="18">
          <cell r="C18">
            <v>121312.44</v>
          </cell>
          <cell r="D18">
            <v>0</v>
          </cell>
          <cell r="G18">
            <v>9454.76</v>
          </cell>
          <cell r="I18">
            <v>9454.76</v>
          </cell>
        </row>
        <row r="19">
          <cell r="C19">
            <v>74444.990000000005</v>
          </cell>
          <cell r="D19">
            <v>0</v>
          </cell>
          <cell r="G19">
            <v>6026.5</v>
          </cell>
          <cell r="I19">
            <v>6026.5</v>
          </cell>
        </row>
        <row r="20">
          <cell r="C20">
            <v>1612260</v>
          </cell>
          <cell r="D20">
            <v>0</v>
          </cell>
          <cell r="G20">
            <v>131820</v>
          </cell>
          <cell r="I20">
            <v>131820</v>
          </cell>
        </row>
        <row r="21">
          <cell r="C21">
            <v>3816000</v>
          </cell>
          <cell r="D21">
            <v>0</v>
          </cell>
          <cell r="G21">
            <v>312000</v>
          </cell>
          <cell r="I21">
            <v>312000</v>
          </cell>
        </row>
        <row r="22">
          <cell r="C22">
            <v>5591428.7999999998</v>
          </cell>
          <cell r="D22">
            <v>0</v>
          </cell>
          <cell r="G22">
            <v>442103.88</v>
          </cell>
          <cell r="I22">
            <v>442103.88</v>
          </cell>
        </row>
        <row r="23">
          <cell r="C23">
            <v>616250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543000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372566.48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2041332.13</v>
          </cell>
          <cell r="D26">
            <v>0</v>
          </cell>
          <cell r="G26">
            <v>168111.71</v>
          </cell>
          <cell r="I26">
            <v>168111.71</v>
          </cell>
        </row>
        <row r="27">
          <cell r="C27">
            <v>369464.26</v>
          </cell>
          <cell r="D27">
            <v>0</v>
          </cell>
          <cell r="G27">
            <v>65238.080000000002</v>
          </cell>
          <cell r="I27">
            <v>65238.080000000002</v>
          </cell>
        </row>
        <row r="28">
          <cell r="C28">
            <v>515049.19</v>
          </cell>
          <cell r="D28">
            <v>0</v>
          </cell>
          <cell r="G28">
            <v>225751.92</v>
          </cell>
          <cell r="I28">
            <v>225751.92</v>
          </cell>
        </row>
        <row r="29">
          <cell r="C29">
            <v>84000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219899.23</v>
          </cell>
          <cell r="D30">
            <v>1345.1</v>
          </cell>
          <cell r="G30">
            <v>94063.3</v>
          </cell>
          <cell r="I30">
            <v>94063.3</v>
          </cell>
        </row>
        <row r="31">
          <cell r="C31">
            <v>2347524.5499999998</v>
          </cell>
          <cell r="D31">
            <v>0</v>
          </cell>
          <cell r="G31">
            <v>192404.27</v>
          </cell>
          <cell r="I31">
            <v>192404.27</v>
          </cell>
        </row>
        <row r="32">
          <cell r="C32">
            <v>8070.6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589728.24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14462.36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64721.279999999999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94019.95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26950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2551500</v>
          </cell>
          <cell r="D38">
            <v>0</v>
          </cell>
          <cell r="G38">
            <v>206550</v>
          </cell>
          <cell r="I38">
            <v>206550</v>
          </cell>
        </row>
        <row r="39">
          <cell r="C39">
            <v>29440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1535940</v>
          </cell>
          <cell r="D40">
            <v>0</v>
          </cell>
          <cell r="G40">
            <v>125580</v>
          </cell>
          <cell r="I40">
            <v>125580</v>
          </cell>
        </row>
        <row r="41">
          <cell r="C41">
            <v>45600</v>
          </cell>
          <cell r="D41">
            <v>0</v>
          </cell>
          <cell r="G41">
            <v>3800</v>
          </cell>
          <cell r="I41">
            <v>3800</v>
          </cell>
        </row>
        <row r="42">
          <cell r="C42">
            <v>15765.44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99360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14000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14400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49500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87608.18</v>
          </cell>
          <cell r="D47">
            <v>0</v>
          </cell>
          <cell r="G47">
            <v>1555.8</v>
          </cell>
          <cell r="I47">
            <v>1555.8</v>
          </cell>
        </row>
        <row r="48">
          <cell r="C48">
            <v>144000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945300</v>
          </cell>
          <cell r="D49">
            <v>0</v>
          </cell>
          <cell r="G49">
            <v>0</v>
          </cell>
          <cell r="I49">
            <v>0</v>
          </cell>
        </row>
        <row r="51">
          <cell r="C51">
            <v>378100</v>
          </cell>
          <cell r="D51">
            <v>0</v>
          </cell>
          <cell r="G51">
            <v>2248.8000000000002</v>
          </cell>
          <cell r="I51">
            <v>2248.8000000000002</v>
          </cell>
        </row>
        <row r="52">
          <cell r="C52">
            <v>930000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500</v>
          </cell>
          <cell r="D53">
            <v>0</v>
          </cell>
          <cell r="G53">
            <v>0</v>
          </cell>
          <cell r="I53">
            <v>0</v>
          </cell>
        </row>
        <row r="54">
          <cell r="C54">
            <v>45000</v>
          </cell>
          <cell r="D54">
            <v>0</v>
          </cell>
          <cell r="G54">
            <v>0</v>
          </cell>
          <cell r="I54">
            <v>0</v>
          </cell>
        </row>
        <row r="55">
          <cell r="C55">
            <v>111000</v>
          </cell>
          <cell r="D55">
            <v>0</v>
          </cell>
          <cell r="G55">
            <v>0</v>
          </cell>
          <cell r="I55">
            <v>0</v>
          </cell>
        </row>
        <row r="56">
          <cell r="C56">
            <v>51500</v>
          </cell>
          <cell r="D56">
            <v>0</v>
          </cell>
          <cell r="G56">
            <v>1625</v>
          </cell>
          <cell r="I56">
            <v>1625</v>
          </cell>
        </row>
        <row r="57">
          <cell r="C57">
            <v>58500</v>
          </cell>
          <cell r="D57">
            <v>0</v>
          </cell>
          <cell r="G57">
            <v>109.73</v>
          </cell>
          <cell r="I57">
            <v>109.73</v>
          </cell>
        </row>
        <row r="58">
          <cell r="C58">
            <v>11000</v>
          </cell>
          <cell r="D58">
            <v>0</v>
          </cell>
          <cell r="G58">
            <v>0</v>
          </cell>
          <cell r="I58">
            <v>0</v>
          </cell>
        </row>
        <row r="59">
          <cell r="C59">
            <v>31600</v>
          </cell>
          <cell r="D59">
            <v>0</v>
          </cell>
          <cell r="G59">
            <v>297</v>
          </cell>
          <cell r="I59">
            <v>297</v>
          </cell>
        </row>
        <row r="60">
          <cell r="C60">
            <v>3633653</v>
          </cell>
          <cell r="D60">
            <v>0</v>
          </cell>
          <cell r="G60">
            <v>87949.13</v>
          </cell>
          <cell r="I60">
            <v>87949.13</v>
          </cell>
        </row>
        <row r="61">
          <cell r="C61">
            <v>3000</v>
          </cell>
          <cell r="D61">
            <v>0</v>
          </cell>
          <cell r="G61">
            <v>0</v>
          </cell>
          <cell r="I61">
            <v>0</v>
          </cell>
        </row>
        <row r="62">
          <cell r="C62">
            <v>20178</v>
          </cell>
          <cell r="D62">
            <v>0</v>
          </cell>
          <cell r="G62">
            <v>0</v>
          </cell>
          <cell r="I62">
            <v>0</v>
          </cell>
        </row>
        <row r="63">
          <cell r="C63">
            <v>3000</v>
          </cell>
          <cell r="D63">
            <v>0</v>
          </cell>
          <cell r="G63">
            <v>0</v>
          </cell>
          <cell r="I63">
            <v>0</v>
          </cell>
        </row>
        <row r="64">
          <cell r="C64">
            <v>5800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14200</v>
          </cell>
          <cell r="D65">
            <v>0</v>
          </cell>
          <cell r="G65">
            <v>0</v>
          </cell>
          <cell r="I65">
            <v>0</v>
          </cell>
        </row>
        <row r="66">
          <cell r="C66">
            <v>134000</v>
          </cell>
          <cell r="D66">
            <v>0</v>
          </cell>
          <cell r="G66">
            <v>0</v>
          </cell>
          <cell r="I66">
            <v>0</v>
          </cell>
        </row>
        <row r="67">
          <cell r="C67">
            <v>40400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4000</v>
          </cell>
          <cell r="D68">
            <v>0</v>
          </cell>
          <cell r="G68">
            <v>0</v>
          </cell>
          <cell r="I68">
            <v>0</v>
          </cell>
        </row>
        <row r="70">
          <cell r="C70">
            <v>538300</v>
          </cell>
          <cell r="D70">
            <v>0</v>
          </cell>
          <cell r="G70">
            <v>18936</v>
          </cell>
          <cell r="I70">
            <v>18936</v>
          </cell>
        </row>
        <row r="71">
          <cell r="C71">
            <v>154440</v>
          </cell>
          <cell r="D71">
            <v>0</v>
          </cell>
          <cell r="G71">
            <v>8969.02</v>
          </cell>
          <cell r="I71">
            <v>8969.02</v>
          </cell>
        </row>
        <row r="72">
          <cell r="C72">
            <v>248600</v>
          </cell>
          <cell r="D72">
            <v>0</v>
          </cell>
          <cell r="G72">
            <v>9568.0499999999993</v>
          </cell>
          <cell r="I72">
            <v>9568.0499999999993</v>
          </cell>
        </row>
        <row r="73">
          <cell r="C73">
            <v>519720</v>
          </cell>
          <cell r="D73">
            <v>0</v>
          </cell>
          <cell r="G73">
            <v>29760.18</v>
          </cell>
          <cell r="I73">
            <v>29760.18</v>
          </cell>
        </row>
        <row r="74">
          <cell r="C74">
            <v>5961984</v>
          </cell>
          <cell r="D74">
            <v>0</v>
          </cell>
          <cell r="G74">
            <v>423236.51</v>
          </cell>
          <cell r="I74">
            <v>423236.51</v>
          </cell>
        </row>
        <row r="75">
          <cell r="C75">
            <v>2520000</v>
          </cell>
          <cell r="D75">
            <v>0</v>
          </cell>
          <cell r="G75">
            <v>0</v>
          </cell>
          <cell r="I75">
            <v>0</v>
          </cell>
        </row>
        <row r="76">
          <cell r="C76">
            <v>132000</v>
          </cell>
          <cell r="D76">
            <v>0</v>
          </cell>
          <cell r="G76">
            <v>0</v>
          </cell>
          <cell r="I76">
            <v>0</v>
          </cell>
        </row>
        <row r="77">
          <cell r="C77">
            <v>235000</v>
          </cell>
          <cell r="D77">
            <v>0</v>
          </cell>
          <cell r="G77">
            <v>0</v>
          </cell>
          <cell r="I77">
            <v>0</v>
          </cell>
        </row>
        <row r="78">
          <cell r="C78">
            <v>3311889</v>
          </cell>
          <cell r="D78">
            <v>0</v>
          </cell>
          <cell r="G78">
            <v>148958</v>
          </cell>
          <cell r="I78">
            <v>148958</v>
          </cell>
        </row>
        <row r="79">
          <cell r="C79">
            <v>308184</v>
          </cell>
          <cell r="D79">
            <v>0</v>
          </cell>
          <cell r="G79">
            <v>19500</v>
          </cell>
          <cell r="I79">
            <v>19500</v>
          </cell>
        </row>
        <row r="80">
          <cell r="C80">
            <v>821400</v>
          </cell>
          <cell r="D80">
            <v>0</v>
          </cell>
          <cell r="G80">
            <v>45895</v>
          </cell>
          <cell r="I80">
            <v>45895</v>
          </cell>
        </row>
        <row r="81">
          <cell r="C81">
            <v>664800</v>
          </cell>
          <cell r="D81">
            <v>0</v>
          </cell>
          <cell r="G81">
            <v>37875</v>
          </cell>
          <cell r="I81">
            <v>37875</v>
          </cell>
        </row>
        <row r="82">
          <cell r="C82">
            <v>65650</v>
          </cell>
          <cell r="D82">
            <v>0</v>
          </cell>
          <cell r="G82">
            <v>3828.16</v>
          </cell>
          <cell r="I82">
            <v>3828.16</v>
          </cell>
        </row>
        <row r="83">
          <cell r="C83">
            <v>468000</v>
          </cell>
          <cell r="D83">
            <v>0</v>
          </cell>
          <cell r="G83">
            <v>38922.69</v>
          </cell>
          <cell r="I83">
            <v>38922.69</v>
          </cell>
        </row>
        <row r="84">
          <cell r="C84">
            <v>2500</v>
          </cell>
          <cell r="D84">
            <v>0</v>
          </cell>
          <cell r="G84">
            <v>0</v>
          </cell>
          <cell r="I84">
            <v>0</v>
          </cell>
        </row>
        <row r="85">
          <cell r="C85">
            <v>431080</v>
          </cell>
          <cell r="D85">
            <v>0</v>
          </cell>
          <cell r="G85">
            <v>119018.22</v>
          </cell>
          <cell r="I85">
            <v>119018.22</v>
          </cell>
        </row>
        <row r="86">
          <cell r="C86">
            <v>2000</v>
          </cell>
          <cell r="D86">
            <v>0</v>
          </cell>
          <cell r="G86">
            <v>0</v>
          </cell>
          <cell r="I86">
            <v>0</v>
          </cell>
        </row>
        <row r="87">
          <cell r="C87">
            <v>75800</v>
          </cell>
          <cell r="D87">
            <v>0</v>
          </cell>
          <cell r="G87">
            <v>4431.2</v>
          </cell>
          <cell r="I87">
            <v>4431.2</v>
          </cell>
        </row>
        <row r="88">
          <cell r="C88">
            <v>16700</v>
          </cell>
          <cell r="D88">
            <v>0</v>
          </cell>
          <cell r="G88">
            <v>0</v>
          </cell>
          <cell r="I88">
            <v>0</v>
          </cell>
        </row>
        <row r="89">
          <cell r="C89">
            <v>43700</v>
          </cell>
          <cell r="D89">
            <v>0</v>
          </cell>
          <cell r="G89">
            <v>0</v>
          </cell>
          <cell r="I89">
            <v>0</v>
          </cell>
        </row>
        <row r="90">
          <cell r="C90">
            <v>75000</v>
          </cell>
          <cell r="D90">
            <v>0</v>
          </cell>
          <cell r="G90">
            <v>3428.96</v>
          </cell>
          <cell r="I90">
            <v>2571.7199999999998</v>
          </cell>
        </row>
        <row r="91">
          <cell r="C91">
            <v>677100</v>
          </cell>
          <cell r="D91">
            <v>0</v>
          </cell>
          <cell r="G91">
            <v>220</v>
          </cell>
          <cell r="I91">
            <v>220</v>
          </cell>
        </row>
        <row r="92">
          <cell r="C92">
            <v>392000</v>
          </cell>
          <cell r="D92">
            <v>0</v>
          </cell>
          <cell r="G92">
            <v>28953.18</v>
          </cell>
          <cell r="I92">
            <v>28953.18</v>
          </cell>
        </row>
        <row r="93">
          <cell r="C93">
            <v>4000</v>
          </cell>
          <cell r="D93">
            <v>0</v>
          </cell>
          <cell r="G93">
            <v>0</v>
          </cell>
          <cell r="I93">
            <v>0</v>
          </cell>
        </row>
        <row r="94">
          <cell r="C94">
            <v>10600</v>
          </cell>
          <cell r="D94">
            <v>0</v>
          </cell>
          <cell r="G94">
            <v>0</v>
          </cell>
          <cell r="I94">
            <v>0</v>
          </cell>
        </row>
        <row r="95">
          <cell r="C95">
            <v>149000</v>
          </cell>
          <cell r="D95">
            <v>0</v>
          </cell>
          <cell r="G95">
            <v>9853.4</v>
          </cell>
          <cell r="I95">
            <v>9853.4</v>
          </cell>
        </row>
        <row r="96">
          <cell r="C96">
            <v>10800</v>
          </cell>
          <cell r="D96">
            <v>0</v>
          </cell>
          <cell r="G96">
            <v>0</v>
          </cell>
          <cell r="I96">
            <v>0</v>
          </cell>
        </row>
        <row r="97">
          <cell r="C97">
            <v>867100</v>
          </cell>
          <cell r="D97">
            <v>0</v>
          </cell>
          <cell r="G97">
            <v>34400</v>
          </cell>
          <cell r="I97">
            <v>34400</v>
          </cell>
        </row>
        <row r="98">
          <cell r="C98">
            <v>879000</v>
          </cell>
          <cell r="D98">
            <v>0</v>
          </cell>
          <cell r="G98">
            <v>40640.21</v>
          </cell>
          <cell r="I98">
            <v>40640.21</v>
          </cell>
        </row>
        <row r="100">
          <cell r="C100">
            <v>2485000</v>
          </cell>
          <cell r="D100">
            <v>0</v>
          </cell>
          <cell r="G100">
            <v>0</v>
          </cell>
          <cell r="I100">
            <v>0</v>
          </cell>
        </row>
        <row r="101">
          <cell r="C101">
            <v>11064933</v>
          </cell>
          <cell r="D101">
            <v>0</v>
          </cell>
          <cell r="G101">
            <v>0</v>
          </cell>
          <cell r="I101">
            <v>0</v>
          </cell>
        </row>
        <row r="102">
          <cell r="C102">
            <v>2032800</v>
          </cell>
          <cell r="D102">
            <v>0</v>
          </cell>
          <cell r="G102">
            <v>0</v>
          </cell>
          <cell r="I102">
            <v>0</v>
          </cell>
        </row>
        <row r="103">
          <cell r="C103">
            <v>574000</v>
          </cell>
          <cell r="D103">
            <v>0</v>
          </cell>
          <cell r="G103">
            <v>0</v>
          </cell>
          <cell r="I103">
            <v>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workbookViewId="0">
      <selection activeCell="C93" sqref="C93:K10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52084126</v>
      </c>
      <c r="E10" s="24">
        <f>SUM(E11:E17)</f>
        <v>-6.8212102632969618E-13</v>
      </c>
      <c r="F10" s="24">
        <f t="shared" ref="F10:I10" si="0">SUM(F11:F17)</f>
        <v>52084126</v>
      </c>
      <c r="G10" s="24">
        <f t="shared" si="0"/>
        <v>5195838.37</v>
      </c>
      <c r="H10" s="24">
        <f t="shared" si="0"/>
        <v>5195838.37</v>
      </c>
      <c r="I10" s="24">
        <f t="shared" si="0"/>
        <v>46888287.629999995</v>
      </c>
    </row>
    <row r="11" spans="2:9" ht="15" customHeight="1" x14ac:dyDescent="0.25">
      <c r="B11" s="25"/>
      <c r="C11" s="26" t="s">
        <v>16</v>
      </c>
      <c r="D11" s="27">
        <f>'[1]EDO. FINAN. ENERO (4)'!C8</f>
        <v>16691669.16</v>
      </c>
      <c r="E11" s="27">
        <f>'[1]EDO. FINAN. ENERO (4)'!D8</f>
        <v>0</v>
      </c>
      <c r="F11" s="27">
        <f>D11+E11</f>
        <v>16691669.16</v>
      </c>
      <c r="G11" s="27">
        <f>'[1]EDO. FINAN. ENERO (4)'!G8</f>
        <v>1352437.98</v>
      </c>
      <c r="H11" s="27">
        <f>'[1]EDO. FINAN. ENERO (4)'!I8</f>
        <v>1352437.98</v>
      </c>
      <c r="I11" s="28">
        <f>+F11-G11</f>
        <v>15339231.18</v>
      </c>
    </row>
    <row r="12" spans="2:9" ht="15" customHeight="1" x14ac:dyDescent="0.25">
      <c r="B12" s="25"/>
      <c r="C12" s="26" t="s">
        <v>17</v>
      </c>
      <c r="D12" s="27">
        <f>'[1]EDO. FINAN. ENERO (4)'!C9</f>
        <v>1628969.36</v>
      </c>
      <c r="E12" s="27">
        <f>'[1]EDO. FINAN. ENERO (4)'!D9</f>
        <v>75082.22</v>
      </c>
      <c r="F12" s="27">
        <f t="shared" ref="F12:F27" si="1">D12+E12</f>
        <v>1704051.58</v>
      </c>
      <c r="G12" s="27">
        <f>'[1]EDO. FINAN. ENERO (4)'!G9</f>
        <v>223105</v>
      </c>
      <c r="H12" s="27">
        <f>'[1]EDO. FINAN. ENERO (4)'!I9</f>
        <v>223105</v>
      </c>
      <c r="I12" s="28">
        <f t="shared" ref="I12:I75" si="2">+F12-G12</f>
        <v>1480946.58</v>
      </c>
    </row>
    <row r="13" spans="2:9" ht="15" customHeight="1" x14ac:dyDescent="0.25">
      <c r="B13" s="25"/>
      <c r="C13" s="26" t="s">
        <v>18</v>
      </c>
      <c r="D13" s="27">
        <f>'[1]EDO. FINAN. ENERO (4)'!C10+'[1]EDO. FINAN. ENERO (4)'!C11+'[1]EDO. FINAN. ENERO (4)'!C12</f>
        <v>3762798.76</v>
      </c>
      <c r="E13" s="27">
        <f>'[1]EDO. FINAN. ENERO (4)'!D10+'[1]EDO. FINAN. ENERO (4)'!D11+'[1]EDO. FINAN. ENERO (4)'!D12</f>
        <v>-76427.33</v>
      </c>
      <c r="F13" s="27">
        <f t="shared" si="1"/>
        <v>3686371.4299999997</v>
      </c>
      <c r="G13" s="27">
        <f>'[1]EDO. FINAN. ENERO (4)'!G10+'[1]EDO. FINAN. ENERO (4)'!G11+'[1]EDO. FINAN. ENERO (4)'!G12</f>
        <v>1172113.3899999999</v>
      </c>
      <c r="H13" s="27">
        <f>'[1]EDO. FINAN. ENERO (4)'!I10+'[1]EDO. FINAN. ENERO (4)'!I11+'[1]EDO. FINAN. ENERO (4)'!I12</f>
        <v>1172113.3899999999</v>
      </c>
      <c r="I13" s="28">
        <f t="shared" si="2"/>
        <v>2514258.04</v>
      </c>
    </row>
    <row r="14" spans="2:9" ht="15" customHeight="1" x14ac:dyDescent="0.25">
      <c r="B14" s="25"/>
      <c r="C14" s="26" t="s">
        <v>19</v>
      </c>
      <c r="D14" s="27">
        <f>'[1]EDO. FINAN. ENERO (4)'!C13+'[1]EDO. FINAN. ENERO (4)'!C14+'[1]EDO. FINAN. ENERO (4)'!C15+'[1]EDO. FINAN. ENERO (4)'!C16+'[1]EDO. FINAN. ENERO (4)'!C17+'[1]EDO. FINAN. ENERO (4)'!C18+'[1]EDO. FINAN. ENERO (4)'!C19</f>
        <v>5541548.0300000003</v>
      </c>
      <c r="E14" s="27">
        <f>'[1]EDO. FINAN. ENERO (4)'!D13+'[1]EDO. FINAN. ENERO (4)'!D14+'[1]EDO. FINAN. ENERO (4)'!D15+'[1]EDO. FINAN. ENERO (4)'!D16+'[1]EDO. FINAN. ENERO (4)'!D17+'[1]EDO. FINAN. ENERO (4)'!D18+'[1]EDO. FINAN. ENERO (4)'!D19</f>
        <v>0.01</v>
      </c>
      <c r="F14" s="27">
        <f t="shared" si="1"/>
        <v>5541548.04</v>
      </c>
      <c r="G14" s="27">
        <f>'[1]EDO. FINAN. ENERO (4)'!G13+'[1]EDO. FINAN. ENERO (4)'!G14+'[1]EDO. FINAN. ENERO (4)'!G15+'[1]EDO. FINAN. ENERO (4)'!G16+'[1]EDO. FINAN. ENERO (4)'!G17+'[1]EDO. FINAN. ENERO (4)'!G18+'[1]EDO. FINAN. ENERO (4)'!G19</f>
        <v>479203.04000000004</v>
      </c>
      <c r="H14" s="27">
        <f>'[1]EDO. FINAN. ENERO (4)'!I13+'[1]EDO. FINAN. ENERO (4)'!I14+'[1]EDO. FINAN. ENERO (4)'!I15+'[1]EDO. FINAN. ENERO (4)'!I16+'[1]EDO. FINAN. ENERO (4)'!I17+'[1]EDO. FINAN. ENERO (4)'!I18+'[1]EDO. FINAN. ENERO (4)'!I19</f>
        <v>479203.04000000004</v>
      </c>
      <c r="I14" s="28">
        <f t="shared" si="2"/>
        <v>5062345</v>
      </c>
    </row>
    <row r="15" spans="2:9" ht="15" customHeight="1" x14ac:dyDescent="0.25">
      <c r="B15" s="25"/>
      <c r="C15" s="26" t="s">
        <v>20</v>
      </c>
      <c r="D15" s="27">
        <f>'[1]EDO. FINAN. ENERO (4)'!C20+'[1]EDO. FINAN. ENERO (4)'!C21+'[1]EDO. FINAN. ENERO (4)'!C22+'[1]EDO. FINAN. ENERO (4)'!C23+'[1]EDO. FINAN. ENERO (4)'!C24+'[1]EDO. FINAN. ENERO (4)'!C25+'[1]EDO. FINAN. ENERO (4)'!C26+'[1]EDO. FINAN. ENERO (4)'!C27+'[1]EDO. FINAN. ENERO (4)'!C28+'[1]EDO. FINAN. ENERO (4)'!C29+'[1]EDO. FINAN. ENERO (4)'!C30+'[1]EDO. FINAN. ENERO (4)'!C31+'[1]EDO. FINAN. ENERO (4)'!C32+'[1]EDO. FINAN. ENERO (4)'!C33+'[1]EDO. FINAN. ENERO (4)'!C34+'[1]EDO. FINAN. ENERO (4)'!C35+'[1]EDO. FINAN. ENERO (4)'!C36+'[1]EDO. FINAN. ENERO (4)'!C37+'[1]EDO. FINAN. ENERO (4)'!C38+'[1]EDO. FINAN. ENERO (4)'!C39+'[1]EDO. FINAN. ENERO (4)'!C40+'[1]EDO. FINAN. ENERO (4)'!C41+'[1]EDO. FINAN. ENERO (4)'!C42+'[1]EDO. FINAN. ENERO (4)'!C43+'[1]EDO. FINAN. ENERO (4)'!C44+'[1]EDO. FINAN. ENERO (4)'!C45+'[1]EDO. FINAN. ENERO (4)'!C46+'[1]EDO. FINAN. ENERO (4)'!C47+'[1]EDO. FINAN. ENERO (4)'!C48+'[1]EDO. FINAN. ENERO (4)'!C49</f>
        <v>24459140.690000001</v>
      </c>
      <c r="E15" s="27">
        <f>'[1]EDO. FINAN. ENERO (4)'!D20+'[1]EDO. FINAN. ENERO (4)'!D21+'[1]EDO. FINAN. ENERO (4)'!D22+'[1]EDO. FINAN. ENERO (4)'!D23+'[1]EDO. FINAN. ENERO (4)'!D24+'[1]EDO. FINAN. ENERO (4)'!D25+'[1]EDO. FINAN. ENERO (4)'!D26+'[1]EDO. FINAN. ENERO (4)'!D27+'[1]EDO. FINAN. ENERO (4)'!D28+'[1]EDO. FINAN. ENERO (4)'!D29+'[1]EDO. FINAN. ENERO (4)'!D30+'[1]EDO. FINAN. ENERO (4)'!D31+'[1]EDO. FINAN. ENERO (4)'!D32+'[1]EDO. FINAN. ENERO (4)'!D33+'[1]EDO. FINAN. ENERO (4)'!D34+'[1]EDO. FINAN. ENERO (4)'!D35+'[1]EDO. FINAN. ENERO (4)'!D36+'[1]EDO. FINAN. ENERO (4)'!D37+'[1]EDO. FINAN. ENERO (4)'!D38+'[1]EDO. FINAN. ENERO (4)'!D39+'[1]EDO. FINAN. ENERO (4)'!D40+'[1]EDO. FINAN. ENERO (4)'!D41+'[1]EDO. FINAN. ENERO (4)'!D42+'[1]EDO. FINAN. ENERO (4)'!D43+'[1]EDO. FINAN. ENERO (4)'!D44+'[1]EDO. FINAN. ENERO (4)'!D45+'[1]EDO. FINAN. ENERO (4)'!D46+'[1]EDO. FINAN. ENERO (4)'!D47+'[1]EDO. FINAN. ENERO (4)'!D48+'[1]EDO. FINAN. ENERO (4)'!D49</f>
        <v>1345.1</v>
      </c>
      <c r="F15" s="27">
        <f t="shared" si="1"/>
        <v>24460485.790000003</v>
      </c>
      <c r="G15" s="27">
        <f>'[1]EDO. FINAN. ENERO (4)'!G20+'[1]EDO. FINAN. ENERO (4)'!G21+'[1]EDO. FINAN. ENERO (4)'!G22+'[1]EDO. FINAN. ENERO (4)'!G23+'[1]EDO. FINAN. ENERO (4)'!G24+'[1]EDO. FINAN. ENERO (4)'!G25+'[1]EDO. FINAN. ENERO (4)'!G26+'[1]EDO. FINAN. ENERO (4)'!G27+'[1]EDO. FINAN. ENERO (4)'!G28+'[1]EDO. FINAN. ENERO (4)'!G29+'[1]EDO. FINAN. ENERO (4)'!G30+'[1]EDO. FINAN. ENERO (4)'!G31+'[1]EDO. FINAN. ENERO (4)'!G32+'[1]EDO. FINAN. ENERO (4)'!G33+'[1]EDO. FINAN. ENERO (4)'!G34+'[1]EDO. FINAN. ENERO (4)'!G35+'[1]EDO. FINAN. ENERO (4)'!G36+'[1]EDO. FINAN. ENERO (4)'!G37+'[1]EDO. FINAN. ENERO (4)'!G38+'[1]EDO. FINAN. ENERO (4)'!G39+'[1]EDO. FINAN. ENERO (4)'!G40+'[1]EDO. FINAN. ENERO (4)'!G41+'[1]EDO. FINAN. ENERO (4)'!G42+'[1]EDO. FINAN. ENERO (4)'!G43+'[1]EDO. FINAN. ENERO (4)'!G44+'[1]EDO. FINAN. ENERO (4)'!G45+'[1]EDO. FINAN. ENERO (4)'!G46+'[1]EDO. FINAN. ENERO (4)'!G47+'[1]EDO. FINAN. ENERO (4)'!G48+'[1]EDO. FINAN. ENERO (4)'!G49</f>
        <v>1968978.9600000002</v>
      </c>
      <c r="H15" s="27">
        <f>'[1]EDO. FINAN. ENERO (4)'!I20+'[1]EDO. FINAN. ENERO (4)'!I21+'[1]EDO. FINAN. ENERO (4)'!I22+'[1]EDO. FINAN. ENERO (4)'!I23+'[1]EDO. FINAN. ENERO (4)'!I24+'[1]EDO. FINAN. ENERO (4)'!I25+'[1]EDO. FINAN. ENERO (4)'!I26+'[1]EDO. FINAN. ENERO (4)'!I27+'[1]EDO. FINAN. ENERO (4)'!I28+'[1]EDO. FINAN. ENERO (4)'!I29+'[1]EDO. FINAN. ENERO (4)'!I30+'[1]EDO. FINAN. ENERO (4)'!I31+'[1]EDO. FINAN. ENERO (4)'!I32+'[1]EDO. FINAN. ENERO (4)'!I33+'[1]EDO. FINAN. ENERO (4)'!I34+'[1]EDO. FINAN. ENERO (4)'!I35+'[1]EDO. FINAN. ENERO (4)'!I36+'[1]EDO. FINAN. ENERO (4)'!I37+'[1]EDO. FINAN. ENERO (4)'!I38+'[1]EDO. FINAN. ENERO (4)'!I39+'[1]EDO. FINAN. ENERO (4)'!I40+'[1]EDO. FINAN. ENERO (4)'!I41+'[1]EDO. FINAN. ENERO (4)'!I42+'[1]EDO. FINAN. ENERO (4)'!I43+'[1]EDO. FINAN. ENERO (4)'!I44+'[1]EDO. FINAN. ENERO (4)'!I45+'[1]EDO. FINAN. ENERO (4)'!I46+'[1]EDO. FINAN. ENERO (4)'!I47+'[1]EDO. FINAN. ENERO (4)'!I48+'[1]EDO. FINAN. ENERO (4)'!I49</f>
        <v>1968978.9600000002</v>
      </c>
      <c r="I15" s="28">
        <f t="shared" si="2"/>
        <v>22491506.830000002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5475431</v>
      </c>
      <c r="E18" s="24">
        <f t="shared" ref="E18:I18" si="3">SUM(E19:E27)</f>
        <v>0</v>
      </c>
      <c r="F18" s="24">
        <f t="shared" si="3"/>
        <v>5475431</v>
      </c>
      <c r="G18" s="24">
        <f t="shared" si="3"/>
        <v>92229.66</v>
      </c>
      <c r="H18" s="24">
        <f t="shared" si="3"/>
        <v>92229.66</v>
      </c>
      <c r="I18" s="24">
        <f t="shared" si="3"/>
        <v>5383201.3399999999</v>
      </c>
    </row>
    <row r="19" spans="2:9" ht="15" customHeight="1" x14ac:dyDescent="0.25">
      <c r="B19" s="25"/>
      <c r="C19" s="26" t="s">
        <v>24</v>
      </c>
      <c r="D19" s="27">
        <f>'[1]EDO. FINAN. ENERO (4)'!C51+'[1]EDO. FINAN. ENERO (4)'!C52+'[1]EDO. FINAN. ENERO (4)'!C53+'[1]EDO. FINAN. ENERO (4)'!C54+'[1]EDO. FINAN. ENERO (4)'!C55</f>
        <v>1464600</v>
      </c>
      <c r="E19" s="27">
        <f>'[1]EDO. FINAN. ENERO (4)'!D51+'[1]EDO. FINAN. ENERO (4)'!D52+'[1]EDO. FINAN. ENERO (4)'!D53+'[1]EDO. FINAN. ENERO (4)'!D54+'[1]EDO. FINAN. ENERO (4)'!D55</f>
        <v>0</v>
      </c>
      <c r="F19" s="27">
        <f>D19+E19</f>
        <v>1464600</v>
      </c>
      <c r="G19" s="27">
        <f>'[1]EDO. FINAN. ENERO (4)'!G51+'[1]EDO. FINAN. ENERO (4)'!G52+'[1]EDO. FINAN. ENERO (4)'!G53+'[1]EDO. FINAN. ENERO (4)'!G54+'[1]EDO. FINAN. ENERO (4)'!G55</f>
        <v>2248.8000000000002</v>
      </c>
      <c r="H19" s="27">
        <f>'[1]EDO. FINAN. ENERO (4)'!I51+'[1]EDO. FINAN. ENERO (4)'!I52+'[1]EDO. FINAN. ENERO (4)'!I53+'[1]EDO. FINAN. ENERO (4)'!I54+'[1]EDO. FINAN. ENERO (4)'!I55</f>
        <v>2248.8000000000002</v>
      </c>
      <c r="I19" s="28">
        <f t="shared" si="2"/>
        <v>1462351.2</v>
      </c>
    </row>
    <row r="20" spans="2:9" ht="15" customHeight="1" x14ac:dyDescent="0.25">
      <c r="B20" s="25"/>
      <c r="C20" s="26" t="s">
        <v>25</v>
      </c>
      <c r="D20" s="27">
        <f>'[1]EDO. FINAN. ENERO (4)'!C56</f>
        <v>51500</v>
      </c>
      <c r="E20" s="27">
        <f>'[1]EDO. FINAN. ENERO (4)'!D56</f>
        <v>0</v>
      </c>
      <c r="F20" s="27">
        <f t="shared" si="1"/>
        <v>51500</v>
      </c>
      <c r="G20" s="27">
        <f>'[1]EDO. FINAN. ENERO (4)'!G56</f>
        <v>1625</v>
      </c>
      <c r="H20" s="27">
        <f>'[1]EDO. FINAN. ENERO (4)'!I56</f>
        <v>1625</v>
      </c>
      <c r="I20" s="28">
        <f t="shared" si="2"/>
        <v>49875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ENERO (4)'!C57+'[1]EDO. FINAN. ENERO (4)'!C58+'[1]EDO. FINAN. ENERO (4)'!C59</f>
        <v>101100</v>
      </c>
      <c r="E22" s="27">
        <f>'[1]EDO. FINAN. ENERO (4)'!D57+'[1]EDO. FINAN. ENERO (4)'!D58+'[1]EDO. FINAN. ENERO (4)'!D59</f>
        <v>0</v>
      </c>
      <c r="F22" s="27">
        <f t="shared" si="1"/>
        <v>101100</v>
      </c>
      <c r="G22" s="27">
        <f>'[1]EDO. FINAN. ENERO (4)'!G57+'[1]EDO. FINAN. ENERO (4)'!G58+'[1]EDO. FINAN. ENERO (4)'!G59</f>
        <v>406.73</v>
      </c>
      <c r="H22" s="27">
        <f>'[1]EDO. FINAN. ENERO (4)'!I57+'[1]EDO. FINAN. ENERO (4)'!I58+'[1]EDO. FINAN. ENERO (4)'!I59</f>
        <v>406.73</v>
      </c>
      <c r="I22" s="28">
        <f t="shared" si="2"/>
        <v>100693.27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ENERO (4)'!C60</f>
        <v>3633653</v>
      </c>
      <c r="E24" s="27">
        <f>'[1]EDO. FINAN. ENERO (4)'!D60</f>
        <v>0</v>
      </c>
      <c r="F24" s="27">
        <f t="shared" si="1"/>
        <v>3633653</v>
      </c>
      <c r="G24" s="27">
        <f>'[1]EDO. FINAN. ENERO (4)'!G60</f>
        <v>87949.13</v>
      </c>
      <c r="H24" s="27">
        <f>'[1]EDO. FINAN. ENERO (4)'!I60</f>
        <v>87949.13</v>
      </c>
      <c r="I24" s="28">
        <f t="shared" si="2"/>
        <v>3545703.87</v>
      </c>
    </row>
    <row r="25" spans="2:9" ht="15" customHeight="1" x14ac:dyDescent="0.25">
      <c r="B25" s="25"/>
      <c r="C25" s="26" t="s">
        <v>30</v>
      </c>
      <c r="D25" s="27">
        <f>'[1]EDO. FINAN. ENERO (4)'!C61+'[1]EDO. FINAN. ENERO (4)'!C62</f>
        <v>23178</v>
      </c>
      <c r="E25" s="27">
        <f>'[1]EDO. FINAN. ENERO (4)'!D61+'[1]EDO. FINAN. ENERO (4)'!D62</f>
        <v>0</v>
      </c>
      <c r="F25" s="27">
        <f t="shared" si="1"/>
        <v>23178</v>
      </c>
      <c r="G25" s="27">
        <f>'[1]EDO. FINAN. ENERO (4)'!G61+'[1]EDO. FINAN. ENERO (4)'!G62</f>
        <v>0</v>
      </c>
      <c r="H25" s="27">
        <f>'[1]EDO. FINAN. ENERO (4)'!I61+'[1]EDO. FINAN. ENERO (4)'!I62</f>
        <v>0</v>
      </c>
      <c r="I25" s="28">
        <f t="shared" si="2"/>
        <v>23178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ENERO (4)'!C63+'[1]EDO. FINAN. ENERO (4)'!C64+'[1]EDO. FINAN. ENERO (4)'!C65+'[1]EDO. FINAN. ENERO (4)'!C66+'[1]EDO. FINAN. ENERO (4)'!C67+'[1]EDO. FINAN. ENERO (4)'!C68</f>
        <v>201400</v>
      </c>
      <c r="E27" s="27">
        <f>'[1]EDO. FINAN. ENERO (4)'!D63+'[1]EDO. FINAN. ENERO (4)'!D64+'[1]EDO. FINAN. ENERO (4)'!D65+'[1]EDO. FINAN. ENERO (4)'!D66+'[1]EDO. FINAN. ENERO (4)'!D67+'[1]EDO. FINAN. ENERO (4)'!D68</f>
        <v>0</v>
      </c>
      <c r="F27" s="27">
        <f t="shared" si="1"/>
        <v>201400</v>
      </c>
      <c r="G27" s="27">
        <f>'[1]EDO. FINAN. ENERO (4)'!G63+'[1]EDO. FINAN. ENERO (4)'!G64+'[1]EDO. FINAN. ENERO (4)'!G65+'[1]EDO. FINAN. ENERO (4)'!G66+'[1]EDO. FINAN. ENERO (4)'!G67+'[1]EDO. FINAN. ENERO (4)'!G68</f>
        <v>0</v>
      </c>
      <c r="H27" s="27">
        <f>'[1]EDO. FINAN. ENERO (4)'!I63+'[1]EDO. FINAN. ENERO (4)'!I64+'[1]EDO. FINAN. ENERO (4)'!I65+'[1]EDO. FINAN. ENERO (4)'!I66+'[1]EDO. FINAN. ENERO (4)'!I67+'[1]EDO. FINAN. ENERO (4)'!I68</f>
        <v>0</v>
      </c>
      <c r="I27" s="28">
        <f t="shared" si="2"/>
        <v>201400</v>
      </c>
    </row>
    <row r="28" spans="2:9" ht="15" customHeight="1" x14ac:dyDescent="0.25">
      <c r="B28" s="29" t="s">
        <v>33</v>
      </c>
      <c r="C28" s="30"/>
      <c r="D28" s="24">
        <f>SUM(D29:D37)</f>
        <v>19586347</v>
      </c>
      <c r="E28" s="24">
        <f t="shared" ref="E28:I28" si="4">SUM(E29:E37)</f>
        <v>0</v>
      </c>
      <c r="F28" s="24">
        <f t="shared" si="4"/>
        <v>19586347</v>
      </c>
      <c r="G28" s="24">
        <f t="shared" si="4"/>
        <v>1026393.78</v>
      </c>
      <c r="H28" s="24">
        <f t="shared" si="4"/>
        <v>1025536.54</v>
      </c>
      <c r="I28" s="24">
        <f t="shared" si="4"/>
        <v>18559953.219999999</v>
      </c>
    </row>
    <row r="29" spans="2:9" ht="15" customHeight="1" x14ac:dyDescent="0.25">
      <c r="B29" s="25"/>
      <c r="C29" s="26" t="s">
        <v>34</v>
      </c>
      <c r="D29" s="27">
        <f>'[1]EDO. FINAN. ENERO (4)'!C70+'[1]EDO. FINAN. ENERO (4)'!C71+'[1]EDO. FINAN. ENERO (4)'!C72+'[1]EDO. FINAN. ENERO (4)'!C73</f>
        <v>1461060</v>
      </c>
      <c r="E29" s="27">
        <f>'[1]EDO. FINAN. ENERO (4)'!D70+'[1]EDO. FINAN. ENERO (4)'!D71+'[1]EDO. FINAN. ENERO (4)'!D72+'[1]EDO. FINAN. ENERO (4)'!D73</f>
        <v>0</v>
      </c>
      <c r="F29" s="27">
        <f t="shared" ref="F29:F81" si="5">D29+E29</f>
        <v>1461060</v>
      </c>
      <c r="G29" s="27">
        <f>'[1]EDO. FINAN. ENERO (4)'!G70+'[1]EDO. FINAN. ENERO (4)'!G71+'[1]EDO. FINAN. ENERO (4)'!G72+'[1]EDO. FINAN. ENERO (4)'!G73</f>
        <v>67233.25</v>
      </c>
      <c r="H29" s="27">
        <f>'[1]EDO. FINAN. ENERO (4)'!I70+'[1]EDO. FINAN. ENERO (4)'!I71+'[1]EDO. FINAN. ENERO (4)'!I72+'[1]EDO. FINAN. ENERO (4)'!I73</f>
        <v>67233.25</v>
      </c>
      <c r="I29" s="28">
        <f t="shared" si="2"/>
        <v>1393826.75</v>
      </c>
    </row>
    <row r="30" spans="2:9" ht="15" customHeight="1" x14ac:dyDescent="0.25">
      <c r="B30" s="25"/>
      <c r="C30" s="26" t="s">
        <v>35</v>
      </c>
      <c r="D30" s="27">
        <f>'[1]EDO. FINAN. ENERO (4)'!C74+'[1]EDO. FINAN. ENERO (4)'!C75+'[1]EDO. FINAN. ENERO (4)'!C76+'[1]EDO. FINAN. ENERO (4)'!C77</f>
        <v>8848984</v>
      </c>
      <c r="E30" s="27">
        <f>'[1]EDO. FINAN. ENERO (4)'!D74+'[1]EDO. FINAN. ENERO (4)'!D75+'[1]EDO. FINAN. ENERO (4)'!D76+'[1]EDO. FINAN. ENERO (4)'!D77</f>
        <v>0</v>
      </c>
      <c r="F30" s="27">
        <f t="shared" si="5"/>
        <v>8848984</v>
      </c>
      <c r="G30" s="27">
        <f>'[1]EDO. FINAN. ENERO (4)'!G74+'[1]EDO. FINAN. ENERO (4)'!G75+'[1]EDO. FINAN. ENERO (4)'!G76+'[1]EDO. FINAN. ENERO (4)'!G77</f>
        <v>423236.51</v>
      </c>
      <c r="H30" s="27">
        <f>'[1]EDO. FINAN. ENERO (4)'!I74+'[1]EDO. FINAN. ENERO (4)'!I75+'[1]EDO. FINAN. ENERO (4)'!I76+'[1]EDO. FINAN. ENERO (4)'!I77</f>
        <v>423236.51</v>
      </c>
      <c r="I30" s="28">
        <f t="shared" si="2"/>
        <v>8425747.4900000002</v>
      </c>
    </row>
    <row r="31" spans="2:9" ht="15" customHeight="1" x14ac:dyDescent="0.25">
      <c r="B31" s="25"/>
      <c r="C31" s="26" t="s">
        <v>36</v>
      </c>
      <c r="D31" s="27">
        <f>'[1]EDO. FINAN. ENERO (4)'!C78+'[1]EDO. FINAN. ENERO (4)'!C79+'[1]EDO. FINAN. ENERO (4)'!C80+'[1]EDO. FINAN. ENERO (4)'!C81+'[1]EDO. FINAN. ENERO (4)'!C82+'[1]EDO. FINAN. ENERO (4)'!C83</f>
        <v>5639923</v>
      </c>
      <c r="E31" s="27">
        <f>'[1]EDO. FINAN. ENERO (4)'!D78+'[1]EDO. FINAN. ENERO (4)'!D79+'[1]EDO. FINAN. ENERO (4)'!D80+'[1]EDO. FINAN. ENERO (4)'!D81+'[1]EDO. FINAN. ENERO (4)'!D82+'[1]EDO. FINAN. ENERO (4)'!D83</f>
        <v>0</v>
      </c>
      <c r="F31" s="27">
        <f t="shared" si="5"/>
        <v>5639923</v>
      </c>
      <c r="G31" s="27">
        <f>'[1]EDO. FINAN. ENERO (4)'!G78+'[1]EDO. FINAN. ENERO (4)'!G79+'[1]EDO. FINAN. ENERO (4)'!G80+'[1]EDO. FINAN. ENERO (4)'!G81+'[1]EDO. FINAN. ENERO (4)'!G82+'[1]EDO. FINAN. ENERO (4)'!G83</f>
        <v>294978.84999999998</v>
      </c>
      <c r="H31" s="27">
        <f>'[1]EDO. FINAN. ENERO (4)'!I78+'[1]EDO. FINAN. ENERO (4)'!I79+'[1]EDO. FINAN. ENERO (4)'!I80+'[1]EDO. FINAN. ENERO (4)'!I81+'[1]EDO. FINAN. ENERO (4)'!I82+'[1]EDO. FINAN. ENERO (4)'!I83</f>
        <v>294978.84999999998</v>
      </c>
      <c r="I31" s="28">
        <f t="shared" si="2"/>
        <v>5344944.1500000004</v>
      </c>
    </row>
    <row r="32" spans="2:9" ht="15" customHeight="1" x14ac:dyDescent="0.25">
      <c r="B32" s="25"/>
      <c r="C32" s="26" t="s">
        <v>37</v>
      </c>
      <c r="D32" s="27">
        <f>'[1]EDO. FINAN. ENERO (4)'!C84+'[1]EDO. FINAN. ENERO (4)'!C85+'[1]EDO. FINAN. ENERO (4)'!C86+'[1]EDO. FINAN. ENERO (4)'!C87</f>
        <v>511380</v>
      </c>
      <c r="E32" s="27">
        <f>'[1]EDO. FINAN. ENERO (4)'!D84+'[1]EDO. FINAN. ENERO (4)'!D85+'[1]EDO. FINAN. ENERO (4)'!D86+'[1]EDO. FINAN. ENERO (4)'!D87</f>
        <v>0</v>
      </c>
      <c r="F32" s="27">
        <f t="shared" si="5"/>
        <v>511380</v>
      </c>
      <c r="G32" s="27">
        <f>'[1]EDO. FINAN. ENERO (4)'!G84+'[1]EDO. FINAN. ENERO (4)'!G85+'[1]EDO. FINAN. ENERO (4)'!G86+'[1]EDO. FINAN. ENERO (4)'!G87</f>
        <v>123449.42</v>
      </c>
      <c r="H32" s="27">
        <f>'[1]EDO. FINAN. ENERO (4)'!I84+'[1]EDO. FINAN. ENERO (4)'!I85+'[1]EDO. FINAN. ENERO (4)'!I86+'[1]EDO. FINAN. ENERO (4)'!I87</f>
        <v>123449.42</v>
      </c>
      <c r="I32" s="28">
        <f t="shared" si="2"/>
        <v>387930.58</v>
      </c>
    </row>
    <row r="33" spans="2:9" ht="15" customHeight="1" x14ac:dyDescent="0.25">
      <c r="B33" s="25"/>
      <c r="C33" s="26" t="s">
        <v>38</v>
      </c>
      <c r="D33" s="27">
        <f>'[1]EDO. FINAN. ENERO (4)'!C88+'[1]EDO. FINAN. ENERO (4)'!C89+'[1]EDO. FINAN. ENERO (4)'!C90+'[1]EDO. FINAN. ENERO (4)'!C91+'[1]EDO. FINAN. ENERO (4)'!C92+'[1]EDO. FINAN. ENERO (4)'!C93</f>
        <v>1208500</v>
      </c>
      <c r="E33" s="27">
        <f>'[1]EDO. FINAN. ENERO (4)'!D88+'[1]EDO. FINAN. ENERO (4)'!D89+'[1]EDO. FINAN. ENERO (4)'!D90+'[1]EDO. FINAN. ENERO (4)'!D91+'[1]EDO. FINAN. ENERO (4)'!D92+'[1]EDO. FINAN. ENERO (4)'!D93</f>
        <v>0</v>
      </c>
      <c r="F33" s="27">
        <f t="shared" si="5"/>
        <v>1208500</v>
      </c>
      <c r="G33" s="27">
        <f>'[1]EDO. FINAN. ENERO (4)'!G88+'[1]EDO. FINAN. ENERO (4)'!G89+'[1]EDO. FINAN. ENERO (4)'!G90+'[1]EDO. FINAN. ENERO (4)'!G91+'[1]EDO. FINAN. ENERO (4)'!G92+'[1]EDO. FINAN. ENERO (4)'!G93</f>
        <v>32602.14</v>
      </c>
      <c r="H33" s="27">
        <f>'[1]EDO. FINAN. ENERO (4)'!I88+'[1]EDO. FINAN. ENERO (4)'!I89+'[1]EDO. FINAN. ENERO (4)'!I90+'[1]EDO. FINAN. ENERO (4)'!I91+'[1]EDO. FINAN. ENERO (4)'!I92+'[1]EDO. FINAN. ENERO (4)'!I93</f>
        <v>31744.9</v>
      </c>
      <c r="I33" s="28">
        <f t="shared" si="2"/>
        <v>1175897.8600000001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ENERO (4)'!C94+'[1]EDO. FINAN. ENERO (4)'!C95+'[1]EDO. FINAN. ENERO (4)'!C96+'[1]EDO. FINAN. ENERO (4)'!C97</f>
        <v>1037500</v>
      </c>
      <c r="E35" s="27">
        <f>'[1]EDO. FINAN. ENERO (4)'!D94+'[1]EDO. FINAN. ENERO (4)'!D95+'[1]EDO. FINAN. ENERO (4)'!D96+'[1]EDO. FINAN. ENERO (4)'!D97</f>
        <v>0</v>
      </c>
      <c r="F35" s="27">
        <f t="shared" si="5"/>
        <v>1037500</v>
      </c>
      <c r="G35" s="27">
        <f>'[1]EDO. FINAN. ENERO (4)'!G94+'[1]EDO. FINAN. ENERO (4)'!G95+'[1]EDO. FINAN. ENERO (4)'!G96+'[1]EDO. FINAN. ENERO (4)'!G97</f>
        <v>44253.4</v>
      </c>
      <c r="H35" s="27">
        <f>'[1]EDO. FINAN. ENERO (4)'!I94+'[1]EDO. FINAN. ENERO (4)'!I95+'[1]EDO. FINAN. ENERO (4)'!I96+'[1]EDO. FINAN. ENERO (4)'!I97</f>
        <v>44253.4</v>
      </c>
      <c r="I35" s="28">
        <f t="shared" si="2"/>
        <v>993246.6</v>
      </c>
    </row>
    <row r="36" spans="2:9" ht="15" customHeight="1" x14ac:dyDescent="0.25">
      <c r="B36" s="25"/>
      <c r="C36" s="26" t="s">
        <v>41</v>
      </c>
      <c r="D36" s="27">
        <f>'[1]EDO. FINAN. ENERO (4)'!C98</f>
        <v>879000</v>
      </c>
      <c r="E36" s="27">
        <f>'[1]EDO. FINAN. ENERO (4)'!D98</f>
        <v>0</v>
      </c>
      <c r="F36" s="27">
        <f t="shared" si="5"/>
        <v>879000</v>
      </c>
      <c r="G36" s="27">
        <f>'[1]EDO. FINAN. ENERO (4)'!G98</f>
        <v>40640.21</v>
      </c>
      <c r="H36" s="27">
        <f>'[1]EDO. FINAN. ENERO (4)'!I98</f>
        <v>40640.21</v>
      </c>
      <c r="I36" s="28">
        <f t="shared" si="2"/>
        <v>838359.79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16156733</v>
      </c>
      <c r="E38" s="24">
        <f t="shared" ref="E38:I38" si="6">SUM(E39:E47)</f>
        <v>0</v>
      </c>
      <c r="F38" s="24">
        <f t="shared" si="6"/>
        <v>16156733</v>
      </c>
      <c r="G38" s="24">
        <f t="shared" si="6"/>
        <v>0</v>
      </c>
      <c r="H38" s="24">
        <f>SUM(H39:H47)</f>
        <v>0</v>
      </c>
      <c r="I38" s="24">
        <f t="shared" si="6"/>
        <v>16156733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ENERO (4)'!C100+'[1]EDO. FINAN. ENERO (4)'!C101+'[1]EDO. FINAN. ENERO (4)'!C102+'[1]EDO. FINAN. ENERO (4)'!C103</f>
        <v>16156733</v>
      </c>
      <c r="E42" s="27">
        <f>'[1]EDO. FINAN. ENERO (4)'!D100+'[1]EDO. FINAN. ENERO (4)'!D101+'[1]EDO. FINAN. ENERO (4)'!D102+'[1]EDO. FINAN. ENERO (4)'!D103</f>
        <v>0</v>
      </c>
      <c r="F42" s="27">
        <f t="shared" si="5"/>
        <v>16156733</v>
      </c>
      <c r="G42" s="27">
        <f>'[1]EDO. FINAN. ENERO (4)'!G100+'[1]EDO. FINAN. ENERO (4)'!G101+'[1]EDO. FINAN. ENERO (4)'!G102+'[1]EDO. FINAN. ENERO (4)'!G103</f>
        <v>0</v>
      </c>
      <c r="H42" s="27">
        <f>'[1]EDO. FINAN. ENERO (4)'!I100+'[1]EDO. FINAN. ENERO (4)'!I101+'[1]EDO. FINAN. ENERO (4)'!I102+'[1]EDO. FINAN. ENERO (4)'!I103</f>
        <v>0</v>
      </c>
      <c r="I42" s="28">
        <f t="shared" si="2"/>
        <v>16156733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93302637</v>
      </c>
      <c r="E82" s="33">
        <f t="shared" ref="E82:I82" si="13">SUM(E10+E18+E28+E38+E48+E58+E62+E70+E74)</f>
        <v>-6.8212102632969618E-13</v>
      </c>
      <c r="F82" s="33">
        <f t="shared" si="13"/>
        <v>93302637</v>
      </c>
      <c r="G82" s="33">
        <f t="shared" si="13"/>
        <v>6314461.8100000005</v>
      </c>
      <c r="H82" s="33">
        <f t="shared" si="13"/>
        <v>6313604.5700000003</v>
      </c>
      <c r="I82" s="33">
        <f t="shared" si="13"/>
        <v>86988175.189999998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2023-03-30T14:59:25Z</dcterms:created>
  <dcterms:modified xsi:type="dcterms:W3CDTF">2023-03-30T15:00:01Z</dcterms:modified>
</cp:coreProperties>
</file>