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EDO. FINANCIEROS\"/>
    </mc:Choice>
  </mc:AlternateContent>
  <bookViews>
    <workbookView xWindow="0" yWindow="0" windowWidth="25200" windowHeight="112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I70" i="1" s="1"/>
  <c r="H70" i="1"/>
  <c r="G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G38" i="1" s="1"/>
  <c r="E42" i="1"/>
  <c r="F42" i="1" s="1"/>
  <c r="D42" i="1"/>
  <c r="F41" i="1"/>
  <c r="I41" i="1" s="1"/>
  <c r="I40" i="1"/>
  <c r="F40" i="1"/>
  <c r="F39" i="1"/>
  <c r="I39" i="1" s="1"/>
  <c r="H38" i="1"/>
  <c r="E38" i="1"/>
  <c r="D38" i="1"/>
  <c r="F37" i="1"/>
  <c r="I37" i="1" s="1"/>
  <c r="H36" i="1"/>
  <c r="G36" i="1"/>
  <c r="E36" i="1"/>
  <c r="F36" i="1" s="1"/>
  <c r="I36" i="1" s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F23" i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F17" i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G11" i="1"/>
  <c r="G10" i="1" s="1"/>
  <c r="E11" i="1"/>
  <c r="D11" i="1"/>
  <c r="F11" i="1" s="1"/>
  <c r="E10" i="1"/>
  <c r="E82" i="1" s="1"/>
  <c r="I19" i="1" l="1"/>
  <c r="I18" i="1" s="1"/>
  <c r="F18" i="1"/>
  <c r="H82" i="1"/>
  <c r="I38" i="1"/>
  <c r="I48" i="1"/>
  <c r="I11" i="1"/>
  <c r="I10" i="1" s="1"/>
  <c r="F10" i="1"/>
  <c r="F38" i="1"/>
  <c r="I42" i="1"/>
  <c r="I29" i="1"/>
  <c r="I28" i="1" s="1"/>
  <c r="F28" i="1"/>
  <c r="I58" i="1"/>
  <c r="I74" i="1"/>
  <c r="G82" i="1"/>
  <c r="I62" i="1"/>
  <c r="F70" i="1"/>
  <c r="D10" i="1"/>
  <c r="D18" i="1"/>
  <c r="D28" i="1"/>
  <c r="F82" i="1" l="1"/>
  <c r="I82" i="1"/>
  <c r="D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<sst xmlns="http://schemas.openxmlformats.org/spreadsheetml/2006/main" count="88" uniqueCount="88">
  <si>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</si>
  <si>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</si>
  <si>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</si>
  <si>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</si>
  <si>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ABRIL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</si>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</sst>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8DD6C5C-32DC-471C-A4FD-30EF85BF29B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7DEF6657-0657-4BC6-BF24-EB6F06010543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AA9555EA-CAB4-42AF-8B12-7EF7E92CFA51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/RAMO%2033/ESTADO%20DEL%20EJERCICIO%20DEL%20PRESUPUESTO%20-%20copia/EDO.%20FIANAN.%20ABRIL%202023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ABRIL"/>
      <sheetName val="EDO. FINAN. ABRIL (2)"/>
      <sheetName val="EDO. FINAN. ABRIL (4000)"/>
      <sheetName val="EDO. FINAN. ABRIL (3)"/>
      <sheetName val="EDO. FINAN. ABRIL (4)"/>
      <sheetName val="EDO. FINAN. ABRIL (5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">
          <cell r="C8">
            <v>16691669.16</v>
          </cell>
          <cell r="D8">
            <v>0</v>
          </cell>
          <cell r="G8">
            <v>5462669.1299999999</v>
          </cell>
          <cell r="I8">
            <v>5462669.1299999999</v>
          </cell>
        </row>
        <row r="9">
          <cell r="C9">
            <v>1628969.36</v>
          </cell>
          <cell r="D9">
            <v>281603.21999999997</v>
          </cell>
          <cell r="G9">
            <v>866237</v>
          </cell>
          <cell r="I9">
            <v>866237</v>
          </cell>
        </row>
        <row r="10">
          <cell r="C10">
            <v>438672.5</v>
          </cell>
          <cell r="D10">
            <v>0</v>
          </cell>
          <cell r="G10">
            <v>144692.5</v>
          </cell>
          <cell r="I10">
            <v>144692.5</v>
          </cell>
        </row>
        <row r="11">
          <cell r="C11">
            <v>967733.74</v>
          </cell>
          <cell r="D11">
            <v>0</v>
          </cell>
          <cell r="G11">
            <v>476927</v>
          </cell>
          <cell r="I11">
            <v>476927</v>
          </cell>
        </row>
        <row r="12">
          <cell r="C12">
            <v>2356392.52</v>
          </cell>
          <cell r="D12">
            <v>-293959.49</v>
          </cell>
          <cell r="G12">
            <v>1136130.8899999999</v>
          </cell>
          <cell r="I12">
            <v>1136130.8899999999</v>
          </cell>
        </row>
        <row r="13">
          <cell r="C13">
            <v>2041873.72</v>
          </cell>
          <cell r="D13">
            <v>0</v>
          </cell>
          <cell r="G13">
            <v>669253.01</v>
          </cell>
          <cell r="I13">
            <v>669253.01</v>
          </cell>
        </row>
        <row r="14">
          <cell r="C14">
            <v>650246.05000000005</v>
          </cell>
          <cell r="D14">
            <v>0</v>
          </cell>
          <cell r="G14">
            <v>213127.67</v>
          </cell>
          <cell r="I14">
            <v>213127.67</v>
          </cell>
        </row>
        <row r="15">
          <cell r="C15">
            <v>1023531.77</v>
          </cell>
          <cell r="D15">
            <v>0</v>
          </cell>
          <cell r="G15">
            <v>335635.91</v>
          </cell>
          <cell r="I15">
            <v>335635.91</v>
          </cell>
        </row>
        <row r="16">
          <cell r="C16">
            <v>409418.4</v>
          </cell>
          <cell r="D16">
            <v>0</v>
          </cell>
          <cell r="G16">
            <v>134256.39000000001</v>
          </cell>
          <cell r="I16">
            <v>134256.39000000001</v>
          </cell>
        </row>
        <row r="17">
          <cell r="C17">
            <v>1220720.6599999999</v>
          </cell>
          <cell r="D17">
            <v>4005.73</v>
          </cell>
          <cell r="G17">
            <v>442306.1</v>
          </cell>
          <cell r="I17">
            <v>442306.1</v>
          </cell>
        </row>
        <row r="18">
          <cell r="C18">
            <v>121312.44</v>
          </cell>
          <cell r="D18">
            <v>336.45</v>
          </cell>
          <cell r="G18">
            <v>40773.93</v>
          </cell>
          <cell r="I18">
            <v>40773.93</v>
          </cell>
        </row>
        <row r="19">
          <cell r="C19">
            <v>74444.990000000005</v>
          </cell>
          <cell r="D19">
            <v>0</v>
          </cell>
          <cell r="G19">
            <v>24354.16</v>
          </cell>
          <cell r="I19">
            <v>24354.16</v>
          </cell>
        </row>
        <row r="20">
          <cell r="C20">
            <v>1612260</v>
          </cell>
          <cell r="D20">
            <v>0</v>
          </cell>
          <cell r="G20">
            <v>528125</v>
          </cell>
          <cell r="I20">
            <v>528125</v>
          </cell>
        </row>
        <row r="21">
          <cell r="C21">
            <v>3816000</v>
          </cell>
          <cell r="D21">
            <v>0</v>
          </cell>
          <cell r="G21">
            <v>1250000</v>
          </cell>
          <cell r="I21">
            <v>1250000</v>
          </cell>
        </row>
        <row r="22">
          <cell r="C22">
            <v>5591428.7999999998</v>
          </cell>
          <cell r="D22">
            <v>0</v>
          </cell>
          <cell r="G22">
            <v>1831328.27</v>
          </cell>
          <cell r="I22">
            <v>1831328.27</v>
          </cell>
        </row>
        <row r="23">
          <cell r="C23">
            <v>616250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543000</v>
          </cell>
          <cell r="D24">
            <v>0</v>
          </cell>
          <cell r="G24">
            <v>340000</v>
          </cell>
          <cell r="I24">
            <v>340000</v>
          </cell>
        </row>
        <row r="25">
          <cell r="C25">
            <v>372566.48</v>
          </cell>
          <cell r="D25">
            <v>0</v>
          </cell>
          <cell r="G25">
            <v>183764.71</v>
          </cell>
          <cell r="I25">
            <v>183764.71</v>
          </cell>
        </row>
        <row r="26">
          <cell r="C26">
            <v>2041332.13</v>
          </cell>
          <cell r="D26">
            <v>481.23</v>
          </cell>
          <cell r="G26">
            <v>679581.63</v>
          </cell>
          <cell r="I26">
            <v>679581.63</v>
          </cell>
        </row>
        <row r="27">
          <cell r="C27">
            <v>369464.26</v>
          </cell>
          <cell r="D27">
            <v>0</v>
          </cell>
          <cell r="G27">
            <v>118492.3</v>
          </cell>
          <cell r="I27">
            <v>118492.3</v>
          </cell>
        </row>
        <row r="28">
          <cell r="C28">
            <v>515049.19</v>
          </cell>
          <cell r="D28">
            <v>3228.24</v>
          </cell>
          <cell r="G28">
            <v>238664.88</v>
          </cell>
          <cell r="I28">
            <v>238664.88</v>
          </cell>
        </row>
        <row r="29">
          <cell r="C29">
            <v>84000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219899.23</v>
          </cell>
          <cell r="D30">
            <v>1345.1</v>
          </cell>
          <cell r="G30">
            <v>94063.3</v>
          </cell>
          <cell r="I30">
            <v>94063.3</v>
          </cell>
        </row>
        <row r="31">
          <cell r="C31">
            <v>2347524.5499999998</v>
          </cell>
          <cell r="D31">
            <v>0</v>
          </cell>
          <cell r="G31">
            <v>761778.35</v>
          </cell>
          <cell r="I31">
            <v>761778.35</v>
          </cell>
        </row>
        <row r="32">
          <cell r="C32">
            <v>8070.6</v>
          </cell>
          <cell r="D32">
            <v>0</v>
          </cell>
          <cell r="G32">
            <v>8070.6</v>
          </cell>
          <cell r="I32">
            <v>8070.6</v>
          </cell>
        </row>
        <row r="33">
          <cell r="C33">
            <v>589728.24</v>
          </cell>
          <cell r="D33">
            <v>0</v>
          </cell>
          <cell r="G33">
            <v>257798.15</v>
          </cell>
          <cell r="I33">
            <v>257798.15</v>
          </cell>
        </row>
        <row r="34">
          <cell r="C34">
            <v>14462.36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64721.279999999999</v>
          </cell>
          <cell r="D35">
            <v>1659.52</v>
          </cell>
          <cell r="G35">
            <v>0</v>
          </cell>
          <cell r="I35">
            <v>0</v>
          </cell>
        </row>
        <row r="36">
          <cell r="C36">
            <v>94019.95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26950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2551500</v>
          </cell>
          <cell r="D38">
            <v>0</v>
          </cell>
          <cell r="G38">
            <v>834705</v>
          </cell>
          <cell r="I38">
            <v>834705</v>
          </cell>
        </row>
        <row r="39">
          <cell r="C39">
            <v>29440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1535940</v>
          </cell>
          <cell r="D40">
            <v>0</v>
          </cell>
          <cell r="G40">
            <v>503125</v>
          </cell>
          <cell r="I40">
            <v>503125</v>
          </cell>
        </row>
        <row r="41">
          <cell r="C41">
            <v>45600</v>
          </cell>
          <cell r="D41">
            <v>0</v>
          </cell>
          <cell r="G41">
            <v>15200</v>
          </cell>
          <cell r="I41">
            <v>15200</v>
          </cell>
        </row>
        <row r="42">
          <cell r="C42">
            <v>0</v>
          </cell>
          <cell r="D42">
            <v>1300</v>
          </cell>
          <cell r="G42">
            <v>1300</v>
          </cell>
          <cell r="I42">
            <v>1300</v>
          </cell>
        </row>
        <row r="43">
          <cell r="C43">
            <v>15765.44</v>
          </cell>
          <cell r="D43">
            <v>0</v>
          </cell>
          <cell r="G43">
            <v>15350.56</v>
          </cell>
          <cell r="I43">
            <v>15350.56</v>
          </cell>
        </row>
        <row r="44">
          <cell r="C44">
            <v>99360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14000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0</v>
          </cell>
          <cell r="G46">
            <v>14000</v>
          </cell>
          <cell r="I46">
            <v>14000</v>
          </cell>
        </row>
        <row r="47">
          <cell r="C47">
            <v>49500</v>
          </cell>
          <cell r="D47">
            <v>0</v>
          </cell>
          <cell r="G47">
            <v>10500</v>
          </cell>
          <cell r="I47">
            <v>10500</v>
          </cell>
        </row>
        <row r="48">
          <cell r="C48">
            <v>87608.18</v>
          </cell>
          <cell r="D48">
            <v>0</v>
          </cell>
          <cell r="G48">
            <v>6223.2</v>
          </cell>
          <cell r="I48">
            <v>6223.2</v>
          </cell>
        </row>
        <row r="49">
          <cell r="C49">
            <v>144000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945300</v>
          </cell>
          <cell r="D50">
            <v>0</v>
          </cell>
          <cell r="G50">
            <v>0</v>
          </cell>
          <cell r="I50">
            <v>0</v>
          </cell>
        </row>
        <row r="52">
          <cell r="C52">
            <v>378100</v>
          </cell>
          <cell r="D52">
            <v>-9565.44</v>
          </cell>
          <cell r="G52">
            <v>39969.81</v>
          </cell>
          <cell r="I52">
            <v>39969.81</v>
          </cell>
        </row>
        <row r="53">
          <cell r="C53">
            <v>930000</v>
          </cell>
          <cell r="D53">
            <v>-116995.72</v>
          </cell>
          <cell r="G53">
            <v>74132.27</v>
          </cell>
          <cell r="I53">
            <v>74132.27</v>
          </cell>
        </row>
        <row r="54">
          <cell r="C54">
            <v>500</v>
          </cell>
          <cell r="D54">
            <v>0</v>
          </cell>
          <cell r="G54">
            <v>0</v>
          </cell>
          <cell r="I54">
            <v>0</v>
          </cell>
        </row>
        <row r="55">
          <cell r="C55">
            <v>45000</v>
          </cell>
          <cell r="D55">
            <v>0</v>
          </cell>
          <cell r="G55">
            <v>2018.4</v>
          </cell>
          <cell r="I55">
            <v>2018.4</v>
          </cell>
        </row>
        <row r="56">
          <cell r="C56">
            <v>111000</v>
          </cell>
          <cell r="D56">
            <v>6724.24</v>
          </cell>
          <cell r="G56">
            <v>25841.279999999999</v>
          </cell>
          <cell r="I56">
            <v>25841.279999999999</v>
          </cell>
        </row>
        <row r="57">
          <cell r="C57">
            <v>51500</v>
          </cell>
          <cell r="D57">
            <v>24934.5</v>
          </cell>
          <cell r="G57">
            <v>37640.97</v>
          </cell>
          <cell r="I57">
            <v>37640.97</v>
          </cell>
        </row>
        <row r="58">
          <cell r="C58">
            <v>58500</v>
          </cell>
          <cell r="D58">
            <v>2124</v>
          </cell>
          <cell r="G58">
            <v>1906.38</v>
          </cell>
          <cell r="I58">
            <v>1906.38</v>
          </cell>
        </row>
        <row r="59">
          <cell r="C59">
            <v>11000</v>
          </cell>
          <cell r="D59">
            <v>-900</v>
          </cell>
          <cell r="G59">
            <v>0</v>
          </cell>
          <cell r="I59">
            <v>0</v>
          </cell>
        </row>
        <row r="60">
          <cell r="C60">
            <v>31600</v>
          </cell>
          <cell r="D60">
            <v>9880</v>
          </cell>
          <cell r="G60">
            <v>11723.4</v>
          </cell>
          <cell r="I60">
            <v>11723.4</v>
          </cell>
        </row>
        <row r="61">
          <cell r="C61">
            <v>3633653</v>
          </cell>
          <cell r="D61">
            <v>76184.899999999994</v>
          </cell>
          <cell r="G61">
            <v>856170.04</v>
          </cell>
          <cell r="I61">
            <v>856170.04</v>
          </cell>
        </row>
        <row r="62">
          <cell r="C62">
            <v>3000</v>
          </cell>
          <cell r="D62">
            <v>-2000</v>
          </cell>
          <cell r="G62">
            <v>0</v>
          </cell>
          <cell r="I62">
            <v>0</v>
          </cell>
        </row>
        <row r="63">
          <cell r="C63">
            <v>20178</v>
          </cell>
          <cell r="D63">
            <v>-3268.38</v>
          </cell>
          <cell r="G63">
            <v>0</v>
          </cell>
          <cell r="I63">
            <v>0</v>
          </cell>
        </row>
        <row r="64">
          <cell r="C64">
            <v>3000</v>
          </cell>
          <cell r="D64">
            <v>-2000</v>
          </cell>
          <cell r="G64">
            <v>0</v>
          </cell>
          <cell r="I64">
            <v>0</v>
          </cell>
        </row>
        <row r="65">
          <cell r="C65">
            <v>5800</v>
          </cell>
          <cell r="D65">
            <v>0</v>
          </cell>
          <cell r="G65">
            <v>52</v>
          </cell>
          <cell r="I65">
            <v>52</v>
          </cell>
        </row>
        <row r="66">
          <cell r="C66">
            <v>14200</v>
          </cell>
          <cell r="D66">
            <v>15</v>
          </cell>
          <cell r="G66">
            <v>615</v>
          </cell>
          <cell r="I66">
            <v>615</v>
          </cell>
        </row>
        <row r="67">
          <cell r="C67">
            <v>134000</v>
          </cell>
          <cell r="D67">
            <v>-32288.03</v>
          </cell>
          <cell r="G67">
            <v>1519.6</v>
          </cell>
          <cell r="I67">
            <v>1519.6</v>
          </cell>
        </row>
        <row r="68">
          <cell r="C68">
            <v>40400</v>
          </cell>
          <cell r="D68">
            <v>42613.8</v>
          </cell>
          <cell r="G68">
            <v>38851.839999999997</v>
          </cell>
          <cell r="I68">
            <v>38851.839999999997</v>
          </cell>
        </row>
        <row r="69">
          <cell r="C69">
            <v>4000</v>
          </cell>
          <cell r="D69">
            <v>-1000</v>
          </cell>
          <cell r="G69">
            <v>0</v>
          </cell>
          <cell r="I69">
            <v>0</v>
          </cell>
        </row>
        <row r="71">
          <cell r="C71">
            <v>538300</v>
          </cell>
          <cell r="D71">
            <v>-29197.5</v>
          </cell>
          <cell r="G71">
            <v>108910.96</v>
          </cell>
          <cell r="I71">
            <v>108910.96</v>
          </cell>
        </row>
        <row r="72">
          <cell r="C72">
            <v>154440</v>
          </cell>
          <cell r="D72">
            <v>-3854</v>
          </cell>
          <cell r="G72">
            <v>30540.58</v>
          </cell>
          <cell r="I72">
            <v>30540.58</v>
          </cell>
        </row>
        <row r="73">
          <cell r="C73">
            <v>248600</v>
          </cell>
          <cell r="D73">
            <v>-800</v>
          </cell>
          <cell r="G73">
            <v>53729.45</v>
          </cell>
          <cell r="I73">
            <v>53729.45</v>
          </cell>
        </row>
        <row r="74">
          <cell r="C74">
            <v>519720</v>
          </cell>
          <cell r="D74">
            <v>300</v>
          </cell>
          <cell r="G74">
            <v>115204.53</v>
          </cell>
          <cell r="I74">
            <v>115204.53</v>
          </cell>
        </row>
        <row r="75">
          <cell r="C75">
            <v>5961984</v>
          </cell>
          <cell r="D75">
            <v>11335.38</v>
          </cell>
          <cell r="G75">
            <v>1932507.29</v>
          </cell>
          <cell r="I75">
            <v>1910673.41</v>
          </cell>
        </row>
        <row r="76">
          <cell r="C76">
            <v>2520000</v>
          </cell>
          <cell r="D76">
            <v>5464.63</v>
          </cell>
          <cell r="G76">
            <v>843745.18</v>
          </cell>
          <cell r="I76">
            <v>843745.18</v>
          </cell>
        </row>
        <row r="77">
          <cell r="C77">
            <v>132000</v>
          </cell>
          <cell r="D77">
            <v>20261</v>
          </cell>
          <cell r="G77">
            <v>64260.2</v>
          </cell>
          <cell r="I77">
            <v>64260.2</v>
          </cell>
        </row>
        <row r="78">
          <cell r="C78">
            <v>235000</v>
          </cell>
          <cell r="D78">
            <v>21188.03</v>
          </cell>
          <cell r="G78">
            <v>255756.42</v>
          </cell>
          <cell r="I78">
            <v>255756.42</v>
          </cell>
        </row>
        <row r="79">
          <cell r="C79">
            <v>3311889</v>
          </cell>
          <cell r="D79">
            <v>0</v>
          </cell>
          <cell r="G79">
            <v>592495.68000000005</v>
          </cell>
          <cell r="I79">
            <v>592495.68000000005</v>
          </cell>
        </row>
        <row r="80">
          <cell r="C80">
            <v>308184</v>
          </cell>
          <cell r="D80">
            <v>0</v>
          </cell>
          <cell r="G80">
            <v>78000</v>
          </cell>
          <cell r="I80">
            <v>78000</v>
          </cell>
        </row>
        <row r="81">
          <cell r="C81">
            <v>821400</v>
          </cell>
          <cell r="D81">
            <v>0</v>
          </cell>
          <cell r="G81">
            <v>183580</v>
          </cell>
          <cell r="I81">
            <v>183580</v>
          </cell>
        </row>
        <row r="82">
          <cell r="C82">
            <v>664800</v>
          </cell>
          <cell r="D82">
            <v>0</v>
          </cell>
          <cell r="G82">
            <v>151500</v>
          </cell>
          <cell r="I82">
            <v>151500</v>
          </cell>
        </row>
        <row r="83">
          <cell r="C83">
            <v>65650</v>
          </cell>
          <cell r="D83">
            <v>5756</v>
          </cell>
          <cell r="G83">
            <v>33996.83</v>
          </cell>
          <cell r="I83">
            <v>33996.83</v>
          </cell>
        </row>
        <row r="84">
          <cell r="C84">
            <v>468000</v>
          </cell>
          <cell r="D84">
            <v>0</v>
          </cell>
          <cell r="G84">
            <v>155690.76</v>
          </cell>
          <cell r="I84">
            <v>155690.76</v>
          </cell>
        </row>
        <row r="85">
          <cell r="C85">
            <v>2500</v>
          </cell>
          <cell r="D85">
            <v>0</v>
          </cell>
          <cell r="G85">
            <v>0</v>
          </cell>
          <cell r="I85">
            <v>0</v>
          </cell>
        </row>
        <row r="86">
          <cell r="C86">
            <v>431080</v>
          </cell>
          <cell r="D86">
            <v>-64275.67</v>
          </cell>
          <cell r="G86">
            <v>119018.22</v>
          </cell>
          <cell r="I86">
            <v>119018.22</v>
          </cell>
        </row>
        <row r="87">
          <cell r="C87">
            <v>2000</v>
          </cell>
          <cell r="D87">
            <v>-2000</v>
          </cell>
          <cell r="G87">
            <v>0</v>
          </cell>
          <cell r="I87">
            <v>0</v>
          </cell>
        </row>
        <row r="88">
          <cell r="C88">
            <v>75800</v>
          </cell>
          <cell r="D88">
            <v>1120</v>
          </cell>
          <cell r="G88">
            <v>17303.05</v>
          </cell>
          <cell r="I88">
            <v>17303.05</v>
          </cell>
        </row>
        <row r="89">
          <cell r="C89">
            <v>16700</v>
          </cell>
          <cell r="D89">
            <v>-200</v>
          </cell>
          <cell r="G89">
            <v>1160</v>
          </cell>
          <cell r="I89">
            <v>1160</v>
          </cell>
        </row>
        <row r="90">
          <cell r="C90">
            <v>43700</v>
          </cell>
          <cell r="D90">
            <v>-5693</v>
          </cell>
          <cell r="G90">
            <v>2407</v>
          </cell>
          <cell r="I90">
            <v>2407</v>
          </cell>
        </row>
        <row r="91">
          <cell r="C91">
            <v>75000</v>
          </cell>
          <cell r="D91">
            <v>0</v>
          </cell>
          <cell r="G91">
            <v>3428.96</v>
          </cell>
          <cell r="I91">
            <v>3428.96</v>
          </cell>
        </row>
        <row r="92">
          <cell r="C92">
            <v>677100</v>
          </cell>
          <cell r="D92">
            <v>11270.44</v>
          </cell>
          <cell r="G92">
            <v>234012</v>
          </cell>
          <cell r="I92">
            <v>234012</v>
          </cell>
        </row>
        <row r="93">
          <cell r="C93">
            <v>392000</v>
          </cell>
          <cell r="D93">
            <v>-400</v>
          </cell>
          <cell r="G93">
            <v>113912.72</v>
          </cell>
          <cell r="I93">
            <v>113912.72</v>
          </cell>
        </row>
        <row r="94">
          <cell r="C94">
            <v>4000</v>
          </cell>
          <cell r="D94">
            <v>-200</v>
          </cell>
          <cell r="G94">
            <v>800</v>
          </cell>
          <cell r="I94">
            <v>800</v>
          </cell>
        </row>
        <row r="95">
          <cell r="C95">
            <v>10600</v>
          </cell>
          <cell r="D95">
            <v>-331</v>
          </cell>
          <cell r="G95">
            <v>4053</v>
          </cell>
          <cell r="I95">
            <v>4053</v>
          </cell>
        </row>
        <row r="96">
          <cell r="C96">
            <v>149000</v>
          </cell>
          <cell r="D96">
            <v>-460</v>
          </cell>
          <cell r="G96">
            <v>48033.599999999999</v>
          </cell>
          <cell r="I96">
            <v>48033.599999999999</v>
          </cell>
        </row>
        <row r="97">
          <cell r="C97">
            <v>10800</v>
          </cell>
          <cell r="D97">
            <v>-169</v>
          </cell>
          <cell r="G97">
            <v>2266</v>
          </cell>
          <cell r="I97">
            <v>2266</v>
          </cell>
        </row>
        <row r="98">
          <cell r="C98">
            <v>867100</v>
          </cell>
          <cell r="D98">
            <v>82526.820000000007</v>
          </cell>
          <cell r="G98">
            <v>234768.37</v>
          </cell>
          <cell r="I98">
            <v>234768.37</v>
          </cell>
        </row>
        <row r="99">
          <cell r="C99">
            <v>879000</v>
          </cell>
          <cell r="D99">
            <v>104363</v>
          </cell>
          <cell r="G99">
            <v>313264.13</v>
          </cell>
          <cell r="I99">
            <v>313264.13</v>
          </cell>
        </row>
        <row r="101">
          <cell r="C101">
            <v>2485000</v>
          </cell>
          <cell r="D101">
            <v>0</v>
          </cell>
          <cell r="G101">
            <v>252571</v>
          </cell>
          <cell r="I101">
            <v>252571</v>
          </cell>
        </row>
        <row r="102">
          <cell r="C102">
            <v>11064933</v>
          </cell>
          <cell r="D102">
            <v>0</v>
          </cell>
          <cell r="G102">
            <v>1678300</v>
          </cell>
          <cell r="I102">
            <v>1678300</v>
          </cell>
        </row>
        <row r="103">
          <cell r="C103">
            <v>2032800</v>
          </cell>
          <cell r="D103">
            <v>0</v>
          </cell>
          <cell r="G103">
            <v>324800</v>
          </cell>
          <cell r="I103">
            <v>324800</v>
          </cell>
        </row>
        <row r="104">
          <cell r="C104">
            <v>574000</v>
          </cell>
          <cell r="D104">
            <v>0</v>
          </cell>
          <cell r="G104">
            <v>520500</v>
          </cell>
          <cell r="I104">
            <v>520500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B1" workbookViewId="0">
      <selection activeCell="C92" sqref="C92:J96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52084126</v>
      </c>
      <c r="E10" s="24">
        <f>SUM(E11:E17)</f>
        <v>-1.8189894035458565E-11</v>
      </c>
      <c r="F10" s="24">
        <f t="shared" ref="F10:I10" si="0">SUM(F11:F17)</f>
        <v>52084126</v>
      </c>
      <c r="G10" s="24">
        <f t="shared" si="0"/>
        <v>17638434.640000001</v>
      </c>
      <c r="H10" s="24">
        <f t="shared" si="0"/>
        <v>17638434.640000001</v>
      </c>
      <c r="I10" s="24">
        <f t="shared" si="0"/>
        <v>34445691.359999999</v>
      </c>
    </row>
    <row r="11" spans="2:9" ht="15" customHeight="1" x14ac:dyDescent="0.25">
      <c r="B11" s="25"/>
      <c r="C11" s="26" t="s">
        <v>16</v>
      </c>
      <c r="D11" s="27">
        <f>'[1]EDO. FINAN. ABRIL (5)'!C8</f>
        <v>16691669.16</v>
      </c>
      <c r="E11" s="27">
        <f>'[1]EDO. FINAN. ABRIL (5)'!D8</f>
        <v>0</v>
      </c>
      <c r="F11" s="27">
        <f>D11+E11</f>
        <v>16691669.16</v>
      </c>
      <c r="G11" s="27">
        <f>'[1]EDO. FINAN. ABRIL (5)'!G8</f>
        <v>5462669.1299999999</v>
      </c>
      <c r="H11" s="27">
        <f>'[1]EDO. FINAN. ABRIL (5)'!I8</f>
        <v>5462669.1299999999</v>
      </c>
      <c r="I11" s="28">
        <f>+F11-G11</f>
        <v>11229000.030000001</v>
      </c>
    </row>
    <row r="12" spans="2:9" ht="15" customHeight="1" x14ac:dyDescent="0.25">
      <c r="B12" s="25"/>
      <c r="C12" s="26" t="s">
        <v>17</v>
      </c>
      <c r="D12" s="27">
        <f>'[1]EDO. FINAN. ABRIL (5)'!C9</f>
        <v>1628969.36</v>
      </c>
      <c r="E12" s="27">
        <f>'[1]EDO. FINAN. ABRIL (5)'!D9</f>
        <v>281603.21999999997</v>
      </c>
      <c r="F12" s="27">
        <f t="shared" ref="F12:F27" si="1">D12+E12</f>
        <v>1910572.58</v>
      </c>
      <c r="G12" s="27">
        <f>'[1]EDO. FINAN. ABRIL (5)'!G9</f>
        <v>866237</v>
      </c>
      <c r="H12" s="27">
        <f>'[1]EDO. FINAN. ABRIL (5)'!I9</f>
        <v>866237</v>
      </c>
      <c r="I12" s="28">
        <f t="shared" ref="I12:I75" si="2">+F12-G12</f>
        <v>1044335.5800000001</v>
      </c>
    </row>
    <row r="13" spans="2:9" ht="15" customHeight="1" x14ac:dyDescent="0.25">
      <c r="B13" s="25"/>
      <c r="C13" s="26" t="s">
        <v>18</v>
      </c>
      <c r="D13" s="27">
        <f>'[1]EDO. FINAN. ABRIL (5)'!C10+'[1]EDO. FINAN. ABRIL (5)'!C11+'[1]EDO. FINAN. ABRIL (5)'!C12</f>
        <v>3762798.76</v>
      </c>
      <c r="E13" s="27">
        <f>'[1]EDO. FINAN. ABRIL (5)'!D10+'[1]EDO. FINAN. ABRIL (5)'!D11+'[1]EDO. FINAN. ABRIL (5)'!D12</f>
        <v>-293959.49</v>
      </c>
      <c r="F13" s="27">
        <f t="shared" si="1"/>
        <v>3468839.2699999996</v>
      </c>
      <c r="G13" s="27">
        <f>'[1]EDO. FINAN. ABRIL (5)'!G10+'[1]EDO. FINAN. ABRIL (5)'!G11+'[1]EDO. FINAN. ABRIL (5)'!G12</f>
        <v>1757750.39</v>
      </c>
      <c r="H13" s="27">
        <f>'[1]EDO. FINAN. ABRIL (5)'!I10+'[1]EDO. FINAN. ABRIL (5)'!I11+'[1]EDO. FINAN. ABRIL (5)'!I12</f>
        <v>1757750.39</v>
      </c>
      <c r="I13" s="28">
        <f t="shared" si="2"/>
        <v>1711088.8799999997</v>
      </c>
    </row>
    <row r="14" spans="2:9" ht="15" customHeight="1" x14ac:dyDescent="0.25">
      <c r="B14" s="25"/>
      <c r="C14" s="26" t="s">
        <v>19</v>
      </c>
      <c r="D14" s="27">
        <f>'[1]EDO. FINAN. ABRIL (5)'!C13+'[1]EDO. FINAN. ABRIL (5)'!C14+'[1]EDO. FINAN. ABRIL (5)'!C15+'[1]EDO. FINAN. ABRIL (5)'!C16+'[1]EDO. FINAN. ABRIL (5)'!C17+'[1]EDO. FINAN. ABRIL (5)'!C18+'[1]EDO. FINAN. ABRIL (5)'!C19</f>
        <v>5541548.0300000003</v>
      </c>
      <c r="E14" s="27">
        <f>'[1]EDO. FINAN. ABRIL (5)'!D13+'[1]EDO. FINAN. ABRIL (5)'!D14+'[1]EDO. FINAN. ABRIL (5)'!D15+'[1]EDO. FINAN. ABRIL (5)'!D16+'[1]EDO. FINAN. ABRIL (5)'!D17+'[1]EDO. FINAN. ABRIL (5)'!D18+'[1]EDO. FINAN. ABRIL (5)'!D19</f>
        <v>4342.18</v>
      </c>
      <c r="F14" s="27">
        <f t="shared" si="1"/>
        <v>5545890.21</v>
      </c>
      <c r="G14" s="27">
        <f>'[1]EDO. FINAN. ABRIL (5)'!G13+'[1]EDO. FINAN. ABRIL (5)'!G14+'[1]EDO. FINAN. ABRIL (5)'!G15+'[1]EDO. FINAN. ABRIL (5)'!G16+'[1]EDO. FINAN. ABRIL (5)'!G17+'[1]EDO. FINAN. ABRIL (5)'!G18+'[1]EDO. FINAN. ABRIL (5)'!G19</f>
        <v>1859707.17</v>
      </c>
      <c r="H14" s="27">
        <f>'[1]EDO. FINAN. ABRIL (5)'!I13+'[1]EDO. FINAN. ABRIL (5)'!I14+'[1]EDO. FINAN. ABRIL (5)'!I15+'[1]EDO. FINAN. ABRIL (5)'!I16+'[1]EDO. FINAN. ABRIL (5)'!I17+'[1]EDO. FINAN. ABRIL (5)'!I18+'[1]EDO. FINAN. ABRIL (5)'!I19</f>
        <v>1859707.17</v>
      </c>
      <c r="I14" s="28">
        <f t="shared" si="2"/>
        <v>3686183.04</v>
      </c>
    </row>
    <row r="15" spans="2:9" ht="15" customHeight="1" x14ac:dyDescent="0.25">
      <c r="B15" s="25"/>
      <c r="C15" s="26" t="s">
        <v>20</v>
      </c>
      <c r="D15" s="27">
        <f>'[1]EDO. FINAN. ABRIL (5)'!C20+'[1]EDO. FINAN. ABRIL (5)'!C21+'[1]EDO. FINAN. ABRIL (5)'!C22+'[1]EDO. FINAN. ABRIL (5)'!C23+'[1]EDO. FINAN. ABRIL (5)'!C24+'[1]EDO. FINAN. ABRIL (5)'!C25+'[1]EDO. FINAN. ABRIL (5)'!C26+'[1]EDO. FINAN. ABRIL (5)'!C27+'[1]EDO. FINAN. ABRIL (5)'!C28+'[1]EDO. FINAN. ABRIL (5)'!C29+'[1]EDO. FINAN. ABRIL (5)'!C30+'[1]EDO. FINAN. ABRIL (5)'!C31+'[1]EDO. FINAN. ABRIL (5)'!C32+'[1]EDO. FINAN. ABRIL (5)'!C33+'[1]EDO. FINAN. ABRIL (5)'!C34+'[1]EDO. FINAN. ABRIL (5)'!C35+'[1]EDO. FINAN. ABRIL (5)'!C36+'[1]EDO. FINAN. ABRIL (5)'!C37+'[1]EDO. FINAN. ABRIL (5)'!C38+'[1]EDO. FINAN. ABRIL (5)'!C39+'[1]EDO. FINAN. ABRIL (5)'!C40+'[1]EDO. FINAN. ABRIL (5)'!C41+'[1]EDO. FINAN. ABRIL (5)'!C42+'[1]EDO. FINAN. ABRIL (5)'!C43+'[1]EDO. FINAN. ABRIL (5)'!C44+'[1]EDO. FINAN. ABRIL (5)'!C45+'[1]EDO. FINAN. ABRIL (5)'!C46+'[1]EDO. FINAN. ABRIL (5)'!C47+'[1]EDO. FINAN. ABRIL (5)'!C48+'[1]EDO. FINAN. ABRIL (5)'!C49+'[1]EDO. FINAN. ABRIL (5)'!C50</f>
        <v>24459140.690000001</v>
      </c>
      <c r="E15" s="27">
        <f>'[1]EDO. FINAN. ABRIL (5)'!D20+'[1]EDO. FINAN. ABRIL (5)'!D21+'[1]EDO. FINAN. ABRIL (5)'!D22+'[1]EDO. FINAN. ABRIL (5)'!D23+'[1]EDO. FINAN. ABRIL (5)'!D24+'[1]EDO. FINAN. ABRIL (5)'!D25+'[1]EDO. FINAN. ABRIL (5)'!D26+'[1]EDO. FINAN. ABRIL (5)'!D27+'[1]EDO. FINAN. ABRIL (5)'!D28+'[1]EDO. FINAN. ABRIL (5)'!D29+'[1]EDO. FINAN. ABRIL (5)'!D30+'[1]EDO. FINAN. ABRIL (5)'!D31+'[1]EDO. FINAN. ABRIL (5)'!D32+'[1]EDO. FINAN. ABRIL (5)'!D33+'[1]EDO. FINAN. ABRIL (5)'!D34+'[1]EDO. FINAN. ABRIL (5)'!D35+'[1]EDO. FINAN. ABRIL (5)'!D36+'[1]EDO. FINAN. ABRIL (5)'!D37+'[1]EDO. FINAN. ABRIL (5)'!D38+'[1]EDO. FINAN. ABRIL (5)'!D39+'[1]EDO. FINAN. ABRIL (5)'!D40+'[1]EDO. FINAN. ABRIL (5)'!D41+'[1]EDO. FINAN. ABRIL (5)'!D42+'[1]EDO. FINAN. ABRIL (5)'!D43+'[1]EDO. FINAN. ABRIL (5)'!D44+'[1]EDO. FINAN. ABRIL (5)'!D45+'[1]EDO. FINAN. ABRIL (5)'!D46+'[1]EDO. FINAN. ABRIL (5)'!D47+'[1]EDO. FINAN. ABRIL (5)'!D48+'[1]EDO. FINAN. ABRIL (5)'!D49+'[1]EDO. FINAN. ABRIL (5)'!D50</f>
        <v>8014.09</v>
      </c>
      <c r="F15" s="27">
        <f t="shared" si="1"/>
        <v>24467154.780000001</v>
      </c>
      <c r="G15" s="27">
        <f>'[1]EDO. FINAN. ABRIL (5)'!G20+'[1]EDO. FINAN. ABRIL (5)'!G21+'[1]EDO. FINAN. ABRIL (5)'!G22+'[1]EDO. FINAN. ABRIL (5)'!G23+'[1]EDO. FINAN. ABRIL (5)'!G24+'[1]EDO. FINAN. ABRIL (5)'!G25+'[1]EDO. FINAN. ABRIL (5)'!G26+'[1]EDO. FINAN. ABRIL (5)'!G27+'[1]EDO. FINAN. ABRIL (5)'!G28+'[1]EDO. FINAN. ABRIL (5)'!G29+'[1]EDO. FINAN. ABRIL (5)'!G30+'[1]EDO. FINAN. ABRIL (5)'!G31+'[1]EDO. FINAN. ABRIL (5)'!G32+'[1]EDO. FINAN. ABRIL (5)'!G33+'[1]EDO. FINAN. ABRIL (5)'!G34+'[1]EDO. FINAN. ABRIL (5)'!G35+'[1]EDO. FINAN. ABRIL (5)'!G36+'[1]EDO. FINAN. ABRIL (5)'!G37+'[1]EDO. FINAN. ABRIL (5)'!G38+'[1]EDO. FINAN. ABRIL (5)'!G39+'[1]EDO. FINAN. ABRIL (5)'!G40+'[1]EDO. FINAN. ABRIL (5)'!G41+'[1]EDO. FINAN. ABRIL (5)'!G42+'[1]EDO. FINAN. ABRIL (5)'!G43+'[1]EDO. FINAN. ABRIL (5)'!G44+'[1]EDO. FINAN. ABRIL (5)'!G45+'[1]EDO. FINAN. ABRIL (5)'!G46+'[1]EDO. FINAN. ABRIL (5)'!G47+'[1]EDO. FINAN. ABRIL (5)'!G48+'[1]EDO. FINAN. ABRIL (5)'!G49+'[1]EDO. FINAN. ABRIL (5)'!G50</f>
        <v>7692070.9499999993</v>
      </c>
      <c r="H15" s="27">
        <f>'[1]EDO. FINAN. ABRIL (5)'!I20+'[1]EDO. FINAN. ABRIL (5)'!I21+'[1]EDO. FINAN. ABRIL (5)'!I22+'[1]EDO. FINAN. ABRIL (5)'!I23+'[1]EDO. FINAN. ABRIL (5)'!I24+'[1]EDO. FINAN. ABRIL (5)'!I25+'[1]EDO. FINAN. ABRIL (5)'!I26+'[1]EDO. FINAN. ABRIL (5)'!I27+'[1]EDO. FINAN. ABRIL (5)'!I28+'[1]EDO. FINAN. ABRIL (5)'!I29+'[1]EDO. FINAN. ABRIL (5)'!I30+'[1]EDO. FINAN. ABRIL (5)'!I31+'[1]EDO. FINAN. ABRIL (5)'!I32+'[1]EDO. FINAN. ABRIL (5)'!I33+'[1]EDO. FINAN. ABRIL (5)'!I34+'[1]EDO. FINAN. ABRIL (5)'!I35+'[1]EDO. FINAN. ABRIL (5)'!I36+'[1]EDO. FINAN. ABRIL (5)'!I37+'[1]EDO. FINAN. ABRIL (5)'!I38+'[1]EDO. FINAN. ABRIL (5)'!I39+'[1]EDO. FINAN. ABRIL (5)'!I40+'[1]EDO. FINAN. ABRIL (5)'!I41+'[1]EDO. FINAN. ABRIL (5)'!I42+'[1]EDO. FINAN. ABRIL (5)'!I43+'[1]EDO. FINAN. ABRIL (5)'!I44+'[1]EDO. FINAN. ABRIL (5)'!I45+'[1]EDO. FINAN. ABRIL (5)'!I46+'[1]EDO. FINAN. ABRIL (5)'!I47+'[1]EDO. FINAN. ABRIL (5)'!I48+'[1]EDO. FINAN. ABRIL (5)'!I49+'[1]EDO. FINAN. ABRIL (5)'!I50</f>
        <v>7692070.9499999993</v>
      </c>
      <c r="I15" s="28">
        <f t="shared" si="2"/>
        <v>16775083.830000002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5475431</v>
      </c>
      <c r="E18" s="24">
        <f t="shared" ref="E18:I18" si="3">SUM(E19:E27)</f>
        <v>-5541.130000000001</v>
      </c>
      <c r="F18" s="24">
        <f t="shared" si="3"/>
        <v>5469889.870000001</v>
      </c>
      <c r="G18" s="24">
        <f t="shared" si="3"/>
        <v>1090440.99</v>
      </c>
      <c r="H18" s="24">
        <f t="shared" si="3"/>
        <v>1090440.99</v>
      </c>
      <c r="I18" s="24">
        <f t="shared" si="3"/>
        <v>4379448.88</v>
      </c>
    </row>
    <row r="19" spans="2:9" ht="15" customHeight="1" x14ac:dyDescent="0.25">
      <c r="B19" s="25"/>
      <c r="C19" s="26" t="s">
        <v>24</v>
      </c>
      <c r="D19" s="27">
        <f>'[1]EDO. FINAN. ABRIL (5)'!C52+'[1]EDO. FINAN. ABRIL (5)'!C53+'[1]EDO. FINAN. ABRIL (5)'!C54+'[1]EDO. FINAN. ABRIL (5)'!C55+'[1]EDO. FINAN. ABRIL (5)'!C56</f>
        <v>1464600</v>
      </c>
      <c r="E19" s="27">
        <f>'[1]EDO. FINAN. ABRIL (5)'!D52+'[1]EDO. FINAN. ABRIL (5)'!D53+'[1]EDO. FINAN. ABRIL (5)'!D54+'[1]EDO. FINAN. ABRIL (5)'!D55+'[1]EDO. FINAN. ABRIL (5)'!D56</f>
        <v>-119836.92</v>
      </c>
      <c r="F19" s="27">
        <f>D19+E19</f>
        <v>1344763.08</v>
      </c>
      <c r="G19" s="27">
        <f>'[1]EDO. FINAN. ABRIL (5)'!G52+'[1]EDO. FINAN. ABRIL (5)'!G53+'[1]EDO. FINAN. ABRIL (5)'!G54+'[1]EDO. FINAN. ABRIL (5)'!G55+'[1]EDO. FINAN. ABRIL (5)'!G56</f>
        <v>141961.76</v>
      </c>
      <c r="H19" s="27">
        <f>'[1]EDO. FINAN. ABRIL (5)'!I52+'[1]EDO. FINAN. ABRIL (5)'!I53+'[1]EDO. FINAN. ABRIL (5)'!I54+'[1]EDO. FINAN. ABRIL (5)'!I55+'[1]EDO. FINAN. ABRIL (5)'!I56</f>
        <v>141961.76</v>
      </c>
      <c r="I19" s="28">
        <f t="shared" si="2"/>
        <v>1202801.32</v>
      </c>
    </row>
    <row r="20" spans="2:9" ht="15" customHeight="1" x14ac:dyDescent="0.25">
      <c r="B20" s="25"/>
      <c r="C20" s="26" t="s">
        <v>25</v>
      </c>
      <c r="D20" s="27">
        <f>'[1]EDO. FINAN. ABRIL (5)'!C57</f>
        <v>51500</v>
      </c>
      <c r="E20" s="27">
        <f>'[1]EDO. FINAN. ABRIL (5)'!D57</f>
        <v>24934.5</v>
      </c>
      <c r="F20" s="27">
        <f t="shared" si="1"/>
        <v>76434.5</v>
      </c>
      <c r="G20" s="27">
        <f>'[1]EDO. FINAN. ABRIL (5)'!G57</f>
        <v>37640.97</v>
      </c>
      <c r="H20" s="27">
        <f>'[1]EDO. FINAN. ABRIL (5)'!I57</f>
        <v>37640.97</v>
      </c>
      <c r="I20" s="28">
        <f t="shared" si="2"/>
        <v>38793.53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ABRIL (5)'!C58+'[1]EDO. FINAN. ABRIL (5)'!C59+'[1]EDO. FINAN. ABRIL (5)'!C60</f>
        <v>101100</v>
      </c>
      <c r="E22" s="27">
        <f>'[1]EDO. FINAN. ABRIL (5)'!D58+'[1]EDO. FINAN. ABRIL (5)'!D59+'[1]EDO. FINAN. ABRIL (5)'!D60</f>
        <v>11104</v>
      </c>
      <c r="F22" s="27">
        <f t="shared" si="1"/>
        <v>112204</v>
      </c>
      <c r="G22" s="27">
        <f>'[1]EDO. FINAN. ABRIL (5)'!G58+'[1]EDO. FINAN. ABRIL (5)'!G59+'[1]EDO. FINAN. ABRIL (5)'!G60</f>
        <v>13629.779999999999</v>
      </c>
      <c r="H22" s="27">
        <f>'[1]EDO. FINAN. ABRIL (5)'!I58+'[1]EDO. FINAN. ABRIL (5)'!I59+'[1]EDO. FINAN. ABRIL (5)'!I60</f>
        <v>13629.779999999999</v>
      </c>
      <c r="I22" s="28">
        <f t="shared" si="2"/>
        <v>98574.22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ABRIL (5)'!C61</f>
        <v>3633653</v>
      </c>
      <c r="E24" s="27">
        <f>'[1]EDO. FINAN. ABRIL (5)'!D61</f>
        <v>76184.899999999994</v>
      </c>
      <c r="F24" s="27">
        <f t="shared" si="1"/>
        <v>3709837.9</v>
      </c>
      <c r="G24" s="27">
        <f>'[1]EDO. FINAN. ABRIL (5)'!G61</f>
        <v>856170.04</v>
      </c>
      <c r="H24" s="27">
        <f>'[1]EDO. FINAN. ABRIL (5)'!I61</f>
        <v>856170.04</v>
      </c>
      <c r="I24" s="28">
        <f t="shared" si="2"/>
        <v>2853667.86</v>
      </c>
    </row>
    <row r="25" spans="2:9" ht="15" customHeight="1" x14ac:dyDescent="0.25">
      <c r="B25" s="25"/>
      <c r="C25" s="26" t="s">
        <v>30</v>
      </c>
      <c r="D25" s="27">
        <f>'[1]EDO. FINAN. ABRIL (5)'!C62+'[1]EDO. FINAN. ABRIL (5)'!C63</f>
        <v>23178</v>
      </c>
      <c r="E25" s="27">
        <f>'[1]EDO. FINAN. ABRIL (5)'!D62+'[1]EDO. FINAN. ABRIL (5)'!D63</f>
        <v>-5268.38</v>
      </c>
      <c r="F25" s="27">
        <f t="shared" si="1"/>
        <v>17909.62</v>
      </c>
      <c r="G25" s="27">
        <f>'[1]EDO. FINAN. ABRIL (5)'!G62+'[1]EDO. FINAN. ABRIL (5)'!G63</f>
        <v>0</v>
      </c>
      <c r="H25" s="27">
        <f>'[1]EDO. FINAN. ABRIL (5)'!I62+'[1]EDO. FINAN. ABRIL (5)'!I63</f>
        <v>0</v>
      </c>
      <c r="I25" s="28">
        <f t="shared" si="2"/>
        <v>17909.62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ABRIL (5)'!C64+'[1]EDO. FINAN. ABRIL (5)'!C65+'[1]EDO. FINAN. ABRIL (5)'!C66+'[1]EDO. FINAN. ABRIL (5)'!C67+'[1]EDO. FINAN. ABRIL (5)'!C68+'[1]EDO. FINAN. ABRIL (5)'!C69</f>
        <v>201400</v>
      </c>
      <c r="E27" s="27">
        <f>'[1]EDO. FINAN. ABRIL (5)'!D64+'[1]EDO. FINAN. ABRIL (5)'!D65+'[1]EDO. FINAN. ABRIL (5)'!D66+'[1]EDO. FINAN. ABRIL (5)'!D67+'[1]EDO. FINAN. ABRIL (5)'!D68+'[1]EDO. FINAN. ABRIL (5)'!D69</f>
        <v>7340.7700000000041</v>
      </c>
      <c r="F27" s="27">
        <f t="shared" si="1"/>
        <v>208740.77000000002</v>
      </c>
      <c r="G27" s="27">
        <f>'[1]EDO. FINAN. ABRIL (5)'!G64+'[1]EDO. FINAN. ABRIL (5)'!G65+'[1]EDO. FINAN. ABRIL (5)'!G66+'[1]EDO. FINAN. ABRIL (5)'!G67+'[1]EDO. FINAN. ABRIL (5)'!G68+'[1]EDO. FINAN. ABRIL (5)'!G69</f>
        <v>41038.439999999995</v>
      </c>
      <c r="H27" s="27">
        <f>'[1]EDO. FINAN. ABRIL (5)'!I64+'[1]EDO. FINAN. ABRIL (5)'!I65+'[1]EDO. FINAN. ABRIL (5)'!I66+'[1]EDO. FINAN. ABRIL (5)'!I67+'[1]EDO. FINAN. ABRIL (5)'!I68+'[1]EDO. FINAN. ABRIL (5)'!I69</f>
        <v>41038.439999999995</v>
      </c>
      <c r="I27" s="28">
        <f t="shared" si="2"/>
        <v>167702.33000000002</v>
      </c>
    </row>
    <row r="28" spans="2:9" ht="15" customHeight="1" x14ac:dyDescent="0.25">
      <c r="B28" s="29" t="s">
        <v>33</v>
      </c>
      <c r="C28" s="30"/>
      <c r="D28" s="24">
        <f>SUM(D29:D37)</f>
        <v>19586347</v>
      </c>
      <c r="E28" s="24">
        <f t="shared" ref="E28:I28" si="4">SUM(E29:E37)</f>
        <v>156005.13</v>
      </c>
      <c r="F28" s="24">
        <f t="shared" si="4"/>
        <v>19742352.129999999</v>
      </c>
      <c r="G28" s="24">
        <f t="shared" si="4"/>
        <v>5694344.9299999997</v>
      </c>
      <c r="H28" s="24">
        <f t="shared" si="4"/>
        <v>5672511.0499999989</v>
      </c>
      <c r="I28" s="24">
        <f t="shared" si="4"/>
        <v>14048007.199999999</v>
      </c>
    </row>
    <row r="29" spans="2:9" ht="15" customHeight="1" x14ac:dyDescent="0.25">
      <c r="B29" s="25"/>
      <c r="C29" s="26" t="s">
        <v>34</v>
      </c>
      <c r="D29" s="27">
        <f>'[1]EDO. FINAN. ABRIL (5)'!C71+'[1]EDO. FINAN. ABRIL (5)'!C72+'[1]EDO. FINAN. ABRIL (5)'!C73+'[1]EDO. FINAN. ABRIL (5)'!C74</f>
        <v>1461060</v>
      </c>
      <c r="E29" s="27">
        <f>'[1]EDO. FINAN. ABRIL (5)'!D71+'[1]EDO. FINAN. ABRIL (5)'!D72+'[1]EDO. FINAN. ABRIL (5)'!D73+'[1]EDO. FINAN. ABRIL (5)'!D74</f>
        <v>-33551.5</v>
      </c>
      <c r="F29" s="27">
        <f t="shared" ref="F29:F81" si="5">D29+E29</f>
        <v>1427508.5</v>
      </c>
      <c r="G29" s="27">
        <f>'[1]EDO. FINAN. ABRIL (5)'!G71+'[1]EDO. FINAN. ABRIL (5)'!G72+'[1]EDO. FINAN. ABRIL (5)'!G73+'[1]EDO. FINAN. ABRIL (5)'!G74</f>
        <v>308385.52</v>
      </c>
      <c r="H29" s="27">
        <f>'[1]EDO. FINAN. ABRIL (5)'!I71+'[1]EDO. FINAN. ABRIL (5)'!I72+'[1]EDO. FINAN. ABRIL (5)'!I73+'[1]EDO. FINAN. ABRIL (5)'!I74</f>
        <v>308385.52</v>
      </c>
      <c r="I29" s="28">
        <f t="shared" si="2"/>
        <v>1119122.98</v>
      </c>
    </row>
    <row r="30" spans="2:9" ht="15" customHeight="1" x14ac:dyDescent="0.25">
      <c r="B30" s="25"/>
      <c r="C30" s="26" t="s">
        <v>35</v>
      </c>
      <c r="D30" s="27">
        <f>'[1]EDO. FINAN. ABRIL (5)'!C75+'[1]EDO. FINAN. ABRIL (5)'!C76+'[1]EDO. FINAN. ABRIL (5)'!C77+'[1]EDO. FINAN. ABRIL (5)'!C78</f>
        <v>8848984</v>
      </c>
      <c r="E30" s="27">
        <f>'[1]EDO. FINAN. ABRIL (5)'!D75+'[1]EDO. FINAN. ABRIL (5)'!D76+'[1]EDO. FINAN. ABRIL (5)'!D77+'[1]EDO. FINAN. ABRIL (5)'!D78</f>
        <v>58249.039999999994</v>
      </c>
      <c r="F30" s="27">
        <f t="shared" si="5"/>
        <v>8907233.0399999991</v>
      </c>
      <c r="G30" s="27">
        <f>'[1]EDO. FINAN. ABRIL (5)'!G75+'[1]EDO. FINAN. ABRIL (5)'!G76+'[1]EDO. FINAN. ABRIL (5)'!G77+'[1]EDO. FINAN. ABRIL (5)'!G78</f>
        <v>3096269.0900000003</v>
      </c>
      <c r="H30" s="27">
        <f>'[1]EDO. FINAN. ABRIL (5)'!I75+'[1]EDO. FINAN. ABRIL (5)'!I76+'[1]EDO. FINAN. ABRIL (5)'!I77+'[1]EDO. FINAN. ABRIL (5)'!I78</f>
        <v>3074435.21</v>
      </c>
      <c r="I30" s="28">
        <f t="shared" si="2"/>
        <v>5810963.9499999993</v>
      </c>
    </row>
    <row r="31" spans="2:9" ht="15" customHeight="1" x14ac:dyDescent="0.25">
      <c r="B31" s="25"/>
      <c r="C31" s="26" t="s">
        <v>36</v>
      </c>
      <c r="D31" s="27">
        <f>'[1]EDO. FINAN. ABRIL (5)'!C79+'[1]EDO. FINAN. ABRIL (5)'!C80+'[1]EDO. FINAN. ABRIL (5)'!C81+'[1]EDO. FINAN. ABRIL (5)'!C82+'[1]EDO. FINAN. ABRIL (5)'!C83+'[1]EDO. FINAN. ABRIL (5)'!C84</f>
        <v>5639923</v>
      </c>
      <c r="E31" s="27">
        <f>'[1]EDO. FINAN. ABRIL (5)'!D79+'[1]EDO. FINAN. ABRIL (5)'!D80+'[1]EDO. FINAN. ABRIL (5)'!D81+'[1]EDO. FINAN. ABRIL (5)'!D82+'[1]EDO. FINAN. ABRIL (5)'!D83+'[1]EDO. FINAN. ABRIL (5)'!D84</f>
        <v>5756</v>
      </c>
      <c r="F31" s="27">
        <f t="shared" si="5"/>
        <v>5645679</v>
      </c>
      <c r="G31" s="27">
        <f>'[1]EDO. FINAN. ABRIL (5)'!G79+'[1]EDO. FINAN. ABRIL (5)'!G80+'[1]EDO. FINAN. ABRIL (5)'!G81+'[1]EDO. FINAN. ABRIL (5)'!G82+'[1]EDO. FINAN. ABRIL (5)'!G83+'[1]EDO. FINAN. ABRIL (5)'!G84</f>
        <v>1195263.27</v>
      </c>
      <c r="H31" s="27">
        <f>'[1]EDO. FINAN. ABRIL (5)'!I79+'[1]EDO. FINAN. ABRIL (5)'!I80+'[1]EDO. FINAN. ABRIL (5)'!I81+'[1]EDO. FINAN. ABRIL (5)'!I82+'[1]EDO. FINAN. ABRIL (5)'!I83+'[1]EDO. FINAN. ABRIL (5)'!I84</f>
        <v>1195263.27</v>
      </c>
      <c r="I31" s="28">
        <f t="shared" si="2"/>
        <v>4450415.7300000004</v>
      </c>
    </row>
    <row r="32" spans="2:9" ht="15" customHeight="1" x14ac:dyDescent="0.25">
      <c r="B32" s="25"/>
      <c r="C32" s="26" t="s">
        <v>37</v>
      </c>
      <c r="D32" s="27">
        <f>'[1]EDO. FINAN. ABRIL (5)'!C85+'[1]EDO. FINAN. ABRIL (5)'!C86+'[1]EDO. FINAN. ABRIL (5)'!C87+'[1]EDO. FINAN. ABRIL (5)'!C88</f>
        <v>511380</v>
      </c>
      <c r="E32" s="27">
        <f>'[1]EDO. FINAN. ABRIL (5)'!D85+'[1]EDO. FINAN. ABRIL (5)'!D86+'[1]EDO. FINAN. ABRIL (5)'!D87+'[1]EDO. FINAN. ABRIL (5)'!D88</f>
        <v>-65155.67</v>
      </c>
      <c r="F32" s="27">
        <f t="shared" si="5"/>
        <v>446224.33</v>
      </c>
      <c r="G32" s="27">
        <f>'[1]EDO. FINAN. ABRIL (5)'!G85+'[1]EDO. FINAN. ABRIL (5)'!G86+'[1]EDO. FINAN. ABRIL (5)'!G87+'[1]EDO. FINAN. ABRIL (5)'!G88</f>
        <v>136321.26999999999</v>
      </c>
      <c r="H32" s="27">
        <f>'[1]EDO. FINAN. ABRIL (5)'!I85+'[1]EDO. FINAN. ABRIL (5)'!I86+'[1]EDO. FINAN. ABRIL (5)'!I87+'[1]EDO. FINAN. ABRIL (5)'!I88</f>
        <v>136321.26999999999</v>
      </c>
      <c r="I32" s="28">
        <f t="shared" si="2"/>
        <v>309903.06000000006</v>
      </c>
    </row>
    <row r="33" spans="2:9" ht="15" customHeight="1" x14ac:dyDescent="0.25">
      <c r="B33" s="25"/>
      <c r="C33" s="26" t="s">
        <v>38</v>
      </c>
      <c r="D33" s="27">
        <f>'[1]EDO. FINAN. ABRIL (5)'!C89+'[1]EDO. FINAN. ABRIL (5)'!C90+'[1]EDO. FINAN. ABRIL (5)'!C91+'[1]EDO. FINAN. ABRIL (5)'!C92+'[1]EDO. FINAN. ABRIL (5)'!C93+'[1]EDO. FINAN. ABRIL (5)'!C94</f>
        <v>1208500</v>
      </c>
      <c r="E33" s="27">
        <f>'[1]EDO. FINAN. ABRIL (5)'!D89+'[1]EDO. FINAN. ABRIL (5)'!D90+'[1]EDO. FINAN. ABRIL (5)'!D91+'[1]EDO. FINAN. ABRIL (5)'!D92+'[1]EDO. FINAN. ABRIL (5)'!D93+'[1]EDO. FINAN. ABRIL (5)'!D94</f>
        <v>4777.4400000000005</v>
      </c>
      <c r="F33" s="27">
        <f t="shared" si="5"/>
        <v>1213277.44</v>
      </c>
      <c r="G33" s="27">
        <f>'[1]EDO. FINAN. ABRIL (5)'!G89+'[1]EDO. FINAN. ABRIL (5)'!G90+'[1]EDO. FINAN. ABRIL (5)'!G91+'[1]EDO. FINAN. ABRIL (5)'!G92+'[1]EDO. FINAN. ABRIL (5)'!G93+'[1]EDO. FINAN. ABRIL (5)'!G94</f>
        <v>355720.68</v>
      </c>
      <c r="H33" s="27">
        <f>'[1]EDO. FINAN. ABRIL (5)'!I89+'[1]EDO. FINAN. ABRIL (5)'!I90+'[1]EDO. FINAN. ABRIL (5)'!I91+'[1]EDO. FINAN. ABRIL (5)'!I92+'[1]EDO. FINAN. ABRIL (5)'!I93+'[1]EDO. FINAN. ABRIL (5)'!I94</f>
        <v>355720.68</v>
      </c>
      <c r="I33" s="28">
        <f t="shared" si="2"/>
        <v>857556.76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ABRIL (5)'!C95+'[1]EDO. FINAN. ABRIL (5)'!C96+'[1]EDO. FINAN. ABRIL (5)'!C97+'[1]EDO. FINAN. ABRIL (5)'!C98</f>
        <v>1037500</v>
      </c>
      <c r="E35" s="27">
        <f>'[1]EDO. FINAN. ABRIL (5)'!D95+'[1]EDO. FINAN. ABRIL (5)'!D96+'[1]EDO. FINAN. ABRIL (5)'!D97+'[1]EDO. FINAN. ABRIL (5)'!D98</f>
        <v>81566.820000000007</v>
      </c>
      <c r="F35" s="27">
        <f t="shared" si="5"/>
        <v>1119066.82</v>
      </c>
      <c r="G35" s="27">
        <f>'[1]EDO. FINAN. ABRIL (5)'!G95+'[1]EDO. FINAN. ABRIL (5)'!G96+'[1]EDO. FINAN. ABRIL (5)'!G97+'[1]EDO. FINAN. ABRIL (5)'!G98</f>
        <v>289120.96999999997</v>
      </c>
      <c r="H35" s="27">
        <f>'[1]EDO. FINAN. ABRIL (5)'!I95+'[1]EDO. FINAN. ABRIL (5)'!I96+'[1]EDO. FINAN. ABRIL (5)'!I97+'[1]EDO. FINAN. ABRIL (5)'!I98</f>
        <v>289120.96999999997</v>
      </c>
      <c r="I35" s="28">
        <f t="shared" si="2"/>
        <v>829945.85000000009</v>
      </c>
    </row>
    <row r="36" spans="2:9" ht="15" customHeight="1" x14ac:dyDescent="0.25">
      <c r="B36" s="25"/>
      <c r="C36" s="26" t="s">
        <v>41</v>
      </c>
      <c r="D36" s="27">
        <f>'[1]EDO. FINAN. ABRIL (5)'!C99</f>
        <v>879000</v>
      </c>
      <c r="E36" s="27">
        <f>'[1]EDO. FINAN. ABRIL (5)'!D99</f>
        <v>104363</v>
      </c>
      <c r="F36" s="27">
        <f t="shared" si="5"/>
        <v>983363</v>
      </c>
      <c r="G36" s="27">
        <f>'[1]EDO. FINAN. ABRIL (5)'!G99</f>
        <v>313264.13</v>
      </c>
      <c r="H36" s="27">
        <f>'[1]EDO. FINAN. ABRIL (5)'!I99</f>
        <v>313264.13</v>
      </c>
      <c r="I36" s="28">
        <f t="shared" si="2"/>
        <v>670098.87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16156733</v>
      </c>
      <c r="E38" s="24">
        <f t="shared" ref="E38:I38" si="6">SUM(E39:E47)</f>
        <v>0</v>
      </c>
      <c r="F38" s="24">
        <f t="shared" si="6"/>
        <v>16156733</v>
      </c>
      <c r="G38" s="24">
        <f t="shared" si="6"/>
        <v>2776171</v>
      </c>
      <c r="H38" s="24">
        <f>SUM(H39:H47)</f>
        <v>2776171</v>
      </c>
      <c r="I38" s="24">
        <f t="shared" si="6"/>
        <v>13380562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ABRIL (5)'!C101+'[1]EDO. FINAN. ABRIL (5)'!C102+'[1]EDO. FINAN. ABRIL (5)'!C103+'[1]EDO. FINAN. ABRIL (5)'!C104</f>
        <v>16156733</v>
      </c>
      <c r="E42" s="27">
        <f>'[1]EDO. FINAN. ABRIL (5)'!D101+'[1]EDO. FINAN. ABRIL (5)'!D102+'[1]EDO. FINAN. ABRIL (5)'!D103+'[1]EDO. FINAN. ABRIL (5)'!D104</f>
        <v>0</v>
      </c>
      <c r="F42" s="27">
        <f t="shared" si="5"/>
        <v>16156733</v>
      </c>
      <c r="G42" s="27">
        <f>'[1]EDO. FINAN. ABRIL (5)'!G101+'[1]EDO. FINAN. ABRIL (5)'!G102+'[1]EDO. FINAN. ABRIL (5)'!G103+'[1]EDO. FINAN. ABRIL (5)'!G104</f>
        <v>2776171</v>
      </c>
      <c r="H42" s="27">
        <f>'[1]EDO. FINAN. ABRIL (5)'!I101+'[1]EDO. FINAN. ABRIL (5)'!I102+'[1]EDO. FINAN. ABRIL (5)'!I103+'[1]EDO. FINAN. ABRIL (5)'!I104</f>
        <v>2776171</v>
      </c>
      <c r="I42" s="28">
        <f t="shared" si="2"/>
        <v>13380562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93302637</v>
      </c>
      <c r="E82" s="33">
        <f t="shared" ref="E82:I82" si="13">SUM(E10+E18+E28+E38+E48+E58+E62+E70+E74)</f>
        <v>150464</v>
      </c>
      <c r="F82" s="33">
        <f t="shared" si="13"/>
        <v>93453101</v>
      </c>
      <c r="G82" s="33">
        <f t="shared" si="13"/>
        <v>27199391.559999999</v>
      </c>
      <c r="H82" s="33">
        <f t="shared" si="13"/>
        <v>27177557.68</v>
      </c>
      <c r="I82" s="33">
        <f t="shared" si="13"/>
        <v>66253709.439999998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2023-05-09T15:13:43Z</dcterms:created>
  <dcterms:modified xsi:type="dcterms:W3CDTF">2023-05-09T15:14:13Z</dcterms:modified>
</cp:coreProperties>
</file>