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I73" i="1"/>
  <c r="F73" i="1"/>
  <c r="I72" i="1"/>
  <c r="I70" i="1" s="1"/>
  <c r="F72" i="1"/>
  <c r="I71" i="1"/>
  <c r="F71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I62" i="1" s="1"/>
  <c r="F64" i="1"/>
  <c r="I63" i="1"/>
  <c r="F63" i="1"/>
  <c r="H62" i="1"/>
  <c r="G62" i="1"/>
  <c r="F62" i="1"/>
  <c r="E62" i="1"/>
  <c r="D62" i="1"/>
  <c r="I61" i="1"/>
  <c r="F61" i="1"/>
  <c r="I60" i="1"/>
  <c r="F60" i="1"/>
  <c r="I59" i="1"/>
  <c r="F59" i="1"/>
  <c r="I58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F49" i="1"/>
  <c r="I48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F42" i="1" s="1"/>
  <c r="D42" i="1"/>
  <c r="I41" i="1"/>
  <c r="F41" i="1"/>
  <c r="I40" i="1"/>
  <c r="F40" i="1"/>
  <c r="I39" i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H82" i="1" s="1"/>
  <c r="G11" i="1"/>
  <c r="G10" i="1" s="1"/>
  <c r="E11" i="1"/>
  <c r="D11" i="1"/>
  <c r="F11" i="1" s="1"/>
  <c r="E10" i="1"/>
  <c r="E82" i="1" s="1"/>
  <c r="I19" i="1" l="1"/>
  <c r="I18" i="1" s="1"/>
  <c r="F18" i="1"/>
  <c r="I29" i="1"/>
  <c r="I28" i="1" s="1"/>
  <c r="F28" i="1"/>
  <c r="I11" i="1"/>
  <c r="I10" i="1" s="1"/>
  <c r="F10" i="1"/>
  <c r="F82" i="1" s="1"/>
  <c r="G82" i="1"/>
  <c r="I42" i="1"/>
  <c r="I38" i="1" s="1"/>
  <c r="F38" i="1"/>
  <c r="I74" i="1"/>
  <c r="D10" i="1"/>
  <c r="D82" i="1" s="1"/>
  <c r="D18" i="1"/>
  <c r="D28" i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<sst xmlns="http://schemas.openxmlformats.org/spreadsheetml/2006/main" count="88" uniqueCount="88">
  <si>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</si>
  <si>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</si>
  <si>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</si>
  <si>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</si>
  <si>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MAYO DEL 2022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</si>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</sst>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3" borderId="15" xfId="0" applyFont="1" applyFill="1" applyBorder="1" applyAlignment="1">
      <alignment horizontal="center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/RAMO%2033/ESTADO%20DEL%20EJERCICIO%20DEL%20PRESUPUESTO%20-%20copia/EDO.%20FINAN.%20MAYO%202022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MAYO"/>
      <sheetName val="EDO. FINAN. MAYO (2)"/>
      <sheetName val="EDO. FINAN. MAYO (4000)"/>
      <sheetName val="EDO. FINAN. MAYO (4)"/>
      <sheetName val="EDO. FINAN. MAYO (5)"/>
      <sheetName val="ANALITICO R-33"/>
      <sheetName val="EDO. FINAN. MAYO (6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15484833.720000001</v>
          </cell>
          <cell r="D8">
            <v>0</v>
          </cell>
          <cell r="G8">
            <v>6465712.0599999996</v>
          </cell>
          <cell r="I8">
            <v>6465712.0599999996</v>
          </cell>
        </row>
        <row r="9">
          <cell r="C9">
            <v>0</v>
          </cell>
          <cell r="D9">
            <v>645000</v>
          </cell>
          <cell r="G9">
            <v>645000</v>
          </cell>
          <cell r="I9">
            <v>645000</v>
          </cell>
        </row>
        <row r="10">
          <cell r="C10">
            <v>443445</v>
          </cell>
          <cell r="D10">
            <v>1297.5</v>
          </cell>
          <cell r="G10">
            <v>186897.5</v>
          </cell>
          <cell r="I10">
            <v>186897.5</v>
          </cell>
        </row>
        <row r="11">
          <cell r="C11">
            <v>888705.67</v>
          </cell>
          <cell r="D11">
            <v>715.28</v>
          </cell>
          <cell r="G11">
            <v>446661.85</v>
          </cell>
          <cell r="I11">
            <v>446661.85</v>
          </cell>
        </row>
        <row r="12">
          <cell r="C12">
            <v>2272440</v>
          </cell>
          <cell r="D12">
            <v>-147489.51</v>
          </cell>
          <cell r="G12">
            <v>1082945.03</v>
          </cell>
          <cell r="I12">
            <v>1082945.03</v>
          </cell>
        </row>
        <row r="13">
          <cell r="C13">
            <v>1912863.39</v>
          </cell>
          <cell r="D13">
            <v>0</v>
          </cell>
          <cell r="G13">
            <v>798920.78</v>
          </cell>
          <cell r="I13">
            <v>798920.78</v>
          </cell>
        </row>
        <row r="14">
          <cell r="C14">
            <v>609154.43000000005</v>
          </cell>
          <cell r="D14">
            <v>0</v>
          </cell>
          <cell r="G14">
            <v>254417.57</v>
          </cell>
          <cell r="I14">
            <v>254417.57</v>
          </cell>
        </row>
        <row r="15">
          <cell r="C15">
            <v>959302.04</v>
          </cell>
          <cell r="D15">
            <v>0</v>
          </cell>
          <cell r="G15">
            <v>400659.12</v>
          </cell>
          <cell r="I15">
            <v>400659.12</v>
          </cell>
        </row>
        <row r="16">
          <cell r="C16">
            <v>380047.42</v>
          </cell>
          <cell r="D16">
            <v>1364.26</v>
          </cell>
          <cell r="G16">
            <v>160268.66</v>
          </cell>
          <cell r="I16">
            <v>160268.66</v>
          </cell>
        </row>
        <row r="17">
          <cell r="C17">
            <v>1240616.1499999999</v>
          </cell>
          <cell r="D17">
            <v>61421.14</v>
          </cell>
          <cell r="G17">
            <v>580637.24</v>
          </cell>
          <cell r="I17">
            <v>580637.24</v>
          </cell>
        </row>
        <row r="18">
          <cell r="C18">
            <v>33246.959999999999</v>
          </cell>
          <cell r="D18">
            <v>19528.439999999999</v>
          </cell>
          <cell r="G18">
            <v>33381.339999999997</v>
          </cell>
          <cell r="I18">
            <v>33381.339999999997</v>
          </cell>
        </row>
        <row r="19">
          <cell r="C19">
            <v>76198.02</v>
          </cell>
          <cell r="D19">
            <v>0</v>
          </cell>
          <cell r="G19">
            <v>30788.34</v>
          </cell>
          <cell r="I19">
            <v>30788.34</v>
          </cell>
        </row>
        <row r="20">
          <cell r="C20">
            <v>1463975</v>
          </cell>
          <cell r="D20">
            <v>0</v>
          </cell>
          <cell r="G20">
            <v>611991.67000000004</v>
          </cell>
          <cell r="I20">
            <v>611991.67000000004</v>
          </cell>
        </row>
        <row r="21">
          <cell r="C21">
            <v>3589100</v>
          </cell>
          <cell r="D21">
            <v>0</v>
          </cell>
          <cell r="G21">
            <v>1500366.67</v>
          </cell>
          <cell r="I21">
            <v>1500366.67</v>
          </cell>
        </row>
        <row r="22">
          <cell r="C22">
            <v>5010239.3899999997</v>
          </cell>
          <cell r="D22">
            <v>401.63</v>
          </cell>
          <cell r="G22">
            <v>2074609.32</v>
          </cell>
          <cell r="I22">
            <v>2074609.32</v>
          </cell>
        </row>
        <row r="23">
          <cell r="C23">
            <v>430457.16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223000</v>
          </cell>
          <cell r="D24">
            <v>20000</v>
          </cell>
          <cell r="G24">
            <v>102000</v>
          </cell>
          <cell r="I24">
            <v>102000</v>
          </cell>
        </row>
        <row r="25">
          <cell r="C25">
            <v>180716.97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1899373.59</v>
          </cell>
          <cell r="D26">
            <v>7763.72</v>
          </cell>
          <cell r="G26">
            <v>804199.67</v>
          </cell>
          <cell r="I26">
            <v>804199.67</v>
          </cell>
        </row>
        <row r="27">
          <cell r="C27">
            <v>287006.39</v>
          </cell>
          <cell r="D27">
            <v>0</v>
          </cell>
          <cell r="G27">
            <v>51746.7</v>
          </cell>
          <cell r="I27">
            <v>51746.7</v>
          </cell>
        </row>
        <row r="28">
          <cell r="C28">
            <v>309779.99</v>
          </cell>
          <cell r="D28">
            <v>-118338.25</v>
          </cell>
          <cell r="G28">
            <v>0</v>
          </cell>
          <cell r="I28">
            <v>0</v>
          </cell>
        </row>
        <row r="29">
          <cell r="C29">
            <v>75600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122783.5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2163354.9</v>
          </cell>
          <cell r="D31">
            <v>79706.77</v>
          </cell>
          <cell r="G31">
            <v>986461.42</v>
          </cell>
          <cell r="I31">
            <v>986461.42</v>
          </cell>
        </row>
        <row r="32">
          <cell r="C32">
            <v>62381.64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339913.51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14000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49095.08</v>
          </cell>
          <cell r="D35">
            <v>6914.8</v>
          </cell>
          <cell r="G35">
            <v>51861</v>
          </cell>
          <cell r="I35">
            <v>51861</v>
          </cell>
        </row>
        <row r="36">
          <cell r="C36">
            <v>281729.27</v>
          </cell>
          <cell r="D36">
            <v>-97928.28</v>
          </cell>
          <cell r="G36">
            <v>0</v>
          </cell>
          <cell r="I36">
            <v>0</v>
          </cell>
        </row>
        <row r="37">
          <cell r="C37">
            <v>30450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2257885</v>
          </cell>
          <cell r="D38">
            <v>0</v>
          </cell>
          <cell r="G38">
            <v>942503.33</v>
          </cell>
          <cell r="I38">
            <v>942503.33</v>
          </cell>
        </row>
        <row r="39">
          <cell r="C39">
            <v>22680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1339180.82</v>
          </cell>
          <cell r="D40">
            <v>20940.84</v>
          </cell>
          <cell r="G40">
            <v>588301.66</v>
          </cell>
          <cell r="I40">
            <v>588301.66</v>
          </cell>
        </row>
        <row r="41">
          <cell r="C41">
            <v>21020</v>
          </cell>
          <cell r="D41">
            <v>0</v>
          </cell>
          <cell r="G41">
            <v>8900</v>
          </cell>
          <cell r="I41">
            <v>8900</v>
          </cell>
        </row>
        <row r="42">
          <cell r="C42">
            <v>600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15308.94</v>
          </cell>
          <cell r="D43">
            <v>0</v>
          </cell>
          <cell r="G43">
            <v>14866.82</v>
          </cell>
          <cell r="I43">
            <v>14866.82</v>
          </cell>
        </row>
        <row r="44">
          <cell r="C44">
            <v>70414.44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14350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11700</v>
          </cell>
          <cell r="D46">
            <v>5500</v>
          </cell>
          <cell r="G46">
            <v>14200</v>
          </cell>
          <cell r="I46">
            <v>14200</v>
          </cell>
        </row>
        <row r="47">
          <cell r="C47">
            <v>57000</v>
          </cell>
          <cell r="D47">
            <v>9000</v>
          </cell>
          <cell r="G47">
            <v>21000</v>
          </cell>
          <cell r="I47">
            <v>21000</v>
          </cell>
        </row>
        <row r="48">
          <cell r="C48">
            <v>18669.599999999999</v>
          </cell>
          <cell r="D48">
            <v>0</v>
          </cell>
          <cell r="G48">
            <v>7779</v>
          </cell>
          <cell r="I48">
            <v>7779</v>
          </cell>
        </row>
        <row r="49">
          <cell r="C49">
            <v>140000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2114700</v>
          </cell>
          <cell r="D50">
            <v>-379935.13</v>
          </cell>
          <cell r="G50">
            <v>0</v>
          </cell>
          <cell r="I50">
            <v>0</v>
          </cell>
        </row>
        <row r="51">
          <cell r="C51">
            <v>44303.28</v>
          </cell>
          <cell r="D51">
            <v>-10547.72</v>
          </cell>
          <cell r="G51">
            <v>0</v>
          </cell>
          <cell r="I51">
            <v>0</v>
          </cell>
        </row>
        <row r="52">
          <cell r="C52">
            <v>400311.73</v>
          </cell>
          <cell r="D52">
            <v>-125315.49</v>
          </cell>
          <cell r="G52">
            <v>0</v>
          </cell>
          <cell r="I52">
            <v>0</v>
          </cell>
        </row>
        <row r="54">
          <cell r="C54">
            <v>478000</v>
          </cell>
          <cell r="D54">
            <v>6625.94</v>
          </cell>
          <cell r="G54">
            <v>74614.38</v>
          </cell>
          <cell r="I54">
            <v>74614.38</v>
          </cell>
        </row>
        <row r="55">
          <cell r="C55">
            <v>700000</v>
          </cell>
          <cell r="D55">
            <v>-29836.03</v>
          </cell>
          <cell r="G55">
            <v>6571.04</v>
          </cell>
          <cell r="I55">
            <v>6571.04</v>
          </cell>
        </row>
        <row r="56">
          <cell r="C56">
            <v>500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52000</v>
          </cell>
          <cell r="D57">
            <v>-2178.75</v>
          </cell>
          <cell r="G57">
            <v>0</v>
          </cell>
          <cell r="I57">
            <v>0</v>
          </cell>
        </row>
        <row r="58">
          <cell r="C58">
            <v>507000</v>
          </cell>
          <cell r="D58">
            <v>-63315.02</v>
          </cell>
          <cell r="G58">
            <v>59376.61</v>
          </cell>
          <cell r="I58">
            <v>59376.61</v>
          </cell>
        </row>
        <row r="59">
          <cell r="C59">
            <v>88280</v>
          </cell>
          <cell r="D59">
            <v>3259</v>
          </cell>
          <cell r="G59">
            <v>24534.2</v>
          </cell>
          <cell r="I59">
            <v>24534.2</v>
          </cell>
        </row>
        <row r="60">
          <cell r="C60">
            <v>99300</v>
          </cell>
          <cell r="D60">
            <v>-6962.54</v>
          </cell>
          <cell r="G60">
            <v>13281.44</v>
          </cell>
          <cell r="I60">
            <v>12381.6</v>
          </cell>
        </row>
        <row r="61">
          <cell r="C61">
            <v>36020</v>
          </cell>
          <cell r="D61">
            <v>-10320</v>
          </cell>
          <cell r="G61">
            <v>567.86</v>
          </cell>
          <cell r="I61">
            <v>567.86</v>
          </cell>
        </row>
        <row r="62">
          <cell r="C62">
            <v>75220</v>
          </cell>
          <cell r="D62">
            <v>-4500</v>
          </cell>
          <cell r="G62">
            <v>7049.33</v>
          </cell>
          <cell r="I62">
            <v>7049.33</v>
          </cell>
        </row>
        <row r="63">
          <cell r="C63">
            <v>0</v>
          </cell>
          <cell r="D63">
            <v>1695</v>
          </cell>
          <cell r="G63">
            <v>1689.6</v>
          </cell>
          <cell r="I63">
            <v>1689.6</v>
          </cell>
        </row>
        <row r="64">
          <cell r="C64">
            <v>3888881</v>
          </cell>
          <cell r="D64">
            <v>33422.620000000003</v>
          </cell>
          <cell r="G64">
            <v>1208372.83</v>
          </cell>
          <cell r="I64">
            <v>1208372.83</v>
          </cell>
        </row>
        <row r="65">
          <cell r="C65">
            <v>10000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216300</v>
          </cell>
          <cell r="D66">
            <v>-65709.98</v>
          </cell>
          <cell r="G66">
            <v>5789.03</v>
          </cell>
          <cell r="I66">
            <v>5789.03</v>
          </cell>
        </row>
        <row r="67">
          <cell r="C67">
            <v>6000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11400</v>
          </cell>
          <cell r="D68">
            <v>0</v>
          </cell>
          <cell r="G68">
            <v>142</v>
          </cell>
          <cell r="I68">
            <v>142</v>
          </cell>
        </row>
        <row r="69">
          <cell r="C69">
            <v>18320</v>
          </cell>
          <cell r="D69">
            <v>-500</v>
          </cell>
          <cell r="G69">
            <v>564.67999999999995</v>
          </cell>
          <cell r="I69">
            <v>564.67999999999995</v>
          </cell>
        </row>
        <row r="70">
          <cell r="C70">
            <v>144400</v>
          </cell>
          <cell r="D70">
            <v>-30000</v>
          </cell>
          <cell r="G70">
            <v>0</v>
          </cell>
          <cell r="I70">
            <v>0</v>
          </cell>
        </row>
        <row r="71">
          <cell r="C71">
            <v>90100</v>
          </cell>
          <cell r="D71">
            <v>20190.89</v>
          </cell>
          <cell r="G71">
            <v>29905.69</v>
          </cell>
          <cell r="I71">
            <v>29905.69</v>
          </cell>
        </row>
        <row r="72">
          <cell r="C72">
            <v>3000</v>
          </cell>
          <cell r="D72">
            <v>0</v>
          </cell>
          <cell r="G72">
            <v>0</v>
          </cell>
          <cell r="I72">
            <v>0</v>
          </cell>
        </row>
        <row r="74">
          <cell r="C74">
            <v>540300</v>
          </cell>
          <cell r="D74">
            <v>-16240</v>
          </cell>
          <cell r="G74">
            <v>132865</v>
          </cell>
          <cell r="I74">
            <v>132865</v>
          </cell>
        </row>
        <row r="75">
          <cell r="C75">
            <v>216000</v>
          </cell>
          <cell r="D75">
            <v>-10465.51</v>
          </cell>
          <cell r="G75">
            <v>35969.870000000003</v>
          </cell>
          <cell r="I75">
            <v>35969.870000000003</v>
          </cell>
        </row>
        <row r="76">
          <cell r="C76">
            <v>338400</v>
          </cell>
          <cell r="D76">
            <v>-12050</v>
          </cell>
          <cell r="G76">
            <v>82514.94</v>
          </cell>
          <cell r="I76">
            <v>82514.94</v>
          </cell>
        </row>
        <row r="77">
          <cell r="C77">
            <v>0</v>
          </cell>
          <cell r="D77">
            <v>7250</v>
          </cell>
          <cell r="G77">
            <v>4306</v>
          </cell>
          <cell r="I77">
            <v>4306</v>
          </cell>
        </row>
        <row r="78">
          <cell r="C78">
            <v>30000</v>
          </cell>
          <cell r="D78">
            <v>0</v>
          </cell>
          <cell r="G78">
            <v>0</v>
          </cell>
          <cell r="I78">
            <v>0</v>
          </cell>
        </row>
        <row r="79">
          <cell r="C79">
            <v>5028708</v>
          </cell>
          <cell r="D79">
            <v>0</v>
          </cell>
          <cell r="G79">
            <v>1945999</v>
          </cell>
          <cell r="I79">
            <v>1945999</v>
          </cell>
        </row>
        <row r="80">
          <cell r="C80">
            <v>216000</v>
          </cell>
          <cell r="D80">
            <v>0</v>
          </cell>
          <cell r="G80">
            <v>48587.88</v>
          </cell>
          <cell r="I80">
            <v>48587.88</v>
          </cell>
        </row>
        <row r="81">
          <cell r="C81">
            <v>154440</v>
          </cell>
          <cell r="D81">
            <v>0</v>
          </cell>
          <cell r="G81">
            <v>0</v>
          </cell>
          <cell r="I81">
            <v>0</v>
          </cell>
        </row>
        <row r="82">
          <cell r="C82">
            <v>3432834</v>
          </cell>
          <cell r="D82">
            <v>0</v>
          </cell>
          <cell r="G82">
            <v>1095333.3400000001</v>
          </cell>
          <cell r="I82">
            <v>1095333.3400000001</v>
          </cell>
        </row>
        <row r="83">
          <cell r="C83">
            <v>265167</v>
          </cell>
          <cell r="D83">
            <v>0</v>
          </cell>
          <cell r="G83">
            <v>102316.67</v>
          </cell>
          <cell r="I83">
            <v>102316.67</v>
          </cell>
        </row>
        <row r="84">
          <cell r="C84">
            <v>831334</v>
          </cell>
          <cell r="D84">
            <v>0</v>
          </cell>
          <cell r="G84">
            <v>290000</v>
          </cell>
          <cell r="I84">
            <v>290000</v>
          </cell>
        </row>
        <row r="85">
          <cell r="C85">
            <v>660834</v>
          </cell>
          <cell r="D85">
            <v>0</v>
          </cell>
          <cell r="G85">
            <v>209062.5</v>
          </cell>
          <cell r="I85">
            <v>209062.5</v>
          </cell>
        </row>
        <row r="86">
          <cell r="C86">
            <v>140600</v>
          </cell>
          <cell r="D86">
            <v>-13863.87</v>
          </cell>
          <cell r="G86">
            <v>14770.28</v>
          </cell>
          <cell r="I86">
            <v>14770.28</v>
          </cell>
        </row>
        <row r="87">
          <cell r="C87">
            <v>480000</v>
          </cell>
          <cell r="D87">
            <v>0</v>
          </cell>
          <cell r="G87">
            <v>169914.95</v>
          </cell>
          <cell r="I87">
            <v>169914.95</v>
          </cell>
        </row>
        <row r="88">
          <cell r="C88">
            <v>8000</v>
          </cell>
          <cell r="D88">
            <v>-1017.4</v>
          </cell>
          <cell r="G88">
            <v>0</v>
          </cell>
          <cell r="I88">
            <v>0</v>
          </cell>
        </row>
        <row r="89">
          <cell r="C89">
            <v>400000</v>
          </cell>
          <cell r="D89">
            <v>0</v>
          </cell>
          <cell r="G89">
            <v>144236.42000000001</v>
          </cell>
          <cell r="I89">
            <v>144236.42000000001</v>
          </cell>
        </row>
        <row r="90">
          <cell r="C90">
            <v>47000</v>
          </cell>
          <cell r="D90">
            <v>-11500</v>
          </cell>
          <cell r="G90">
            <v>0</v>
          </cell>
          <cell r="I90">
            <v>0</v>
          </cell>
        </row>
        <row r="91">
          <cell r="C91">
            <v>302620</v>
          </cell>
          <cell r="D91">
            <v>2855</v>
          </cell>
          <cell r="G91">
            <v>31921.89</v>
          </cell>
          <cell r="I91">
            <v>31921.89</v>
          </cell>
        </row>
        <row r="92">
          <cell r="C92">
            <v>115400</v>
          </cell>
          <cell r="D92">
            <v>98095</v>
          </cell>
          <cell r="G92">
            <v>134170</v>
          </cell>
          <cell r="I92">
            <v>134170</v>
          </cell>
        </row>
        <row r="93">
          <cell r="C93">
            <v>89840</v>
          </cell>
          <cell r="D93">
            <v>-4840</v>
          </cell>
          <cell r="G93">
            <v>5475.2</v>
          </cell>
          <cell r="I93">
            <v>5475.2</v>
          </cell>
        </row>
        <row r="94">
          <cell r="C94">
            <v>227320</v>
          </cell>
          <cell r="D94">
            <v>-42462.6</v>
          </cell>
          <cell r="G94">
            <v>9353.2000000000007</v>
          </cell>
          <cell r="I94">
            <v>9353.2000000000007</v>
          </cell>
        </row>
        <row r="95">
          <cell r="C95">
            <v>420300</v>
          </cell>
          <cell r="D95">
            <v>25825</v>
          </cell>
          <cell r="G95">
            <v>136798.99</v>
          </cell>
          <cell r="I95">
            <v>136798.99</v>
          </cell>
        </row>
        <row r="96">
          <cell r="C96">
            <v>520760</v>
          </cell>
          <cell r="D96">
            <v>-6480.89</v>
          </cell>
          <cell r="G96">
            <v>140115.9</v>
          </cell>
          <cell r="I96">
            <v>140115.9</v>
          </cell>
        </row>
        <row r="97">
          <cell r="C97">
            <v>25200</v>
          </cell>
          <cell r="D97">
            <v>-800</v>
          </cell>
          <cell r="G97">
            <v>0</v>
          </cell>
          <cell r="I97">
            <v>0</v>
          </cell>
        </row>
        <row r="98">
          <cell r="C98">
            <v>18400</v>
          </cell>
          <cell r="D98">
            <v>430</v>
          </cell>
          <cell r="G98">
            <v>1727</v>
          </cell>
          <cell r="I98">
            <v>1727</v>
          </cell>
        </row>
        <row r="99">
          <cell r="C99">
            <v>187200</v>
          </cell>
          <cell r="D99">
            <v>-37238.46</v>
          </cell>
          <cell r="G99">
            <v>36832.720000000001</v>
          </cell>
          <cell r="I99">
            <v>36832.720000000001</v>
          </cell>
        </row>
        <row r="100">
          <cell r="C100">
            <v>17400</v>
          </cell>
          <cell r="D100">
            <v>0</v>
          </cell>
          <cell r="G100">
            <v>118</v>
          </cell>
          <cell r="I100">
            <v>118</v>
          </cell>
        </row>
        <row r="101">
          <cell r="C101">
            <v>846000</v>
          </cell>
          <cell r="D101">
            <v>60138.07</v>
          </cell>
          <cell r="G101">
            <v>325554.13</v>
          </cell>
          <cell r="I101">
            <v>325554.13</v>
          </cell>
        </row>
        <row r="102">
          <cell r="C102">
            <v>977000</v>
          </cell>
          <cell r="D102">
            <v>230467.63</v>
          </cell>
          <cell r="G102">
            <v>508391.1</v>
          </cell>
          <cell r="I102">
            <v>508391.1</v>
          </cell>
        </row>
        <row r="104">
          <cell r="C104">
            <v>1554600</v>
          </cell>
          <cell r="D104">
            <v>0</v>
          </cell>
          <cell r="G104">
            <v>577200</v>
          </cell>
          <cell r="I104">
            <v>577200</v>
          </cell>
        </row>
        <row r="105">
          <cell r="C105">
            <v>14325800</v>
          </cell>
          <cell r="D105">
            <v>0</v>
          </cell>
          <cell r="G105">
            <v>4902559</v>
          </cell>
          <cell r="I105">
            <v>4902559</v>
          </cell>
        </row>
        <row r="106">
          <cell r="C106">
            <v>840000</v>
          </cell>
          <cell r="D106">
            <v>0</v>
          </cell>
          <cell r="G106">
            <v>275000</v>
          </cell>
          <cell r="I106">
            <v>275000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J93" sqref="C93:J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5" t="s">
        <v>0</v>
      </c>
      <c r="C2" s="16"/>
      <c r="D2" s="16"/>
      <c r="E2" s="16"/>
      <c r="F2" s="16"/>
      <c r="G2" s="16"/>
      <c r="H2" s="16"/>
      <c r="I2" s="17"/>
    </row>
    <row r="3" spans="2:9" ht="18" customHeight="1" x14ac:dyDescent="0.25">
      <c r="B3" s="18" t="s">
        <v>1</v>
      </c>
      <c r="C3" s="19"/>
      <c r="D3" s="19"/>
      <c r="E3" s="19"/>
      <c r="F3" s="19"/>
      <c r="G3" s="19"/>
      <c r="H3" s="19"/>
      <c r="I3" s="20"/>
    </row>
    <row r="4" spans="2:9" ht="18" customHeight="1" x14ac:dyDescent="0.25">
      <c r="B4" s="18" t="s">
        <v>2</v>
      </c>
      <c r="C4" s="19"/>
      <c r="D4" s="19"/>
      <c r="E4" s="19"/>
      <c r="F4" s="19"/>
      <c r="G4" s="19"/>
      <c r="H4" s="19"/>
      <c r="I4" s="20"/>
    </row>
    <row r="5" spans="2:9" ht="18" customHeight="1" x14ac:dyDescent="0.25">
      <c r="B5" s="18" t="s">
        <v>3</v>
      </c>
      <c r="C5" s="19"/>
      <c r="D5" s="19"/>
      <c r="E5" s="19"/>
      <c r="F5" s="19"/>
      <c r="G5" s="19"/>
      <c r="H5" s="19"/>
      <c r="I5" s="20"/>
    </row>
    <row r="6" spans="2:9" ht="18" customHeight="1" thickBot="1" x14ac:dyDescent="0.3">
      <c r="B6" s="21" t="s">
        <v>4</v>
      </c>
      <c r="C6" s="22"/>
      <c r="D6" s="22"/>
      <c r="E6" s="22"/>
      <c r="F6" s="22"/>
      <c r="G6" s="22"/>
      <c r="H6" s="22"/>
      <c r="I6" s="23"/>
    </row>
    <row r="7" spans="2:9" ht="15.75" thickBot="1" x14ac:dyDescent="0.3">
      <c r="B7" s="24" t="s">
        <v>5</v>
      </c>
      <c r="C7" s="25"/>
      <c r="D7" s="30" t="s">
        <v>6</v>
      </c>
      <c r="E7" s="31"/>
      <c r="F7" s="31"/>
      <c r="G7" s="31"/>
      <c r="H7" s="32"/>
      <c r="I7" s="33" t="s">
        <v>7</v>
      </c>
    </row>
    <row r="8" spans="2:9" ht="30.75" thickBot="1" x14ac:dyDescent="0.3">
      <c r="B8" s="26"/>
      <c r="C8" s="27"/>
      <c r="D8" s="1" t="s">
        <v>8</v>
      </c>
      <c r="E8" s="1" t="s">
        <v>9</v>
      </c>
      <c r="F8" s="1" t="s">
        <v>10</v>
      </c>
      <c r="G8" s="1" t="s">
        <v>11</v>
      </c>
      <c r="H8" s="1" t="s">
        <v>12</v>
      </c>
      <c r="I8" s="34"/>
    </row>
    <row r="9" spans="2:9" ht="15.75" thickBot="1" x14ac:dyDescent="0.3">
      <c r="B9" s="28"/>
      <c r="C9" s="29"/>
      <c r="D9" s="1">
        <v>1</v>
      </c>
      <c r="E9" s="1">
        <v>2</v>
      </c>
      <c r="F9" s="1" t="s">
        <v>13</v>
      </c>
      <c r="G9" s="1">
        <v>4</v>
      </c>
      <c r="H9" s="1">
        <v>5</v>
      </c>
      <c r="I9" s="1" t="s">
        <v>14</v>
      </c>
    </row>
    <row r="10" spans="2:9" ht="15" customHeight="1" x14ac:dyDescent="0.25">
      <c r="B10" s="13" t="s">
        <v>15</v>
      </c>
      <c r="C10" s="14"/>
      <c r="D10" s="2">
        <f>SUM(D11:D17)</f>
        <v>47361933.000000007</v>
      </c>
      <c r="E10" s="2">
        <f>SUM(E11:E17)</f>
        <v>0</v>
      </c>
      <c r="F10" s="2">
        <f t="shared" ref="F10:I10" si="0">SUM(F11:F17)</f>
        <v>47361933</v>
      </c>
      <c r="G10" s="2">
        <f t="shared" si="0"/>
        <v>18867076.75</v>
      </c>
      <c r="H10" s="2">
        <f t="shared" si="0"/>
        <v>18867076.75</v>
      </c>
      <c r="I10" s="2">
        <f t="shared" si="0"/>
        <v>28494856.250000004</v>
      </c>
    </row>
    <row r="11" spans="2:9" ht="15" customHeight="1" x14ac:dyDescent="0.25">
      <c r="B11" s="3"/>
      <c r="C11" s="4" t="s">
        <v>16</v>
      </c>
      <c r="D11" s="5">
        <f>'[1]EDO. FINAN. MAYO (5)'!C8</f>
        <v>15484833.720000001</v>
      </c>
      <c r="E11" s="5">
        <f>'[1]EDO. FINAN. MAYO (5)'!D8</f>
        <v>0</v>
      </c>
      <c r="F11" s="5">
        <f>D11+E11</f>
        <v>15484833.720000001</v>
      </c>
      <c r="G11" s="5">
        <f>'[1]EDO. FINAN. MAYO (5)'!G8</f>
        <v>6465712.0599999996</v>
      </c>
      <c r="H11" s="5">
        <f>'[1]EDO. FINAN. MAYO (5)'!I8</f>
        <v>6465712.0599999996</v>
      </c>
      <c r="I11" s="6">
        <f>+F11-G11</f>
        <v>9019121.6600000001</v>
      </c>
    </row>
    <row r="12" spans="2:9" ht="15" customHeight="1" x14ac:dyDescent="0.25">
      <c r="B12" s="3"/>
      <c r="C12" s="4" t="s">
        <v>17</v>
      </c>
      <c r="D12" s="5">
        <f>'[1]EDO. FINAN. MAYO (5)'!C9</f>
        <v>0</v>
      </c>
      <c r="E12" s="5">
        <f>'[1]EDO. FINAN. MAYO (5)'!D9</f>
        <v>645000</v>
      </c>
      <c r="F12" s="5">
        <f t="shared" ref="F12:F27" si="1">D12+E12</f>
        <v>645000</v>
      </c>
      <c r="G12" s="5">
        <f>'[1]EDO. FINAN. MAYO (5)'!G9</f>
        <v>645000</v>
      </c>
      <c r="H12" s="5">
        <f>'[1]EDO. FINAN. MAYO (5)'!I9</f>
        <v>645000</v>
      </c>
      <c r="I12" s="6">
        <f t="shared" ref="I12:I75" si="2">+F12-G12</f>
        <v>0</v>
      </c>
    </row>
    <row r="13" spans="2:9" ht="15" customHeight="1" x14ac:dyDescent="0.25">
      <c r="B13" s="3"/>
      <c r="C13" s="4" t="s">
        <v>18</v>
      </c>
      <c r="D13" s="5">
        <f>'[1]EDO. FINAN. MAYO (5)'!C10+'[1]EDO. FINAN. MAYO (5)'!C11+'[1]EDO. FINAN. MAYO (5)'!C12</f>
        <v>3604590.67</v>
      </c>
      <c r="E13" s="5">
        <f>'[1]EDO. FINAN. MAYO (5)'!D10+'[1]EDO. FINAN. MAYO (5)'!D11+'[1]EDO. FINAN. MAYO (5)'!D12</f>
        <v>-145476.73000000001</v>
      </c>
      <c r="F13" s="5">
        <f t="shared" si="1"/>
        <v>3459113.94</v>
      </c>
      <c r="G13" s="5">
        <f>'[1]EDO. FINAN. MAYO (5)'!G10+'[1]EDO. FINAN. MAYO (5)'!G11+'[1]EDO. FINAN. MAYO (5)'!G12</f>
        <v>1716504.38</v>
      </c>
      <c r="H13" s="5">
        <f>'[1]EDO. FINAN. MAYO (5)'!I10+'[1]EDO. FINAN. MAYO (5)'!I11+'[1]EDO. FINAN. MAYO (5)'!I12</f>
        <v>1716504.38</v>
      </c>
      <c r="I13" s="6">
        <f t="shared" si="2"/>
        <v>1742609.56</v>
      </c>
    </row>
    <row r="14" spans="2:9" ht="15" customHeight="1" x14ac:dyDescent="0.25">
      <c r="B14" s="3"/>
      <c r="C14" s="4" t="s">
        <v>19</v>
      </c>
      <c r="D14" s="5">
        <f>'[1]EDO. FINAN. MAYO (5)'!C13+'[1]EDO. FINAN. MAYO (5)'!C14+'[1]EDO. FINAN. MAYO (5)'!C15+'[1]EDO. FINAN. MAYO (5)'!C16+'[1]EDO. FINAN. MAYO (5)'!C17+'[1]EDO. FINAN. MAYO (5)'!C18+'[1]EDO. FINAN. MAYO (5)'!C19</f>
        <v>5211428.4099999992</v>
      </c>
      <c r="E14" s="5">
        <f>'[1]EDO. FINAN. MAYO (5)'!D13+'[1]EDO. FINAN. MAYO (5)'!D14+'[1]EDO. FINAN. MAYO (5)'!D15+'[1]EDO. FINAN. MAYO (5)'!D16+'[1]EDO. FINAN. MAYO (5)'!D17+'[1]EDO. FINAN. MAYO (5)'!D18+'[1]EDO. FINAN. MAYO (5)'!D19</f>
        <v>82313.84</v>
      </c>
      <c r="F14" s="5">
        <f t="shared" si="1"/>
        <v>5293742.2499999991</v>
      </c>
      <c r="G14" s="5">
        <f>'[1]EDO. FINAN. MAYO (5)'!G13+'[1]EDO. FINAN. MAYO (5)'!G14+'[1]EDO. FINAN. MAYO (5)'!G15+'[1]EDO. FINAN. MAYO (5)'!G16+'[1]EDO. FINAN. MAYO (5)'!G17+'[1]EDO. FINAN. MAYO (5)'!G18+'[1]EDO. FINAN. MAYO (5)'!G19</f>
        <v>2259073.0499999998</v>
      </c>
      <c r="H14" s="5">
        <f>'[1]EDO. FINAN. MAYO (5)'!I13+'[1]EDO. FINAN. MAYO (5)'!I14+'[1]EDO. FINAN. MAYO (5)'!I15+'[1]EDO. FINAN. MAYO (5)'!I16+'[1]EDO. FINAN. MAYO (5)'!I17+'[1]EDO. FINAN. MAYO (5)'!I18+'[1]EDO. FINAN. MAYO (5)'!I19</f>
        <v>2259073.0499999998</v>
      </c>
      <c r="I14" s="6">
        <f t="shared" si="2"/>
        <v>3034669.1999999993</v>
      </c>
    </row>
    <row r="15" spans="2:9" ht="15" customHeight="1" x14ac:dyDescent="0.25">
      <c r="B15" s="3"/>
      <c r="C15" s="4" t="s">
        <v>20</v>
      </c>
      <c r="D15" s="5">
        <f>'[1]EDO. FINAN. MAYO (5)'!C20+'[1]EDO. FINAN. MAYO (5)'!C21+'[1]EDO. FINAN. MAYO (5)'!C22+'[1]EDO. FINAN. MAYO (5)'!C23+'[1]EDO. FINAN. MAYO (5)'!C24+'[1]EDO. FINAN. MAYO (5)'!C25+'[1]EDO. FINAN. MAYO (5)'!C26+'[1]EDO. FINAN. MAYO (5)'!C27+'[1]EDO. FINAN. MAYO (5)'!C28+'[1]EDO. FINAN. MAYO (5)'!C29+'[1]EDO. FINAN. MAYO (5)'!C30+'[1]EDO. FINAN. MAYO (5)'!C31+'[1]EDO. FINAN. MAYO (5)'!C32+'[1]EDO. FINAN. MAYO (5)'!C33+'[1]EDO. FINAN. MAYO (5)'!C34+'[1]EDO. FINAN. MAYO (5)'!C35+'[1]EDO. FINAN. MAYO (5)'!C36+'[1]EDO. FINAN. MAYO (5)'!C37+'[1]EDO. FINAN. MAYO (5)'!C38+'[1]EDO. FINAN. MAYO (5)'!C39+'[1]EDO. FINAN. MAYO (5)'!C40+'[1]EDO. FINAN. MAYO (5)'!C41+'[1]EDO. FINAN. MAYO (5)'!C42+'[1]EDO. FINAN. MAYO (5)'!C43+'[1]EDO. FINAN. MAYO (5)'!C44+'[1]EDO. FINAN. MAYO (5)'!C45+'[1]EDO. FINAN. MAYO (5)'!C46+'[1]EDO. FINAN. MAYO (5)'!C47+'[1]EDO. FINAN. MAYO (5)'!C48+'[1]EDO. FINAN. MAYO (5)'!C49+'[1]EDO. FINAN. MAYO (5)'!C50</f>
        <v>22616465.190000005</v>
      </c>
      <c r="E15" s="5">
        <f>'[1]EDO. FINAN. MAYO (5)'!D20+'[1]EDO. FINAN. MAYO (5)'!D21+'[1]EDO. FINAN. MAYO (5)'!D22+'[1]EDO. FINAN. MAYO (5)'!D23+'[1]EDO. FINAN. MAYO (5)'!D24+'[1]EDO. FINAN. MAYO (5)'!D25+'[1]EDO. FINAN. MAYO (5)'!D26+'[1]EDO. FINAN. MAYO (5)'!D27+'[1]EDO. FINAN. MAYO (5)'!D28+'[1]EDO. FINAN. MAYO (5)'!D29+'[1]EDO. FINAN. MAYO (5)'!D30+'[1]EDO. FINAN. MAYO (5)'!D31+'[1]EDO. FINAN. MAYO (5)'!D32+'[1]EDO. FINAN. MAYO (5)'!D33+'[1]EDO. FINAN. MAYO (5)'!D34+'[1]EDO. FINAN. MAYO (5)'!D35+'[1]EDO. FINAN. MAYO (5)'!D36+'[1]EDO. FINAN. MAYO (5)'!D37+'[1]EDO. FINAN. MAYO (5)'!D38+'[1]EDO. FINAN. MAYO (5)'!D39+'[1]EDO. FINAN. MAYO (5)'!D40+'[1]EDO. FINAN. MAYO (5)'!D41+'[1]EDO. FINAN. MAYO (5)'!D42+'[1]EDO. FINAN. MAYO (5)'!D43+'[1]EDO. FINAN. MAYO (5)'!D44+'[1]EDO. FINAN. MAYO (5)'!D45+'[1]EDO. FINAN. MAYO (5)'!D46+'[1]EDO. FINAN. MAYO (5)'!D47+'[1]EDO. FINAN. MAYO (5)'!D48+'[1]EDO. FINAN. MAYO (5)'!D49+'[1]EDO. FINAN. MAYO (5)'!D50</f>
        <v>-445973.9</v>
      </c>
      <c r="F15" s="5">
        <f t="shared" si="1"/>
        <v>22170491.290000007</v>
      </c>
      <c r="G15" s="5">
        <f>'[1]EDO. FINAN. MAYO (5)'!G20+'[1]EDO. FINAN. MAYO (5)'!G21+'[1]EDO. FINAN. MAYO (5)'!G22+'[1]EDO. FINAN. MAYO (5)'!G23+'[1]EDO. FINAN. MAYO (5)'!G24+'[1]EDO. FINAN. MAYO (5)'!G25+'[1]EDO. FINAN. MAYO (5)'!G26+'[1]EDO. FINAN. MAYO (5)'!G27+'[1]EDO. FINAN. MAYO (5)'!G28+'[1]EDO. FINAN. MAYO (5)'!G29+'[1]EDO. FINAN. MAYO (5)'!G30+'[1]EDO. FINAN. MAYO (5)'!G31+'[1]EDO. FINAN. MAYO (5)'!G32+'[1]EDO. FINAN. MAYO (5)'!G33+'[1]EDO. FINAN. MAYO (5)'!G34+'[1]EDO. FINAN. MAYO (5)'!G35+'[1]EDO. FINAN. MAYO (5)'!G36+'[1]EDO. FINAN. MAYO (5)'!G37+'[1]EDO. FINAN. MAYO (5)'!G38+'[1]EDO. FINAN. MAYO (5)'!G39+'[1]EDO. FINAN. MAYO (5)'!G40+'[1]EDO. FINAN. MAYO (5)'!G41+'[1]EDO. FINAN. MAYO (5)'!G42+'[1]EDO. FINAN. MAYO (5)'!G43+'[1]EDO. FINAN. MAYO (5)'!G44+'[1]EDO. FINAN. MAYO (5)'!G45+'[1]EDO. FINAN. MAYO (5)'!G46+'[1]EDO. FINAN. MAYO (5)'!G47+'[1]EDO. FINAN. MAYO (5)'!G48+'[1]EDO. FINAN. MAYO (5)'!G49+'[1]EDO. FINAN. MAYO (5)'!G50</f>
        <v>7780787.2600000007</v>
      </c>
      <c r="H15" s="5">
        <f>'[1]EDO. FINAN. MAYO (5)'!I20+'[1]EDO. FINAN. MAYO (5)'!I21+'[1]EDO. FINAN. MAYO (5)'!I22+'[1]EDO. FINAN. MAYO (5)'!I23+'[1]EDO. FINAN. MAYO (5)'!I24+'[1]EDO. FINAN. MAYO (5)'!I25+'[1]EDO. FINAN. MAYO (5)'!I26+'[1]EDO. FINAN. MAYO (5)'!I27+'[1]EDO. FINAN. MAYO (5)'!I28+'[1]EDO. FINAN. MAYO (5)'!I29+'[1]EDO. FINAN. MAYO (5)'!I30+'[1]EDO. FINAN. MAYO (5)'!I31+'[1]EDO. FINAN. MAYO (5)'!I32+'[1]EDO. FINAN. MAYO (5)'!I33+'[1]EDO. FINAN. MAYO (5)'!I34+'[1]EDO. FINAN. MAYO (5)'!I35+'[1]EDO. FINAN. MAYO (5)'!I36+'[1]EDO. FINAN. MAYO (5)'!I37+'[1]EDO. FINAN. MAYO (5)'!I38+'[1]EDO. FINAN. MAYO (5)'!I39+'[1]EDO. FINAN. MAYO (5)'!I40+'[1]EDO. FINAN. MAYO (5)'!I41+'[1]EDO. FINAN. MAYO (5)'!I42+'[1]EDO. FINAN. MAYO (5)'!I43+'[1]EDO. FINAN. MAYO (5)'!I44+'[1]EDO. FINAN. MAYO (5)'!I45+'[1]EDO. FINAN. MAYO (5)'!I46+'[1]EDO. FINAN. MAYO (5)'!I47+'[1]EDO. FINAN. MAYO (5)'!I48+'[1]EDO. FINAN. MAYO (5)'!I49+'[1]EDO. FINAN. MAYO (5)'!I50</f>
        <v>7780787.2600000007</v>
      </c>
      <c r="I15" s="6">
        <f t="shared" si="2"/>
        <v>14389704.030000005</v>
      </c>
    </row>
    <row r="16" spans="2:9" ht="15" customHeight="1" x14ac:dyDescent="0.25">
      <c r="B16" s="3"/>
      <c r="C16" s="4" t="s">
        <v>21</v>
      </c>
      <c r="D16" s="5">
        <v>0</v>
      </c>
      <c r="E16" s="5">
        <v>0</v>
      </c>
      <c r="F16" s="5">
        <f>D16+E16</f>
        <v>0</v>
      </c>
      <c r="G16" s="5">
        <v>0</v>
      </c>
      <c r="H16" s="5">
        <v>0</v>
      </c>
      <c r="I16" s="6">
        <f t="shared" si="2"/>
        <v>0</v>
      </c>
    </row>
    <row r="17" spans="2:9" ht="15" customHeight="1" x14ac:dyDescent="0.25">
      <c r="B17" s="3"/>
      <c r="C17" s="4" t="s">
        <v>22</v>
      </c>
      <c r="D17" s="5">
        <f>'[1]EDO. FINAN. MAYO (5)'!C51+'[1]EDO. FINAN. MAYO (5)'!C52</f>
        <v>444615.01</v>
      </c>
      <c r="E17" s="5">
        <f>'[1]EDO. FINAN. MAYO (5)'!D51+'[1]EDO. FINAN. MAYO (5)'!D52</f>
        <v>-135863.21</v>
      </c>
      <c r="F17" s="5">
        <f t="shared" si="1"/>
        <v>308751.80000000005</v>
      </c>
      <c r="G17" s="5">
        <f>'[1]EDO. FINAN. MAYO (5)'!G51+'[1]EDO. FINAN. MAYO (5)'!G52</f>
        <v>0</v>
      </c>
      <c r="H17" s="5">
        <f>'[1]EDO. FINAN. MAYO (5)'!I51+'[1]EDO. FINAN. MAYO (5)'!I52</f>
        <v>0</v>
      </c>
      <c r="I17" s="6">
        <f t="shared" si="2"/>
        <v>308751.80000000005</v>
      </c>
    </row>
    <row r="18" spans="2:9" ht="15" customHeight="1" x14ac:dyDescent="0.25">
      <c r="B18" s="11" t="s">
        <v>23</v>
      </c>
      <c r="C18" s="12"/>
      <c r="D18" s="2">
        <f>SUM(D19:D27)</f>
        <v>6424721</v>
      </c>
      <c r="E18" s="2">
        <f t="shared" ref="E18:I18" si="3">SUM(E19:E27)</f>
        <v>-150128.87</v>
      </c>
      <c r="F18" s="2">
        <f t="shared" si="3"/>
        <v>6274592.1299999999</v>
      </c>
      <c r="G18" s="2">
        <f t="shared" si="3"/>
        <v>1432458.6900000002</v>
      </c>
      <c r="H18" s="2">
        <f t="shared" si="3"/>
        <v>1431558.8500000003</v>
      </c>
      <c r="I18" s="2">
        <f t="shared" si="3"/>
        <v>4842133.4399999995</v>
      </c>
    </row>
    <row r="19" spans="2:9" ht="15" customHeight="1" x14ac:dyDescent="0.25">
      <c r="B19" s="3"/>
      <c r="C19" s="4" t="s">
        <v>24</v>
      </c>
      <c r="D19" s="5">
        <f>'[1]EDO. FINAN. MAYO (5)'!C54+'[1]EDO. FINAN. MAYO (5)'!C55+'[1]EDO. FINAN. MAYO (5)'!C56+'[1]EDO. FINAN. MAYO (5)'!C57+'[1]EDO. FINAN. MAYO (5)'!C58</f>
        <v>1737500</v>
      </c>
      <c r="E19" s="5">
        <f>'[1]EDO. FINAN. MAYO (5)'!D54+'[1]EDO. FINAN. MAYO (5)'!D55+'[1]EDO. FINAN. MAYO (5)'!D56+'[1]EDO. FINAN. MAYO (5)'!D57+'[1]EDO. FINAN. MAYO (5)'!D58</f>
        <v>-88703.86</v>
      </c>
      <c r="F19" s="5">
        <f>D19+E19</f>
        <v>1648796.14</v>
      </c>
      <c r="G19" s="5">
        <f>'[1]EDO. FINAN. MAYO (5)'!G54+'[1]EDO. FINAN. MAYO (5)'!G55+'[1]EDO. FINAN. MAYO (5)'!G56+'[1]EDO. FINAN. MAYO (5)'!G57+'[1]EDO. FINAN. MAYO (5)'!G58</f>
        <v>140562.03</v>
      </c>
      <c r="H19" s="5">
        <f>'[1]EDO. FINAN. MAYO (5)'!I54+'[1]EDO. FINAN. MAYO (5)'!I55+'[1]EDO. FINAN. MAYO (5)'!I56+'[1]EDO. FINAN. MAYO (5)'!I57+'[1]EDO. FINAN. MAYO (5)'!I58</f>
        <v>140562.03</v>
      </c>
      <c r="I19" s="6">
        <f t="shared" si="2"/>
        <v>1508234.1099999999</v>
      </c>
    </row>
    <row r="20" spans="2:9" ht="15" customHeight="1" x14ac:dyDescent="0.25">
      <c r="B20" s="3"/>
      <c r="C20" s="4" t="s">
        <v>25</v>
      </c>
      <c r="D20" s="5">
        <f>'[1]EDO. FINAN. MAYO (5)'!C59</f>
        <v>88280</v>
      </c>
      <c r="E20" s="5">
        <f>'[1]EDO. FINAN. MAYO (5)'!D59</f>
        <v>3259</v>
      </c>
      <c r="F20" s="5">
        <f t="shared" si="1"/>
        <v>91539</v>
      </c>
      <c r="G20" s="5">
        <f>'[1]EDO. FINAN. MAYO (5)'!G59</f>
        <v>24534.2</v>
      </c>
      <c r="H20" s="5">
        <f>'[1]EDO. FINAN. MAYO (5)'!I59</f>
        <v>24534.2</v>
      </c>
      <c r="I20" s="6">
        <f t="shared" si="2"/>
        <v>67004.800000000003</v>
      </c>
    </row>
    <row r="21" spans="2:9" ht="15" customHeight="1" x14ac:dyDescent="0.25">
      <c r="B21" s="3"/>
      <c r="C21" s="4" t="s">
        <v>26</v>
      </c>
      <c r="D21" s="5">
        <v>0</v>
      </c>
      <c r="E21" s="5">
        <v>0</v>
      </c>
      <c r="F21" s="5">
        <f t="shared" si="1"/>
        <v>0</v>
      </c>
      <c r="G21" s="5">
        <v>0</v>
      </c>
      <c r="H21" s="5">
        <v>0</v>
      </c>
      <c r="I21" s="6">
        <f t="shared" si="2"/>
        <v>0</v>
      </c>
    </row>
    <row r="22" spans="2:9" ht="15" customHeight="1" x14ac:dyDescent="0.25">
      <c r="B22" s="3"/>
      <c r="C22" s="4" t="s">
        <v>27</v>
      </c>
      <c r="D22" s="5">
        <f>'[1]EDO. FINAN. MAYO (5)'!C60+'[1]EDO. FINAN. MAYO (5)'!C61+'[1]EDO. FINAN. MAYO (5)'!C62</f>
        <v>210540</v>
      </c>
      <c r="E22" s="5">
        <f>'[1]EDO. FINAN. MAYO (5)'!D60+'[1]EDO. FINAN. MAYO (5)'!D61+'[1]EDO. FINAN. MAYO (5)'!D62</f>
        <v>-21782.54</v>
      </c>
      <c r="F22" s="5">
        <f t="shared" si="1"/>
        <v>188757.46</v>
      </c>
      <c r="G22" s="5">
        <f>'[1]EDO. FINAN. MAYO (5)'!G60+'[1]EDO. FINAN. MAYO (5)'!G61+'[1]EDO. FINAN. MAYO (5)'!G62</f>
        <v>20898.63</v>
      </c>
      <c r="H22" s="5">
        <f>'[1]EDO. FINAN. MAYO (5)'!I60+'[1]EDO. FINAN. MAYO (5)'!I61+'[1]EDO. FINAN. MAYO (5)'!I62</f>
        <v>19998.79</v>
      </c>
      <c r="I22" s="6">
        <f t="shared" si="2"/>
        <v>167858.83</v>
      </c>
    </row>
    <row r="23" spans="2:9" ht="15" customHeight="1" x14ac:dyDescent="0.25">
      <c r="B23" s="3"/>
      <c r="C23" s="4" t="s">
        <v>28</v>
      </c>
      <c r="D23" s="5">
        <f>'[1]EDO. FINAN. MAYO (5)'!C63</f>
        <v>0</v>
      </c>
      <c r="E23" s="5">
        <f>'[1]EDO. FINAN. MAYO (5)'!D63</f>
        <v>1695</v>
      </c>
      <c r="F23" s="5">
        <f t="shared" si="1"/>
        <v>1695</v>
      </c>
      <c r="G23" s="5">
        <f>'[1]EDO. FINAN. MAYO (5)'!G63</f>
        <v>1689.6</v>
      </c>
      <c r="H23" s="5">
        <f>'[1]EDO. FINAN. MAYO (5)'!I63</f>
        <v>1689.6</v>
      </c>
      <c r="I23" s="6">
        <f t="shared" si="2"/>
        <v>5.4000000000000909</v>
      </c>
    </row>
    <row r="24" spans="2:9" ht="15" customHeight="1" x14ac:dyDescent="0.25">
      <c r="B24" s="3"/>
      <c r="C24" s="4" t="s">
        <v>29</v>
      </c>
      <c r="D24" s="5">
        <f>'[1]EDO. FINAN. MAYO (5)'!C64</f>
        <v>3888881</v>
      </c>
      <c r="E24" s="5">
        <f>'[1]EDO. FINAN. MAYO (5)'!D64</f>
        <v>33422.620000000003</v>
      </c>
      <c r="F24" s="5">
        <f t="shared" si="1"/>
        <v>3922303.62</v>
      </c>
      <c r="G24" s="5">
        <f>'[1]EDO. FINAN. MAYO (5)'!G64</f>
        <v>1208372.83</v>
      </c>
      <c r="H24" s="5">
        <f>'[1]EDO. FINAN. MAYO (5)'!I64</f>
        <v>1208372.83</v>
      </c>
      <c r="I24" s="6">
        <f t="shared" si="2"/>
        <v>2713930.79</v>
      </c>
    </row>
    <row r="25" spans="2:9" ht="15" customHeight="1" x14ac:dyDescent="0.25">
      <c r="B25" s="3"/>
      <c r="C25" s="4" t="s">
        <v>30</v>
      </c>
      <c r="D25" s="5">
        <f>'[1]EDO. FINAN. MAYO (5)'!C65+'[1]EDO. FINAN. MAYO (5)'!C66</f>
        <v>226300</v>
      </c>
      <c r="E25" s="5">
        <f>'[1]EDO. FINAN. MAYO (5)'!D65+'[1]EDO. FINAN. MAYO (5)'!D66</f>
        <v>-67709.98</v>
      </c>
      <c r="F25" s="5">
        <f t="shared" si="1"/>
        <v>158590.02000000002</v>
      </c>
      <c r="G25" s="5">
        <f>'[1]EDO. FINAN. MAYO (5)'!G65+'[1]EDO. FINAN. MAYO (5)'!G66</f>
        <v>5789.03</v>
      </c>
      <c r="H25" s="5">
        <f>'[1]EDO. FINAN. MAYO (5)'!I65+'[1]EDO. FINAN. MAYO (5)'!I66</f>
        <v>5789.03</v>
      </c>
      <c r="I25" s="6">
        <f t="shared" si="2"/>
        <v>152800.99000000002</v>
      </c>
    </row>
    <row r="26" spans="2:9" ht="15" customHeight="1" x14ac:dyDescent="0.25">
      <c r="B26" s="3"/>
      <c r="C26" s="4" t="s">
        <v>31</v>
      </c>
      <c r="D26" s="5">
        <v>0</v>
      </c>
      <c r="E26" s="5">
        <v>0</v>
      </c>
      <c r="F26" s="5">
        <f t="shared" si="1"/>
        <v>0</v>
      </c>
      <c r="G26" s="5">
        <v>0</v>
      </c>
      <c r="H26" s="5">
        <v>0</v>
      </c>
      <c r="I26" s="6">
        <f t="shared" si="2"/>
        <v>0</v>
      </c>
    </row>
    <row r="27" spans="2:9" ht="15" customHeight="1" x14ac:dyDescent="0.25">
      <c r="B27" s="3"/>
      <c r="C27" s="4" t="s">
        <v>32</v>
      </c>
      <c r="D27" s="5">
        <f>'[1]EDO. FINAN. MAYO (5)'!C67+'[1]EDO. FINAN. MAYO (5)'!C68+'[1]EDO. FINAN. MAYO (5)'!C69+'[1]EDO. FINAN. MAYO (5)'!C70+'[1]EDO. FINAN. MAYO (5)'!C71+'[1]EDO. FINAN. MAYO (5)'!C72</f>
        <v>273220</v>
      </c>
      <c r="E27" s="5">
        <f>'[1]EDO. FINAN. MAYO (5)'!D67+'[1]EDO. FINAN. MAYO (5)'!D68+'[1]EDO. FINAN. MAYO (5)'!D69+'[1]EDO. FINAN. MAYO (5)'!D70+'[1]EDO. FINAN. MAYO (5)'!D71+'[1]EDO. FINAN. MAYO (5)'!D72</f>
        <v>-10309.11</v>
      </c>
      <c r="F27" s="5">
        <f t="shared" si="1"/>
        <v>262910.89</v>
      </c>
      <c r="G27" s="5">
        <f>'[1]EDO. FINAN. MAYO (5)'!G67+'[1]EDO. FINAN. MAYO (5)'!G68+'[1]EDO. FINAN. MAYO (5)'!G69+'[1]EDO. FINAN. MAYO (5)'!G70+'[1]EDO. FINAN. MAYO (5)'!G71+'[1]EDO. FINAN. MAYO (5)'!G72</f>
        <v>30612.37</v>
      </c>
      <c r="H27" s="5">
        <f>'[1]EDO. FINAN. MAYO (5)'!I67+'[1]EDO. FINAN. MAYO (5)'!I68+'[1]EDO. FINAN. MAYO (5)'!I69+'[1]EDO. FINAN. MAYO (5)'!I70+'[1]EDO. FINAN. MAYO (5)'!I71+'[1]EDO. FINAN. MAYO (5)'!I72</f>
        <v>30612.37</v>
      </c>
      <c r="I27" s="6">
        <f t="shared" si="2"/>
        <v>232298.52000000002</v>
      </c>
    </row>
    <row r="28" spans="2:9" ht="15" customHeight="1" x14ac:dyDescent="0.25">
      <c r="B28" s="11" t="s">
        <v>33</v>
      </c>
      <c r="C28" s="12"/>
      <c r="D28" s="2">
        <f>SUM(D29:D37)</f>
        <v>16537057</v>
      </c>
      <c r="E28" s="2">
        <f t="shared" ref="E28:I28" si="4">SUM(E29:E37)</f>
        <v>268101.96999999997</v>
      </c>
      <c r="F28" s="2">
        <f t="shared" si="4"/>
        <v>16805158.969999999</v>
      </c>
      <c r="G28" s="2">
        <f t="shared" si="4"/>
        <v>5606334.9799999986</v>
      </c>
      <c r="H28" s="2">
        <f t="shared" si="4"/>
        <v>5606334.9799999986</v>
      </c>
      <c r="I28" s="2">
        <f t="shared" si="4"/>
        <v>11198823.99</v>
      </c>
    </row>
    <row r="29" spans="2:9" ht="15" customHeight="1" x14ac:dyDescent="0.25">
      <c r="B29" s="3"/>
      <c r="C29" s="4" t="s">
        <v>34</v>
      </c>
      <c r="D29" s="5">
        <f>'[1]EDO. FINAN. MAYO (5)'!C74+'[1]EDO. FINAN. MAYO (5)'!C75+'[1]EDO. FINAN. MAYO (5)'!C76+'[1]EDO. FINAN. MAYO (5)'!C77+'[1]EDO. FINAN. MAYO (5)'!C78</f>
        <v>1124700</v>
      </c>
      <c r="E29" s="5">
        <f>'[1]EDO. FINAN. MAYO (5)'!D74+'[1]EDO. FINAN. MAYO (5)'!D75+'[1]EDO. FINAN. MAYO (5)'!D76+'[1]EDO. FINAN. MAYO (5)'!D77+'[1]EDO. FINAN. MAYO (5)'!D78</f>
        <v>-31505.510000000002</v>
      </c>
      <c r="F29" s="5">
        <f t="shared" ref="F29:F81" si="5">D29+E29</f>
        <v>1093194.49</v>
      </c>
      <c r="G29" s="5">
        <f>'[1]EDO. FINAN. MAYO (5)'!G74+'[1]EDO. FINAN. MAYO (5)'!G75+'[1]EDO. FINAN. MAYO (5)'!G76+'[1]EDO. FINAN. MAYO (5)'!G77+'[1]EDO. FINAN. MAYO (5)'!G78</f>
        <v>255655.81</v>
      </c>
      <c r="H29" s="5">
        <f>'[1]EDO. FINAN. MAYO (5)'!I74+'[1]EDO. FINAN. MAYO (5)'!I75+'[1]EDO. FINAN. MAYO (5)'!I76+'[1]EDO. FINAN. MAYO (5)'!I77+'[1]EDO. FINAN. MAYO (5)'!I78</f>
        <v>255655.81</v>
      </c>
      <c r="I29" s="6">
        <f t="shared" si="2"/>
        <v>837538.67999999993</v>
      </c>
    </row>
    <row r="30" spans="2:9" ht="15" customHeight="1" x14ac:dyDescent="0.25">
      <c r="B30" s="3"/>
      <c r="C30" s="4" t="s">
        <v>35</v>
      </c>
      <c r="D30" s="5">
        <f>'[1]EDO. FINAN. MAYO (5)'!C79+'[1]EDO. FINAN. MAYO (5)'!C80+'[1]EDO. FINAN. MAYO (5)'!C81</f>
        <v>5399148</v>
      </c>
      <c r="E30" s="5">
        <f>'[1]EDO. FINAN. MAYO (5)'!D79+'[1]EDO. FINAN. MAYO (5)'!D80+'[1]EDO. FINAN. MAYO (5)'!D81</f>
        <v>0</v>
      </c>
      <c r="F30" s="5">
        <f t="shared" si="5"/>
        <v>5399148</v>
      </c>
      <c r="G30" s="5">
        <f>'[1]EDO. FINAN. MAYO (5)'!G79+'[1]EDO. FINAN. MAYO (5)'!G80+'[1]EDO. FINAN. MAYO (5)'!G81</f>
        <v>1994586.88</v>
      </c>
      <c r="H30" s="5">
        <f>'[1]EDO. FINAN. MAYO (5)'!I79+'[1]EDO. FINAN. MAYO (5)'!I80+'[1]EDO. FINAN. MAYO (5)'!I81</f>
        <v>1994586.88</v>
      </c>
      <c r="I30" s="6">
        <f t="shared" si="2"/>
        <v>3404561.12</v>
      </c>
    </row>
    <row r="31" spans="2:9" ht="15" customHeight="1" x14ac:dyDescent="0.25">
      <c r="B31" s="3"/>
      <c r="C31" s="4" t="s">
        <v>36</v>
      </c>
      <c r="D31" s="5">
        <f>'[1]EDO. FINAN. MAYO (5)'!C82+'[1]EDO. FINAN. MAYO (5)'!C83+'[1]EDO. FINAN. MAYO (5)'!C84+'[1]EDO. FINAN. MAYO (5)'!C85+'[1]EDO. FINAN. MAYO (5)'!C86+'[1]EDO. FINAN. MAYO (5)'!C87</f>
        <v>5810769</v>
      </c>
      <c r="E31" s="5">
        <f>'[1]EDO. FINAN. MAYO (5)'!D82+'[1]EDO. FINAN. MAYO (5)'!D83+'[1]EDO. FINAN. MAYO (5)'!D84+'[1]EDO. FINAN. MAYO (5)'!D85+'[1]EDO. FINAN. MAYO (5)'!D86+'[1]EDO. FINAN. MAYO (5)'!D87</f>
        <v>-13863.87</v>
      </c>
      <c r="F31" s="5">
        <f t="shared" si="5"/>
        <v>5796905.1299999999</v>
      </c>
      <c r="G31" s="5">
        <f>'[1]EDO. FINAN. MAYO (5)'!G82+'[1]EDO. FINAN. MAYO (5)'!G83+'[1]EDO. FINAN. MAYO (5)'!G84+'[1]EDO. FINAN. MAYO (5)'!G85+'[1]EDO. FINAN. MAYO (5)'!G86+'[1]EDO. FINAN. MAYO (5)'!G87</f>
        <v>1881397.74</v>
      </c>
      <c r="H31" s="5">
        <f>'[1]EDO. FINAN. MAYO (5)'!I82+'[1]EDO. FINAN. MAYO (5)'!I83+'[1]EDO. FINAN. MAYO (5)'!I84+'[1]EDO. FINAN. MAYO (5)'!I85+'[1]EDO. FINAN. MAYO (5)'!I86+'[1]EDO. FINAN. MAYO (5)'!I87</f>
        <v>1881397.74</v>
      </c>
      <c r="I31" s="6">
        <f t="shared" si="2"/>
        <v>3915507.3899999997</v>
      </c>
    </row>
    <row r="32" spans="2:9" ht="15" customHeight="1" x14ac:dyDescent="0.25">
      <c r="B32" s="3"/>
      <c r="C32" s="4" t="s">
        <v>37</v>
      </c>
      <c r="D32" s="5">
        <f>'[1]EDO. FINAN. MAYO (5)'!C88+'[1]EDO. FINAN. MAYO (5)'!C89+'[1]EDO. FINAN. MAYO (5)'!C90+'[1]EDO. FINAN. MAYO (5)'!C91</f>
        <v>757620</v>
      </c>
      <c r="E32" s="5">
        <f>'[1]EDO. FINAN. MAYO (5)'!D88+'[1]EDO. FINAN. MAYO (5)'!D89+'[1]EDO. FINAN. MAYO (5)'!D90+'[1]EDO. FINAN. MAYO (5)'!D91</f>
        <v>-9662.4</v>
      </c>
      <c r="F32" s="5">
        <f t="shared" si="5"/>
        <v>747957.6</v>
      </c>
      <c r="G32" s="5">
        <f>'[1]EDO. FINAN. MAYO (5)'!G88+'[1]EDO. FINAN. MAYO (5)'!G89+'[1]EDO. FINAN. MAYO (5)'!G90+'[1]EDO. FINAN. MAYO (5)'!G91</f>
        <v>176158.31</v>
      </c>
      <c r="H32" s="5">
        <f>'[1]EDO. FINAN. MAYO (5)'!I88+'[1]EDO. FINAN. MAYO (5)'!I89+'[1]EDO. FINAN. MAYO (5)'!I90+'[1]EDO. FINAN. MAYO (5)'!I91</f>
        <v>176158.31</v>
      </c>
      <c r="I32" s="6">
        <f t="shared" si="2"/>
        <v>571799.29</v>
      </c>
    </row>
    <row r="33" spans="2:9" ht="15" customHeight="1" x14ac:dyDescent="0.25">
      <c r="B33" s="3"/>
      <c r="C33" s="4" t="s">
        <v>38</v>
      </c>
      <c r="D33" s="5">
        <f>'[1]EDO. FINAN. MAYO (5)'!C92+'[1]EDO. FINAN. MAYO (5)'!C93+'[1]EDO. FINAN. MAYO (5)'!C94+'[1]EDO. FINAN. MAYO (5)'!C95+'[1]EDO. FINAN. MAYO (5)'!C96+'[1]EDO. FINAN. MAYO (5)'!C97</f>
        <v>1398820</v>
      </c>
      <c r="E33" s="5">
        <f>'[1]EDO. FINAN. MAYO (5)'!D92+'[1]EDO. FINAN. MAYO (5)'!D93+'[1]EDO. FINAN. MAYO (5)'!D94+'[1]EDO. FINAN. MAYO (5)'!D95+'[1]EDO. FINAN. MAYO (5)'!D96+'[1]EDO. FINAN. MAYO (5)'!D97</f>
        <v>69336.509999999995</v>
      </c>
      <c r="F33" s="5">
        <f t="shared" si="5"/>
        <v>1468156.51</v>
      </c>
      <c r="G33" s="5">
        <f>'[1]EDO. FINAN. MAYO (5)'!G92+'[1]EDO. FINAN. MAYO (5)'!G93+'[1]EDO. FINAN. MAYO (5)'!G94+'[1]EDO. FINAN. MAYO (5)'!G95+'[1]EDO. FINAN. MAYO (5)'!G96+'[1]EDO. FINAN. MAYO (5)'!G97</f>
        <v>425913.29000000004</v>
      </c>
      <c r="H33" s="5">
        <f>'[1]EDO. FINAN. MAYO (5)'!I92+'[1]EDO. FINAN. MAYO (5)'!I93+'[1]EDO. FINAN. MAYO (5)'!I94+'[1]EDO. FINAN. MAYO (5)'!I95+'[1]EDO. FINAN. MAYO (5)'!I96+'[1]EDO. FINAN. MAYO (5)'!I97</f>
        <v>425913.29000000004</v>
      </c>
      <c r="I33" s="6">
        <f t="shared" si="2"/>
        <v>1042243.22</v>
      </c>
    </row>
    <row r="34" spans="2:9" ht="15" customHeight="1" x14ac:dyDescent="0.25">
      <c r="B34" s="3"/>
      <c r="C34" s="4" t="s">
        <v>39</v>
      </c>
      <c r="D34" s="5">
        <v>0</v>
      </c>
      <c r="E34" s="5">
        <v>0</v>
      </c>
      <c r="F34" s="5">
        <f t="shared" si="5"/>
        <v>0</v>
      </c>
      <c r="G34" s="5">
        <v>0</v>
      </c>
      <c r="H34" s="5">
        <v>0</v>
      </c>
      <c r="I34" s="6">
        <f t="shared" si="2"/>
        <v>0</v>
      </c>
    </row>
    <row r="35" spans="2:9" ht="15" customHeight="1" x14ac:dyDescent="0.25">
      <c r="B35" s="3"/>
      <c r="C35" s="4" t="s">
        <v>40</v>
      </c>
      <c r="D35" s="5">
        <f>'[1]EDO. FINAN. MAYO (5)'!C98+'[1]EDO. FINAN. MAYO (5)'!C99+'[1]EDO. FINAN. MAYO (5)'!C100+'[1]EDO. FINAN. MAYO (5)'!C101</f>
        <v>1069000</v>
      </c>
      <c r="E35" s="5">
        <f>'[1]EDO. FINAN. MAYO (5)'!D98+'[1]EDO. FINAN. MAYO (5)'!D99+'[1]EDO. FINAN. MAYO (5)'!D100+'[1]EDO. FINAN. MAYO (5)'!D101</f>
        <v>23329.61</v>
      </c>
      <c r="F35" s="5">
        <f t="shared" si="5"/>
        <v>1092329.6100000001</v>
      </c>
      <c r="G35" s="5">
        <f>'[1]EDO. FINAN. MAYO (5)'!G98+'[1]EDO. FINAN. MAYO (5)'!G99+'[1]EDO. FINAN. MAYO (5)'!G100+'[1]EDO. FINAN. MAYO (5)'!G101</f>
        <v>364231.85</v>
      </c>
      <c r="H35" s="5">
        <f>'[1]EDO. FINAN. MAYO (5)'!I98+'[1]EDO. FINAN. MAYO (5)'!I99+'[1]EDO. FINAN. MAYO (5)'!I100+'[1]EDO. FINAN. MAYO (5)'!I101</f>
        <v>364231.85</v>
      </c>
      <c r="I35" s="6">
        <f t="shared" si="2"/>
        <v>728097.76000000013</v>
      </c>
    </row>
    <row r="36" spans="2:9" ht="15" customHeight="1" x14ac:dyDescent="0.25">
      <c r="B36" s="3"/>
      <c r="C36" s="4" t="s">
        <v>41</v>
      </c>
      <c r="D36" s="5">
        <f>'[1]EDO. FINAN. MAYO (5)'!C102</f>
        <v>977000</v>
      </c>
      <c r="E36" s="5">
        <f>'[1]EDO. FINAN. MAYO (5)'!D102</f>
        <v>230467.63</v>
      </c>
      <c r="F36" s="5">
        <f t="shared" si="5"/>
        <v>1207467.6299999999</v>
      </c>
      <c r="G36" s="5">
        <f>'[1]EDO. FINAN. MAYO (5)'!G102</f>
        <v>508391.1</v>
      </c>
      <c r="H36" s="5">
        <f>'[1]EDO. FINAN. MAYO (5)'!I102</f>
        <v>508391.1</v>
      </c>
      <c r="I36" s="6">
        <f t="shared" si="2"/>
        <v>699076.52999999991</v>
      </c>
    </row>
    <row r="37" spans="2:9" ht="15" customHeight="1" x14ac:dyDescent="0.25">
      <c r="B37" s="3"/>
      <c r="C37" s="4" t="s">
        <v>42</v>
      </c>
      <c r="D37" s="5">
        <v>0</v>
      </c>
      <c r="E37" s="5">
        <v>0</v>
      </c>
      <c r="F37" s="5">
        <f t="shared" si="5"/>
        <v>0</v>
      </c>
      <c r="G37" s="5">
        <v>0</v>
      </c>
      <c r="H37" s="5">
        <v>0</v>
      </c>
      <c r="I37" s="6">
        <f t="shared" si="2"/>
        <v>0</v>
      </c>
    </row>
    <row r="38" spans="2:9" ht="15" customHeight="1" x14ac:dyDescent="0.25">
      <c r="B38" s="11" t="s">
        <v>43</v>
      </c>
      <c r="C38" s="12"/>
      <c r="D38" s="2">
        <f>SUM(D39:D47)</f>
        <v>16720400</v>
      </c>
      <c r="E38" s="2">
        <f t="shared" ref="E38:I38" si="6">SUM(E39:E47)</f>
        <v>0</v>
      </c>
      <c r="F38" s="2">
        <f t="shared" si="6"/>
        <v>16720400</v>
      </c>
      <c r="G38" s="2">
        <f t="shared" si="6"/>
        <v>5754759</v>
      </c>
      <c r="H38" s="2">
        <f t="shared" si="6"/>
        <v>5754759</v>
      </c>
      <c r="I38" s="2">
        <f t="shared" si="6"/>
        <v>10965641</v>
      </c>
    </row>
    <row r="39" spans="2:9" ht="15" customHeight="1" x14ac:dyDescent="0.25">
      <c r="B39" s="3"/>
      <c r="C39" s="4" t="s">
        <v>44</v>
      </c>
      <c r="D39" s="5">
        <v>0</v>
      </c>
      <c r="E39" s="5">
        <v>0</v>
      </c>
      <c r="F39" s="5">
        <f t="shared" si="5"/>
        <v>0</v>
      </c>
      <c r="G39" s="5">
        <v>0</v>
      </c>
      <c r="H39" s="5">
        <v>0</v>
      </c>
      <c r="I39" s="6">
        <f t="shared" si="2"/>
        <v>0</v>
      </c>
    </row>
    <row r="40" spans="2:9" ht="15" customHeight="1" x14ac:dyDescent="0.25">
      <c r="B40" s="3"/>
      <c r="C40" s="4" t="s">
        <v>45</v>
      </c>
      <c r="D40" s="5">
        <v>0</v>
      </c>
      <c r="E40" s="5">
        <v>0</v>
      </c>
      <c r="F40" s="5">
        <f t="shared" si="5"/>
        <v>0</v>
      </c>
      <c r="G40" s="5">
        <v>0</v>
      </c>
      <c r="H40" s="5">
        <v>0</v>
      </c>
      <c r="I40" s="6">
        <f t="shared" si="2"/>
        <v>0</v>
      </c>
    </row>
    <row r="41" spans="2:9" ht="15" customHeight="1" x14ac:dyDescent="0.25">
      <c r="B41" s="3"/>
      <c r="C41" s="4" t="s">
        <v>46</v>
      </c>
      <c r="D41" s="5">
        <v>0</v>
      </c>
      <c r="E41" s="5">
        <v>0</v>
      </c>
      <c r="F41" s="5">
        <f t="shared" si="5"/>
        <v>0</v>
      </c>
      <c r="G41" s="5">
        <v>0</v>
      </c>
      <c r="H41" s="5">
        <v>0</v>
      </c>
      <c r="I41" s="6">
        <f t="shared" si="2"/>
        <v>0</v>
      </c>
    </row>
    <row r="42" spans="2:9" ht="15" customHeight="1" x14ac:dyDescent="0.25">
      <c r="B42" s="3"/>
      <c r="C42" s="4" t="s">
        <v>47</v>
      </c>
      <c r="D42" s="5">
        <f>'[1]EDO. FINAN. MAYO (5)'!C104+'[1]EDO. FINAN. MAYO (5)'!C105+'[1]EDO. FINAN. MAYO (5)'!C106</f>
        <v>16720400</v>
      </c>
      <c r="E42" s="5">
        <f>'[1]EDO. FINAN. MAYO (5)'!D104+'[1]EDO. FINAN. MAYO (5)'!D105+'[1]EDO. FINAN. MAYO (5)'!D106</f>
        <v>0</v>
      </c>
      <c r="F42" s="5">
        <f t="shared" si="5"/>
        <v>16720400</v>
      </c>
      <c r="G42" s="5">
        <f>'[1]EDO. FINAN. MAYO (5)'!G104+'[1]EDO. FINAN. MAYO (5)'!G105+'[1]EDO. FINAN. MAYO (5)'!G106</f>
        <v>5754759</v>
      </c>
      <c r="H42" s="5">
        <f>'[1]EDO. FINAN. MAYO (5)'!I104+'[1]EDO. FINAN. MAYO (5)'!I105+'[1]EDO. FINAN. MAYO (5)'!I106</f>
        <v>5754759</v>
      </c>
      <c r="I42" s="6">
        <f t="shared" si="2"/>
        <v>10965641</v>
      </c>
    </row>
    <row r="43" spans="2:9" ht="15" customHeight="1" x14ac:dyDescent="0.25">
      <c r="B43" s="3"/>
      <c r="C43" s="4" t="s">
        <v>48</v>
      </c>
      <c r="D43" s="5">
        <v>0</v>
      </c>
      <c r="E43" s="5">
        <v>0</v>
      </c>
      <c r="F43" s="5">
        <f t="shared" si="5"/>
        <v>0</v>
      </c>
      <c r="G43" s="5">
        <v>0</v>
      </c>
      <c r="H43" s="5">
        <v>0</v>
      </c>
      <c r="I43" s="6">
        <f t="shared" si="2"/>
        <v>0</v>
      </c>
    </row>
    <row r="44" spans="2:9" ht="15" customHeight="1" x14ac:dyDescent="0.25">
      <c r="B44" s="3"/>
      <c r="C44" s="4" t="s">
        <v>49</v>
      </c>
      <c r="D44" s="5">
        <v>0</v>
      </c>
      <c r="E44" s="5">
        <v>0</v>
      </c>
      <c r="F44" s="5">
        <f t="shared" si="5"/>
        <v>0</v>
      </c>
      <c r="G44" s="5">
        <v>0</v>
      </c>
      <c r="H44" s="5">
        <v>0</v>
      </c>
      <c r="I44" s="6">
        <f t="shared" si="2"/>
        <v>0</v>
      </c>
    </row>
    <row r="45" spans="2:9" ht="15" customHeight="1" x14ac:dyDescent="0.25">
      <c r="B45" s="3"/>
      <c r="C45" s="4" t="s">
        <v>50</v>
      </c>
      <c r="D45" s="5">
        <v>0</v>
      </c>
      <c r="E45" s="5">
        <v>0</v>
      </c>
      <c r="F45" s="5">
        <f t="shared" si="5"/>
        <v>0</v>
      </c>
      <c r="G45" s="5">
        <v>0</v>
      </c>
      <c r="H45" s="5">
        <v>0</v>
      </c>
      <c r="I45" s="6">
        <f t="shared" si="2"/>
        <v>0</v>
      </c>
    </row>
    <row r="46" spans="2:9" ht="15" customHeight="1" x14ac:dyDescent="0.25">
      <c r="B46" s="3"/>
      <c r="C46" s="4" t="s">
        <v>51</v>
      </c>
      <c r="D46" s="5">
        <v>0</v>
      </c>
      <c r="E46" s="5">
        <v>0</v>
      </c>
      <c r="F46" s="5">
        <f t="shared" si="5"/>
        <v>0</v>
      </c>
      <c r="G46" s="5">
        <v>0</v>
      </c>
      <c r="H46" s="5">
        <v>0</v>
      </c>
      <c r="I46" s="6">
        <f t="shared" si="2"/>
        <v>0</v>
      </c>
    </row>
    <row r="47" spans="2:9" ht="15" customHeight="1" x14ac:dyDescent="0.25">
      <c r="B47" s="3"/>
      <c r="C47" s="4" t="s">
        <v>52</v>
      </c>
      <c r="D47" s="5">
        <v>0</v>
      </c>
      <c r="E47" s="5">
        <v>0</v>
      </c>
      <c r="F47" s="5">
        <f t="shared" si="5"/>
        <v>0</v>
      </c>
      <c r="G47" s="5">
        <v>0</v>
      </c>
      <c r="H47" s="5">
        <v>0</v>
      </c>
      <c r="I47" s="6">
        <f t="shared" si="2"/>
        <v>0</v>
      </c>
    </row>
    <row r="48" spans="2:9" ht="15" customHeight="1" x14ac:dyDescent="0.25">
      <c r="B48" s="11" t="s">
        <v>53</v>
      </c>
      <c r="C48" s="12"/>
      <c r="D48" s="2">
        <f>SUM(D49:D57)</f>
        <v>0</v>
      </c>
      <c r="E48" s="2">
        <f t="shared" ref="E48:I48" si="7">SUM(E49:E57)</f>
        <v>0</v>
      </c>
      <c r="F48" s="2">
        <f t="shared" si="7"/>
        <v>0</v>
      </c>
      <c r="G48" s="2">
        <f t="shared" si="7"/>
        <v>0</v>
      </c>
      <c r="H48" s="2">
        <f t="shared" si="7"/>
        <v>0</v>
      </c>
      <c r="I48" s="2">
        <f t="shared" si="7"/>
        <v>0</v>
      </c>
    </row>
    <row r="49" spans="2:9" ht="15" customHeight="1" x14ac:dyDescent="0.25">
      <c r="B49" s="3"/>
      <c r="C49" s="4" t="s">
        <v>54</v>
      </c>
      <c r="D49" s="5">
        <v>0</v>
      </c>
      <c r="E49" s="5">
        <v>0</v>
      </c>
      <c r="F49" s="5">
        <f t="shared" si="5"/>
        <v>0</v>
      </c>
      <c r="G49" s="5">
        <v>0</v>
      </c>
      <c r="H49" s="5">
        <v>0</v>
      </c>
      <c r="I49" s="6">
        <f t="shared" si="2"/>
        <v>0</v>
      </c>
    </row>
    <row r="50" spans="2:9" ht="15" customHeight="1" x14ac:dyDescent="0.25">
      <c r="B50" s="3"/>
      <c r="C50" s="4" t="s">
        <v>55</v>
      </c>
      <c r="D50" s="5">
        <v>0</v>
      </c>
      <c r="E50" s="5">
        <v>0</v>
      </c>
      <c r="F50" s="5">
        <f t="shared" si="5"/>
        <v>0</v>
      </c>
      <c r="G50" s="5">
        <v>0</v>
      </c>
      <c r="H50" s="5">
        <v>0</v>
      </c>
      <c r="I50" s="6">
        <f t="shared" si="2"/>
        <v>0</v>
      </c>
    </row>
    <row r="51" spans="2:9" ht="15" customHeight="1" x14ac:dyDescent="0.25">
      <c r="B51" s="3"/>
      <c r="C51" s="4" t="s">
        <v>56</v>
      </c>
      <c r="D51" s="5">
        <v>0</v>
      </c>
      <c r="E51" s="5">
        <v>0</v>
      </c>
      <c r="F51" s="5">
        <f t="shared" si="5"/>
        <v>0</v>
      </c>
      <c r="G51" s="5">
        <v>0</v>
      </c>
      <c r="H51" s="5">
        <v>0</v>
      </c>
      <c r="I51" s="6">
        <f t="shared" si="2"/>
        <v>0</v>
      </c>
    </row>
    <row r="52" spans="2:9" ht="15" customHeight="1" x14ac:dyDescent="0.25">
      <c r="B52" s="3"/>
      <c r="C52" s="4" t="s">
        <v>57</v>
      </c>
      <c r="D52" s="5">
        <v>0</v>
      </c>
      <c r="E52" s="5">
        <v>0</v>
      </c>
      <c r="F52" s="5">
        <f t="shared" si="5"/>
        <v>0</v>
      </c>
      <c r="G52" s="5">
        <v>0</v>
      </c>
      <c r="H52" s="5">
        <v>0</v>
      </c>
      <c r="I52" s="6">
        <f t="shared" si="2"/>
        <v>0</v>
      </c>
    </row>
    <row r="53" spans="2:9" ht="15" customHeight="1" x14ac:dyDescent="0.25">
      <c r="B53" s="3"/>
      <c r="C53" s="4" t="s">
        <v>58</v>
      </c>
      <c r="D53" s="5">
        <v>0</v>
      </c>
      <c r="E53" s="5">
        <v>0</v>
      </c>
      <c r="F53" s="5">
        <f t="shared" si="5"/>
        <v>0</v>
      </c>
      <c r="G53" s="5">
        <v>0</v>
      </c>
      <c r="H53" s="5">
        <v>0</v>
      </c>
      <c r="I53" s="6">
        <f t="shared" si="2"/>
        <v>0</v>
      </c>
    </row>
    <row r="54" spans="2:9" ht="15" customHeight="1" x14ac:dyDescent="0.25">
      <c r="B54" s="3"/>
      <c r="C54" s="4" t="s">
        <v>59</v>
      </c>
      <c r="D54" s="5">
        <v>0</v>
      </c>
      <c r="E54" s="5">
        <v>0</v>
      </c>
      <c r="F54" s="5">
        <f t="shared" si="5"/>
        <v>0</v>
      </c>
      <c r="G54" s="5">
        <v>0</v>
      </c>
      <c r="H54" s="5">
        <v>0</v>
      </c>
      <c r="I54" s="6">
        <f t="shared" si="2"/>
        <v>0</v>
      </c>
    </row>
    <row r="55" spans="2:9" ht="15" customHeight="1" x14ac:dyDescent="0.25">
      <c r="B55" s="3"/>
      <c r="C55" s="4" t="s">
        <v>60</v>
      </c>
      <c r="D55" s="5">
        <v>0</v>
      </c>
      <c r="E55" s="5">
        <v>0</v>
      </c>
      <c r="F55" s="5">
        <f t="shared" si="5"/>
        <v>0</v>
      </c>
      <c r="G55" s="5">
        <v>0</v>
      </c>
      <c r="H55" s="5">
        <v>0</v>
      </c>
      <c r="I55" s="6">
        <f t="shared" si="2"/>
        <v>0</v>
      </c>
    </row>
    <row r="56" spans="2:9" ht="15" customHeight="1" x14ac:dyDescent="0.25">
      <c r="B56" s="3"/>
      <c r="C56" s="4" t="s">
        <v>61</v>
      </c>
      <c r="D56" s="5">
        <v>0</v>
      </c>
      <c r="E56" s="5">
        <v>0</v>
      </c>
      <c r="F56" s="5">
        <f t="shared" si="5"/>
        <v>0</v>
      </c>
      <c r="G56" s="5">
        <v>0</v>
      </c>
      <c r="H56" s="5">
        <v>0</v>
      </c>
      <c r="I56" s="6">
        <f t="shared" si="2"/>
        <v>0</v>
      </c>
    </row>
    <row r="57" spans="2:9" ht="15" customHeight="1" x14ac:dyDescent="0.25">
      <c r="B57" s="3"/>
      <c r="C57" s="4" t="s">
        <v>62</v>
      </c>
      <c r="D57" s="5">
        <v>0</v>
      </c>
      <c r="E57" s="5">
        <v>0</v>
      </c>
      <c r="F57" s="5">
        <f t="shared" si="5"/>
        <v>0</v>
      </c>
      <c r="G57" s="5">
        <v>0</v>
      </c>
      <c r="H57" s="5">
        <v>0</v>
      </c>
      <c r="I57" s="6">
        <f t="shared" si="2"/>
        <v>0</v>
      </c>
    </row>
    <row r="58" spans="2:9" ht="15" customHeight="1" x14ac:dyDescent="0.25">
      <c r="B58" s="11" t="s">
        <v>63</v>
      </c>
      <c r="C58" s="12"/>
      <c r="D58" s="2">
        <f>SUM(D59:D61)</f>
        <v>0</v>
      </c>
      <c r="E58" s="2">
        <f t="shared" ref="E58:I58" si="8">SUM(E59:E61)</f>
        <v>0</v>
      </c>
      <c r="F58" s="2">
        <f t="shared" si="8"/>
        <v>0</v>
      </c>
      <c r="G58" s="2">
        <f t="shared" si="8"/>
        <v>0</v>
      </c>
      <c r="H58" s="2">
        <f t="shared" si="8"/>
        <v>0</v>
      </c>
      <c r="I58" s="2">
        <f t="shared" si="8"/>
        <v>0</v>
      </c>
    </row>
    <row r="59" spans="2:9" ht="15" customHeight="1" x14ac:dyDescent="0.25">
      <c r="B59" s="3"/>
      <c r="C59" s="4" t="s">
        <v>64</v>
      </c>
      <c r="D59" s="5">
        <v>0</v>
      </c>
      <c r="E59" s="5">
        <v>0</v>
      </c>
      <c r="F59" s="5">
        <f t="shared" si="5"/>
        <v>0</v>
      </c>
      <c r="G59" s="5">
        <v>0</v>
      </c>
      <c r="H59" s="5">
        <v>0</v>
      </c>
      <c r="I59" s="6">
        <f t="shared" si="2"/>
        <v>0</v>
      </c>
    </row>
    <row r="60" spans="2:9" ht="15" customHeight="1" x14ac:dyDescent="0.25">
      <c r="B60" s="3"/>
      <c r="C60" s="4" t="s">
        <v>65</v>
      </c>
      <c r="D60" s="5">
        <v>0</v>
      </c>
      <c r="E60" s="5">
        <v>0</v>
      </c>
      <c r="F60" s="5">
        <f t="shared" si="5"/>
        <v>0</v>
      </c>
      <c r="G60" s="5">
        <v>0</v>
      </c>
      <c r="H60" s="5">
        <v>0</v>
      </c>
      <c r="I60" s="6">
        <f t="shared" si="2"/>
        <v>0</v>
      </c>
    </row>
    <row r="61" spans="2:9" ht="15" customHeight="1" x14ac:dyDescent="0.25">
      <c r="B61" s="3"/>
      <c r="C61" s="4" t="s">
        <v>66</v>
      </c>
      <c r="D61" s="5">
        <v>0</v>
      </c>
      <c r="E61" s="5">
        <v>0</v>
      </c>
      <c r="F61" s="5">
        <f t="shared" si="5"/>
        <v>0</v>
      </c>
      <c r="G61" s="5">
        <v>0</v>
      </c>
      <c r="H61" s="5">
        <v>0</v>
      </c>
      <c r="I61" s="6">
        <f t="shared" si="2"/>
        <v>0</v>
      </c>
    </row>
    <row r="62" spans="2:9" ht="15" customHeight="1" x14ac:dyDescent="0.25">
      <c r="B62" s="11" t="s">
        <v>67</v>
      </c>
      <c r="C62" s="12"/>
      <c r="D62" s="2">
        <f>SUM(D63:D69)</f>
        <v>0</v>
      </c>
      <c r="E62" s="2">
        <f t="shared" ref="E62:I62" si="9">SUM(E63:E69)</f>
        <v>0</v>
      </c>
      <c r="F62" s="2">
        <f t="shared" si="9"/>
        <v>0</v>
      </c>
      <c r="G62" s="2">
        <f t="shared" si="9"/>
        <v>0</v>
      </c>
      <c r="H62" s="2">
        <f t="shared" si="9"/>
        <v>0</v>
      </c>
      <c r="I62" s="2">
        <f t="shared" si="9"/>
        <v>0</v>
      </c>
    </row>
    <row r="63" spans="2:9" ht="15" customHeight="1" x14ac:dyDescent="0.25">
      <c r="B63" s="3"/>
      <c r="C63" s="4" t="s">
        <v>68</v>
      </c>
      <c r="D63" s="5">
        <v>0</v>
      </c>
      <c r="E63" s="5">
        <v>0</v>
      </c>
      <c r="F63" s="5">
        <f t="shared" si="5"/>
        <v>0</v>
      </c>
      <c r="G63" s="5">
        <v>0</v>
      </c>
      <c r="H63" s="5">
        <v>0</v>
      </c>
      <c r="I63" s="6">
        <f t="shared" si="2"/>
        <v>0</v>
      </c>
    </row>
    <row r="64" spans="2:9" ht="15" customHeight="1" x14ac:dyDescent="0.25">
      <c r="B64" s="3"/>
      <c r="C64" s="4" t="s">
        <v>69</v>
      </c>
      <c r="D64" s="5">
        <v>0</v>
      </c>
      <c r="E64" s="5">
        <v>0</v>
      </c>
      <c r="F64" s="5">
        <f t="shared" si="5"/>
        <v>0</v>
      </c>
      <c r="G64" s="5">
        <v>0</v>
      </c>
      <c r="H64" s="5">
        <v>0</v>
      </c>
      <c r="I64" s="6">
        <f t="shared" si="2"/>
        <v>0</v>
      </c>
    </row>
    <row r="65" spans="2:9" ht="15" customHeight="1" x14ac:dyDescent="0.25">
      <c r="B65" s="3"/>
      <c r="C65" s="4" t="s">
        <v>70</v>
      </c>
      <c r="D65" s="5">
        <v>0</v>
      </c>
      <c r="E65" s="5">
        <v>0</v>
      </c>
      <c r="F65" s="5">
        <f t="shared" si="5"/>
        <v>0</v>
      </c>
      <c r="G65" s="5">
        <v>0</v>
      </c>
      <c r="H65" s="5">
        <v>0</v>
      </c>
      <c r="I65" s="6">
        <f t="shared" si="2"/>
        <v>0</v>
      </c>
    </row>
    <row r="66" spans="2:9" ht="15" customHeight="1" x14ac:dyDescent="0.25">
      <c r="B66" s="3"/>
      <c r="C66" s="4" t="s">
        <v>71</v>
      </c>
      <c r="D66" s="5">
        <v>0</v>
      </c>
      <c r="E66" s="5">
        <v>0</v>
      </c>
      <c r="F66" s="5">
        <f t="shared" si="5"/>
        <v>0</v>
      </c>
      <c r="G66" s="5">
        <v>0</v>
      </c>
      <c r="H66" s="5">
        <v>0</v>
      </c>
      <c r="I66" s="6">
        <f t="shared" si="2"/>
        <v>0</v>
      </c>
    </row>
    <row r="67" spans="2:9" ht="15" customHeight="1" x14ac:dyDescent="0.25">
      <c r="B67" s="3"/>
      <c r="C67" s="4" t="s">
        <v>72</v>
      </c>
      <c r="D67" s="5">
        <v>0</v>
      </c>
      <c r="E67" s="5">
        <v>0</v>
      </c>
      <c r="F67" s="5">
        <f t="shared" si="5"/>
        <v>0</v>
      </c>
      <c r="G67" s="5">
        <v>0</v>
      </c>
      <c r="H67" s="5">
        <v>0</v>
      </c>
      <c r="I67" s="6">
        <f t="shared" si="2"/>
        <v>0</v>
      </c>
    </row>
    <row r="68" spans="2:9" ht="15" customHeight="1" x14ac:dyDescent="0.25">
      <c r="B68" s="3"/>
      <c r="C68" s="4" t="s">
        <v>73</v>
      </c>
      <c r="D68" s="5">
        <v>0</v>
      </c>
      <c r="E68" s="5">
        <v>0</v>
      </c>
      <c r="F68" s="5">
        <f t="shared" si="5"/>
        <v>0</v>
      </c>
      <c r="G68" s="5">
        <v>0</v>
      </c>
      <c r="H68" s="5">
        <v>0</v>
      </c>
      <c r="I68" s="6">
        <f t="shared" si="2"/>
        <v>0</v>
      </c>
    </row>
    <row r="69" spans="2:9" ht="15" customHeight="1" x14ac:dyDescent="0.25">
      <c r="B69" s="3"/>
      <c r="C69" s="4" t="s">
        <v>74</v>
      </c>
      <c r="D69" s="5">
        <v>0</v>
      </c>
      <c r="E69" s="5">
        <v>0</v>
      </c>
      <c r="F69" s="5">
        <f t="shared" si="5"/>
        <v>0</v>
      </c>
      <c r="G69" s="5">
        <v>0</v>
      </c>
      <c r="H69" s="5">
        <v>0</v>
      </c>
      <c r="I69" s="6">
        <f t="shared" si="2"/>
        <v>0</v>
      </c>
    </row>
    <row r="70" spans="2:9" ht="15" customHeight="1" x14ac:dyDescent="0.25">
      <c r="B70" s="11" t="s">
        <v>75</v>
      </c>
      <c r="C70" s="12"/>
      <c r="D70" s="2">
        <f>SUM(D71:D73)</f>
        <v>0</v>
      </c>
      <c r="E70" s="2">
        <f t="shared" ref="E70:I70" si="10">SUM(E71:E73)</f>
        <v>0</v>
      </c>
      <c r="F70" s="2">
        <f t="shared" si="10"/>
        <v>0</v>
      </c>
      <c r="G70" s="2">
        <f t="shared" si="10"/>
        <v>0</v>
      </c>
      <c r="H70" s="2">
        <f t="shared" si="10"/>
        <v>0</v>
      </c>
      <c r="I70" s="2">
        <f t="shared" si="10"/>
        <v>0</v>
      </c>
    </row>
    <row r="71" spans="2:9" ht="15" customHeight="1" x14ac:dyDescent="0.25">
      <c r="B71" s="3"/>
      <c r="C71" s="4" t="s">
        <v>76</v>
      </c>
      <c r="D71" s="5">
        <v>0</v>
      </c>
      <c r="E71" s="5">
        <v>0</v>
      </c>
      <c r="F71" s="5">
        <f t="shared" si="5"/>
        <v>0</v>
      </c>
      <c r="G71" s="5">
        <v>0</v>
      </c>
      <c r="H71" s="5">
        <v>0</v>
      </c>
      <c r="I71" s="6">
        <f t="shared" si="2"/>
        <v>0</v>
      </c>
    </row>
    <row r="72" spans="2:9" ht="15" customHeight="1" x14ac:dyDescent="0.25">
      <c r="B72" s="3"/>
      <c r="C72" s="4" t="s">
        <v>77</v>
      </c>
      <c r="D72" s="5">
        <v>0</v>
      </c>
      <c r="E72" s="5">
        <v>0</v>
      </c>
      <c r="F72" s="5">
        <f t="shared" si="5"/>
        <v>0</v>
      </c>
      <c r="G72" s="5">
        <v>0</v>
      </c>
      <c r="H72" s="5">
        <v>0</v>
      </c>
      <c r="I72" s="6">
        <f t="shared" si="2"/>
        <v>0</v>
      </c>
    </row>
    <row r="73" spans="2:9" ht="15" customHeight="1" x14ac:dyDescent="0.25">
      <c r="B73" s="3"/>
      <c r="C73" s="4" t="s">
        <v>78</v>
      </c>
      <c r="D73" s="5">
        <v>0</v>
      </c>
      <c r="E73" s="5">
        <v>0</v>
      </c>
      <c r="F73" s="5">
        <f t="shared" si="5"/>
        <v>0</v>
      </c>
      <c r="G73" s="5">
        <v>0</v>
      </c>
      <c r="H73" s="5">
        <v>0</v>
      </c>
      <c r="I73" s="6">
        <f t="shared" si="2"/>
        <v>0</v>
      </c>
    </row>
    <row r="74" spans="2:9" ht="15" customHeight="1" x14ac:dyDescent="0.25">
      <c r="B74" s="11" t="s">
        <v>79</v>
      </c>
      <c r="C74" s="12"/>
      <c r="D74" s="2">
        <f>SUM(D75:D81)</f>
        <v>0</v>
      </c>
      <c r="E74" s="2">
        <f t="shared" ref="E74:I74" si="11">SUM(E75:E81)</f>
        <v>0</v>
      </c>
      <c r="F74" s="2">
        <f t="shared" si="11"/>
        <v>0</v>
      </c>
      <c r="G74" s="2">
        <f t="shared" si="11"/>
        <v>0</v>
      </c>
      <c r="H74" s="2">
        <f t="shared" si="11"/>
        <v>0</v>
      </c>
      <c r="I74" s="2">
        <f t="shared" si="11"/>
        <v>0</v>
      </c>
    </row>
    <row r="75" spans="2:9" ht="15" customHeight="1" x14ac:dyDescent="0.25">
      <c r="B75" s="3"/>
      <c r="C75" s="4" t="s">
        <v>80</v>
      </c>
      <c r="D75" s="5">
        <v>0</v>
      </c>
      <c r="E75" s="5">
        <v>0</v>
      </c>
      <c r="F75" s="5">
        <f t="shared" si="5"/>
        <v>0</v>
      </c>
      <c r="G75" s="5">
        <v>0</v>
      </c>
      <c r="H75" s="5">
        <v>0</v>
      </c>
      <c r="I75" s="6">
        <f t="shared" si="2"/>
        <v>0</v>
      </c>
    </row>
    <row r="76" spans="2:9" ht="15" customHeight="1" x14ac:dyDescent="0.25">
      <c r="B76" s="3"/>
      <c r="C76" s="4" t="s">
        <v>81</v>
      </c>
      <c r="D76" s="5">
        <v>0</v>
      </c>
      <c r="E76" s="5">
        <v>0</v>
      </c>
      <c r="F76" s="5">
        <f t="shared" si="5"/>
        <v>0</v>
      </c>
      <c r="G76" s="5">
        <v>0</v>
      </c>
      <c r="H76" s="5">
        <v>0</v>
      </c>
      <c r="I76" s="6">
        <f t="shared" ref="I76:I81" si="12">+F76-G76</f>
        <v>0</v>
      </c>
    </row>
    <row r="77" spans="2:9" ht="15" customHeight="1" x14ac:dyDescent="0.25">
      <c r="B77" s="3"/>
      <c r="C77" s="4" t="s">
        <v>82</v>
      </c>
      <c r="D77" s="5">
        <v>0</v>
      </c>
      <c r="E77" s="5">
        <v>0</v>
      </c>
      <c r="F77" s="5">
        <f t="shared" si="5"/>
        <v>0</v>
      </c>
      <c r="G77" s="5">
        <v>0</v>
      </c>
      <c r="H77" s="5">
        <v>0</v>
      </c>
      <c r="I77" s="6">
        <f t="shared" si="12"/>
        <v>0</v>
      </c>
    </row>
    <row r="78" spans="2:9" ht="15" customHeight="1" x14ac:dyDescent="0.25">
      <c r="B78" s="3"/>
      <c r="C78" s="4" t="s">
        <v>83</v>
      </c>
      <c r="D78" s="5">
        <v>0</v>
      </c>
      <c r="E78" s="5">
        <v>0</v>
      </c>
      <c r="F78" s="5">
        <f t="shared" si="5"/>
        <v>0</v>
      </c>
      <c r="G78" s="5">
        <v>0</v>
      </c>
      <c r="H78" s="5">
        <v>0</v>
      </c>
      <c r="I78" s="6">
        <f t="shared" si="12"/>
        <v>0</v>
      </c>
    </row>
    <row r="79" spans="2:9" ht="15" customHeight="1" x14ac:dyDescent="0.25">
      <c r="B79" s="3"/>
      <c r="C79" s="4" t="s">
        <v>84</v>
      </c>
      <c r="D79" s="5">
        <v>0</v>
      </c>
      <c r="E79" s="5">
        <v>0</v>
      </c>
      <c r="F79" s="5">
        <f t="shared" si="5"/>
        <v>0</v>
      </c>
      <c r="G79" s="5">
        <v>0</v>
      </c>
      <c r="H79" s="5">
        <v>0</v>
      </c>
      <c r="I79" s="6">
        <f t="shared" si="12"/>
        <v>0</v>
      </c>
    </row>
    <row r="80" spans="2:9" ht="15" customHeight="1" x14ac:dyDescent="0.25">
      <c r="B80" s="3"/>
      <c r="C80" s="4" t="s">
        <v>85</v>
      </c>
      <c r="D80" s="5">
        <v>0</v>
      </c>
      <c r="E80" s="5">
        <v>0</v>
      </c>
      <c r="F80" s="5">
        <f t="shared" si="5"/>
        <v>0</v>
      </c>
      <c r="G80" s="5">
        <v>0</v>
      </c>
      <c r="H80" s="5">
        <v>0</v>
      </c>
      <c r="I80" s="6">
        <f t="shared" si="12"/>
        <v>0</v>
      </c>
    </row>
    <row r="81" spans="2:9" ht="15" customHeight="1" thickBot="1" x14ac:dyDescent="0.3">
      <c r="B81" s="3"/>
      <c r="C81" s="4" t="s">
        <v>86</v>
      </c>
      <c r="D81" s="5">
        <v>0</v>
      </c>
      <c r="E81" s="5">
        <v>0</v>
      </c>
      <c r="F81" s="5">
        <f t="shared" si="5"/>
        <v>0</v>
      </c>
      <c r="G81" s="5">
        <v>0</v>
      </c>
      <c r="H81" s="5">
        <v>0</v>
      </c>
      <c r="I81" s="6">
        <f t="shared" si="12"/>
        <v>0</v>
      </c>
    </row>
    <row r="82" spans="2:9" ht="15" customHeight="1" thickBot="1" x14ac:dyDescent="0.3">
      <c r="B82" s="7"/>
      <c r="C82" s="8" t="s">
        <v>87</v>
      </c>
      <c r="D82" s="9">
        <f>SUM(D10+D18+D28+D38+D48+D58+D62+D70+D74)</f>
        <v>87044111</v>
      </c>
      <c r="E82" s="9">
        <f t="shared" ref="E82:I82" si="13">SUM(E10+E18+E28+E38+E48+E58+E62+E70+E74)</f>
        <v>117973.09999999998</v>
      </c>
      <c r="F82" s="9">
        <f t="shared" si="13"/>
        <v>87162084.099999994</v>
      </c>
      <c r="G82" s="9">
        <f t="shared" si="13"/>
        <v>31660629.420000002</v>
      </c>
      <c r="H82" s="9">
        <f t="shared" si="13"/>
        <v>31659729.579999998</v>
      </c>
      <c r="I82" s="9">
        <f t="shared" si="13"/>
        <v>55501454.680000007</v>
      </c>
    </row>
    <row r="94" spans="2:9" x14ac:dyDescent="0.25">
      <c r="D94" s="10"/>
    </row>
    <row r="95" spans="2:9" x14ac:dyDescent="0.25">
      <c r="D95" s="10"/>
      <c r="E95" s="10"/>
      <c r="F95" s="10"/>
      <c r="G95" s="10"/>
      <c r="H95" s="10"/>
      <c r="I95" s="10"/>
    </row>
    <row r="98" spans="4:10" x14ac:dyDescent="0.25">
      <c r="G98" s="10"/>
      <c r="H98" s="10"/>
      <c r="I98" s="10"/>
      <c r="J98" s="10"/>
    </row>
    <row r="100" spans="4:10" x14ac:dyDescent="0.25">
      <c r="D100" s="10"/>
    </row>
    <row r="104" spans="4:10" x14ac:dyDescent="0.25">
      <c r="D104" s="10"/>
      <c r="E104" s="10"/>
      <c r="F104" s="10"/>
      <c r="G104" s="10"/>
      <c r="H104" s="10"/>
      <c r="I104" s="10"/>
    </row>
    <row r="105" spans="4:10" x14ac:dyDescent="0.25">
      <c r="D105" s="10"/>
      <c r="E105" s="10"/>
      <c r="F105" s="10"/>
      <c r="G105" s="10"/>
      <c r="H105" s="10"/>
      <c r="I105" s="10"/>
    </row>
    <row r="106" spans="4:10" x14ac:dyDescent="0.25">
      <c r="D106" s="10"/>
      <c r="E106" s="10"/>
      <c r="F106" s="10"/>
      <c r="G106" s="10"/>
      <c r="H106" s="10"/>
      <c r="I106" s="10"/>
    </row>
    <row r="107" spans="4:10" x14ac:dyDescent="0.25">
      <c r="D107" s="10"/>
      <c r="E107" s="10"/>
      <c r="F107" s="10"/>
      <c r="G107" s="10"/>
      <c r="H107" s="10"/>
      <c r="I107" s="10"/>
    </row>
    <row r="108" spans="4:10" x14ac:dyDescent="0.25">
      <c r="D108" s="10"/>
      <c r="E108" s="10"/>
      <c r="F108" s="10"/>
      <c r="G108" s="10"/>
      <c r="H108" s="10"/>
      <c r="I108" s="10"/>
    </row>
  </sheetData>
  <mergeCells count="17">
    <mergeCell ref="B7:C9"/>
    <mergeCell ref="D7:H7"/>
    <mergeCell ref="I7:I8"/>
    <mergeCell ref="B2:I2"/>
    <mergeCell ref="B3:I3"/>
    <mergeCell ref="B4:I4"/>
    <mergeCell ref="B5:I5"/>
    <mergeCell ref="B6:I6"/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2022-06-13T16:47:49Z</dcterms:created>
  <dcterms:modified xsi:type="dcterms:W3CDTF">2022-06-13T16:49:40Z</dcterms:modified>
</cp:coreProperties>
</file>