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INGSTON\TRANSPARENCIA 2019\2022\JULIO2022\"/>
    </mc:Choice>
  </mc:AlternateContent>
  <xr:revisionPtr revIDLastSave="0" documentId="13_ncr:1_{83F4F01E-4374-401C-B10D-44C1DB070DD7}" xr6:coauthVersionLast="44" xr6:coauthVersionMax="44" xr10:uidLastSave="{00000000-0000-0000-0000-000000000000}"/>
  <bookViews>
    <workbookView xWindow="-120" yWindow="-120" windowWidth="20730" windowHeight="11160" xr2:uid="{DFA81983-337F-4328-B538-74B0450BC693}"/>
  </bookViews>
  <sheets>
    <sheet name="TRANSPARENCIA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U13" i="1" l="1"/>
  <c r="T22" i="1"/>
  <c r="S22" i="1"/>
  <c r="K14" i="1" l="1"/>
  <c r="K15" i="1"/>
  <c r="K16" i="1"/>
  <c r="K17" i="1"/>
  <c r="K18" i="1"/>
  <c r="K19" i="1"/>
  <c r="K20" i="1"/>
  <c r="K21" i="1"/>
  <c r="K13" i="1"/>
  <c r="K22" i="1"/>
  <c r="E22" i="1"/>
  <c r="F22" i="1"/>
  <c r="G22" i="1"/>
  <c r="H22" i="1"/>
  <c r="I22" i="1"/>
  <c r="J22" i="1"/>
  <c r="D22" i="1"/>
  <c r="U14" i="1" l="1"/>
  <c r="U15" i="1"/>
  <c r="U16" i="1"/>
  <c r="U17" i="1"/>
  <c r="U18" i="1"/>
  <c r="U19" i="1"/>
  <c r="U20" i="1"/>
  <c r="U21" i="1"/>
  <c r="U22" i="1" l="1"/>
  <c r="R22" i="1"/>
  <c r="Q22" i="1" l="1"/>
  <c r="P14" i="1" l="1"/>
  <c r="P15" i="1"/>
  <c r="P16" i="1"/>
  <c r="P17" i="1"/>
  <c r="P18" i="1"/>
  <c r="P19" i="1"/>
  <c r="P20" i="1"/>
  <c r="P21" i="1"/>
  <c r="P13" i="1"/>
  <c r="P22" i="1" l="1"/>
  <c r="N22" i="1"/>
  <c r="O22" i="1" l="1"/>
  <c r="E21" i="1"/>
  <c r="E20" i="1"/>
  <c r="E19" i="1"/>
  <c r="E18" i="1"/>
  <c r="E17" i="1"/>
  <c r="E16" i="1"/>
  <c r="E15" i="1"/>
  <c r="E14" i="1"/>
  <c r="E13" i="1"/>
</calcChain>
</file>

<file path=xl/sharedStrings.xml><?xml version="1.0" encoding="utf-8"?>
<sst xmlns="http://schemas.openxmlformats.org/spreadsheetml/2006/main" count="40" uniqueCount="23">
  <si>
    <t>MACROMEDICION</t>
  </si>
  <si>
    <t>KWH</t>
  </si>
  <si>
    <t>FUENTE DE ABASTECIMIENTO</t>
  </si>
  <si>
    <t>FEBRERO</t>
  </si>
  <si>
    <t>TOTAL M3/POZO</t>
  </si>
  <si>
    <t>TOTAL DE KWH  POZO</t>
  </si>
  <si>
    <t>POZO  3</t>
  </si>
  <si>
    <t>POZO  9</t>
  </si>
  <si>
    <t>POZO 10</t>
  </si>
  <si>
    <t>POZO 12</t>
  </si>
  <si>
    <t>POZO 16</t>
  </si>
  <si>
    <t>POZO 17</t>
  </si>
  <si>
    <t>POZO SAN DIEGO</t>
  </si>
  <si>
    <t xml:space="preserve">POZO SAN MARTIN </t>
  </si>
  <si>
    <t>POZO TRINIDAD</t>
  </si>
  <si>
    <t>TOTAL M3 EXTRAIDOS POR MES</t>
  </si>
  <si>
    <t>TOTAL KWH CONSUMIDOS POR MES</t>
  </si>
  <si>
    <t>ENERO</t>
  </si>
  <si>
    <t>MARZO</t>
  </si>
  <si>
    <t>ABRIL</t>
  </si>
  <si>
    <t>MAYO</t>
  </si>
  <si>
    <t>JUNIO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</si>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</sst>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3" fillId="0" borderId="0" xfId="0" applyFont="1"/>
    <xf numFmtId="4" fontId="3" fillId="0" borderId="0" xfId="0" applyNumberFormat="1" applyFont="1"/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justify" wrapText="1"/>
    </xf>
    <xf numFmtId="3" fontId="3" fillId="0" borderId="3" xfId="0" applyNumberFormat="1" applyFont="1" applyBorder="1"/>
    <xf numFmtId="3" fontId="3" fillId="0" borderId="4" xfId="0" applyNumberFormat="1" applyFont="1" applyBorder="1"/>
    <xf numFmtId="0" fontId="3" fillId="0" borderId="5" xfId="0" applyFont="1" applyBorder="1" applyAlignment="1">
      <alignment horizontal="left" vertical="justify" wrapText="1"/>
    </xf>
    <xf numFmtId="3" fontId="3" fillId="0" borderId="6" xfId="0" applyNumberFormat="1" applyFont="1" applyBorder="1"/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wrapText="1"/>
    </xf>
    <xf numFmtId="3" fontId="2" fillId="0" borderId="6" xfId="0" applyNumberFormat="1" applyFont="1" applyBorder="1"/>
    <xf numFmtId="3" fontId="2" fillId="0" borderId="6" xfId="0" applyNumberFormat="1" applyFont="1" applyBorder="1" applyAlignment="1">
      <alignment horizontal="right"/>
    </xf>
    <xf numFmtId="4" fontId="2" fillId="0" borderId="4" xfId="0" applyNumberFormat="1" applyFont="1" applyBorder="1"/>
    <xf numFmtId="3" fontId="5" fillId="0" borderId="3" xfId="0" applyNumberFormat="1" applyFont="1" applyBorder="1"/>
    <xf numFmtId="3" fontId="5" fillId="0" borderId="6" xfId="0" applyNumberFormat="1" applyFont="1" applyBorder="1"/>
    <xf numFmtId="3" fontId="5" fillId="0" borderId="4" xfId="0" applyNumberFormat="1" applyFont="1" applyBorder="1"/>
    <xf numFmtId="4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INGSTON\TRANSPARENCIA%202019\2022\mayo2022\pozos\pozos%20febr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ZO 3"/>
      <sheetName val="POZO 9"/>
      <sheetName val="POZO 10"/>
      <sheetName val="POZO 12"/>
      <sheetName val="POZO 16"/>
      <sheetName val="POZO 17"/>
      <sheetName val="POZO SAN DIEGO"/>
      <sheetName val="POZO SAN MARTIN"/>
      <sheetName val="POZO TRINIDAD"/>
      <sheetName val="TRANSPARENCIA"/>
    </sheetNames>
    <sheetDataSet>
      <sheetData sheetId="0">
        <row r="48">
          <cell r="E48">
            <v>35891</v>
          </cell>
        </row>
      </sheetData>
      <sheetData sheetId="1">
        <row r="48">
          <cell r="E48">
            <v>26700</v>
          </cell>
        </row>
      </sheetData>
      <sheetData sheetId="2">
        <row r="48">
          <cell r="E48">
            <v>48582</v>
          </cell>
        </row>
      </sheetData>
      <sheetData sheetId="3">
        <row r="48">
          <cell r="E48">
            <v>173918</v>
          </cell>
        </row>
      </sheetData>
      <sheetData sheetId="4">
        <row r="48">
          <cell r="E48">
            <v>23258</v>
          </cell>
        </row>
      </sheetData>
      <sheetData sheetId="5">
        <row r="48">
          <cell r="E48">
            <v>5278</v>
          </cell>
        </row>
      </sheetData>
      <sheetData sheetId="6">
        <row r="46">
          <cell r="E46">
            <v>21351</v>
          </cell>
        </row>
      </sheetData>
      <sheetData sheetId="7">
        <row r="48">
          <cell r="E48">
            <v>0</v>
          </cell>
        </row>
      </sheetData>
      <sheetData sheetId="8">
        <row r="48">
          <cell r="E48">
            <v>54130</v>
          </cell>
        </row>
      </sheetData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A30E9-F1DB-45F8-AE40-6264506E9151}">
  <dimension ref="B10:U22"/>
  <sheetViews>
    <sheetView tabSelected="1" topLeftCell="G10" zoomScale="99" workbookViewId="0">
      <selection activeCell="T25" sqref="T25"/>
    </sheetView>
  </sheetViews>
  <sheetFormatPr baseColWidth="10" defaultRowHeight="15" x14ac:dyDescent="0.25"/>
  <cols>
    <col min="3" max="3" width="20.7109375" customWidth="1"/>
    <col min="4" max="4" width="12.85546875" customWidth="1"/>
    <col min="11" max="11" width="13.7109375" bestFit="1" customWidth="1"/>
    <col min="13" max="13" width="20.7109375" customWidth="1"/>
    <col min="14" max="14" width="13.7109375" customWidth="1"/>
    <col min="21" max="21" width="13.140625" bestFit="1" customWidth="1"/>
  </cols>
  <sheetData>
    <row r="10" spans="2:21" ht="15.75" x14ac:dyDescent="0.25">
      <c r="B10" s="1"/>
      <c r="C10" s="21" t="s">
        <v>0</v>
      </c>
      <c r="D10" s="21"/>
      <c r="E10" s="21"/>
      <c r="F10" s="21"/>
      <c r="G10" s="21"/>
      <c r="H10" s="21"/>
      <c r="I10" s="21"/>
      <c r="J10" s="21"/>
      <c r="K10" s="21"/>
      <c r="L10" s="2"/>
      <c r="M10" s="21" t="s">
        <v>1</v>
      </c>
      <c r="N10" s="21"/>
      <c r="O10" s="21"/>
      <c r="P10" s="21"/>
      <c r="Q10" s="21"/>
      <c r="R10" s="21"/>
      <c r="S10" s="21"/>
      <c r="T10" s="21"/>
      <c r="U10" s="21"/>
    </row>
    <row r="11" spans="2:21" ht="16.5" thickBot="1" x14ac:dyDescent="0.3">
      <c r="B11" s="1"/>
      <c r="C11" s="2"/>
      <c r="D11" s="2"/>
      <c r="E11" s="3"/>
      <c r="F11" s="3"/>
      <c r="G11" s="3"/>
      <c r="H11" s="3"/>
      <c r="I11" s="3"/>
      <c r="J11" s="3"/>
      <c r="K11" s="2"/>
      <c r="L11" s="2"/>
      <c r="M11" s="2"/>
      <c r="N11" s="2"/>
      <c r="O11" s="3"/>
      <c r="P11" s="3"/>
      <c r="Q11" s="3"/>
      <c r="R11" s="3"/>
      <c r="S11" s="3"/>
      <c r="T11" s="3"/>
      <c r="U11" s="2"/>
    </row>
    <row r="12" spans="2:21" ht="32.25" thickBot="1" x14ac:dyDescent="0.3">
      <c r="B12" s="4"/>
      <c r="C12" s="5" t="s">
        <v>2</v>
      </c>
      <c r="D12" s="5" t="s">
        <v>17</v>
      </c>
      <c r="E12" s="6" t="s">
        <v>3</v>
      </c>
      <c r="F12" s="6" t="s">
        <v>18</v>
      </c>
      <c r="G12" s="6" t="s">
        <v>19</v>
      </c>
      <c r="H12" s="6" t="s">
        <v>20</v>
      </c>
      <c r="I12" s="6" t="s">
        <v>21</v>
      </c>
      <c r="J12" s="6" t="s">
        <v>22</v>
      </c>
      <c r="K12" s="6" t="s">
        <v>4</v>
      </c>
      <c r="L12" s="2"/>
      <c r="M12" s="5" t="s">
        <v>2</v>
      </c>
      <c r="N12" s="5" t="s">
        <v>17</v>
      </c>
      <c r="O12" s="6" t="s">
        <v>3</v>
      </c>
      <c r="P12" s="6" t="s">
        <v>18</v>
      </c>
      <c r="Q12" s="6" t="s">
        <v>19</v>
      </c>
      <c r="R12" s="6" t="s">
        <v>20</v>
      </c>
      <c r="S12" s="6" t="s">
        <v>21</v>
      </c>
      <c r="T12" s="6" t="s">
        <v>22</v>
      </c>
      <c r="U12" s="6" t="s">
        <v>5</v>
      </c>
    </row>
    <row r="13" spans="2:21" ht="16.5" thickBot="1" x14ac:dyDescent="0.3">
      <c r="B13" s="1"/>
      <c r="C13" s="7" t="s">
        <v>6</v>
      </c>
      <c r="D13" s="8">
        <v>40771</v>
      </c>
      <c r="E13" s="8">
        <f>'[1]POZO 3'!E48</f>
        <v>35891</v>
      </c>
      <c r="F13" s="8">
        <v>39453</v>
      </c>
      <c r="G13" s="18">
        <v>34167</v>
      </c>
      <c r="H13" s="18">
        <v>33171</v>
      </c>
      <c r="I13" s="18">
        <v>32586</v>
      </c>
      <c r="J13" s="18">
        <v>36199</v>
      </c>
      <c r="K13" s="8">
        <f>SUM(D13:J13)</f>
        <v>252238</v>
      </c>
      <c r="L13" s="2"/>
      <c r="M13" s="7" t="s">
        <v>6</v>
      </c>
      <c r="N13" s="9">
        <v>12295</v>
      </c>
      <c r="O13" s="9">
        <v>12288</v>
      </c>
      <c r="P13" s="9">
        <f>+(O13+N13)/2</f>
        <v>12291.5</v>
      </c>
      <c r="Q13" s="20">
        <v>11861</v>
      </c>
      <c r="R13" s="9">
        <v>10836</v>
      </c>
      <c r="S13" s="9">
        <v>12202</v>
      </c>
      <c r="T13" s="9">
        <v>11602</v>
      </c>
      <c r="U13" s="9">
        <f>+N13+O13+P13+Q13+R13+S13+T13</f>
        <v>83375.5</v>
      </c>
    </row>
    <row r="14" spans="2:21" ht="16.5" thickBot="1" x14ac:dyDescent="0.3">
      <c r="B14" s="1"/>
      <c r="C14" s="10" t="s">
        <v>7</v>
      </c>
      <c r="D14" s="11">
        <v>33365</v>
      </c>
      <c r="E14" s="11">
        <f>'[1]POZO 9'!E48</f>
        <v>26700</v>
      </c>
      <c r="F14" s="8">
        <v>24977</v>
      </c>
      <c r="G14" s="19">
        <v>18503</v>
      </c>
      <c r="H14" s="19">
        <v>17923</v>
      </c>
      <c r="I14" s="19">
        <v>21559</v>
      </c>
      <c r="J14" s="19">
        <v>22791</v>
      </c>
      <c r="K14" s="8">
        <f t="shared" ref="K14:K21" si="0">SUM(D14:J14)</f>
        <v>165818</v>
      </c>
      <c r="L14" s="2"/>
      <c r="M14" s="10" t="s">
        <v>7</v>
      </c>
      <c r="N14" s="11">
        <v>10436</v>
      </c>
      <c r="O14" s="11">
        <v>9269</v>
      </c>
      <c r="P14" s="9">
        <f t="shared" ref="P14:P21" si="1">+(O14+N14)/2</f>
        <v>9852.5</v>
      </c>
      <c r="Q14" s="19">
        <v>10166</v>
      </c>
      <c r="R14" s="11">
        <v>12535</v>
      </c>
      <c r="S14" s="11">
        <v>11871</v>
      </c>
      <c r="T14" s="11">
        <v>13838</v>
      </c>
      <c r="U14" s="9">
        <f t="shared" ref="U14:U21" si="2">+N14+O14+P14+Q14+R14+S14+T14</f>
        <v>77967.5</v>
      </c>
    </row>
    <row r="15" spans="2:21" ht="16.5" thickBot="1" x14ac:dyDescent="0.3">
      <c r="B15" s="1"/>
      <c r="C15" s="12" t="s">
        <v>8</v>
      </c>
      <c r="D15" s="11">
        <v>55991</v>
      </c>
      <c r="E15" s="11">
        <f>'[1]POZO 10'!E48</f>
        <v>48582</v>
      </c>
      <c r="F15" s="8">
        <v>64762</v>
      </c>
      <c r="G15" s="19">
        <v>61170</v>
      </c>
      <c r="H15" s="19">
        <v>60719</v>
      </c>
      <c r="I15" s="19">
        <v>58405</v>
      </c>
      <c r="J15" s="19">
        <v>60153</v>
      </c>
      <c r="K15" s="8">
        <f t="shared" si="0"/>
        <v>409782</v>
      </c>
      <c r="L15" s="2"/>
      <c r="M15" s="12" t="s">
        <v>8</v>
      </c>
      <c r="N15" s="11">
        <v>29317</v>
      </c>
      <c r="O15" s="11">
        <v>26698</v>
      </c>
      <c r="P15" s="9">
        <f t="shared" si="1"/>
        <v>28007.5</v>
      </c>
      <c r="Q15" s="19">
        <v>36081</v>
      </c>
      <c r="R15" s="11">
        <v>32786</v>
      </c>
      <c r="S15" s="11">
        <v>31369</v>
      </c>
      <c r="T15" s="11">
        <v>33405</v>
      </c>
      <c r="U15" s="9">
        <f t="shared" si="2"/>
        <v>217663.5</v>
      </c>
    </row>
    <row r="16" spans="2:21" ht="16.5" thickBot="1" x14ac:dyDescent="0.3">
      <c r="B16" s="1"/>
      <c r="C16" s="10" t="s">
        <v>9</v>
      </c>
      <c r="D16" s="11">
        <v>192351</v>
      </c>
      <c r="E16" s="11">
        <f>+'[1]POZO 12'!E48</f>
        <v>173918</v>
      </c>
      <c r="F16" s="8">
        <v>193887</v>
      </c>
      <c r="G16" s="19">
        <v>185632</v>
      </c>
      <c r="H16" s="19">
        <v>188985</v>
      </c>
      <c r="I16" s="19">
        <v>183292</v>
      </c>
      <c r="J16" s="19">
        <v>190125</v>
      </c>
      <c r="K16" s="8">
        <f t="shared" si="0"/>
        <v>1308190</v>
      </c>
      <c r="L16" s="2"/>
      <c r="M16" s="10" t="s">
        <v>9</v>
      </c>
      <c r="N16" s="11">
        <v>50580</v>
      </c>
      <c r="O16" s="11">
        <v>46880</v>
      </c>
      <c r="P16" s="9">
        <f t="shared" si="1"/>
        <v>48730</v>
      </c>
      <c r="Q16" s="19">
        <v>45280</v>
      </c>
      <c r="R16" s="11">
        <v>46240</v>
      </c>
      <c r="S16" s="11">
        <v>43200</v>
      </c>
      <c r="T16" s="11">
        <v>50060</v>
      </c>
      <c r="U16" s="9">
        <f t="shared" si="2"/>
        <v>330970</v>
      </c>
    </row>
    <row r="17" spans="2:21" ht="16.5" thickBot="1" x14ac:dyDescent="0.3">
      <c r="B17" s="1"/>
      <c r="C17" s="12" t="s">
        <v>10</v>
      </c>
      <c r="D17" s="11">
        <v>26928</v>
      </c>
      <c r="E17" s="11">
        <f>+'[1]POZO 16'!E48</f>
        <v>23258</v>
      </c>
      <c r="F17" s="8">
        <v>16366</v>
      </c>
      <c r="G17" s="19">
        <v>26019</v>
      </c>
      <c r="H17" s="19">
        <v>25095</v>
      </c>
      <c r="I17" s="19">
        <v>21935</v>
      </c>
      <c r="J17" s="19">
        <v>17123</v>
      </c>
      <c r="K17" s="8">
        <f t="shared" si="0"/>
        <v>156724</v>
      </c>
      <c r="L17" s="2"/>
      <c r="M17" s="12" t="s">
        <v>10</v>
      </c>
      <c r="N17" s="11">
        <v>20374</v>
      </c>
      <c r="O17" s="11">
        <v>19334</v>
      </c>
      <c r="P17" s="9">
        <f t="shared" si="1"/>
        <v>19854</v>
      </c>
      <c r="Q17" s="19">
        <v>19249</v>
      </c>
      <c r="R17" s="11">
        <v>18562</v>
      </c>
      <c r="S17" s="11">
        <v>17221</v>
      </c>
      <c r="T17" s="11">
        <v>18207</v>
      </c>
      <c r="U17" s="9">
        <f t="shared" si="2"/>
        <v>132801</v>
      </c>
    </row>
    <row r="18" spans="2:21" ht="16.5" thickBot="1" x14ac:dyDescent="0.3">
      <c r="B18" s="1"/>
      <c r="C18" s="10" t="s">
        <v>11</v>
      </c>
      <c r="D18" s="11">
        <v>6275</v>
      </c>
      <c r="E18" s="11">
        <f>+'[1]POZO 17'!E48</f>
        <v>5278</v>
      </c>
      <c r="F18" s="8">
        <v>7586</v>
      </c>
      <c r="G18" s="19">
        <v>14517</v>
      </c>
      <c r="H18" s="19">
        <v>11728</v>
      </c>
      <c r="I18" s="19">
        <v>9196</v>
      </c>
      <c r="J18" s="19">
        <v>3675</v>
      </c>
      <c r="K18" s="8">
        <f t="shared" si="0"/>
        <v>58255</v>
      </c>
      <c r="L18" s="2"/>
      <c r="M18" s="10" t="s">
        <v>11</v>
      </c>
      <c r="N18" s="11">
        <v>6080</v>
      </c>
      <c r="O18" s="11">
        <v>7504</v>
      </c>
      <c r="P18" s="9">
        <f t="shared" si="1"/>
        <v>6792</v>
      </c>
      <c r="Q18" s="19">
        <v>9805</v>
      </c>
      <c r="R18" s="11">
        <v>9805</v>
      </c>
      <c r="S18" s="11">
        <v>10521</v>
      </c>
      <c r="T18" s="11">
        <v>10563</v>
      </c>
      <c r="U18" s="9">
        <f t="shared" si="2"/>
        <v>61070</v>
      </c>
    </row>
    <row r="19" spans="2:21" ht="16.5" thickBot="1" x14ac:dyDescent="0.3">
      <c r="B19" s="1"/>
      <c r="C19" s="10" t="s">
        <v>12</v>
      </c>
      <c r="D19" s="11">
        <v>25897</v>
      </c>
      <c r="E19" s="11">
        <f>'[1]POZO SAN DIEGO'!E46</f>
        <v>21351</v>
      </c>
      <c r="F19" s="8">
        <v>26405</v>
      </c>
      <c r="G19" s="19">
        <v>24777</v>
      </c>
      <c r="H19" s="19">
        <v>28112</v>
      </c>
      <c r="I19" s="19">
        <v>27801</v>
      </c>
      <c r="J19" s="19">
        <v>28921</v>
      </c>
      <c r="K19" s="8">
        <f t="shared" si="0"/>
        <v>183264</v>
      </c>
      <c r="L19" s="2"/>
      <c r="M19" s="10" t="s">
        <v>12</v>
      </c>
      <c r="N19" s="11">
        <v>20889</v>
      </c>
      <c r="O19" s="11">
        <v>19551</v>
      </c>
      <c r="P19" s="9">
        <f t="shared" si="1"/>
        <v>20220</v>
      </c>
      <c r="Q19" s="19">
        <v>21048</v>
      </c>
      <c r="R19" s="11">
        <v>20500</v>
      </c>
      <c r="S19" s="11">
        <v>21564</v>
      </c>
      <c r="T19" s="11">
        <v>20931</v>
      </c>
      <c r="U19" s="9">
        <f t="shared" si="2"/>
        <v>144703</v>
      </c>
    </row>
    <row r="20" spans="2:21" ht="16.5" thickBot="1" x14ac:dyDescent="0.3">
      <c r="B20" s="1"/>
      <c r="C20" s="10" t="s">
        <v>13</v>
      </c>
      <c r="D20" s="11">
        <v>0</v>
      </c>
      <c r="E20" s="11">
        <f>+'[1]POZO SAN MARTIN'!E48</f>
        <v>0</v>
      </c>
      <c r="F20" s="8">
        <v>0</v>
      </c>
      <c r="G20" s="19">
        <v>0</v>
      </c>
      <c r="H20" s="19">
        <v>28233</v>
      </c>
      <c r="I20" s="19">
        <v>30533</v>
      </c>
      <c r="J20" s="19">
        <v>30060</v>
      </c>
      <c r="K20" s="8">
        <f t="shared" si="0"/>
        <v>88826</v>
      </c>
      <c r="L20" s="2"/>
      <c r="M20" s="10" t="s">
        <v>13</v>
      </c>
      <c r="N20" s="11">
        <v>0</v>
      </c>
      <c r="O20" s="11">
        <v>0</v>
      </c>
      <c r="P20" s="9">
        <f t="shared" si="1"/>
        <v>0</v>
      </c>
      <c r="Q20" s="19">
        <v>0</v>
      </c>
      <c r="R20" s="11">
        <v>2144</v>
      </c>
      <c r="S20" s="11">
        <v>2144</v>
      </c>
      <c r="T20" s="11">
        <v>8650</v>
      </c>
      <c r="U20" s="9">
        <f t="shared" si="2"/>
        <v>12938</v>
      </c>
    </row>
    <row r="21" spans="2:21" ht="16.5" thickBot="1" x14ac:dyDescent="0.3">
      <c r="B21" s="1"/>
      <c r="C21" s="13" t="s">
        <v>14</v>
      </c>
      <c r="D21" s="11">
        <v>45690</v>
      </c>
      <c r="E21" s="11">
        <f>+'[1]POZO TRINIDAD'!E48</f>
        <v>54130</v>
      </c>
      <c r="F21" s="8">
        <v>59530</v>
      </c>
      <c r="G21" s="19">
        <v>50630</v>
      </c>
      <c r="H21" s="19">
        <v>52370</v>
      </c>
      <c r="I21" s="19">
        <v>43740</v>
      </c>
      <c r="J21" s="19">
        <v>53200</v>
      </c>
      <c r="K21" s="8">
        <f t="shared" si="0"/>
        <v>359290</v>
      </c>
      <c r="L21" s="2"/>
      <c r="M21" s="13" t="s">
        <v>14</v>
      </c>
      <c r="N21" s="11">
        <v>12621</v>
      </c>
      <c r="O21" s="11">
        <v>8211</v>
      </c>
      <c r="P21" s="9">
        <f t="shared" si="1"/>
        <v>10416</v>
      </c>
      <c r="Q21" s="19">
        <v>11297</v>
      </c>
      <c r="R21" s="11">
        <v>9982</v>
      </c>
      <c r="S21" s="11">
        <v>9772</v>
      </c>
      <c r="T21" s="11">
        <v>8588</v>
      </c>
      <c r="U21" s="9">
        <f t="shared" si="2"/>
        <v>70887</v>
      </c>
    </row>
    <row r="22" spans="2:21" ht="51" customHeight="1" x14ac:dyDescent="0.25">
      <c r="B22" s="1"/>
      <c r="C22" s="14" t="s">
        <v>15</v>
      </c>
      <c r="D22" s="15">
        <f>SUM(D13:D21)</f>
        <v>427268</v>
      </c>
      <c r="E22" s="15">
        <f t="shared" ref="E22:J22" si="3">SUM(E13:E21)</f>
        <v>389108</v>
      </c>
      <c r="F22" s="15">
        <f t="shared" si="3"/>
        <v>432966</v>
      </c>
      <c r="G22" s="15">
        <f t="shared" si="3"/>
        <v>415415</v>
      </c>
      <c r="H22" s="15">
        <f t="shared" si="3"/>
        <v>446336</v>
      </c>
      <c r="I22" s="15">
        <f t="shared" si="3"/>
        <v>429047</v>
      </c>
      <c r="J22" s="15">
        <f t="shared" si="3"/>
        <v>442247</v>
      </c>
      <c r="K22" s="17">
        <f>+D22+E22+F22+G22+H22+I22+J22</f>
        <v>2982387</v>
      </c>
      <c r="L22" s="2"/>
      <c r="M22" s="14" t="s">
        <v>16</v>
      </c>
      <c r="N22" s="16">
        <f t="shared" ref="N22:R22" si="4">SUM(N13:N21)</f>
        <v>162592</v>
      </c>
      <c r="O22" s="16">
        <f t="shared" si="4"/>
        <v>149735</v>
      </c>
      <c r="P22" s="16">
        <f t="shared" si="4"/>
        <v>156163.5</v>
      </c>
      <c r="Q22" s="16">
        <f t="shared" si="4"/>
        <v>164787</v>
      </c>
      <c r="R22" s="16">
        <f t="shared" si="4"/>
        <v>163390</v>
      </c>
      <c r="S22" s="16">
        <f>SUM(S13:S21)</f>
        <v>159864</v>
      </c>
      <c r="T22" s="16">
        <f>SUM(T13:T21)</f>
        <v>175844</v>
      </c>
      <c r="U22" s="17">
        <f>+N22+O22+P22+Q22+R22+S22+T22</f>
        <v>1132375.5</v>
      </c>
    </row>
  </sheetData>
  <mergeCells count="2">
    <mergeCell ref="C10:K10"/>
    <mergeCell ref="M10:U1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TRANSPARENCIA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USUARIO</cp:lastModifiedBy>
  <dcterms:created xsi:type="dcterms:W3CDTF">2022-03-11T04:36:33Z</dcterms:created>
  <dcterms:modified xsi:type="dcterms:W3CDTF">2022-08-10T14:49:40Z</dcterms:modified>
</cp:coreProperties>
</file>