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2\TRANSPARENCIA PAGINA ESTATAL 2022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I80" i="1"/>
  <c r="F80" i="1"/>
  <c r="F79" i="1"/>
  <c r="I79" i="1" s="1"/>
  <c r="I78" i="1"/>
  <c r="F78" i="1"/>
  <c r="F77" i="1"/>
  <c r="I77" i="1" s="1"/>
  <c r="I76" i="1"/>
  <c r="F76" i="1"/>
  <c r="F75" i="1"/>
  <c r="I75" i="1" s="1"/>
  <c r="H74" i="1"/>
  <c r="G74" i="1"/>
  <c r="F74" i="1"/>
  <c r="E74" i="1"/>
  <c r="D74" i="1"/>
  <c r="F73" i="1"/>
  <c r="I73" i="1" s="1"/>
  <c r="I72" i="1"/>
  <c r="F72" i="1"/>
  <c r="F71" i="1"/>
  <c r="I71" i="1" s="1"/>
  <c r="I70" i="1" s="1"/>
  <c r="H70" i="1"/>
  <c r="G70" i="1"/>
  <c r="F70" i="1"/>
  <c r="E70" i="1"/>
  <c r="D70" i="1"/>
  <c r="F69" i="1"/>
  <c r="I69" i="1" s="1"/>
  <c r="I68" i="1"/>
  <c r="F68" i="1"/>
  <c r="F67" i="1"/>
  <c r="I67" i="1" s="1"/>
  <c r="I66" i="1"/>
  <c r="F66" i="1"/>
  <c r="F65" i="1"/>
  <c r="I65" i="1" s="1"/>
  <c r="I64" i="1"/>
  <c r="F64" i="1"/>
  <c r="F63" i="1"/>
  <c r="I63" i="1" s="1"/>
  <c r="H62" i="1"/>
  <c r="G62" i="1"/>
  <c r="F62" i="1"/>
  <c r="E62" i="1"/>
  <c r="D62" i="1"/>
  <c r="F61" i="1"/>
  <c r="I61" i="1" s="1"/>
  <c r="I60" i="1"/>
  <c r="F60" i="1"/>
  <c r="F59" i="1"/>
  <c r="I59" i="1" s="1"/>
  <c r="I58" i="1" s="1"/>
  <c r="H58" i="1"/>
  <c r="G58" i="1"/>
  <c r="F58" i="1"/>
  <c r="E58" i="1"/>
  <c r="D58" i="1"/>
  <c r="F57" i="1"/>
  <c r="I57" i="1" s="1"/>
  <c r="I56" i="1"/>
  <c r="F56" i="1"/>
  <c r="F55" i="1"/>
  <c r="I55" i="1" s="1"/>
  <c r="I54" i="1"/>
  <c r="F54" i="1"/>
  <c r="F53" i="1"/>
  <c r="I53" i="1" s="1"/>
  <c r="I52" i="1"/>
  <c r="F52" i="1"/>
  <c r="F51" i="1"/>
  <c r="I51" i="1" s="1"/>
  <c r="I50" i="1"/>
  <c r="F50" i="1"/>
  <c r="F49" i="1"/>
  <c r="I49" i="1" s="1"/>
  <c r="H48" i="1"/>
  <c r="G48" i="1"/>
  <c r="F48" i="1"/>
  <c r="E48" i="1"/>
  <c r="D48" i="1"/>
  <c r="I47" i="1"/>
  <c r="F47" i="1"/>
  <c r="I46" i="1"/>
  <c r="F46" i="1"/>
  <c r="I45" i="1"/>
  <c r="F45" i="1"/>
  <c r="I44" i="1"/>
  <c r="F44" i="1"/>
  <c r="I43" i="1"/>
  <c r="F43" i="1"/>
  <c r="H42" i="1"/>
  <c r="G42" i="1"/>
  <c r="E42" i="1"/>
  <c r="F42" i="1" s="1"/>
  <c r="D42" i="1"/>
  <c r="I41" i="1"/>
  <c r="F41" i="1"/>
  <c r="I40" i="1"/>
  <c r="F40" i="1"/>
  <c r="I39" i="1"/>
  <c r="F39" i="1"/>
  <c r="H38" i="1"/>
  <c r="G38" i="1"/>
  <c r="E38" i="1"/>
  <c r="D38" i="1"/>
  <c r="I37" i="1"/>
  <c r="F37" i="1"/>
  <c r="H36" i="1"/>
  <c r="G36" i="1"/>
  <c r="E36" i="1"/>
  <c r="F36" i="1" s="1"/>
  <c r="I36" i="1" s="1"/>
  <c r="D36" i="1"/>
  <c r="H35" i="1"/>
  <c r="G35" i="1"/>
  <c r="E35" i="1"/>
  <c r="D35" i="1"/>
  <c r="F35" i="1" s="1"/>
  <c r="I35" i="1" s="1"/>
  <c r="I34" i="1"/>
  <c r="F34" i="1"/>
  <c r="H33" i="1"/>
  <c r="G33" i="1"/>
  <c r="E33" i="1"/>
  <c r="D33" i="1"/>
  <c r="F33" i="1" s="1"/>
  <c r="I33" i="1" s="1"/>
  <c r="H32" i="1"/>
  <c r="G32" i="1"/>
  <c r="E32" i="1"/>
  <c r="F32" i="1" s="1"/>
  <c r="I32" i="1" s="1"/>
  <c r="D32" i="1"/>
  <c r="H31" i="1"/>
  <c r="G31" i="1"/>
  <c r="E31" i="1"/>
  <c r="D31" i="1"/>
  <c r="F31" i="1" s="1"/>
  <c r="I31" i="1" s="1"/>
  <c r="H30" i="1"/>
  <c r="G30" i="1"/>
  <c r="E30" i="1"/>
  <c r="F30" i="1" s="1"/>
  <c r="I30" i="1" s="1"/>
  <c r="D30" i="1"/>
  <c r="H29" i="1"/>
  <c r="H28" i="1" s="1"/>
  <c r="G29" i="1"/>
  <c r="G28" i="1" s="1"/>
  <c r="E29" i="1"/>
  <c r="D29" i="1"/>
  <c r="F29" i="1" s="1"/>
  <c r="E28" i="1"/>
  <c r="H27" i="1"/>
  <c r="G27" i="1"/>
  <c r="E27" i="1"/>
  <c r="D27" i="1"/>
  <c r="F27" i="1" s="1"/>
  <c r="I27" i="1" s="1"/>
  <c r="I26" i="1"/>
  <c r="F26" i="1"/>
  <c r="H25" i="1"/>
  <c r="G25" i="1"/>
  <c r="E25" i="1"/>
  <c r="D25" i="1"/>
  <c r="F25" i="1" s="1"/>
  <c r="I25" i="1" s="1"/>
  <c r="H24" i="1"/>
  <c r="G24" i="1"/>
  <c r="E24" i="1"/>
  <c r="F24" i="1" s="1"/>
  <c r="I24" i="1" s="1"/>
  <c r="D24" i="1"/>
  <c r="H23" i="1"/>
  <c r="G23" i="1"/>
  <c r="E23" i="1"/>
  <c r="D23" i="1"/>
  <c r="F23" i="1" s="1"/>
  <c r="I23" i="1" s="1"/>
  <c r="H22" i="1"/>
  <c r="G22" i="1"/>
  <c r="E22" i="1"/>
  <c r="F22" i="1" s="1"/>
  <c r="I22" i="1" s="1"/>
  <c r="D22" i="1"/>
  <c r="F21" i="1"/>
  <c r="I21" i="1" s="1"/>
  <c r="H20" i="1"/>
  <c r="G20" i="1"/>
  <c r="E20" i="1"/>
  <c r="F20" i="1" s="1"/>
  <c r="I20" i="1" s="1"/>
  <c r="D20" i="1"/>
  <c r="H19" i="1"/>
  <c r="H18" i="1" s="1"/>
  <c r="G19" i="1"/>
  <c r="G18" i="1" s="1"/>
  <c r="E19" i="1"/>
  <c r="D19" i="1"/>
  <c r="F19" i="1" s="1"/>
  <c r="E18" i="1"/>
  <c r="H17" i="1"/>
  <c r="G17" i="1"/>
  <c r="E17" i="1"/>
  <c r="D17" i="1"/>
  <c r="F17" i="1" s="1"/>
  <c r="I17" i="1" s="1"/>
  <c r="I16" i="1"/>
  <c r="F16" i="1"/>
  <c r="H15" i="1"/>
  <c r="G15" i="1"/>
  <c r="E15" i="1"/>
  <c r="D15" i="1"/>
  <c r="F15" i="1" s="1"/>
  <c r="I15" i="1" s="1"/>
  <c r="H14" i="1"/>
  <c r="G14" i="1"/>
  <c r="E14" i="1"/>
  <c r="F14" i="1" s="1"/>
  <c r="I14" i="1" s="1"/>
  <c r="D14" i="1"/>
  <c r="H13" i="1"/>
  <c r="G13" i="1"/>
  <c r="E13" i="1"/>
  <c r="D13" i="1"/>
  <c r="F13" i="1" s="1"/>
  <c r="I13" i="1" s="1"/>
  <c r="H12" i="1"/>
  <c r="G12" i="1"/>
  <c r="E12" i="1"/>
  <c r="F12" i="1" s="1"/>
  <c r="I12" i="1" s="1"/>
  <c r="D12" i="1"/>
  <c r="H11" i="1"/>
  <c r="H10" i="1" s="1"/>
  <c r="G11" i="1"/>
  <c r="G10" i="1" s="1"/>
  <c r="G82" i="1" s="1"/>
  <c r="E11" i="1"/>
  <c r="D11" i="1"/>
  <c r="F11" i="1" s="1"/>
  <c r="E10" i="1"/>
  <c r="E82" i="1" s="1"/>
  <c r="F38" i="1" l="1"/>
  <c r="I42" i="1"/>
  <c r="I38" i="1" s="1"/>
  <c r="H82" i="1"/>
  <c r="F18" i="1"/>
  <c r="I19" i="1"/>
  <c r="I18" i="1" s="1"/>
  <c r="F28" i="1"/>
  <c r="I29" i="1"/>
  <c r="I28" i="1" s="1"/>
  <c r="I62" i="1"/>
  <c r="I74" i="1"/>
  <c r="I11" i="1"/>
  <c r="I10" i="1" s="1"/>
  <c r="F10" i="1"/>
  <c r="F82" i="1" s="1"/>
  <c r="I48" i="1"/>
  <c r="D10" i="1"/>
  <c r="D18" i="1"/>
  <c r="D28" i="1"/>
  <c r="D82" i="1" l="1"/>
  <c r="I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<sst xmlns="http://schemas.openxmlformats.org/spreadsheetml/2006/main" count="88" uniqueCount="88">
  <si>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</si>
  <si>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</si>
  <si>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</si>
  <si>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</si>
  <si>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AL MES DE JUNIO DEL 2022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</si>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</sst>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  <xf numFmtId="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A9AFFBBD-4AEB-4290-ABF9-A782188BD5C7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DCCBCEDB-C31C-4B7B-937F-846D225B251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53B1F4B8-7E65-4BC4-AA90-92B94BA3A337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Rosa Isela García Martínez</a:t>
          </a: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2/ESTADOS%20FINANCIEROS%202022/RAMO%2033/ESTADO%20DEL%20EJERCICIO%20DEL%20PRESUPUESTO%20-%20copia/EDO.%20FINAN.%20JUNIO%202022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EDO. FINAN. JUNIO"/>
      <sheetName val="EDO. FINAN. JUNIO (2)"/>
      <sheetName val="EDO. FINAN. JUNIO (4000)"/>
      <sheetName val="EDO. FINAN. JUNIO (3)"/>
      <sheetName val="EDO. FINAN. JUNIO (4)"/>
      <sheetName val="ANALITICO R-33"/>
      <sheetName val="RPPM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15484833.720000001</v>
          </cell>
          <cell r="D8">
            <v>0</v>
          </cell>
          <cell r="G8">
            <v>7752964.4199999999</v>
          </cell>
          <cell r="I8">
            <v>7752964.4199999999</v>
          </cell>
        </row>
        <row r="9">
          <cell r="C9">
            <v>0</v>
          </cell>
          <cell r="D9">
            <v>775000</v>
          </cell>
          <cell r="G9">
            <v>775000</v>
          </cell>
          <cell r="I9">
            <v>775000</v>
          </cell>
        </row>
        <row r="10">
          <cell r="C10">
            <v>443445</v>
          </cell>
          <cell r="D10">
            <v>1737.5</v>
          </cell>
          <cell r="G10">
            <v>224172.5</v>
          </cell>
          <cell r="I10">
            <v>224172.5</v>
          </cell>
        </row>
        <row r="11">
          <cell r="C11">
            <v>888705.67</v>
          </cell>
          <cell r="D11">
            <v>715.28</v>
          </cell>
          <cell r="G11">
            <v>447146.96</v>
          </cell>
          <cell r="I11">
            <v>447146.96</v>
          </cell>
        </row>
        <row r="12">
          <cell r="C12">
            <v>2272440</v>
          </cell>
          <cell r="D12">
            <v>-398440.88</v>
          </cell>
          <cell r="G12">
            <v>1084023.05</v>
          </cell>
          <cell r="I12">
            <v>1084023.05</v>
          </cell>
        </row>
        <row r="13">
          <cell r="C13">
            <v>1912863.39</v>
          </cell>
          <cell r="D13">
            <v>0</v>
          </cell>
          <cell r="G13">
            <v>957983.4</v>
          </cell>
          <cell r="I13">
            <v>957983.4</v>
          </cell>
        </row>
        <row r="14">
          <cell r="C14">
            <v>609154.43000000005</v>
          </cell>
          <cell r="D14">
            <v>0</v>
          </cell>
          <cell r="G14">
            <v>305071.31</v>
          </cell>
          <cell r="I14">
            <v>305071.31</v>
          </cell>
        </row>
        <row r="15">
          <cell r="C15">
            <v>959302.04</v>
          </cell>
          <cell r="D15">
            <v>0</v>
          </cell>
          <cell r="G15">
            <v>480429.1</v>
          </cell>
          <cell r="I15">
            <v>480429.1</v>
          </cell>
        </row>
        <row r="16">
          <cell r="C16">
            <v>380047.42</v>
          </cell>
          <cell r="D16">
            <v>1681.4</v>
          </cell>
          <cell r="G16">
            <v>192177.66</v>
          </cell>
          <cell r="I16">
            <v>192177.66</v>
          </cell>
        </row>
        <row r="17">
          <cell r="C17">
            <v>1240616.1499999999</v>
          </cell>
          <cell r="D17">
            <v>78525.91</v>
          </cell>
          <cell r="G17">
            <v>700799.16</v>
          </cell>
          <cell r="I17">
            <v>700799.16</v>
          </cell>
        </row>
        <row r="18">
          <cell r="C18">
            <v>33246.959999999999</v>
          </cell>
          <cell r="D18">
            <v>23850.799999999999</v>
          </cell>
          <cell r="G18">
            <v>40474.28</v>
          </cell>
          <cell r="I18">
            <v>40474.28</v>
          </cell>
        </row>
        <row r="19">
          <cell r="C19">
            <v>76198.02</v>
          </cell>
          <cell r="D19">
            <v>0</v>
          </cell>
          <cell r="G19">
            <v>36921.19</v>
          </cell>
          <cell r="I19">
            <v>36921.19</v>
          </cell>
        </row>
        <row r="20">
          <cell r="C20">
            <v>1463975</v>
          </cell>
          <cell r="D20">
            <v>0</v>
          </cell>
          <cell r="G20">
            <v>733666.67</v>
          </cell>
          <cell r="I20">
            <v>733666.67</v>
          </cell>
        </row>
        <row r="21">
          <cell r="C21">
            <v>3589100</v>
          </cell>
          <cell r="D21">
            <v>0</v>
          </cell>
          <cell r="G21">
            <v>1798666.67</v>
          </cell>
          <cell r="I21">
            <v>1798666.67</v>
          </cell>
        </row>
        <row r="22">
          <cell r="C22">
            <v>5010239.3899999997</v>
          </cell>
          <cell r="D22">
            <v>401.63</v>
          </cell>
          <cell r="G22">
            <v>2491732.54</v>
          </cell>
          <cell r="I22">
            <v>2491732.54</v>
          </cell>
        </row>
        <row r="23">
          <cell r="C23">
            <v>430457.16</v>
          </cell>
          <cell r="D23">
            <v>0</v>
          </cell>
          <cell r="G23">
            <v>0</v>
          </cell>
          <cell r="I23">
            <v>0</v>
          </cell>
        </row>
        <row r="24">
          <cell r="C24">
            <v>223000</v>
          </cell>
          <cell r="D24">
            <v>20000</v>
          </cell>
          <cell r="G24">
            <v>102000</v>
          </cell>
          <cell r="I24">
            <v>102000</v>
          </cell>
        </row>
        <row r="25">
          <cell r="C25">
            <v>180716.97</v>
          </cell>
          <cell r="D25">
            <v>0</v>
          </cell>
          <cell r="G25">
            <v>0</v>
          </cell>
          <cell r="I25">
            <v>0</v>
          </cell>
        </row>
        <row r="26">
          <cell r="C26">
            <v>1899373.59</v>
          </cell>
          <cell r="D26">
            <v>10275.76</v>
          </cell>
          <cell r="G26">
            <v>964274.23</v>
          </cell>
          <cell r="I26">
            <v>964274.23</v>
          </cell>
        </row>
        <row r="27">
          <cell r="C27">
            <v>287006.39</v>
          </cell>
          <cell r="D27">
            <v>0</v>
          </cell>
          <cell r="G27">
            <v>69314.710000000006</v>
          </cell>
          <cell r="I27">
            <v>69314.710000000006</v>
          </cell>
        </row>
        <row r="28">
          <cell r="C28">
            <v>309779.99</v>
          </cell>
          <cell r="D28">
            <v>-165928.01</v>
          </cell>
          <cell r="G28">
            <v>0</v>
          </cell>
          <cell r="I28">
            <v>0</v>
          </cell>
        </row>
        <row r="29">
          <cell r="C29">
            <v>75600</v>
          </cell>
          <cell r="D29">
            <v>526.17999999999995</v>
          </cell>
          <cell r="G29">
            <v>38326.18</v>
          </cell>
          <cell r="I29">
            <v>38326.18</v>
          </cell>
        </row>
        <row r="30">
          <cell r="C30">
            <v>122783.5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2163354.9</v>
          </cell>
          <cell r="D31">
            <v>96185.22</v>
          </cell>
          <cell r="G31">
            <v>1182673.67</v>
          </cell>
          <cell r="I31">
            <v>1182673.67</v>
          </cell>
        </row>
        <row r="32">
          <cell r="C32">
            <v>62381.64</v>
          </cell>
          <cell r="D32">
            <v>0</v>
          </cell>
          <cell r="G32">
            <v>0</v>
          </cell>
          <cell r="I32">
            <v>0</v>
          </cell>
        </row>
        <row r="33">
          <cell r="C33">
            <v>339913.51</v>
          </cell>
          <cell r="D33">
            <v>0</v>
          </cell>
          <cell r="G33">
            <v>0</v>
          </cell>
          <cell r="I33">
            <v>0</v>
          </cell>
        </row>
        <row r="34">
          <cell r="C34">
            <v>14000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49095.08</v>
          </cell>
          <cell r="D35">
            <v>2765.92</v>
          </cell>
          <cell r="G35">
            <v>51861</v>
          </cell>
          <cell r="I35">
            <v>51861</v>
          </cell>
        </row>
        <row r="36">
          <cell r="C36">
            <v>281729.27</v>
          </cell>
          <cell r="D36">
            <v>-132397.85999999999</v>
          </cell>
          <cell r="G36">
            <v>0</v>
          </cell>
          <cell r="I36">
            <v>0</v>
          </cell>
        </row>
        <row r="37">
          <cell r="C37">
            <v>30450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2257885</v>
          </cell>
          <cell r="D38">
            <v>0</v>
          </cell>
          <cell r="G38">
            <v>1130208.33</v>
          </cell>
          <cell r="I38">
            <v>1130208.33</v>
          </cell>
        </row>
        <row r="39">
          <cell r="C39">
            <v>22680</v>
          </cell>
          <cell r="D39">
            <v>1620</v>
          </cell>
          <cell r="G39">
            <v>24300</v>
          </cell>
          <cell r="I39">
            <v>24300</v>
          </cell>
        </row>
        <row r="40">
          <cell r="C40">
            <v>1339180.82</v>
          </cell>
          <cell r="D40">
            <v>27645.84</v>
          </cell>
          <cell r="G40">
            <v>705266.66</v>
          </cell>
          <cell r="I40">
            <v>705266.66</v>
          </cell>
        </row>
        <row r="41">
          <cell r="C41">
            <v>21020</v>
          </cell>
          <cell r="D41">
            <v>0</v>
          </cell>
          <cell r="G41">
            <v>10680</v>
          </cell>
          <cell r="I41">
            <v>10680</v>
          </cell>
        </row>
        <row r="42">
          <cell r="C42">
            <v>600</v>
          </cell>
          <cell r="D42">
            <v>0</v>
          </cell>
          <cell r="G42">
            <v>0</v>
          </cell>
          <cell r="I42">
            <v>0</v>
          </cell>
        </row>
        <row r="43">
          <cell r="C43">
            <v>15308.94</v>
          </cell>
          <cell r="D43">
            <v>-442.12</v>
          </cell>
          <cell r="G43">
            <v>14866.82</v>
          </cell>
          <cell r="I43">
            <v>14866.82</v>
          </cell>
        </row>
        <row r="44">
          <cell r="C44">
            <v>70414.44</v>
          </cell>
          <cell r="D44">
            <v>0</v>
          </cell>
          <cell r="G44">
            <v>0</v>
          </cell>
          <cell r="I44">
            <v>0</v>
          </cell>
        </row>
        <row r="45">
          <cell r="C45">
            <v>14350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11700</v>
          </cell>
          <cell r="D46">
            <v>2500</v>
          </cell>
          <cell r="G46">
            <v>14200</v>
          </cell>
          <cell r="I46">
            <v>14200</v>
          </cell>
        </row>
        <row r="47">
          <cell r="C47">
            <v>57000</v>
          </cell>
          <cell r="D47">
            <v>9790</v>
          </cell>
          <cell r="G47">
            <v>23290</v>
          </cell>
          <cell r="I47">
            <v>23290</v>
          </cell>
        </row>
        <row r="48">
          <cell r="C48">
            <v>18669.599999999999</v>
          </cell>
          <cell r="D48">
            <v>34469.58</v>
          </cell>
          <cell r="G48">
            <v>43804.38</v>
          </cell>
          <cell r="I48">
            <v>43804.38</v>
          </cell>
        </row>
        <row r="49">
          <cell r="C49">
            <v>140000</v>
          </cell>
          <cell r="D49">
            <v>0</v>
          </cell>
          <cell r="G49">
            <v>0</v>
          </cell>
          <cell r="I49">
            <v>0</v>
          </cell>
        </row>
        <row r="50">
          <cell r="C50">
            <v>2114700</v>
          </cell>
          <cell r="D50">
            <v>-379935.13</v>
          </cell>
          <cell r="G50">
            <v>0</v>
          </cell>
          <cell r="I50">
            <v>0</v>
          </cell>
        </row>
        <row r="51">
          <cell r="C51">
            <v>44303.28</v>
          </cell>
          <cell r="D51">
            <v>-10547.72</v>
          </cell>
          <cell r="G51">
            <v>0</v>
          </cell>
          <cell r="I51">
            <v>0</v>
          </cell>
        </row>
        <row r="52">
          <cell r="C52">
            <v>400311.73</v>
          </cell>
          <cell r="D52">
            <v>0.7</v>
          </cell>
          <cell r="G52">
            <v>125316.19</v>
          </cell>
          <cell r="I52">
            <v>125316.19</v>
          </cell>
        </row>
        <row r="54">
          <cell r="C54">
            <v>478000</v>
          </cell>
          <cell r="D54">
            <v>4395.67</v>
          </cell>
          <cell r="G54">
            <v>87836.07</v>
          </cell>
          <cell r="I54">
            <v>85966.27</v>
          </cell>
        </row>
        <row r="55">
          <cell r="C55">
            <v>700000</v>
          </cell>
          <cell r="D55">
            <v>-29126.03</v>
          </cell>
          <cell r="G55">
            <v>6571.04</v>
          </cell>
          <cell r="I55">
            <v>6571.04</v>
          </cell>
        </row>
        <row r="56">
          <cell r="C56">
            <v>500</v>
          </cell>
          <cell r="D56">
            <v>0</v>
          </cell>
          <cell r="G56">
            <v>0</v>
          </cell>
          <cell r="I56">
            <v>0</v>
          </cell>
        </row>
        <row r="57">
          <cell r="C57">
            <v>52000</v>
          </cell>
          <cell r="D57">
            <v>-2178.75</v>
          </cell>
          <cell r="G57">
            <v>0</v>
          </cell>
          <cell r="I57">
            <v>0</v>
          </cell>
        </row>
        <row r="58">
          <cell r="C58">
            <v>507000</v>
          </cell>
          <cell r="D58">
            <v>-106850.02</v>
          </cell>
          <cell r="G58">
            <v>66485.820000000007</v>
          </cell>
          <cell r="I58">
            <v>66485.820000000007</v>
          </cell>
        </row>
        <row r="59">
          <cell r="C59">
            <v>88280</v>
          </cell>
          <cell r="D59">
            <v>3201</v>
          </cell>
          <cell r="G59">
            <v>26264.22</v>
          </cell>
          <cell r="I59">
            <v>26264.22</v>
          </cell>
        </row>
        <row r="60">
          <cell r="C60">
            <v>99300</v>
          </cell>
          <cell r="D60">
            <v>-17462.54</v>
          </cell>
          <cell r="G60">
            <v>13683.04</v>
          </cell>
          <cell r="I60">
            <v>13683.04</v>
          </cell>
        </row>
        <row r="61">
          <cell r="C61">
            <v>36020</v>
          </cell>
          <cell r="D61">
            <v>-16820</v>
          </cell>
          <cell r="G61">
            <v>567.86</v>
          </cell>
          <cell r="I61">
            <v>567.86</v>
          </cell>
        </row>
        <row r="62">
          <cell r="C62">
            <v>75220</v>
          </cell>
          <cell r="D62">
            <v>-10040</v>
          </cell>
          <cell r="G62">
            <v>7128.63</v>
          </cell>
          <cell r="I62">
            <v>7128.63</v>
          </cell>
        </row>
        <row r="63">
          <cell r="C63">
            <v>0</v>
          </cell>
          <cell r="D63">
            <v>1695</v>
          </cell>
          <cell r="G63">
            <v>1689.6</v>
          </cell>
          <cell r="I63">
            <v>1689.6</v>
          </cell>
        </row>
        <row r="64">
          <cell r="C64">
            <v>3888881</v>
          </cell>
          <cell r="D64">
            <v>75684.89</v>
          </cell>
          <cell r="G64">
            <v>1543483.47</v>
          </cell>
          <cell r="I64">
            <v>1543483.47</v>
          </cell>
        </row>
        <row r="65">
          <cell r="C65">
            <v>10000</v>
          </cell>
          <cell r="D65">
            <v>-2000</v>
          </cell>
          <cell r="G65">
            <v>0</v>
          </cell>
          <cell r="I65">
            <v>0</v>
          </cell>
        </row>
        <row r="66">
          <cell r="C66">
            <v>216300</v>
          </cell>
          <cell r="D66">
            <v>-87729.98</v>
          </cell>
          <cell r="G66">
            <v>6094.03</v>
          </cell>
          <cell r="I66">
            <v>6094.03</v>
          </cell>
        </row>
        <row r="67">
          <cell r="C67">
            <v>6000</v>
          </cell>
          <cell r="D67">
            <v>-2000</v>
          </cell>
          <cell r="G67">
            <v>0</v>
          </cell>
          <cell r="I67">
            <v>0</v>
          </cell>
        </row>
        <row r="68">
          <cell r="C68">
            <v>11400</v>
          </cell>
          <cell r="D68">
            <v>-2500</v>
          </cell>
          <cell r="G68">
            <v>142</v>
          </cell>
          <cell r="I68">
            <v>142</v>
          </cell>
        </row>
        <row r="69">
          <cell r="C69">
            <v>18320</v>
          </cell>
          <cell r="D69">
            <v>-2900</v>
          </cell>
          <cell r="G69">
            <v>564.67999999999995</v>
          </cell>
          <cell r="I69">
            <v>564.67999999999995</v>
          </cell>
        </row>
        <row r="70">
          <cell r="C70">
            <v>144400</v>
          </cell>
          <cell r="D70">
            <v>-30000</v>
          </cell>
          <cell r="G70">
            <v>130</v>
          </cell>
          <cell r="I70">
            <v>130</v>
          </cell>
        </row>
        <row r="71">
          <cell r="C71">
            <v>90100</v>
          </cell>
          <cell r="D71">
            <v>20840.89</v>
          </cell>
          <cell r="G71">
            <v>30855.68</v>
          </cell>
          <cell r="I71">
            <v>30855.68</v>
          </cell>
        </row>
        <row r="72">
          <cell r="C72">
            <v>3000</v>
          </cell>
          <cell r="D72">
            <v>0</v>
          </cell>
          <cell r="G72">
            <v>0</v>
          </cell>
          <cell r="I72">
            <v>0</v>
          </cell>
        </row>
        <row r="74">
          <cell r="C74">
            <v>540300</v>
          </cell>
          <cell r="D74">
            <v>-46340</v>
          </cell>
          <cell r="G74">
            <v>178464</v>
          </cell>
          <cell r="I74">
            <v>178464</v>
          </cell>
        </row>
        <row r="75">
          <cell r="C75">
            <v>216000</v>
          </cell>
          <cell r="D75">
            <v>-28465.51</v>
          </cell>
          <cell r="G75">
            <v>42135.97</v>
          </cell>
          <cell r="I75">
            <v>42135.97</v>
          </cell>
        </row>
        <row r="76">
          <cell r="C76">
            <v>338400</v>
          </cell>
          <cell r="D76">
            <v>-32820</v>
          </cell>
          <cell r="G76">
            <v>94120.55</v>
          </cell>
          <cell r="I76">
            <v>94120.55</v>
          </cell>
        </row>
        <row r="77">
          <cell r="C77">
            <v>0</v>
          </cell>
          <cell r="D77">
            <v>8700</v>
          </cell>
          <cell r="G77">
            <v>5167</v>
          </cell>
          <cell r="I77">
            <v>5167</v>
          </cell>
        </row>
        <row r="78">
          <cell r="C78">
            <v>30000</v>
          </cell>
          <cell r="D78">
            <v>0</v>
          </cell>
          <cell r="G78">
            <v>0</v>
          </cell>
          <cell r="I78">
            <v>0</v>
          </cell>
        </row>
        <row r="79">
          <cell r="C79">
            <v>5028708</v>
          </cell>
          <cell r="D79">
            <v>0</v>
          </cell>
          <cell r="G79">
            <v>2335198.7999999998</v>
          </cell>
          <cell r="I79">
            <v>2335198.7999999998</v>
          </cell>
        </row>
        <row r="80">
          <cell r="C80">
            <v>216000</v>
          </cell>
          <cell r="D80">
            <v>0</v>
          </cell>
          <cell r="G80">
            <v>57287.88</v>
          </cell>
          <cell r="I80">
            <v>57287.88</v>
          </cell>
        </row>
        <row r="81">
          <cell r="C81">
            <v>154440</v>
          </cell>
          <cell r="D81">
            <v>0</v>
          </cell>
          <cell r="G81">
            <v>153458.96</v>
          </cell>
          <cell r="I81">
            <v>153458.96</v>
          </cell>
        </row>
        <row r="82">
          <cell r="C82">
            <v>3432834</v>
          </cell>
          <cell r="D82">
            <v>0</v>
          </cell>
          <cell r="G82">
            <v>1312333.3400000001</v>
          </cell>
          <cell r="I82">
            <v>1312333.3400000001</v>
          </cell>
        </row>
        <row r="83">
          <cell r="C83">
            <v>265167</v>
          </cell>
          <cell r="D83">
            <v>0</v>
          </cell>
          <cell r="G83">
            <v>122816.67</v>
          </cell>
          <cell r="I83">
            <v>122816.67</v>
          </cell>
        </row>
        <row r="84">
          <cell r="C84">
            <v>831334</v>
          </cell>
          <cell r="D84">
            <v>0</v>
          </cell>
          <cell r="G84">
            <v>348000</v>
          </cell>
          <cell r="I84">
            <v>348000</v>
          </cell>
        </row>
        <row r="85">
          <cell r="C85">
            <v>660834</v>
          </cell>
          <cell r="D85">
            <v>0</v>
          </cell>
          <cell r="G85">
            <v>251937.5</v>
          </cell>
          <cell r="I85">
            <v>251937.5</v>
          </cell>
        </row>
        <row r="86">
          <cell r="C86">
            <v>0</v>
          </cell>
          <cell r="D86">
            <v>6620</v>
          </cell>
          <cell r="G86">
            <v>6612</v>
          </cell>
          <cell r="I86">
            <v>6612</v>
          </cell>
        </row>
        <row r="87">
          <cell r="C87">
            <v>140600</v>
          </cell>
          <cell r="D87">
            <v>-17363.87</v>
          </cell>
          <cell r="G87">
            <v>17133.62</v>
          </cell>
          <cell r="I87">
            <v>17133.62</v>
          </cell>
        </row>
        <row r="88">
          <cell r="C88">
            <v>480000</v>
          </cell>
          <cell r="D88">
            <v>0</v>
          </cell>
          <cell r="G88">
            <v>203897.94</v>
          </cell>
          <cell r="I88">
            <v>203897.94</v>
          </cell>
        </row>
        <row r="89">
          <cell r="C89">
            <v>8000</v>
          </cell>
          <cell r="D89">
            <v>-1017.4</v>
          </cell>
          <cell r="G89">
            <v>0</v>
          </cell>
          <cell r="I89">
            <v>0</v>
          </cell>
        </row>
        <row r="90">
          <cell r="C90">
            <v>400000</v>
          </cell>
          <cell r="D90">
            <v>0</v>
          </cell>
          <cell r="G90">
            <v>144236.42000000001</v>
          </cell>
          <cell r="I90">
            <v>144236.42000000001</v>
          </cell>
        </row>
        <row r="91">
          <cell r="C91">
            <v>47000</v>
          </cell>
          <cell r="D91">
            <v>-22000</v>
          </cell>
          <cell r="G91">
            <v>0</v>
          </cell>
          <cell r="I91">
            <v>0</v>
          </cell>
        </row>
        <row r="92">
          <cell r="C92">
            <v>302620</v>
          </cell>
          <cell r="D92">
            <v>33155</v>
          </cell>
          <cell r="G92">
            <v>107631.88</v>
          </cell>
          <cell r="I92">
            <v>107631.88</v>
          </cell>
        </row>
        <row r="93">
          <cell r="C93">
            <v>115400</v>
          </cell>
          <cell r="D93">
            <v>89695</v>
          </cell>
          <cell r="G93">
            <v>134170</v>
          </cell>
          <cell r="I93">
            <v>134170</v>
          </cell>
        </row>
        <row r="94">
          <cell r="C94">
            <v>89840</v>
          </cell>
          <cell r="D94">
            <v>-7802</v>
          </cell>
          <cell r="G94">
            <v>16100.8</v>
          </cell>
          <cell r="I94">
            <v>5568</v>
          </cell>
        </row>
        <row r="95">
          <cell r="C95">
            <v>227320</v>
          </cell>
          <cell r="D95">
            <v>-48900.6</v>
          </cell>
          <cell r="G95">
            <v>10992.88</v>
          </cell>
          <cell r="I95">
            <v>10992.88</v>
          </cell>
        </row>
        <row r="96">
          <cell r="C96">
            <v>420300</v>
          </cell>
          <cell r="D96">
            <v>41845</v>
          </cell>
          <cell r="G96">
            <v>188811.99</v>
          </cell>
          <cell r="I96">
            <v>188811.99</v>
          </cell>
        </row>
        <row r="97">
          <cell r="C97">
            <v>520760</v>
          </cell>
          <cell r="D97">
            <v>-12530.89</v>
          </cell>
          <cell r="G97">
            <v>169119.08</v>
          </cell>
          <cell r="I97">
            <v>169119.08</v>
          </cell>
        </row>
        <row r="98">
          <cell r="C98">
            <v>25200</v>
          </cell>
          <cell r="D98">
            <v>-10920</v>
          </cell>
          <cell r="G98">
            <v>0</v>
          </cell>
          <cell r="I98">
            <v>0</v>
          </cell>
        </row>
        <row r="99">
          <cell r="C99">
            <v>18400</v>
          </cell>
          <cell r="D99">
            <v>-170</v>
          </cell>
          <cell r="G99">
            <v>2027</v>
          </cell>
          <cell r="I99">
            <v>2027</v>
          </cell>
        </row>
        <row r="100">
          <cell r="C100">
            <v>187200</v>
          </cell>
          <cell r="D100">
            <v>-41538.46</v>
          </cell>
          <cell r="G100">
            <v>53255.38</v>
          </cell>
          <cell r="I100">
            <v>53255.38</v>
          </cell>
        </row>
        <row r="101">
          <cell r="C101">
            <v>17400</v>
          </cell>
          <cell r="D101">
            <v>390</v>
          </cell>
          <cell r="G101">
            <v>118</v>
          </cell>
          <cell r="I101">
            <v>118</v>
          </cell>
        </row>
        <row r="102">
          <cell r="C102">
            <v>846000</v>
          </cell>
          <cell r="D102">
            <v>70325.97</v>
          </cell>
          <cell r="G102">
            <v>414631.73</v>
          </cell>
          <cell r="I102">
            <v>414631.73</v>
          </cell>
        </row>
        <row r="103">
          <cell r="C103">
            <v>977000</v>
          </cell>
          <cell r="D103">
            <v>222927.63</v>
          </cell>
          <cell r="G103">
            <v>606063.80000000005</v>
          </cell>
          <cell r="I103">
            <v>606063.80000000005</v>
          </cell>
        </row>
        <row r="105">
          <cell r="C105">
            <v>1554600</v>
          </cell>
          <cell r="D105">
            <v>0</v>
          </cell>
          <cell r="G105">
            <v>775200</v>
          </cell>
          <cell r="I105">
            <v>775200</v>
          </cell>
        </row>
        <row r="106">
          <cell r="C106">
            <v>14325800</v>
          </cell>
          <cell r="D106">
            <v>0</v>
          </cell>
          <cell r="G106">
            <v>5891990</v>
          </cell>
          <cell r="I106">
            <v>5891990</v>
          </cell>
        </row>
        <row r="107">
          <cell r="C107">
            <v>840000</v>
          </cell>
          <cell r="D107">
            <v>0</v>
          </cell>
          <cell r="G107">
            <v>345000</v>
          </cell>
          <cell r="I107">
            <v>345000</v>
          </cell>
        </row>
      </sheetData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J108"/>
  <sheetViews>
    <sheetView tabSelected="1" topLeftCell="A82" workbookViewId="0">
      <selection activeCell="G107" sqref="G107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9" ht="15.75" thickBot="1" x14ac:dyDescent="0.3"/>
    <row r="2" spans="2:9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9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9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9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9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9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9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9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9" ht="15" customHeight="1" x14ac:dyDescent="0.25">
      <c r="B10" s="22" t="s">
        <v>15</v>
      </c>
      <c r="C10" s="23"/>
      <c r="D10" s="24">
        <f>SUM(D11:D17)</f>
        <v>47361933.000000007</v>
      </c>
      <c r="E10" s="24">
        <f>SUM(E11:E17)</f>
        <v>2.0008883439004421E-11</v>
      </c>
      <c r="F10" s="24">
        <f t="shared" ref="F10:I10" si="0">SUM(F11:F17)</f>
        <v>47361933.000000007</v>
      </c>
      <c r="G10" s="24">
        <f t="shared" si="0"/>
        <v>22521611.080000002</v>
      </c>
      <c r="H10" s="24">
        <f t="shared" si="0"/>
        <v>22521611.080000002</v>
      </c>
      <c r="I10" s="24">
        <f t="shared" si="0"/>
        <v>24840321.920000006</v>
      </c>
    </row>
    <row r="11" spans="2:9" ht="15" customHeight="1" x14ac:dyDescent="0.25">
      <c r="B11" s="25"/>
      <c r="C11" s="26" t="s">
        <v>16</v>
      </c>
      <c r="D11" s="27">
        <f>'[1]EDO. FINAN. JUNIO (4)'!C8</f>
        <v>15484833.720000001</v>
      </c>
      <c r="E11" s="27">
        <f>'[1]EDO. FINAN. JUNIO (4)'!D8</f>
        <v>0</v>
      </c>
      <c r="F11" s="27">
        <f>D11+E11</f>
        <v>15484833.720000001</v>
      </c>
      <c r="G11" s="27">
        <f>'[1]EDO. FINAN. JUNIO (4)'!G8</f>
        <v>7752964.4199999999</v>
      </c>
      <c r="H11" s="27">
        <f>'[1]EDO. FINAN. JUNIO (4)'!I8</f>
        <v>7752964.4199999999</v>
      </c>
      <c r="I11" s="28">
        <f>+F11-G11</f>
        <v>7731869.3000000007</v>
      </c>
    </row>
    <row r="12" spans="2:9" ht="15" customHeight="1" x14ac:dyDescent="0.25">
      <c r="B12" s="25"/>
      <c r="C12" s="26" t="s">
        <v>17</v>
      </c>
      <c r="D12" s="27">
        <f>'[1]EDO. FINAN. JUNIO (4)'!C9</f>
        <v>0</v>
      </c>
      <c r="E12" s="27">
        <f>'[1]EDO. FINAN. JUNIO (4)'!D9</f>
        <v>775000</v>
      </c>
      <c r="F12" s="27">
        <f t="shared" ref="F12:F27" si="1">D12+E12</f>
        <v>775000</v>
      </c>
      <c r="G12" s="27">
        <f>'[1]EDO. FINAN. JUNIO (4)'!G9</f>
        <v>775000</v>
      </c>
      <c r="H12" s="27">
        <f>'[1]EDO. FINAN. JUNIO (4)'!I9</f>
        <v>775000</v>
      </c>
      <c r="I12" s="28">
        <f t="shared" ref="I12:I75" si="2">+F12-G12</f>
        <v>0</v>
      </c>
    </row>
    <row r="13" spans="2:9" ht="15" customHeight="1" x14ac:dyDescent="0.25">
      <c r="B13" s="25"/>
      <c r="C13" s="26" t="s">
        <v>18</v>
      </c>
      <c r="D13" s="27">
        <f>'[1]EDO. FINAN. JUNIO (4)'!C10+'[1]EDO. FINAN. JUNIO (4)'!C11+'[1]EDO. FINAN. JUNIO (4)'!C12</f>
        <v>3604590.67</v>
      </c>
      <c r="E13" s="27">
        <f>'[1]EDO. FINAN. JUNIO (4)'!D10+'[1]EDO. FINAN. JUNIO (4)'!D11+'[1]EDO. FINAN. JUNIO (4)'!D12</f>
        <v>-395988.1</v>
      </c>
      <c r="F13" s="27">
        <f t="shared" si="1"/>
        <v>3208602.57</v>
      </c>
      <c r="G13" s="27">
        <f>'[1]EDO. FINAN. JUNIO (4)'!G10+'[1]EDO. FINAN. JUNIO (4)'!G11+'[1]EDO. FINAN. JUNIO (4)'!G12</f>
        <v>1755342.51</v>
      </c>
      <c r="H13" s="27">
        <f>'[1]EDO. FINAN. JUNIO (4)'!I10+'[1]EDO. FINAN. JUNIO (4)'!I11+'[1]EDO. FINAN. JUNIO (4)'!I12</f>
        <v>1755342.51</v>
      </c>
      <c r="I13" s="28">
        <f t="shared" si="2"/>
        <v>1453260.0599999998</v>
      </c>
    </row>
    <row r="14" spans="2:9" ht="15" customHeight="1" x14ac:dyDescent="0.25">
      <c r="B14" s="25"/>
      <c r="C14" s="26" t="s">
        <v>19</v>
      </c>
      <c r="D14" s="27">
        <f>'[1]EDO. FINAN. JUNIO (4)'!C13+'[1]EDO. FINAN. JUNIO (4)'!C14+'[1]EDO. FINAN. JUNIO (4)'!C15+'[1]EDO. FINAN. JUNIO (4)'!C16+'[1]EDO. FINAN. JUNIO (4)'!C17+'[1]EDO. FINAN. JUNIO (4)'!C18+'[1]EDO. FINAN. JUNIO (4)'!C19</f>
        <v>5211428.4099999992</v>
      </c>
      <c r="E14" s="27">
        <f>'[1]EDO. FINAN. JUNIO (4)'!D13+'[1]EDO. FINAN. JUNIO (4)'!D14+'[1]EDO. FINAN. JUNIO (4)'!D15+'[1]EDO. FINAN. JUNIO (4)'!D16+'[1]EDO. FINAN. JUNIO (4)'!D17+'[1]EDO. FINAN. JUNIO (4)'!D18+'[1]EDO. FINAN. JUNIO (4)'!D19</f>
        <v>104058.11</v>
      </c>
      <c r="F14" s="27">
        <f t="shared" si="1"/>
        <v>5315486.5199999996</v>
      </c>
      <c r="G14" s="27">
        <f>'[1]EDO. FINAN. JUNIO (4)'!G13+'[1]EDO. FINAN. JUNIO (4)'!G14+'[1]EDO. FINAN. JUNIO (4)'!G15+'[1]EDO. FINAN. JUNIO (4)'!G16+'[1]EDO. FINAN. JUNIO (4)'!G17+'[1]EDO. FINAN. JUNIO (4)'!G18+'[1]EDO. FINAN. JUNIO (4)'!G19</f>
        <v>2713856.0999999996</v>
      </c>
      <c r="H14" s="27">
        <f>'[1]EDO. FINAN. JUNIO (4)'!I13+'[1]EDO. FINAN. JUNIO (4)'!I14+'[1]EDO. FINAN. JUNIO (4)'!I15+'[1]EDO. FINAN. JUNIO (4)'!I16+'[1]EDO. FINAN. JUNIO (4)'!I17+'[1]EDO. FINAN. JUNIO (4)'!I18+'[1]EDO. FINAN. JUNIO (4)'!I19</f>
        <v>2713856.0999999996</v>
      </c>
      <c r="I14" s="28">
        <f t="shared" si="2"/>
        <v>2601630.42</v>
      </c>
    </row>
    <row r="15" spans="2:9" ht="15" customHeight="1" x14ac:dyDescent="0.25">
      <c r="B15" s="25"/>
      <c r="C15" s="26" t="s">
        <v>20</v>
      </c>
      <c r="D15" s="27">
        <f>'[1]EDO. FINAN. JUNIO (4)'!C20+'[1]EDO. FINAN. JUNIO (4)'!C21+'[1]EDO. FINAN. JUNIO (4)'!C22+'[1]EDO. FINAN. JUNIO (4)'!C23+'[1]EDO. FINAN. JUNIO (4)'!C24+'[1]EDO. FINAN. JUNIO (4)'!C25+'[1]EDO. FINAN. JUNIO (4)'!C26+'[1]EDO. FINAN. JUNIO (4)'!C27+'[1]EDO. FINAN. JUNIO (4)'!C28+'[1]EDO. FINAN. JUNIO (4)'!C29+'[1]EDO. FINAN. JUNIO (4)'!C30+'[1]EDO. FINAN. JUNIO (4)'!C31+'[1]EDO. FINAN. JUNIO (4)'!C32+'[1]EDO. FINAN. JUNIO (4)'!C33+'[1]EDO. FINAN. JUNIO (4)'!C34+'[1]EDO. FINAN. JUNIO (4)'!C35+'[1]EDO. FINAN. JUNIO (4)'!C36+'[1]EDO. FINAN. JUNIO (4)'!C37+'[1]EDO. FINAN. JUNIO (4)'!C38+'[1]EDO. FINAN. JUNIO (4)'!C39+'[1]EDO. FINAN. JUNIO (4)'!C40+'[1]EDO. FINAN. JUNIO (4)'!C41+'[1]EDO. FINAN. JUNIO (4)'!C42+'[1]EDO. FINAN. JUNIO (4)'!C43+'[1]EDO. FINAN. JUNIO (4)'!C44+'[1]EDO. FINAN. JUNIO (4)'!C45+'[1]EDO. FINAN. JUNIO (4)'!C46+'[1]EDO. FINAN. JUNIO (4)'!C47+'[1]EDO. FINAN. JUNIO (4)'!C48+'[1]EDO. FINAN. JUNIO (4)'!C49+'[1]EDO. FINAN. JUNIO (4)'!C50</f>
        <v>22616465.190000005</v>
      </c>
      <c r="E15" s="27">
        <f>'[1]EDO. FINAN. JUNIO (4)'!D20+'[1]EDO. FINAN. JUNIO (4)'!D21+'[1]EDO. FINAN. JUNIO (4)'!D22+'[1]EDO. FINAN. JUNIO (4)'!D23+'[1]EDO. FINAN. JUNIO (4)'!D24+'[1]EDO. FINAN. JUNIO (4)'!D25+'[1]EDO. FINAN. JUNIO (4)'!D26+'[1]EDO. FINAN. JUNIO (4)'!D27+'[1]EDO. FINAN. JUNIO (4)'!D28+'[1]EDO. FINAN. JUNIO (4)'!D29+'[1]EDO. FINAN. JUNIO (4)'!D30+'[1]EDO. FINAN. JUNIO (4)'!D31+'[1]EDO. FINAN. JUNIO (4)'!D32+'[1]EDO. FINAN. JUNIO (4)'!D33+'[1]EDO. FINAN. JUNIO (4)'!D34+'[1]EDO. FINAN. JUNIO (4)'!D35+'[1]EDO. FINAN. JUNIO (4)'!D36+'[1]EDO. FINAN. JUNIO (4)'!D37+'[1]EDO. FINAN. JUNIO (4)'!D38+'[1]EDO. FINAN. JUNIO (4)'!D39+'[1]EDO. FINAN. JUNIO (4)'!D40+'[1]EDO. FINAN. JUNIO (4)'!D41+'[1]EDO. FINAN. JUNIO (4)'!D42+'[1]EDO. FINAN. JUNIO (4)'!D43+'[1]EDO. FINAN. JUNIO (4)'!D44+'[1]EDO. FINAN. JUNIO (4)'!D45+'[1]EDO. FINAN. JUNIO (4)'!D46+'[1]EDO. FINAN. JUNIO (4)'!D47+'[1]EDO. FINAN. JUNIO (4)'!D48+'[1]EDO. FINAN. JUNIO (4)'!D49+'[1]EDO. FINAN. JUNIO (4)'!D50</f>
        <v>-472522.99</v>
      </c>
      <c r="F15" s="27">
        <f t="shared" si="1"/>
        <v>22143942.200000007</v>
      </c>
      <c r="G15" s="27">
        <f>'[1]EDO. FINAN. JUNIO (4)'!G20+'[1]EDO. FINAN. JUNIO (4)'!G21+'[1]EDO. FINAN. JUNIO (4)'!G22+'[1]EDO. FINAN. JUNIO (4)'!G23+'[1]EDO. FINAN. JUNIO (4)'!G24+'[1]EDO. FINAN. JUNIO (4)'!G25+'[1]EDO. FINAN. JUNIO (4)'!G26+'[1]EDO. FINAN. JUNIO (4)'!G27+'[1]EDO. FINAN. JUNIO (4)'!G28+'[1]EDO. FINAN. JUNIO (4)'!G29+'[1]EDO. FINAN. JUNIO (4)'!G30+'[1]EDO. FINAN. JUNIO (4)'!G31+'[1]EDO. FINAN. JUNIO (4)'!G32+'[1]EDO. FINAN. JUNIO (4)'!G33+'[1]EDO. FINAN. JUNIO (4)'!G34+'[1]EDO. FINAN. JUNIO (4)'!G35+'[1]EDO. FINAN. JUNIO (4)'!G36+'[1]EDO. FINAN. JUNIO (4)'!G37+'[1]EDO. FINAN. JUNIO (4)'!G38+'[1]EDO. FINAN. JUNIO (4)'!G39+'[1]EDO. FINAN. JUNIO (4)'!G40+'[1]EDO. FINAN. JUNIO (4)'!G41+'[1]EDO. FINAN. JUNIO (4)'!G42+'[1]EDO. FINAN. JUNIO (4)'!G43+'[1]EDO. FINAN. JUNIO (4)'!G44+'[1]EDO. FINAN. JUNIO (4)'!G45+'[1]EDO. FINAN. JUNIO (4)'!G46+'[1]EDO. FINAN. JUNIO (4)'!G47+'[1]EDO. FINAN. JUNIO (4)'!G48+'[1]EDO. FINAN. JUNIO (4)'!G49+'[1]EDO. FINAN. JUNIO (4)'!G50</f>
        <v>9399131.8600000013</v>
      </c>
      <c r="H15" s="27">
        <f>'[1]EDO. FINAN. JUNIO (4)'!I20+'[1]EDO. FINAN. JUNIO (4)'!I21+'[1]EDO. FINAN. JUNIO (4)'!I22+'[1]EDO. FINAN. JUNIO (4)'!I23+'[1]EDO. FINAN. JUNIO (4)'!I24+'[1]EDO. FINAN. JUNIO (4)'!I25+'[1]EDO. FINAN. JUNIO (4)'!I26+'[1]EDO. FINAN. JUNIO (4)'!I27+'[1]EDO. FINAN. JUNIO (4)'!I28+'[1]EDO. FINAN. JUNIO (4)'!I29+'[1]EDO. FINAN. JUNIO (4)'!I30+'[1]EDO. FINAN. JUNIO (4)'!I31+'[1]EDO. FINAN. JUNIO (4)'!I32+'[1]EDO. FINAN. JUNIO (4)'!I33+'[1]EDO. FINAN. JUNIO (4)'!I34+'[1]EDO. FINAN. JUNIO (4)'!I35+'[1]EDO. FINAN. JUNIO (4)'!I36+'[1]EDO. FINAN. JUNIO (4)'!I37+'[1]EDO. FINAN. JUNIO (4)'!I38+'[1]EDO. FINAN. JUNIO (4)'!I39+'[1]EDO. FINAN. JUNIO (4)'!I40+'[1]EDO. FINAN. JUNIO (4)'!I41+'[1]EDO. FINAN. JUNIO (4)'!I42+'[1]EDO. FINAN. JUNIO (4)'!I43+'[1]EDO. FINAN. JUNIO (4)'!I44+'[1]EDO. FINAN. JUNIO (4)'!I45+'[1]EDO. FINAN. JUNIO (4)'!I46+'[1]EDO. FINAN. JUNIO (4)'!I47+'[1]EDO. FINAN. JUNIO (4)'!I48+'[1]EDO. FINAN. JUNIO (4)'!I49+'[1]EDO. FINAN. JUNIO (4)'!I50</f>
        <v>9399131.8600000013</v>
      </c>
      <c r="I15" s="28">
        <f t="shared" si="2"/>
        <v>12744810.340000005</v>
      </c>
    </row>
    <row r="16" spans="2:9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</row>
    <row r="17" spans="2:9" ht="15" customHeight="1" x14ac:dyDescent="0.25">
      <c r="B17" s="25"/>
      <c r="C17" s="26" t="s">
        <v>22</v>
      </c>
      <c r="D17" s="27">
        <f>'[1]EDO. FINAN. JUNIO (4)'!C51+'[1]EDO. FINAN. JUNIO (4)'!C52</f>
        <v>444615.01</v>
      </c>
      <c r="E17" s="27">
        <f>'[1]EDO. FINAN. JUNIO (4)'!D51+'[1]EDO. FINAN. JUNIO (4)'!D52</f>
        <v>-10547.019999999999</v>
      </c>
      <c r="F17" s="27">
        <f t="shared" si="1"/>
        <v>434067.99</v>
      </c>
      <c r="G17" s="27">
        <f>'[1]EDO. FINAN. JUNIO (4)'!G51+'[1]EDO. FINAN. JUNIO (4)'!G52</f>
        <v>125316.19</v>
      </c>
      <c r="H17" s="27">
        <f>'[1]EDO. FINAN. JUNIO (4)'!I51+'[1]EDO. FINAN. JUNIO (4)'!I52</f>
        <v>125316.19</v>
      </c>
      <c r="I17" s="28">
        <f t="shared" si="2"/>
        <v>308751.8</v>
      </c>
    </row>
    <row r="18" spans="2:9" ht="15" customHeight="1" x14ac:dyDescent="0.25">
      <c r="B18" s="29" t="s">
        <v>23</v>
      </c>
      <c r="C18" s="30"/>
      <c r="D18" s="24">
        <f>SUM(D19:D27)</f>
        <v>6424721</v>
      </c>
      <c r="E18" s="24">
        <f t="shared" ref="E18:I18" si="3">SUM(E19:E27)</f>
        <v>-203789.87</v>
      </c>
      <c r="F18" s="24">
        <f t="shared" si="3"/>
        <v>6220931.1299999999</v>
      </c>
      <c r="G18" s="24">
        <f t="shared" si="3"/>
        <v>1791496.1400000001</v>
      </c>
      <c r="H18" s="24">
        <f t="shared" si="3"/>
        <v>1789626.34</v>
      </c>
      <c r="I18" s="24">
        <f t="shared" si="3"/>
        <v>4429434.99</v>
      </c>
    </row>
    <row r="19" spans="2:9" ht="15" customHeight="1" x14ac:dyDescent="0.25">
      <c r="B19" s="25"/>
      <c r="C19" s="26" t="s">
        <v>24</v>
      </c>
      <c r="D19" s="27">
        <f>'[1]EDO. FINAN. JUNIO (4)'!C54+'[1]EDO. FINAN. JUNIO (4)'!C55+'[1]EDO. FINAN. JUNIO (4)'!C56+'[1]EDO. FINAN. JUNIO (4)'!C57+'[1]EDO. FINAN. JUNIO (4)'!C58</f>
        <v>1737500</v>
      </c>
      <c r="E19" s="27">
        <f>'[1]EDO. FINAN. JUNIO (4)'!D54+'[1]EDO. FINAN. JUNIO (4)'!D55+'[1]EDO. FINAN. JUNIO (4)'!D56+'[1]EDO. FINAN. JUNIO (4)'!D57+'[1]EDO. FINAN. JUNIO (4)'!D58</f>
        <v>-133759.13</v>
      </c>
      <c r="F19" s="27">
        <f>D19+E19</f>
        <v>1603740.87</v>
      </c>
      <c r="G19" s="27">
        <f>'[1]EDO. FINAN. JUNIO (4)'!G54+'[1]EDO. FINAN. JUNIO (4)'!G55+'[1]EDO. FINAN. JUNIO (4)'!G56+'[1]EDO. FINAN. JUNIO (4)'!G57+'[1]EDO. FINAN. JUNIO (4)'!G58</f>
        <v>160892.93</v>
      </c>
      <c r="H19" s="27">
        <f>'[1]EDO. FINAN. JUNIO (4)'!I54+'[1]EDO. FINAN. JUNIO (4)'!I55+'[1]EDO. FINAN. JUNIO (4)'!I56+'[1]EDO. FINAN. JUNIO (4)'!I57+'[1]EDO. FINAN. JUNIO (4)'!I58</f>
        <v>159023.13</v>
      </c>
      <c r="I19" s="28">
        <f t="shared" si="2"/>
        <v>1442847.9400000002</v>
      </c>
    </row>
    <row r="20" spans="2:9" ht="15" customHeight="1" x14ac:dyDescent="0.25">
      <c r="B20" s="25"/>
      <c r="C20" s="26" t="s">
        <v>25</v>
      </c>
      <c r="D20" s="27">
        <f>'[1]EDO. FINAN. JUNIO (4)'!C59</f>
        <v>88280</v>
      </c>
      <c r="E20" s="27">
        <f>'[1]EDO. FINAN. JUNIO (4)'!D59</f>
        <v>3201</v>
      </c>
      <c r="F20" s="27">
        <f t="shared" si="1"/>
        <v>91481</v>
      </c>
      <c r="G20" s="27">
        <f>'[1]EDO. FINAN. JUNIO (4)'!G59</f>
        <v>26264.22</v>
      </c>
      <c r="H20" s="27">
        <f>'[1]EDO. FINAN. JUNIO (4)'!I59</f>
        <v>26264.22</v>
      </c>
      <c r="I20" s="28">
        <f t="shared" si="2"/>
        <v>65216.78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JUNIO (4)'!C60+'[1]EDO. FINAN. JUNIO (4)'!C61+'[1]EDO. FINAN. JUNIO (4)'!C62</f>
        <v>210540</v>
      </c>
      <c r="E22" s="27">
        <f>'[1]EDO. FINAN. JUNIO (4)'!D60+'[1]EDO. FINAN. JUNIO (4)'!D61+'[1]EDO. FINAN. JUNIO (4)'!D62</f>
        <v>-44322.54</v>
      </c>
      <c r="F22" s="27">
        <f t="shared" si="1"/>
        <v>166217.46</v>
      </c>
      <c r="G22" s="27">
        <f>'[1]EDO. FINAN. JUNIO (4)'!G60+'[1]EDO. FINAN. JUNIO (4)'!G61+'[1]EDO. FINAN. JUNIO (4)'!G62</f>
        <v>21379.530000000002</v>
      </c>
      <c r="H22" s="27">
        <f>'[1]EDO. FINAN. JUNIO (4)'!I60+'[1]EDO. FINAN. JUNIO (4)'!I61+'[1]EDO. FINAN. JUNIO (4)'!I62</f>
        <v>21379.530000000002</v>
      </c>
      <c r="I22" s="28">
        <f t="shared" si="2"/>
        <v>144837.93</v>
      </c>
    </row>
    <row r="23" spans="2:9" ht="15" customHeight="1" x14ac:dyDescent="0.25">
      <c r="B23" s="25"/>
      <c r="C23" s="26" t="s">
        <v>28</v>
      </c>
      <c r="D23" s="27">
        <f>'[1]EDO. FINAN. JUNIO (4)'!C63</f>
        <v>0</v>
      </c>
      <c r="E23" s="27">
        <f>'[1]EDO. FINAN. JUNIO (4)'!D63</f>
        <v>1695</v>
      </c>
      <c r="F23" s="27">
        <f t="shared" si="1"/>
        <v>1695</v>
      </c>
      <c r="G23" s="27">
        <f>'[1]EDO. FINAN. JUNIO (4)'!G63</f>
        <v>1689.6</v>
      </c>
      <c r="H23" s="27">
        <f>'[1]EDO. FINAN. JUNIO (4)'!I63</f>
        <v>1689.6</v>
      </c>
      <c r="I23" s="28">
        <f t="shared" si="2"/>
        <v>5.4000000000000909</v>
      </c>
    </row>
    <row r="24" spans="2:9" ht="15" customHeight="1" x14ac:dyDescent="0.25">
      <c r="B24" s="25"/>
      <c r="C24" s="26" t="s">
        <v>29</v>
      </c>
      <c r="D24" s="27">
        <f>'[1]EDO. FINAN. JUNIO (4)'!C64</f>
        <v>3888881</v>
      </c>
      <c r="E24" s="27">
        <f>'[1]EDO. FINAN. JUNIO (4)'!D64</f>
        <v>75684.89</v>
      </c>
      <c r="F24" s="27">
        <f t="shared" si="1"/>
        <v>3964565.89</v>
      </c>
      <c r="G24" s="27">
        <f>'[1]EDO. FINAN. JUNIO (4)'!G64</f>
        <v>1543483.47</v>
      </c>
      <c r="H24" s="27">
        <f>'[1]EDO. FINAN. JUNIO (4)'!I64</f>
        <v>1543483.47</v>
      </c>
      <c r="I24" s="28">
        <f t="shared" si="2"/>
        <v>2421082.42</v>
      </c>
    </row>
    <row r="25" spans="2:9" ht="15" customHeight="1" x14ac:dyDescent="0.25">
      <c r="B25" s="25"/>
      <c r="C25" s="26" t="s">
        <v>30</v>
      </c>
      <c r="D25" s="27">
        <f>'[1]EDO. FINAN. JUNIO (4)'!C65+'[1]EDO. FINAN. JUNIO (4)'!C66</f>
        <v>226300</v>
      </c>
      <c r="E25" s="27">
        <f>'[1]EDO. FINAN. JUNIO (4)'!D65+'[1]EDO. FINAN. JUNIO (4)'!D66</f>
        <v>-89729.98</v>
      </c>
      <c r="F25" s="27">
        <f t="shared" si="1"/>
        <v>136570.02000000002</v>
      </c>
      <c r="G25" s="27">
        <f>'[1]EDO. FINAN. JUNIO (4)'!G65+'[1]EDO. FINAN. JUNIO (4)'!G66</f>
        <v>6094.03</v>
      </c>
      <c r="H25" s="27">
        <f>'[1]EDO. FINAN. JUNIO (4)'!I65+'[1]EDO. FINAN. JUNIO (4)'!I66</f>
        <v>6094.03</v>
      </c>
      <c r="I25" s="28">
        <f t="shared" si="2"/>
        <v>130475.99000000002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JUNIO (4)'!C67+'[1]EDO. FINAN. JUNIO (4)'!C68+'[1]EDO. FINAN. JUNIO (4)'!C69+'[1]EDO. FINAN. JUNIO (4)'!C70+'[1]EDO. FINAN. JUNIO (4)'!C71+'[1]EDO. FINAN. JUNIO (4)'!C72</f>
        <v>273220</v>
      </c>
      <c r="E27" s="27">
        <f>'[1]EDO. FINAN. JUNIO (4)'!D67+'[1]EDO. FINAN. JUNIO (4)'!D68+'[1]EDO. FINAN. JUNIO (4)'!D69+'[1]EDO. FINAN. JUNIO (4)'!D70+'[1]EDO. FINAN. JUNIO (4)'!D71+'[1]EDO. FINAN. JUNIO (4)'!D72</f>
        <v>-16559.11</v>
      </c>
      <c r="F27" s="27">
        <f t="shared" si="1"/>
        <v>256660.89</v>
      </c>
      <c r="G27" s="27">
        <f>'[1]EDO. FINAN. JUNIO (4)'!G67+'[1]EDO. FINAN. JUNIO (4)'!G68+'[1]EDO. FINAN. JUNIO (4)'!G69+'[1]EDO. FINAN. JUNIO (4)'!G70+'[1]EDO. FINAN. JUNIO (4)'!G71+'[1]EDO. FINAN. JUNIO (4)'!G72</f>
        <v>31692.36</v>
      </c>
      <c r="H27" s="27">
        <f>'[1]EDO. FINAN. JUNIO (4)'!I67+'[1]EDO. FINAN. JUNIO (4)'!I68+'[1]EDO. FINAN. JUNIO (4)'!I69+'[1]EDO. FINAN. JUNIO (4)'!I70+'[1]EDO. FINAN. JUNIO (4)'!I71+'[1]EDO. FINAN. JUNIO (4)'!I72</f>
        <v>31692.36</v>
      </c>
      <c r="I27" s="28">
        <f t="shared" si="2"/>
        <v>224968.53000000003</v>
      </c>
    </row>
    <row r="28" spans="2:9" ht="15" customHeight="1" x14ac:dyDescent="0.25">
      <c r="B28" s="29" t="s">
        <v>33</v>
      </c>
      <c r="C28" s="30"/>
      <c r="D28" s="24">
        <f>SUM(D29:D37)</f>
        <v>16537057</v>
      </c>
      <c r="E28" s="24">
        <f t="shared" ref="E28:I28" si="4">SUM(E29:E37)</f>
        <v>203789.87</v>
      </c>
      <c r="F28" s="24">
        <f t="shared" si="4"/>
        <v>16740846.870000001</v>
      </c>
      <c r="G28" s="24">
        <f t="shared" si="4"/>
        <v>6975723.1900000004</v>
      </c>
      <c r="H28" s="24">
        <f t="shared" si="4"/>
        <v>6965190.3900000006</v>
      </c>
      <c r="I28" s="24">
        <f t="shared" si="4"/>
        <v>9765123.6799999997</v>
      </c>
    </row>
    <row r="29" spans="2:9" ht="15" customHeight="1" x14ac:dyDescent="0.25">
      <c r="B29" s="25"/>
      <c r="C29" s="26" t="s">
        <v>34</v>
      </c>
      <c r="D29" s="27">
        <f>'[1]EDO. FINAN. JUNIO (4)'!C74+'[1]EDO. FINAN. JUNIO (4)'!C75+'[1]EDO. FINAN. JUNIO (4)'!C76+'[1]EDO. FINAN. JUNIO (4)'!C77+'[1]EDO. FINAN. JUNIO (4)'!C78</f>
        <v>1124700</v>
      </c>
      <c r="E29" s="27">
        <f>'[1]EDO. FINAN. JUNIO (4)'!D74+'[1]EDO. FINAN. JUNIO (4)'!D75+'[1]EDO. FINAN. JUNIO (4)'!D76+'[1]EDO. FINAN. JUNIO (4)'!D77+'[1]EDO. FINAN. JUNIO (4)'!D78</f>
        <v>-98925.51</v>
      </c>
      <c r="F29" s="27">
        <f t="shared" ref="F29:F81" si="5">D29+E29</f>
        <v>1025774.49</v>
      </c>
      <c r="G29" s="27">
        <f>'[1]EDO. FINAN. JUNIO (4)'!G74+'[1]EDO. FINAN. JUNIO (4)'!G75+'[1]EDO. FINAN. JUNIO (4)'!G76+'[1]EDO. FINAN. JUNIO (4)'!G77+'[1]EDO. FINAN. JUNIO (4)'!G78</f>
        <v>319887.52</v>
      </c>
      <c r="H29" s="27">
        <f>'[1]EDO. FINAN. JUNIO (4)'!I74+'[1]EDO. FINAN. JUNIO (4)'!I75+'[1]EDO. FINAN. JUNIO (4)'!I76+'[1]EDO. FINAN. JUNIO (4)'!I77+'[1]EDO. FINAN. JUNIO (4)'!I78</f>
        <v>319887.52</v>
      </c>
      <c r="I29" s="28">
        <f t="shared" si="2"/>
        <v>705886.97</v>
      </c>
    </row>
    <row r="30" spans="2:9" ht="15" customHeight="1" x14ac:dyDescent="0.25">
      <c r="B30" s="25"/>
      <c r="C30" s="26" t="s">
        <v>35</v>
      </c>
      <c r="D30" s="27">
        <f>'[1]EDO. FINAN. JUNIO (4)'!C79+'[1]EDO. FINAN. JUNIO (4)'!C80+'[1]EDO. FINAN. JUNIO (4)'!C81</f>
        <v>5399148</v>
      </c>
      <c r="E30" s="27">
        <f>'[1]EDO. FINAN. JUNIO (4)'!D79+'[1]EDO. FINAN. JUNIO (4)'!D80+'[1]EDO. FINAN. JUNIO (4)'!D81</f>
        <v>0</v>
      </c>
      <c r="F30" s="27">
        <f t="shared" si="5"/>
        <v>5399148</v>
      </c>
      <c r="G30" s="27">
        <f>'[1]EDO. FINAN. JUNIO (4)'!G79+'[1]EDO. FINAN. JUNIO (4)'!G80+'[1]EDO. FINAN. JUNIO (4)'!G81</f>
        <v>2545945.6399999997</v>
      </c>
      <c r="H30" s="27">
        <f>'[1]EDO. FINAN. JUNIO (4)'!I79+'[1]EDO. FINAN. JUNIO (4)'!I80+'[1]EDO. FINAN. JUNIO (4)'!I81</f>
        <v>2545945.6399999997</v>
      </c>
      <c r="I30" s="28">
        <f t="shared" si="2"/>
        <v>2853202.3600000003</v>
      </c>
    </row>
    <row r="31" spans="2:9" ht="15" customHeight="1" x14ac:dyDescent="0.25">
      <c r="B31" s="25"/>
      <c r="C31" s="26" t="s">
        <v>36</v>
      </c>
      <c r="D31" s="27">
        <f>'[1]EDO. FINAN. JUNIO (4)'!C82+'[1]EDO. FINAN. JUNIO (4)'!C83+'[1]EDO. FINAN. JUNIO (4)'!C84+'[1]EDO. FINAN. JUNIO (4)'!C85+'[1]EDO. FINAN. JUNIO (4)'!C86+'[1]EDO. FINAN. JUNIO (4)'!C87+'[1]EDO. FINAN. JUNIO (4)'!C88</f>
        <v>5810769</v>
      </c>
      <c r="E31" s="27">
        <f>'[1]EDO. FINAN. JUNIO (4)'!D82+'[1]EDO. FINAN. JUNIO (4)'!D83+'[1]EDO. FINAN. JUNIO (4)'!D84+'[1]EDO. FINAN. JUNIO (4)'!D85+'[1]EDO. FINAN. JUNIO (4)'!D86+'[1]EDO. FINAN. JUNIO (4)'!D87+'[1]EDO. FINAN. JUNIO (4)'!D88</f>
        <v>-10743.869999999999</v>
      </c>
      <c r="F31" s="27">
        <f t="shared" si="5"/>
        <v>5800025.1299999999</v>
      </c>
      <c r="G31" s="27">
        <f>'[1]EDO. FINAN. JUNIO (4)'!G82+'[1]EDO. FINAN. JUNIO (4)'!G83+'[1]EDO. FINAN. JUNIO (4)'!G84+'[1]EDO. FINAN. JUNIO (4)'!G85+'[1]EDO. FINAN. JUNIO (4)'!G86+'[1]EDO. FINAN. JUNIO (4)'!G87+'[1]EDO. FINAN. JUNIO (4)'!G88</f>
        <v>2262731.0700000003</v>
      </c>
      <c r="H31" s="27">
        <f>'[1]EDO. FINAN. JUNIO (4)'!I82+'[1]EDO. FINAN. JUNIO (4)'!I83+'[1]EDO. FINAN. JUNIO (4)'!I84+'[1]EDO. FINAN. JUNIO (4)'!I85+'[1]EDO. FINAN. JUNIO (4)'!I86+'[1]EDO. FINAN. JUNIO (4)'!I87+'[1]EDO. FINAN. JUNIO (4)'!I88</f>
        <v>2262731.0700000003</v>
      </c>
      <c r="I31" s="28">
        <f t="shared" si="2"/>
        <v>3537294.0599999996</v>
      </c>
    </row>
    <row r="32" spans="2:9" ht="15" customHeight="1" x14ac:dyDescent="0.25">
      <c r="B32" s="25"/>
      <c r="C32" s="26" t="s">
        <v>37</v>
      </c>
      <c r="D32" s="27">
        <f>'[1]EDO. FINAN. JUNIO (4)'!C89+'[1]EDO. FINAN. JUNIO (4)'!C90+'[1]EDO. FINAN. JUNIO (4)'!C91+'[1]EDO. FINAN. JUNIO (4)'!C92</f>
        <v>757620</v>
      </c>
      <c r="E32" s="27">
        <f>'[1]EDO. FINAN. JUNIO (4)'!D89+'[1]EDO. FINAN. JUNIO (4)'!D90+'[1]EDO. FINAN. JUNIO (4)'!D91+'[1]EDO. FINAN. JUNIO (4)'!D92</f>
        <v>10137.599999999999</v>
      </c>
      <c r="F32" s="27">
        <f t="shared" si="5"/>
        <v>767757.6</v>
      </c>
      <c r="G32" s="27">
        <f>'[1]EDO. FINAN. JUNIO (4)'!G89+'[1]EDO. FINAN. JUNIO (4)'!G90+'[1]EDO. FINAN. JUNIO (4)'!G91+'[1]EDO. FINAN. JUNIO (4)'!G92</f>
        <v>251868.30000000002</v>
      </c>
      <c r="H32" s="27">
        <f>'[1]EDO. FINAN. JUNIO (4)'!I89+'[1]EDO. FINAN. JUNIO (4)'!I90+'[1]EDO. FINAN. JUNIO (4)'!I91+'[1]EDO. FINAN. JUNIO (4)'!I92</f>
        <v>251868.30000000002</v>
      </c>
      <c r="I32" s="28">
        <f t="shared" si="2"/>
        <v>515889.29999999993</v>
      </c>
    </row>
    <row r="33" spans="2:9" ht="15" customHeight="1" x14ac:dyDescent="0.25">
      <c r="B33" s="25"/>
      <c r="C33" s="26" t="s">
        <v>38</v>
      </c>
      <c r="D33" s="27">
        <f>'[1]EDO. FINAN. JUNIO (4)'!C93+'[1]EDO. FINAN. JUNIO (4)'!C94+'[1]EDO. FINAN. JUNIO (4)'!C95+'[1]EDO. FINAN. JUNIO (4)'!C96+'[1]EDO. FINAN. JUNIO (4)'!C97+'[1]EDO. FINAN. JUNIO (4)'!C98</f>
        <v>1398820</v>
      </c>
      <c r="E33" s="27">
        <f>'[1]EDO. FINAN. JUNIO (4)'!D93+'[1]EDO. FINAN. JUNIO (4)'!D94+'[1]EDO. FINAN. JUNIO (4)'!D95+'[1]EDO. FINAN. JUNIO (4)'!D96+'[1]EDO. FINAN. JUNIO (4)'!D97+'[1]EDO. FINAN. JUNIO (4)'!D98</f>
        <v>51386.509999999995</v>
      </c>
      <c r="F33" s="27">
        <f t="shared" si="5"/>
        <v>1450206.51</v>
      </c>
      <c r="G33" s="27">
        <f>'[1]EDO. FINAN. JUNIO (4)'!G93+'[1]EDO. FINAN. JUNIO (4)'!G94+'[1]EDO. FINAN. JUNIO (4)'!G95+'[1]EDO. FINAN. JUNIO (4)'!G96+'[1]EDO. FINAN. JUNIO (4)'!G97+'[1]EDO. FINAN. JUNIO (4)'!G98</f>
        <v>519194.75</v>
      </c>
      <c r="H33" s="27">
        <f>'[1]EDO. FINAN. JUNIO (4)'!I93+'[1]EDO. FINAN. JUNIO (4)'!I94+'[1]EDO. FINAN. JUNIO (4)'!I95+'[1]EDO. FINAN. JUNIO (4)'!I96+'[1]EDO. FINAN. JUNIO (4)'!I97+'[1]EDO. FINAN. JUNIO (4)'!I98</f>
        <v>508661.94999999995</v>
      </c>
      <c r="I33" s="28">
        <f t="shared" si="2"/>
        <v>931011.76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JUNIO (4)'!C99+'[1]EDO. FINAN. JUNIO (4)'!C100+'[1]EDO. FINAN. JUNIO (4)'!C101+'[1]EDO. FINAN. JUNIO (4)'!C102</f>
        <v>1069000</v>
      </c>
      <c r="E35" s="27">
        <f>'[1]EDO. FINAN. JUNIO (4)'!D99+'[1]EDO. FINAN. JUNIO (4)'!D100+'[1]EDO. FINAN. JUNIO (4)'!D101+'[1]EDO. FINAN. JUNIO (4)'!D102</f>
        <v>29007.510000000002</v>
      </c>
      <c r="F35" s="27">
        <f t="shared" si="5"/>
        <v>1098007.51</v>
      </c>
      <c r="G35" s="27">
        <f>'[1]EDO. FINAN. JUNIO (4)'!G99+'[1]EDO. FINAN. JUNIO (4)'!G100+'[1]EDO. FINAN. JUNIO (4)'!G101+'[1]EDO. FINAN. JUNIO (4)'!G102</f>
        <v>470032.11</v>
      </c>
      <c r="H35" s="27">
        <f>'[1]EDO. FINAN. JUNIO (4)'!I99+'[1]EDO. FINAN. JUNIO (4)'!I100+'[1]EDO. FINAN. JUNIO (4)'!I101+'[1]EDO. FINAN. JUNIO (4)'!I102</f>
        <v>470032.11</v>
      </c>
      <c r="I35" s="28">
        <f t="shared" si="2"/>
        <v>627975.4</v>
      </c>
    </row>
    <row r="36" spans="2:9" ht="15" customHeight="1" x14ac:dyDescent="0.25">
      <c r="B36" s="25"/>
      <c r="C36" s="26" t="s">
        <v>41</v>
      </c>
      <c r="D36" s="27">
        <f>'[1]EDO. FINAN. JUNIO (4)'!C103</f>
        <v>977000</v>
      </c>
      <c r="E36" s="27">
        <f>'[1]EDO. FINAN. JUNIO (4)'!D103</f>
        <v>222927.63</v>
      </c>
      <c r="F36" s="27">
        <f t="shared" si="5"/>
        <v>1199927.6299999999</v>
      </c>
      <c r="G36" s="27">
        <f>'[1]EDO. FINAN. JUNIO (4)'!G103</f>
        <v>606063.80000000005</v>
      </c>
      <c r="H36" s="27">
        <f>'[1]EDO. FINAN. JUNIO (4)'!I103</f>
        <v>606063.80000000005</v>
      </c>
      <c r="I36" s="28">
        <f t="shared" si="2"/>
        <v>593863.82999999984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29" t="s">
        <v>43</v>
      </c>
      <c r="C38" s="30"/>
      <c r="D38" s="24">
        <f>SUM(D39:D47)</f>
        <v>16720400</v>
      </c>
      <c r="E38" s="24">
        <f t="shared" ref="E38:I38" si="6">SUM(E39:E47)</f>
        <v>0</v>
      </c>
      <c r="F38" s="24">
        <f t="shared" si="6"/>
        <v>16720400</v>
      </c>
      <c r="G38" s="24">
        <f t="shared" si="6"/>
        <v>7012190</v>
      </c>
      <c r="H38" s="24">
        <f t="shared" si="6"/>
        <v>7012190</v>
      </c>
      <c r="I38" s="24">
        <f t="shared" si="6"/>
        <v>9708210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JUNIO (4)'!C105+'[1]EDO. FINAN. JUNIO (4)'!C106+'[1]EDO. FINAN. JUNIO (4)'!C107</f>
        <v>16720400</v>
      </c>
      <c r="E42" s="27">
        <f>'[1]EDO. FINAN. JUNIO (4)'!D105+'[1]EDO. FINAN. JUNIO (4)'!D106+'[1]EDO. FINAN. JUNIO (4)'!D107</f>
        <v>0</v>
      </c>
      <c r="F42" s="27">
        <f t="shared" si="5"/>
        <v>16720400</v>
      </c>
      <c r="G42" s="27">
        <f>'[1]EDO. FINAN. JUNIO (4)'!G105+'[1]EDO. FINAN. JUNIO (4)'!G106+'[1]EDO. FINAN. JUNIO (4)'!G107</f>
        <v>7012190</v>
      </c>
      <c r="H42" s="27">
        <f>'[1]EDO. FINAN. JUNIO (4)'!I105+'[1]EDO. FINAN. JUNIO (4)'!I106+'[1]EDO. FINAN. JUNIO (4)'!I107</f>
        <v>7012190</v>
      </c>
      <c r="I42" s="28">
        <f t="shared" si="2"/>
        <v>9708210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29" t="s">
        <v>53</v>
      </c>
      <c r="C48" s="30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29" t="s">
        <v>63</v>
      </c>
      <c r="C58" s="30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29" t="s">
        <v>67</v>
      </c>
      <c r="C62" s="30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29" t="s">
        <v>75</v>
      </c>
      <c r="C70" s="30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29" t="s">
        <v>79</v>
      </c>
      <c r="C74" s="30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1"/>
      <c r="C82" s="32" t="s">
        <v>87</v>
      </c>
      <c r="D82" s="33">
        <f>SUM(D10+D18+D28+D38+D48+D58+D62+D70+D74)</f>
        <v>87044111</v>
      </c>
      <c r="E82" s="33">
        <f t="shared" ref="E82:I82" si="13">SUM(E10+E18+E28+E38+E48+E58+E62+E70+E74)</f>
        <v>2.9103830456733704E-11</v>
      </c>
      <c r="F82" s="33">
        <f t="shared" si="13"/>
        <v>87044111.000000015</v>
      </c>
      <c r="G82" s="33">
        <f t="shared" si="13"/>
        <v>38301020.410000004</v>
      </c>
      <c r="H82" s="33">
        <f t="shared" si="13"/>
        <v>38288617.810000002</v>
      </c>
      <c r="I82" s="33">
        <f t="shared" si="13"/>
        <v>48743090.590000004</v>
      </c>
    </row>
    <row r="94" spans="2:9" x14ac:dyDescent="0.25">
      <c r="D94" s="34"/>
    </row>
    <row r="95" spans="2:9" x14ac:dyDescent="0.25">
      <c r="D95" s="34"/>
      <c r="E95" s="34"/>
      <c r="F95" s="34"/>
      <c r="G95" s="34"/>
      <c r="H95" s="34"/>
      <c r="I95" s="34"/>
    </row>
    <row r="98" spans="4:10" x14ac:dyDescent="0.25">
      <c r="G98" s="34"/>
      <c r="H98" s="34"/>
      <c r="I98" s="34"/>
      <c r="J98" s="34"/>
    </row>
    <row r="100" spans="4:10" x14ac:dyDescent="0.25">
      <c r="D100" s="34"/>
    </row>
    <row r="104" spans="4:10" x14ac:dyDescent="0.25">
      <c r="D104" s="34"/>
      <c r="E104" s="34"/>
      <c r="F104" s="34"/>
      <c r="G104" s="34"/>
      <c r="H104" s="34"/>
      <c r="I104" s="34"/>
    </row>
    <row r="105" spans="4:10" x14ac:dyDescent="0.25">
      <c r="D105" s="34"/>
      <c r="E105" s="34"/>
      <c r="F105" s="34"/>
      <c r="G105" s="34"/>
      <c r="H105" s="34"/>
      <c r="I105" s="34"/>
    </row>
    <row r="106" spans="4:10" x14ac:dyDescent="0.25">
      <c r="D106" s="34"/>
      <c r="E106" s="34"/>
      <c r="F106" s="34"/>
      <c r="G106" s="34"/>
      <c r="H106" s="34"/>
      <c r="I106" s="34"/>
    </row>
    <row r="107" spans="4:10" x14ac:dyDescent="0.25">
      <c r="D107" s="34"/>
      <c r="E107" s="34"/>
      <c r="F107" s="34"/>
      <c r="G107" s="34"/>
      <c r="H107" s="34"/>
      <c r="I107" s="34"/>
    </row>
    <row r="108" spans="4:10" x14ac:dyDescent="0.25">
      <c r="D108" s="34"/>
      <c r="E108" s="34"/>
      <c r="F108" s="34"/>
      <c r="G108" s="34"/>
      <c r="H108" s="34"/>
      <c r="I108" s="34"/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8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2022-07-12T15:15:11Z</dcterms:created>
  <dcterms:modified xsi:type="dcterms:W3CDTF">2022-07-12T15:15:32Z</dcterms:modified>
</cp:coreProperties>
</file>