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8. AGOSTO 2022\"/>
    </mc:Choice>
  </mc:AlternateContent>
  <xr:revisionPtr revIDLastSave="0" documentId="13_ncr:1_{5BB74551-F833-44EB-801D-769408CDF744}" xr6:coauthVersionLast="47" xr6:coauthVersionMax="47" xr10:uidLastSave="{00000000-0000-0000-0000-000000000000}"/>
  <bookViews>
    <workbookView xWindow="-120" yWindow="-120" windowWidth="20730" windowHeight="1104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6" i="4" l="1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D24" i="3"/>
  <c r="F22" i="3"/>
  <c r="I22" i="3" s="1"/>
  <c r="F20" i="3"/>
  <c r="I20" i="3" s="1"/>
  <c r="F18" i="3"/>
  <c r="I18" i="3" s="1"/>
  <c r="D19" i="13" l="1"/>
  <c r="D12" i="2"/>
  <c r="E12" i="2"/>
  <c r="E28" i="5" s="1"/>
  <c r="E22" i="5" s="1"/>
  <c r="H28" i="5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F23" i="5"/>
  <c r="F24" i="5"/>
  <c r="I24" i="5" s="1"/>
  <c r="F25" i="5"/>
  <c r="I25" i="5" s="1"/>
  <c r="F26" i="5"/>
  <c r="I26" i="5" s="1"/>
  <c r="F27" i="5"/>
  <c r="I27" i="5" s="1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D28" i="5" s="1"/>
  <c r="F28" i="5" s="1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D22" i="5" l="1"/>
  <c r="D48" i="5" s="1"/>
  <c r="E83" i="4"/>
  <c r="H28" i="1"/>
  <c r="I30" i="4"/>
  <c r="I29" i="4" s="1"/>
  <c r="F29" i="4"/>
  <c r="H48" i="5"/>
  <c r="I14" i="3"/>
  <c r="I24" i="3" s="1"/>
  <c r="F24" i="3"/>
  <c r="G48" i="5"/>
  <c r="F39" i="4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<sst xmlns="http://schemas.openxmlformats.org/spreadsheetml/2006/main" count="319" uniqueCount="196">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</sst>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3" workbookViewId="0">
      <selection activeCell="B2" sqref="B2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251792.56</v>
      </c>
      <c r="I25" s="98">
        <f>+I47</f>
        <v>206265.25</v>
      </c>
      <c r="J25" s="100">
        <f>I25-E25</f>
        <v>-229274.03000000003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251792.56</v>
      </c>
      <c r="I28" s="152">
        <f t="shared" si="10"/>
        <v>206265.25</v>
      </c>
      <c r="J28" s="211">
        <f t="shared" si="10"/>
        <v>-229274.03000000003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251792.56</v>
      </c>
      <c r="I35" s="93">
        <f t="shared" si="11"/>
        <v>206265.25</v>
      </c>
      <c r="J35" s="94">
        <f t="shared" si="11"/>
        <v>-229274.03000000003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251792.56</v>
      </c>
      <c r="I47" s="98">
        <v>206265.25</v>
      </c>
      <c r="J47" s="100">
        <f>I47-E47</f>
        <v>-229274.03000000003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251792.56</v>
      </c>
      <c r="I57" s="152">
        <f t="shared" si="24"/>
        <v>206265.25</v>
      </c>
      <c r="J57" s="197">
        <f t="shared" si="24"/>
        <v>-229274.03000000003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9" activePane="bottomRight" state="frozen"/>
      <selection pane="topRight" activeCell="B1" sqref="B1"/>
      <selection pane="bottomLeft" activeCell="A11" sqref="A11"/>
      <selection pane="bottomRight" activeCell="C7" sqref="C7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51206.55</v>
      </c>
      <c r="F19" s="112">
        <f t="shared" si="4"/>
        <v>140437.69999999998</v>
      </c>
      <c r="G19" s="112">
        <f t="shared" si="4"/>
        <v>130640.22</v>
      </c>
      <c r="H19" s="112">
        <f t="shared" ref="H19" si="5">SUM(H20:H28)</f>
        <v>78164.459999999992</v>
      </c>
      <c r="I19" s="113">
        <f t="shared" si="4"/>
        <v>9797.4799999999977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27226.15</v>
      </c>
      <c r="F20" s="116">
        <f t="shared" ref="F20:F28" si="6">D20+E20</f>
        <v>72920.149999999994</v>
      </c>
      <c r="G20" s="183">
        <v>72920.149999999994</v>
      </c>
      <c r="H20" s="183">
        <v>21555.67</v>
      </c>
      <c r="I20" s="117">
        <f>F20-G20</f>
        <v>0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-2977.27</v>
      </c>
      <c r="F21" s="116">
        <f t="shared" si="6"/>
        <v>15622.73</v>
      </c>
      <c r="G21" s="183">
        <v>8580</v>
      </c>
      <c r="H21" s="183">
        <v>8580</v>
      </c>
      <c r="I21" s="117">
        <f t="shared" ref="I21:I28" si="7">F21-G21</f>
        <v>7042.73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-957.27</v>
      </c>
      <c r="F23" s="116">
        <f t="shared" si="6"/>
        <v>482.73</v>
      </c>
      <c r="G23" s="183">
        <v>482.73</v>
      </c>
      <c r="H23" s="183">
        <f t="shared" si="8"/>
        <v>482.73</v>
      </c>
      <c r="I23" s="117">
        <f t="shared" si="7"/>
        <v>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4164.66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11934</v>
      </c>
      <c r="F25" s="116">
        <f t="shared" si="6"/>
        <v>31734</v>
      </c>
      <c r="G25" s="183">
        <v>29096.400000000001</v>
      </c>
      <c r="H25" s="183">
        <v>29096.400000000001</v>
      </c>
      <c r="I25" s="117">
        <f t="shared" si="7"/>
        <v>2637.5999999999985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12566.28</v>
      </c>
      <c r="F26" s="116">
        <f t="shared" si="6"/>
        <v>12566.28</v>
      </c>
      <c r="G26" s="183">
        <v>12566.28</v>
      </c>
      <c r="H26" s="183">
        <v>11455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2830</v>
      </c>
      <c r="H28" s="183">
        <f t="shared" si="8"/>
        <v>2830</v>
      </c>
      <c r="I28" s="117">
        <f t="shared" si="7"/>
        <v>117.15000000000009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-17193.07</v>
      </c>
      <c r="F29" s="112">
        <f t="shared" si="9"/>
        <v>311115.06000000006</v>
      </c>
      <c r="G29" s="112">
        <f t="shared" si="9"/>
        <v>177043.94</v>
      </c>
      <c r="H29" s="112">
        <f t="shared" ref="H29" si="10">SUM(H30:H38)</f>
        <v>146643.46</v>
      </c>
      <c r="I29" s="113">
        <f>SUM(I30:I38)</f>
        <v>134071.12000000002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-587.12</v>
      </c>
      <c r="F30" s="116">
        <f t="shared" ref="F30:F35" si="11">D30+E30</f>
        <v>27162.880000000001</v>
      </c>
      <c r="G30" s="183">
        <v>16153.56</v>
      </c>
      <c r="H30" s="183">
        <v>12669.08</v>
      </c>
      <c r="I30" s="117">
        <f t="shared" ref="I30:I38" si="12">F30-G30</f>
        <v>11009.320000000002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-806</v>
      </c>
      <c r="F31" s="116">
        <f t="shared" si="11"/>
        <v>224356</v>
      </c>
      <c r="G31" s="183">
        <v>133404</v>
      </c>
      <c r="H31" s="183">
        <v>107532</v>
      </c>
      <c r="I31" s="117">
        <f>F31-G31</f>
        <v>90952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-4077.61</v>
      </c>
      <c r="F32" s="116">
        <f t="shared" si="11"/>
        <v>1322.3899999999999</v>
      </c>
      <c r="G32" s="183">
        <v>1322.39</v>
      </c>
      <c r="H32" s="183">
        <v>1322.39</v>
      </c>
      <c r="I32" s="117">
        <f t="shared" si="12"/>
        <v>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-2711.55</v>
      </c>
      <c r="F33" s="116">
        <f t="shared" si="11"/>
        <v>7288.45</v>
      </c>
      <c r="G33" s="183">
        <v>4842.2</v>
      </c>
      <c r="H33" s="183">
        <v>4842.2</v>
      </c>
      <c r="I33" s="117">
        <f t="shared" si="12"/>
        <v>2446.25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-8414.66</v>
      </c>
      <c r="F34" s="116">
        <f t="shared" si="11"/>
        <v>14485.34</v>
      </c>
      <c r="G34" s="183">
        <v>9161.7999999999993</v>
      </c>
      <c r="H34" s="183">
        <v>8117.8</v>
      </c>
      <c r="I34" s="117">
        <f t="shared" si="12"/>
        <v>5323.5400000000009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9659.99</v>
      </c>
      <c r="H36" s="183">
        <f>+G36</f>
        <v>9659.99</v>
      </c>
      <c r="I36" s="117">
        <f t="shared" si="12"/>
        <v>24340.010000000002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-10096.129999999999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-500</v>
      </c>
      <c r="F38" s="116">
        <f t="shared" si="14"/>
        <v>2500</v>
      </c>
      <c r="G38" s="183">
        <v>2500</v>
      </c>
      <c r="H38" s="183">
        <f t="shared" si="13"/>
        <v>2500</v>
      </c>
      <c r="I38" s="117">
        <f t="shared" si="12"/>
        <v>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34013.480000000003</v>
      </c>
      <c r="F83" s="120">
        <f t="shared" si="35"/>
        <v>469552.76</v>
      </c>
      <c r="G83" s="120">
        <f t="shared" si="35"/>
        <v>309876.56000000006</v>
      </c>
      <c r="H83" s="120">
        <f t="shared" ref="H83" si="36">H11+H19+H29+H39+H49+H59+H63+H71+H75</f>
        <v>227000.31999999998</v>
      </c>
      <c r="I83" s="121">
        <f t="shared" si="35"/>
        <v>159676.20000000004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D2" sqref="D2:I2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34013.480000000003</v>
      </c>
      <c r="F14" s="106">
        <f>+D14+E14</f>
        <v>451552.76</v>
      </c>
      <c r="G14" s="106">
        <v>307684.15999999997</v>
      </c>
      <c r="H14" s="106">
        <v>224807.92</v>
      </c>
      <c r="I14" s="107">
        <f>+F14-G14</f>
        <v>143868.60000000003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34013.480000000003</v>
      </c>
      <c r="F24" s="110">
        <f t="shared" si="0"/>
        <v>469552.76</v>
      </c>
      <c r="G24" s="110">
        <f t="shared" si="0"/>
        <v>309876.56</v>
      </c>
      <c r="H24" s="110">
        <f t="shared" si="0"/>
        <v>227000.32000000001</v>
      </c>
      <c r="I24" s="111">
        <f>SUM(I14+I16+I18+I20+I22)</f>
        <v>159676.20000000004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34013.480000000003</v>
      </c>
      <c r="F12" s="89">
        <f t="shared" ref="F12:F20" si="0">D12+E12</f>
        <v>469552.76</v>
      </c>
      <c r="G12" s="88">
        <f>+'2.2 A.E. TIPO GASTO'!G24</f>
        <v>309876.56</v>
      </c>
      <c r="H12" s="88">
        <f>+'2.2 A.E. TIPO GASTO'!H24</f>
        <v>227000.32000000001</v>
      </c>
      <c r="I12" s="90">
        <f t="shared" ref="I12:I20" si="1">F12-G12</f>
        <v>159676.20000000001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34013.480000000003</v>
      </c>
      <c r="F22" s="91">
        <f t="shared" si="2"/>
        <v>469552.76</v>
      </c>
      <c r="G22" s="91">
        <f t="shared" si="2"/>
        <v>309876.56</v>
      </c>
      <c r="H22" s="91">
        <f t="shared" si="2"/>
        <v>227000.32000000001</v>
      </c>
      <c r="I22" s="92">
        <f t="shared" si="2"/>
        <v>159676.20000000001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31 de Agosto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31 de Agosto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34013.480000000003</v>
      </c>
      <c r="F22" s="122">
        <f t="shared" si="3"/>
        <v>469552.76</v>
      </c>
      <c r="G22" s="122">
        <f t="shared" si="3"/>
        <v>309876.56</v>
      </c>
      <c r="H22" s="122">
        <f t="shared" si="3"/>
        <v>227000.32000000001</v>
      </c>
      <c r="I22" s="123">
        <f t="shared" si="3"/>
        <v>159676.20000000001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34013.480000000003</v>
      </c>
      <c r="F28" s="125">
        <f t="shared" si="4"/>
        <v>469552.76</v>
      </c>
      <c r="G28" s="127">
        <f>+'2.3 A.E. CLASIF ADMVA'!G12</f>
        <v>309876.56</v>
      </c>
      <c r="H28" s="127">
        <f>+'2.3 A.E. CLASIF ADMVA'!H12</f>
        <v>227000.32000000001</v>
      </c>
      <c r="I28" s="126">
        <f>F28-G28</f>
        <v>159676.20000000001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34013.480000000003</v>
      </c>
      <c r="F48" s="134">
        <f t="shared" si="10"/>
        <v>469552.76</v>
      </c>
      <c r="G48" s="134">
        <f t="shared" si="10"/>
        <v>309876.56</v>
      </c>
      <c r="H48" s="134">
        <f>SUM(H12,H22,H31,H42)</f>
        <v>227000.32000000001</v>
      </c>
      <c r="I48" s="135">
        <f t="shared" si="10"/>
        <v>159676.20000000001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34013.480000000003</v>
      </c>
      <c r="F14" s="168">
        <f t="shared" ref="F14:F24" si="0">D14+E14</f>
        <v>469552.76</v>
      </c>
      <c r="G14" s="167">
        <f t="shared" ref="G14:H14" si="1">SUM(G15:G20)</f>
        <v>309876.56</v>
      </c>
      <c r="H14" s="167">
        <f t="shared" si="1"/>
        <v>227000.32000000001</v>
      </c>
      <c r="I14" s="169">
        <f t="shared" ref="I14:I24" si="2">F14-G14</f>
        <v>159676.20000000001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34013.480000000003</v>
      </c>
      <c r="F19" s="89">
        <f t="shared" si="0"/>
        <v>469552.76</v>
      </c>
      <c r="G19" s="173">
        <f>+'2.2 A.E. TIPO GASTO'!G24</f>
        <v>309876.56</v>
      </c>
      <c r="H19" s="173">
        <f>+'2.2 A.E. TIPO GASTO'!H24</f>
        <v>227000.32000000001</v>
      </c>
      <c r="I19" s="90">
        <f t="shared" si="2"/>
        <v>159676.20000000001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34013.480000000003</v>
      </c>
      <c r="F26" s="91">
        <f t="shared" si="4"/>
        <v>469552.76</v>
      </c>
      <c r="G26" s="91">
        <f t="shared" si="4"/>
        <v>309876.56</v>
      </c>
      <c r="H26" s="91">
        <f t="shared" si="4"/>
        <v>227000.32000000001</v>
      </c>
      <c r="I26" s="92">
        <f>+I14+I21</f>
        <v>159676.20000000001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2022-09-13T17:39:07Z</dcterms:modified>
</cp:coreProperties>
</file>