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4. ABRIL 2022\"/>
    </mc:Choice>
  </mc:AlternateContent>
  <xr:revisionPtr revIDLastSave="0" documentId="13_ncr:1_{D7B42A60-03C3-428F-9557-8BCC4D7A2B46}" xr6:coauthVersionLast="47" xr6:coauthVersionMax="47" xr10:uidLastSave="{00000000-0000-0000-0000-000000000000}"/>
  <bookViews>
    <workbookView xWindow="-120" yWindow="-120" windowWidth="20730" windowHeight="11160" tabRatio="940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28" i="5" l="1"/>
  <c r="E12" i="2"/>
  <c r="D12" i="2"/>
  <c r="H36" i="4"/>
  <c r="I25" i="1"/>
  <c r="H25" i="1"/>
  <c r="F25" i="1"/>
  <c r="E25" i="1"/>
  <c r="H20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5" i="4"/>
  <c r="H34" i="4"/>
  <c r="H28" i="4"/>
  <c r="H27" i="4"/>
  <c r="H26" i="4"/>
  <c r="H25" i="4"/>
  <c r="H24" i="4"/>
  <c r="H23" i="4"/>
  <c r="H22" i="4"/>
  <c r="G12" i="4"/>
  <c r="H12" i="4" s="1"/>
  <c r="F33" i="4"/>
  <c r="J46" i="1" l="1"/>
  <c r="E24" i="1" l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H12" i="2" s="1"/>
  <c r="G24" i="3"/>
  <c r="G12" i="2" s="1"/>
  <c r="E24" i="3"/>
  <c r="E28" i="5" s="1"/>
  <c r="E22" i="5" s="1"/>
  <c r="D24" i="3"/>
  <c r="D19" i="13" s="1"/>
  <c r="F22" i="3"/>
  <c r="I22" i="3" s="1"/>
  <c r="F20" i="3"/>
  <c r="I20" i="3" s="1"/>
  <c r="F18" i="3"/>
  <c r="I18" i="3" s="1"/>
  <c r="H28" i="5" l="1"/>
  <c r="H19" i="13"/>
  <c r="G19" i="13"/>
  <c r="G28" i="5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<sst xmlns="http://schemas.openxmlformats.org/spreadsheetml/2006/main" count="319" uniqueCount="197">
  <si>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</si>
  <si>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</si>
  <si>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</si>
  <si>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</si>
  <si>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</si>
  <si>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</si>
  <si>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</si>
  <si>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</si>
  <si>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</si>
  <si>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</si>
  <si>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</si>
  <si>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</si>
  <si>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</si>
  <si>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</si>
  <si>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</si>
  <si>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</si>
  <si>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</si>
  <si>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</si>
  <si>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</si>
  <si>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</si>
  <si>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</si>
  <si>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</si>
  <si>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</si>
  <si>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</si>
  <si>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</si>
  <si>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</si>
  <si>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</si>
  <si>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</si>
  <si>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</si>
  <si>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</si>
  <si>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</si>
  <si>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</si>
  <si>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</si>
  <si>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</si>
  <si>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</si>
  <si>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</si>
  <si>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</si>
  <si>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</si>
  <si>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</si>
  <si>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</si>
  <si>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</si>
  <si>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</si>
  <si>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</si>
  <si>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</si>
  <si>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</si>
  <si>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</si>
  <si>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</si>
  <si>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</si>
  <si>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</si>
  <si>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</si>
  <si>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</si>
  <si>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</si>
  <si>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</si>
  <si>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</si>
  <si>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</si>
  <si>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</si>
  <si>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</si>
  <si>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</si>
  <si>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</si>
  <si>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</si>
  <si>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</si>
  <si>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</si>
  <si>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</si>
  <si>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</si>
  <si>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</si>
  <si>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</si>
  <si>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</si>
  <si>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</si>
  <si>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</si>
  <si>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</si>
  <si>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</si>
  <si>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</si>
  <si>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</si>
  <si>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</si>
  <si>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</si>
  <si>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</si>
  <si>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</si>
  <si>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</si>
  <si>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</si>
  <si>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</si>
  <si>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</si>
  <si>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</si>
  <si>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</si>
  <si>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</si>
  <si>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</si>
  <si>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</si>
  <si>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</si>
  <si>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</si>
  <si>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</si>
  <si>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</si>
  <si>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</si>
  <si>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</si>
  <si>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</si>
  <si>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</si>
  <si>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</si>
  <si>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</si>
  <si>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</si>
  <si>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</si>
  <si>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</si>
  <si>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</si>
  <si>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</si>
  <si>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</si>
  <si>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</si>
  <si>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</si>
  <si>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</si>
  <si>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</si>
  <si>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</si>
  <si>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</si>
  <si>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</si>
  <si>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</si>
  <si>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</si>
  <si>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</si>
  <si>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</si>
  <si>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</si>
  <si>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</si>
  <si>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</si>
  <si>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</si>
  <si>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</si>
  <si>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</si>
  <si>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</si>
  <si>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</si>
  <si>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</si>
  <si>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</si>
  <si>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</si>
  <si>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</si>
  <si>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</si>
  <si>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</si>
  <si>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</si>
  <si>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</si>
  <si>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</si>
  <si>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</si>
  <si>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</si>
  <si>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</si>
  <si>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</si>
  <si>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</si>
  <si>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</si>
  <si>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</si>
  <si>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</si>
  <si>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</si>
  <si>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</si>
  <si>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</si>
  <si>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</si>
  <si>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</si>
  <si>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</si>
  <si>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</si>
  <si>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</si>
  <si>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</si>
  <si>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</si>
  <si>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</si>
  <si>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</si>
  <si>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</si>
  <si>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</si>
  <si>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</si>
  <si>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</si>
  <si>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</si>
  <si>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</si>
  <si>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</si>
  <si>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</si>
  <si>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</si>
  <si>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</si>
  <si>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</si>
  <si>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</si>
  <si>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</si>
  <si>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</si>
  <si>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</si>
  <si>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</si>
  <si>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</si>
  <si>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</si>
  <si>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</si>
  <si>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</si>
  <si>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</si>
  <si>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</si>
  <si>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</si>
  <si>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</si>
  <si>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</si>
  <si>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</si>
  <si>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</si>
  <si>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</si>
  <si>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</si>
  <si>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</si>
  <si>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</si>
  <si>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</si>
  <si>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</si>
  <si>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</si>
  <si>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</si>
  <si>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</si>
  <si>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</si>
  <si>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</si>
  <si>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</si>
  <si>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</si>
  <si>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</si>
  <si>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</si>
  <si>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</si>
  <si>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</si>
  <si>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</si>
  <si>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30 de Abril de 2022</t>
  </si>
  <si>
    <t>Del 01 de Enero al 30de Abril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</si>
</sst>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114300</xdr:colOff>
      <xdr:row>0</xdr:row>
      <xdr:rowOff>142875</xdr:rowOff>
    </xdr:from>
    <xdr:to>
      <xdr:col>4</xdr:col>
      <xdr:colOff>43392</xdr:colOff>
      <xdr:row>5</xdr:row>
      <xdr:rowOff>17991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B8A45D6-B583-4EEC-B3A7-A2A4598A5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42875"/>
          <a:ext cx="3624792" cy="86571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158750</xdr:colOff>
      <xdr:row>0</xdr:row>
      <xdr:rowOff>116417</xdr:rowOff>
    </xdr:from>
    <xdr:to>
      <xdr:col>2</xdr:col>
      <xdr:colOff>3171634</xdr:colOff>
      <xdr:row>4</xdr:row>
      <xdr:rowOff>52917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E835E8F-44AA-4374-8AC5-734A11A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2083" y="116417"/>
          <a:ext cx="3489134" cy="70908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152400</xdr:colOff>
      <xdr:row>1</xdr:row>
      <xdr:rowOff>28575</xdr:rowOff>
    </xdr:from>
    <xdr:to>
      <xdr:col>4</xdr:col>
      <xdr:colOff>100542</xdr:colOff>
      <xdr:row>5</xdr:row>
      <xdr:rowOff>94191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B593D4A-0623-493C-B7CD-31D646608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" y="219075"/>
          <a:ext cx="2967567" cy="846666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 baseline="0"/>
            <a:t>LIC. MAYRA EDITH VELÁZQUEZ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66675</xdr:colOff>
      <xdr:row>0</xdr:row>
      <xdr:rowOff>142876</xdr:rowOff>
    </xdr:from>
    <xdr:to>
      <xdr:col>2</xdr:col>
      <xdr:colOff>2295525</xdr:colOff>
      <xdr:row>4</xdr:row>
      <xdr:rowOff>47625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0AD435-C9A3-4428-A4B4-5EA527B658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142876"/>
          <a:ext cx="2857500" cy="6762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105835</xdr:colOff>
      <xdr:row>0</xdr:row>
      <xdr:rowOff>95250</xdr:rowOff>
    </xdr:from>
    <xdr:to>
      <xdr:col>2</xdr:col>
      <xdr:colOff>2562679</xdr:colOff>
      <xdr:row>4</xdr:row>
      <xdr:rowOff>84667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3B3E43FA-778A-420C-914F-1FE3B2FA9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2" y="95250"/>
          <a:ext cx="3652760" cy="7620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LIC. MAYRA EDITH VELÁZQUEZ</a:t>
          </a:r>
          <a:r>
            <a:rPr lang="es-MX" sz="1100" b="1" baseline="0"/>
            <a:t> LOERA</a:t>
          </a:r>
        </a:p>
        <a:p>
          <a:pPr algn="ctr"/>
          <a:r>
            <a:rPr lang="es-MX" sz="1100" b="1" baseline="0"/>
            <a:t>SECRETARIA TÉCNICA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  <xdr:twoCellAnchor>
    <xdr:from>
      <xdr:col>1</xdr:col>
      <xdr:colOff>1</xdr:colOff>
      <xdr:row>1</xdr:row>
      <xdr:rowOff>1</xdr:rowOff>
    </xdr:from>
    <xdr:to>
      <xdr:col>3</xdr:col>
      <xdr:colOff>257175</xdr:colOff>
      <xdr:row>4</xdr:row>
      <xdr:rowOff>66676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E6EB8C9-A86B-4F69-8F5A-35AD2AE77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6" y="190501"/>
          <a:ext cx="3038474" cy="647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abSelected="1" topLeftCell="A48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435539.28</v>
      </c>
      <c r="F25" s="98">
        <f>+F47</f>
        <v>31109.48</v>
      </c>
      <c r="G25" s="99">
        <f>E25+F25</f>
        <v>466648.76</v>
      </c>
      <c r="H25" s="98">
        <f>+H47</f>
        <v>91928.58</v>
      </c>
      <c r="I25" s="98">
        <f>+I47</f>
        <v>10000</v>
      </c>
      <c r="J25" s="100">
        <f>I25-E25</f>
        <v>-425539.28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435539.28</v>
      </c>
      <c r="F28" s="149">
        <f t="shared" si="10"/>
        <v>31109.48</v>
      </c>
      <c r="G28" s="150">
        <f t="shared" si="10"/>
        <v>466648.76</v>
      </c>
      <c r="H28" s="151">
        <f t="shared" si="10"/>
        <v>91928.58</v>
      </c>
      <c r="I28" s="152">
        <f t="shared" si="10"/>
        <v>10000</v>
      </c>
      <c r="J28" s="207">
        <f t="shared" si="10"/>
        <v>-425539.28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435539.28</v>
      </c>
      <c r="F35" s="93">
        <f t="shared" si="11"/>
        <v>31109.48</v>
      </c>
      <c r="G35" s="93">
        <f t="shared" si="11"/>
        <v>466648.76</v>
      </c>
      <c r="H35" s="93">
        <f>H36+H37+H38+H39+H42+H45+H47</f>
        <v>91928.58</v>
      </c>
      <c r="I35" s="93">
        <f t="shared" si="11"/>
        <v>10000</v>
      </c>
      <c r="J35" s="94">
        <f t="shared" si="11"/>
        <v>-425539.28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435539.28</v>
      </c>
      <c r="F47" s="98">
        <v>31109.48</v>
      </c>
      <c r="G47" s="99">
        <f>E47+F47</f>
        <v>466648.76</v>
      </c>
      <c r="H47" s="98">
        <v>91928.58</v>
      </c>
      <c r="I47" s="98">
        <v>10000</v>
      </c>
      <c r="J47" s="100">
        <f>I47-E47</f>
        <v>-425539.28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435539.28</v>
      </c>
      <c r="F57" s="149">
        <f t="shared" si="24"/>
        <v>31109.48</v>
      </c>
      <c r="G57" s="150">
        <f t="shared" si="24"/>
        <v>466648.76</v>
      </c>
      <c r="H57" s="151">
        <f t="shared" si="24"/>
        <v>91928.58</v>
      </c>
      <c r="I57" s="152">
        <f t="shared" si="24"/>
        <v>10000</v>
      </c>
      <c r="J57" s="214">
        <f t="shared" si="24"/>
        <v>-425539.28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11" activePane="bottomRight" state="frozen"/>
      <selection pane="topRight" activeCell="B1" sqref="B1"/>
      <selection pane="bottomLeft" activeCell="A11" sqref="A11"/>
      <selection pane="bottomRight" activeCell="F90" sqref="F90:H90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0</v>
      </c>
      <c r="F11" s="112">
        <f t="shared" si="0"/>
        <v>0</v>
      </c>
      <c r="G11" s="112">
        <f t="shared" si="0"/>
        <v>0</v>
      </c>
      <c r="H11" s="112">
        <f t="shared" ref="H11" si="1">SUM(H12:H18)</f>
        <v>0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0</v>
      </c>
      <c r="F12" s="116">
        <f t="shared" ref="F12:F17" si="2">D12+E12</f>
        <v>0</v>
      </c>
      <c r="G12" s="118">
        <f>+E12</f>
        <v>0</v>
      </c>
      <c r="H12" s="115">
        <f>+G12</f>
        <v>0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0</v>
      </c>
      <c r="F13" s="116">
        <f>D13+E13</f>
        <v>0</v>
      </c>
      <c r="G13" s="118">
        <f>+F13</f>
        <v>0</v>
      </c>
      <c r="H13" s="118">
        <f>+G13</f>
        <v>0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0</v>
      </c>
      <c r="F14" s="116">
        <f t="shared" si="2"/>
        <v>0</v>
      </c>
      <c r="G14" s="183">
        <f>+F14</f>
        <v>0</v>
      </c>
      <c r="H14" s="183">
        <f>+G14</f>
        <v>0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89231.15</v>
      </c>
      <c r="E19" s="112">
        <f t="shared" si="4"/>
        <v>3000</v>
      </c>
      <c r="F19" s="112">
        <f t="shared" si="4"/>
        <v>92231.15</v>
      </c>
      <c r="G19" s="112">
        <f t="shared" si="4"/>
        <v>18987.34</v>
      </c>
      <c r="H19" s="112">
        <f t="shared" ref="H19" si="5">SUM(H20:H28)</f>
        <v>16607.34</v>
      </c>
      <c r="I19" s="113">
        <f t="shared" si="4"/>
        <v>73243.81</v>
      </c>
    </row>
    <row r="20" spans="1:258" x14ac:dyDescent="0.25">
      <c r="A20" s="164">
        <v>2100</v>
      </c>
      <c r="B20" s="78"/>
      <c r="C20" s="79" t="s">
        <v>122</v>
      </c>
      <c r="D20" s="114">
        <v>45694</v>
      </c>
      <c r="E20" s="183">
        <v>0</v>
      </c>
      <c r="F20" s="116">
        <f t="shared" ref="F20:F28" si="6">D20+E20</f>
        <v>45694</v>
      </c>
      <c r="G20" s="183">
        <v>0</v>
      </c>
      <c r="H20" s="183">
        <f>+G20</f>
        <v>0</v>
      </c>
      <c r="I20" s="117">
        <f>F20-G20</f>
        <v>45694</v>
      </c>
    </row>
    <row r="21" spans="1:258" x14ac:dyDescent="0.25">
      <c r="A21" s="164">
        <v>2200</v>
      </c>
      <c r="B21" s="78"/>
      <c r="C21" s="79" t="s">
        <v>121</v>
      </c>
      <c r="D21" s="114">
        <v>18600</v>
      </c>
      <c r="E21" s="183">
        <v>0</v>
      </c>
      <c r="F21" s="116">
        <f t="shared" si="6"/>
        <v>18600</v>
      </c>
      <c r="G21" s="183">
        <v>5520</v>
      </c>
      <c r="H21" s="183">
        <v>3140</v>
      </c>
      <c r="I21" s="117">
        <f t="shared" ref="I21:I28" si="7">F21-G21</f>
        <v>13080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1440</v>
      </c>
      <c r="E23" s="183">
        <v>0</v>
      </c>
      <c r="F23" s="116">
        <f t="shared" si="6"/>
        <v>1440</v>
      </c>
      <c r="G23" s="183">
        <v>224.73</v>
      </c>
      <c r="H23" s="183">
        <f t="shared" si="8"/>
        <v>224.73</v>
      </c>
      <c r="I23" s="117">
        <f t="shared" si="7"/>
        <v>1215.27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0</v>
      </c>
      <c r="F24" s="116">
        <f t="shared" si="6"/>
        <v>0</v>
      </c>
      <c r="G24" s="183">
        <v>0</v>
      </c>
      <c r="H24" s="183">
        <f t="shared" si="8"/>
        <v>0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19800</v>
      </c>
      <c r="E25" s="183">
        <v>3000</v>
      </c>
      <c r="F25" s="116">
        <f t="shared" si="6"/>
        <v>22800</v>
      </c>
      <c r="G25" s="183">
        <v>12092.61</v>
      </c>
      <c r="H25" s="183">
        <f t="shared" si="8"/>
        <v>12092.61</v>
      </c>
      <c r="I25" s="117">
        <f t="shared" si="7"/>
        <v>10707.39</v>
      </c>
    </row>
    <row r="26" spans="1:258" x14ac:dyDescent="0.25">
      <c r="A26" s="164">
        <v>2700</v>
      </c>
      <c r="B26" s="78"/>
      <c r="C26" s="79" t="s">
        <v>116</v>
      </c>
      <c r="D26" s="118">
        <v>0</v>
      </c>
      <c r="E26" s="183">
        <v>0</v>
      </c>
      <c r="F26" s="116">
        <f t="shared" si="6"/>
        <v>0</v>
      </c>
      <c r="G26" s="183">
        <v>0</v>
      </c>
      <c r="H26" s="183">
        <f t="shared" si="8"/>
        <v>0</v>
      </c>
      <c r="I26" s="117">
        <f t="shared" si="7"/>
        <v>0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3697.15</v>
      </c>
      <c r="E28" s="183">
        <v>0</v>
      </c>
      <c r="F28" s="116">
        <f t="shared" si="6"/>
        <v>3697.15</v>
      </c>
      <c r="G28" s="183">
        <v>1150</v>
      </c>
      <c r="H28" s="183">
        <f t="shared" si="8"/>
        <v>1150</v>
      </c>
      <c r="I28" s="117">
        <f t="shared" si="7"/>
        <v>2547.15</v>
      </c>
    </row>
    <row r="29" spans="1:258" x14ac:dyDescent="0.25">
      <c r="B29" s="216" t="s">
        <v>113</v>
      </c>
      <c r="C29" s="217"/>
      <c r="D29" s="112">
        <f t="shared" ref="D29:G29" si="9">SUM(D30:D38)</f>
        <v>328308.13</v>
      </c>
      <c r="E29" s="112">
        <f t="shared" si="9"/>
        <v>28109.48</v>
      </c>
      <c r="F29" s="112">
        <f t="shared" si="9"/>
        <v>356417.61</v>
      </c>
      <c r="G29" s="112">
        <f t="shared" si="9"/>
        <v>83857.11</v>
      </c>
      <c r="H29" s="112">
        <f t="shared" ref="H29" si="10">SUM(H30:H38)</f>
        <v>27424.989999999998</v>
      </c>
      <c r="I29" s="113">
        <f>SUM(I30:I38)</f>
        <v>272560.5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27750</v>
      </c>
      <c r="E30" s="183">
        <v>3841.48</v>
      </c>
      <c r="F30" s="116">
        <f t="shared" ref="F30:F35" si="11">D30+E30</f>
        <v>31591.48</v>
      </c>
      <c r="G30" s="183">
        <v>7240.92</v>
      </c>
      <c r="H30" s="183">
        <v>1471</v>
      </c>
      <c r="I30" s="117">
        <f t="shared" ref="I30:I38" si="12">F30-G30</f>
        <v>24350.559999999998</v>
      </c>
    </row>
    <row r="31" spans="1:258" x14ac:dyDescent="0.25">
      <c r="A31" s="164">
        <v>3200</v>
      </c>
      <c r="B31" s="78"/>
      <c r="C31" s="79" t="s">
        <v>111</v>
      </c>
      <c r="D31" s="183">
        <v>225162</v>
      </c>
      <c r="E31" s="183">
        <v>14268</v>
      </c>
      <c r="F31" s="116">
        <f t="shared" si="11"/>
        <v>239430</v>
      </c>
      <c r="G31" s="183">
        <v>62176</v>
      </c>
      <c r="H31" s="183">
        <v>16820</v>
      </c>
      <c r="I31" s="117">
        <f>F31-G31</f>
        <v>177254</v>
      </c>
    </row>
    <row r="32" spans="1:258" x14ac:dyDescent="0.25">
      <c r="A32" s="164">
        <v>3300</v>
      </c>
      <c r="B32" s="78"/>
      <c r="C32" s="79" t="s">
        <v>110</v>
      </c>
      <c r="D32" s="183">
        <v>5400</v>
      </c>
      <c r="E32" s="183">
        <v>0</v>
      </c>
      <c r="F32" s="116">
        <f t="shared" si="11"/>
        <v>5400</v>
      </c>
      <c r="G32" s="183">
        <v>464</v>
      </c>
      <c r="H32" s="183">
        <v>0</v>
      </c>
      <c r="I32" s="117">
        <f t="shared" si="12"/>
        <v>4936</v>
      </c>
    </row>
    <row r="33" spans="1:9" x14ac:dyDescent="0.25">
      <c r="A33" s="164">
        <v>3400</v>
      </c>
      <c r="B33" s="78"/>
      <c r="C33" s="79" t="s">
        <v>109</v>
      </c>
      <c r="D33" s="183">
        <v>10000</v>
      </c>
      <c r="E33" s="183">
        <v>0</v>
      </c>
      <c r="F33" s="116">
        <f t="shared" si="11"/>
        <v>10000</v>
      </c>
      <c r="G33" s="183">
        <v>4842.2</v>
      </c>
      <c r="H33" s="183">
        <v>0</v>
      </c>
      <c r="I33" s="117">
        <f t="shared" si="12"/>
        <v>5157.8</v>
      </c>
    </row>
    <row r="34" spans="1:9" x14ac:dyDescent="0.25">
      <c r="A34" s="164">
        <v>3500</v>
      </c>
      <c r="B34" s="78"/>
      <c r="C34" s="79" t="s">
        <v>108</v>
      </c>
      <c r="D34" s="183">
        <v>22900</v>
      </c>
      <c r="E34" s="183">
        <v>0</v>
      </c>
      <c r="F34" s="116">
        <f t="shared" si="11"/>
        <v>22900</v>
      </c>
      <c r="G34" s="183">
        <v>0</v>
      </c>
      <c r="H34" s="183">
        <f t="shared" ref="H34:H48" si="13">+G34</f>
        <v>0</v>
      </c>
      <c r="I34" s="117">
        <f t="shared" si="12"/>
        <v>22900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24000</v>
      </c>
      <c r="E36" s="183">
        <v>10000</v>
      </c>
      <c r="F36" s="116">
        <f t="shared" ref="F36:F38" si="14">D36+E36</f>
        <v>34000</v>
      </c>
      <c r="G36" s="183">
        <v>9133.99</v>
      </c>
      <c r="H36" s="183">
        <f>+G36</f>
        <v>9133.99</v>
      </c>
      <c r="I36" s="117">
        <f t="shared" si="12"/>
        <v>24866.010000000002</v>
      </c>
    </row>
    <row r="37" spans="1:9" x14ac:dyDescent="0.25">
      <c r="A37" s="164">
        <v>3800</v>
      </c>
      <c r="B37" s="78"/>
      <c r="C37" s="79" t="s">
        <v>105</v>
      </c>
      <c r="D37" s="183">
        <v>10096.129999999999</v>
      </c>
      <c r="E37" s="183">
        <v>0</v>
      </c>
      <c r="F37" s="116">
        <f t="shared" si="14"/>
        <v>10096.129999999999</v>
      </c>
      <c r="G37" s="183">
        <v>0</v>
      </c>
      <c r="H37" s="183">
        <f t="shared" si="13"/>
        <v>0</v>
      </c>
      <c r="I37" s="117">
        <f t="shared" si="12"/>
        <v>10096.129999999999</v>
      </c>
    </row>
    <row r="38" spans="1:9" x14ac:dyDescent="0.25">
      <c r="A38" s="164">
        <v>3900</v>
      </c>
      <c r="B38" s="78"/>
      <c r="C38" s="79" t="s">
        <v>104</v>
      </c>
      <c r="D38" s="183">
        <v>3000</v>
      </c>
      <c r="E38" s="183">
        <v>0</v>
      </c>
      <c r="F38" s="116">
        <f t="shared" si="14"/>
        <v>3000</v>
      </c>
      <c r="G38" s="183">
        <v>0</v>
      </c>
      <c r="H38" s="183">
        <f t="shared" si="13"/>
        <v>0</v>
      </c>
      <c r="I38" s="117">
        <f t="shared" si="12"/>
        <v>3000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18000</v>
      </c>
      <c r="E49" s="112">
        <f t="shared" si="18"/>
        <v>0</v>
      </c>
      <c r="F49" s="112">
        <f t="shared" si="18"/>
        <v>18000</v>
      </c>
      <c r="G49" s="112">
        <f t="shared" si="18"/>
        <v>2192.4</v>
      </c>
      <c r="H49" s="112">
        <f t="shared" ref="H49" si="19">SUM(H50:H58)</f>
        <v>0</v>
      </c>
      <c r="I49" s="113">
        <f t="shared" si="18"/>
        <v>15807.6</v>
      </c>
    </row>
    <row r="50" spans="1:9" x14ac:dyDescent="0.25">
      <c r="A50" s="164">
        <v>5100</v>
      </c>
      <c r="B50" s="78"/>
      <c r="C50" s="79" t="s">
        <v>93</v>
      </c>
      <c r="D50" s="114">
        <v>10900</v>
      </c>
      <c r="E50" s="115">
        <v>0</v>
      </c>
      <c r="F50" s="116">
        <f t="shared" ref="F50:F58" si="20">D50+E50</f>
        <v>10900</v>
      </c>
      <c r="G50" s="114">
        <v>0</v>
      </c>
      <c r="H50" s="114">
        <f>+G50</f>
        <v>0</v>
      </c>
      <c r="I50" s="117">
        <f t="shared" ref="I50:I58" si="21">F50-G50</f>
        <v>10900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7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7100</v>
      </c>
      <c r="E58" s="115">
        <v>0</v>
      </c>
      <c r="F58" s="116">
        <f t="shared" si="20"/>
        <v>7100</v>
      </c>
      <c r="G58" s="114">
        <v>2192.4</v>
      </c>
      <c r="H58" s="114">
        <v>0</v>
      </c>
      <c r="I58" s="117">
        <f t="shared" si="21"/>
        <v>4907.6000000000004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435539.28</v>
      </c>
      <c r="E83" s="120">
        <f t="shared" si="35"/>
        <v>31109.48</v>
      </c>
      <c r="F83" s="120">
        <f t="shared" si="35"/>
        <v>466648.76</v>
      </c>
      <c r="G83" s="120">
        <f t="shared" si="35"/>
        <v>105036.84999999999</v>
      </c>
      <c r="H83" s="120">
        <f t="shared" ref="H83" si="36">H11+H19+H29+H39+H49+H59+H63+H71+H75</f>
        <v>44032.33</v>
      </c>
      <c r="I83" s="121">
        <f t="shared" si="35"/>
        <v>361611.91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H25" sqref="H2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417539.28</v>
      </c>
      <c r="E14" s="186">
        <v>31109.48</v>
      </c>
      <c r="F14" s="106">
        <f>+D14+E14</f>
        <v>448648.76</v>
      </c>
      <c r="G14" s="106">
        <v>102844.45</v>
      </c>
      <c r="H14" s="106">
        <v>44032.33</v>
      </c>
      <c r="I14" s="107">
        <f>+F14-G14</f>
        <v>345804.31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18000</v>
      </c>
      <c r="E16" s="105">
        <v>0</v>
      </c>
      <c r="F16" s="106">
        <f>+D16+E16</f>
        <v>18000</v>
      </c>
      <c r="G16" s="105">
        <v>2192.4</v>
      </c>
      <c r="H16" s="105">
        <v>0</v>
      </c>
      <c r="I16" s="107">
        <f>+F16-G16</f>
        <v>15807.6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435539.28</v>
      </c>
      <c r="E24" s="110">
        <f t="shared" ref="E24:H24" si="0">SUM(E14+E16+E18+E20+E22)</f>
        <v>31109.48</v>
      </c>
      <c r="F24" s="110">
        <f t="shared" si="0"/>
        <v>466648.76</v>
      </c>
      <c r="G24" s="110">
        <f t="shared" si="0"/>
        <v>105036.84999999999</v>
      </c>
      <c r="H24" s="110">
        <f t="shared" si="0"/>
        <v>44032.33</v>
      </c>
      <c r="I24" s="111">
        <f>SUM(I14+I16+I18+I20+I22)</f>
        <v>361611.91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4" workbookViewId="0">
      <selection activeCell="H12" sqref="H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f>+'2.2 A.E. TIPO GASTO'!D24</f>
        <v>435539.28</v>
      </c>
      <c r="E12" s="88">
        <f>+'2.2 A.E. TIPO GASTO'!E24</f>
        <v>31109.48</v>
      </c>
      <c r="F12" s="89">
        <f t="shared" ref="F12:F20" si="0">D12+E12</f>
        <v>466648.76</v>
      </c>
      <c r="G12" s="88">
        <f>+'2.2 A.E. TIPO GASTO'!G24</f>
        <v>105036.84999999999</v>
      </c>
      <c r="H12" s="88">
        <f>+'2.2 A.E. TIPO GASTO'!H24</f>
        <v>44032.33</v>
      </c>
      <c r="I12" s="90">
        <f t="shared" ref="I12:I20" si="1">F12-G12</f>
        <v>361611.91000000003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435539.28</v>
      </c>
      <c r="E22" s="91">
        <f t="shared" si="2"/>
        <v>31109.48</v>
      </c>
      <c r="F22" s="91">
        <f t="shared" si="2"/>
        <v>466648.76</v>
      </c>
      <c r="G22" s="91">
        <f t="shared" si="2"/>
        <v>105036.84999999999</v>
      </c>
      <c r="H22" s="91">
        <f t="shared" si="2"/>
        <v>44032.33</v>
      </c>
      <c r="I22" s="92">
        <f t="shared" si="2"/>
        <v>361611.91000000003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30 de Abril de 2022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30 de Abril de 2022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zoomScale="90" zoomScaleNormal="90" workbookViewId="0">
      <selection activeCell="B7" sqref="B7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196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435539.28</v>
      </c>
      <c r="E22" s="122">
        <f t="shared" si="3"/>
        <v>31109.48</v>
      </c>
      <c r="F22" s="122">
        <f t="shared" si="3"/>
        <v>466648.76</v>
      </c>
      <c r="G22" s="122">
        <f t="shared" si="3"/>
        <v>105036.84999999999</v>
      </c>
      <c r="H22" s="122">
        <f t="shared" si="3"/>
        <v>44032.33</v>
      </c>
      <c r="I22" s="123">
        <f t="shared" si="3"/>
        <v>361611.91000000003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f>+'2.3 A.E. CLASIF ADMVA'!D22</f>
        <v>435539.28</v>
      </c>
      <c r="E28" s="127">
        <f>+'2.3 A.E. CLASIF ADMVA'!E12</f>
        <v>31109.48</v>
      </c>
      <c r="F28" s="125">
        <f t="shared" si="4"/>
        <v>466648.76</v>
      </c>
      <c r="G28" s="127">
        <f>+'2.3 A.E. CLASIF ADMVA'!G12</f>
        <v>105036.84999999999</v>
      </c>
      <c r="H28" s="127">
        <f>+'2.3 A.E. CLASIF ADMVA'!H12</f>
        <v>44032.33</v>
      </c>
      <c r="I28" s="126">
        <f>F28-G28</f>
        <v>361611.91000000003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435539.28</v>
      </c>
      <c r="E48" s="134">
        <f t="shared" si="10"/>
        <v>31109.48</v>
      </c>
      <c r="F48" s="134">
        <f t="shared" si="10"/>
        <v>466648.76</v>
      </c>
      <c r="G48" s="134">
        <f t="shared" si="10"/>
        <v>105036.84999999999</v>
      </c>
      <c r="H48" s="134">
        <f>SUM(H12,H22,H31,H42)</f>
        <v>44032.33</v>
      </c>
      <c r="I48" s="135">
        <f t="shared" si="10"/>
        <v>361611.91000000003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0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435539.28</v>
      </c>
      <c r="E14" s="167">
        <f>SUM(E15:E20)</f>
        <v>31109.48</v>
      </c>
      <c r="F14" s="168">
        <f t="shared" ref="F14:F24" si="0">D14+E14</f>
        <v>466648.76</v>
      </c>
      <c r="G14" s="167">
        <f t="shared" ref="G14:H14" si="1">SUM(G15:G20)</f>
        <v>105036.84999999999</v>
      </c>
      <c r="H14" s="167">
        <f t="shared" si="1"/>
        <v>44032.33</v>
      </c>
      <c r="I14" s="169">
        <f t="shared" ref="I14:I24" si="2">F14-G14</f>
        <v>361611.91000000003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435539.28</v>
      </c>
      <c r="E19" s="66">
        <f>+'2.2 A.E. TIPO GASTO'!E24</f>
        <v>31109.48</v>
      </c>
      <c r="F19" s="89">
        <f t="shared" si="0"/>
        <v>466648.76</v>
      </c>
      <c r="G19" s="173">
        <f>+'2.2 A.E. TIPO GASTO'!G24</f>
        <v>105036.84999999999</v>
      </c>
      <c r="H19" s="173">
        <f>+'2.2 A.E. TIPO GASTO'!H24</f>
        <v>44032.33</v>
      </c>
      <c r="I19" s="90">
        <f t="shared" si="2"/>
        <v>361611.91000000003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435539.28</v>
      </c>
      <c r="E26" s="91">
        <f t="shared" ref="E26:H26" si="4">+E14+E21</f>
        <v>31109.48</v>
      </c>
      <c r="F26" s="91">
        <f t="shared" si="4"/>
        <v>466648.76</v>
      </c>
      <c r="G26" s="91">
        <f t="shared" si="4"/>
        <v>105036.84999999999</v>
      </c>
      <c r="H26" s="91">
        <f t="shared" si="4"/>
        <v>44032.33</v>
      </c>
      <c r="I26" s="92">
        <f>+I14+I21</f>
        <v>361611.91000000003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2022-05-06T17:58:02Z</cp:lastPrinted>
  <dcterms:created xsi:type="dcterms:W3CDTF">2015-01-21T04:10:56Z</dcterms:created>
  <dcterms:modified xsi:type="dcterms:W3CDTF">2022-05-11T02:08:42Z</dcterms:modified>
</cp:coreProperties>
</file>