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2\02. FEBRERO 2022\"/>
    </mc:Choice>
  </mc:AlternateContent>
  <xr:revisionPtr revIDLastSave="0" documentId="13_ncr:1_{EB81228A-947C-40BB-B8F9-73BEA233E448}" xr6:coauthVersionLast="47" xr6:coauthVersionMax="47" xr10:uidLastSave="{00000000-0000-0000-0000-000000000000}"/>
  <bookViews>
    <workbookView xWindow="-120" yWindow="-120" windowWidth="20730" windowHeight="11160" tabRatio="940" activeTab="3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5" l="1"/>
  <c r="E12" i="2"/>
  <c r="D12" i="2"/>
  <c r="H36" i="4"/>
  <c r="I25" i="1"/>
  <c r="H25" i="1"/>
  <c r="F25" i="1"/>
  <c r="E25" i="1"/>
  <c r="H16" i="3"/>
  <c r="H20" i="4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33" i="4"/>
  <c r="H32" i="4"/>
  <c r="H31" i="4"/>
  <c r="H28" i="4"/>
  <c r="H27" i="4"/>
  <c r="H26" i="4"/>
  <c r="H25" i="4"/>
  <c r="H24" i="4"/>
  <c r="H23" i="4"/>
  <c r="H22" i="4"/>
  <c r="H21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<sst xmlns="http://schemas.openxmlformats.org/spreadsheetml/2006/main" count="319" uniqueCount="196">
  <si>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</si>
  <si>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</si>
  <si>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</si>
  <si>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</si>
  <si>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</si>
  <si>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</si>
  <si>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</si>
  <si>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</si>
  <si>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</si>
  <si>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</si>
  <si>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</si>
  <si>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</si>
  <si>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</si>
  <si>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</si>
  <si>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</si>
  <si>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</si>
  <si>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</si>
  <si>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</si>
  <si>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</si>
  <si>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</si>
  <si>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</si>
  <si>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</si>
  <si>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</si>
  <si>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</si>
  <si>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</si>
  <si>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</si>
  <si>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</si>
  <si>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</si>
  <si>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</si>
  <si>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</si>
  <si>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</si>
  <si>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</si>
  <si>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</si>
  <si>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</si>
  <si>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</si>
  <si>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</si>
  <si>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</si>
  <si>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</si>
  <si>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</si>
  <si>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</si>
  <si>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</si>
  <si>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</si>
  <si>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</si>
  <si>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</si>
  <si>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</si>
  <si>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</si>
  <si>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</si>
  <si>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</si>
  <si>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</si>
  <si>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</si>
  <si>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</si>
  <si>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</si>
  <si>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</si>
  <si>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</si>
  <si>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</si>
  <si>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</si>
  <si>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</si>
  <si>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</si>
  <si>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</si>
  <si>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</si>
  <si>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</si>
  <si>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</si>
  <si>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</si>
  <si>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</si>
  <si>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</si>
  <si>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</si>
  <si>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</si>
  <si>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</si>
  <si>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</si>
  <si>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</si>
  <si>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</si>
  <si>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</si>
  <si>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</si>
  <si>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</si>
  <si>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</si>
  <si>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</si>
  <si>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</si>
  <si>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</si>
  <si>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</si>
  <si>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</si>
  <si>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</si>
  <si>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</si>
  <si>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</si>
  <si>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</si>
  <si>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</si>
  <si>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</si>
  <si>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</si>
  <si>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</si>
  <si>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</si>
  <si>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</si>
  <si>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</si>
  <si>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</si>
  <si>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</si>
  <si>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</si>
  <si>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</si>
  <si>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</si>
  <si>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</si>
  <si>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</si>
  <si>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</si>
  <si>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</si>
  <si>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</si>
  <si>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</si>
  <si>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</si>
  <si>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</si>
  <si>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</si>
  <si>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</si>
  <si>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</si>
  <si>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</si>
  <si>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</si>
  <si>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</si>
  <si>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</si>
  <si>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</si>
  <si>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</si>
  <si>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</si>
  <si>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</si>
  <si>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</si>
  <si>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</si>
  <si>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</si>
  <si>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</si>
  <si>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</si>
  <si>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</si>
  <si>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</si>
  <si>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</si>
  <si>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</si>
  <si>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</si>
  <si>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</si>
  <si>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</si>
  <si>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</si>
  <si>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</si>
  <si>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</si>
  <si>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</si>
  <si>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</si>
  <si>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</si>
  <si>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</si>
  <si>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</si>
  <si>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</si>
  <si>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</si>
  <si>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</si>
  <si>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</si>
  <si>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</si>
  <si>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</si>
  <si>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</si>
  <si>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</si>
  <si>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</si>
  <si>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</si>
  <si>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</si>
  <si>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</si>
  <si>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</si>
  <si>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</si>
  <si>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</si>
  <si>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</si>
  <si>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</si>
  <si>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</si>
  <si>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</si>
  <si>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</si>
  <si>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</si>
  <si>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</si>
  <si>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</si>
  <si>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</si>
  <si>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</si>
  <si>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</si>
  <si>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</si>
  <si>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</si>
  <si>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</si>
  <si>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</si>
  <si>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</si>
  <si>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</si>
  <si>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</si>
  <si>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</si>
  <si>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</si>
  <si>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</si>
  <si>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</si>
  <si>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</si>
  <si>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</si>
  <si>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</si>
  <si>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</si>
  <si>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</si>
  <si>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</si>
  <si>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</si>
  <si>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</si>
  <si>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</si>
  <si>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</si>
  <si>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</si>
  <si>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</si>
  <si>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</si>
  <si>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</si>
  <si>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</si>
  <si>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</si>
  <si>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</si>
  <si>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</si>
  <si>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</si>
  <si>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</si>
  <si>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</si>
  <si>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</si>
  <si>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</si>
  <si>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28 de Febrero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</si>
</sst>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10000</v>
      </c>
      <c r="I25" s="98">
        <f>+I47</f>
        <v>10000</v>
      </c>
      <c r="J25" s="100">
        <f>I25-E25</f>
        <v>-425539.28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10000</v>
      </c>
      <c r="I28" s="152">
        <f t="shared" si="10"/>
        <v>10000</v>
      </c>
      <c r="J28" s="207">
        <f t="shared" si="10"/>
        <v>-425539.28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10000</v>
      </c>
      <c r="I35" s="93">
        <f t="shared" si="11"/>
        <v>10000</v>
      </c>
      <c r="J35" s="94">
        <f t="shared" si="11"/>
        <v>-425539.28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435539.28</v>
      </c>
      <c r="F47" s="98">
        <v>31109.48</v>
      </c>
      <c r="G47" s="99">
        <f>E47+F47</f>
        <v>466648.76</v>
      </c>
      <c r="H47" s="98">
        <v>10000</v>
      </c>
      <c r="I47" s="98">
        <v>10000</v>
      </c>
      <c r="J47" s="100">
        <f>I47-E47</f>
        <v>-425539.28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10000</v>
      </c>
      <c r="I57" s="152">
        <f t="shared" si="24"/>
        <v>10000</v>
      </c>
      <c r="J57" s="214">
        <f t="shared" si="24"/>
        <v>-425539.28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1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3000</v>
      </c>
      <c r="F19" s="112">
        <f t="shared" si="4"/>
        <v>92231.15</v>
      </c>
      <c r="G19" s="112">
        <f t="shared" si="4"/>
        <v>2992.5</v>
      </c>
      <c r="H19" s="112">
        <f t="shared" ref="H19" si="5">SUM(H20:H28)</f>
        <v>2992.5</v>
      </c>
      <c r="I19" s="113">
        <f t="shared" si="4"/>
        <v>89238.65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0</v>
      </c>
      <c r="F20" s="116">
        <f t="shared" ref="F20:F28" si="6">D20+E20</f>
        <v>45694</v>
      </c>
      <c r="G20" s="183">
        <v>0</v>
      </c>
      <c r="H20" s="183">
        <f>+G20</f>
        <v>0</v>
      </c>
      <c r="I20" s="117">
        <f>F20-G20</f>
        <v>45694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0</v>
      </c>
      <c r="F21" s="116">
        <f t="shared" si="6"/>
        <v>18600</v>
      </c>
      <c r="G21" s="183">
        <v>0</v>
      </c>
      <c r="H21" s="183">
        <f>+G21</f>
        <v>0</v>
      </c>
      <c r="I21" s="117">
        <f t="shared" ref="I21:I28" si="7">F21-G21</f>
        <v>18600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0</v>
      </c>
      <c r="F23" s="116">
        <f t="shared" si="6"/>
        <v>1440</v>
      </c>
      <c r="G23" s="183">
        <v>0</v>
      </c>
      <c r="H23" s="183">
        <f t="shared" si="8"/>
        <v>0</v>
      </c>
      <c r="I23" s="117">
        <f t="shared" si="7"/>
        <v>1440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f t="shared" si="8"/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3000</v>
      </c>
      <c r="F25" s="116">
        <f t="shared" si="6"/>
        <v>22800</v>
      </c>
      <c r="G25" s="183">
        <v>2992.5</v>
      </c>
      <c r="H25" s="183">
        <f t="shared" si="8"/>
        <v>2992.5</v>
      </c>
      <c r="I25" s="117">
        <f t="shared" si="7"/>
        <v>19807.5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0</v>
      </c>
      <c r="F28" s="116">
        <f t="shared" si="6"/>
        <v>3697.15</v>
      </c>
      <c r="G28" s="183">
        <v>0</v>
      </c>
      <c r="H28" s="183">
        <f t="shared" si="8"/>
        <v>0</v>
      </c>
      <c r="I28" s="117">
        <f t="shared" si="7"/>
        <v>3697.15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28109.48</v>
      </c>
      <c r="F29" s="112">
        <f t="shared" si="9"/>
        <v>356417.61</v>
      </c>
      <c r="G29" s="112">
        <f t="shared" si="9"/>
        <v>27325.949999999997</v>
      </c>
      <c r="H29" s="112">
        <f t="shared" ref="H29" si="10">SUM(H30:H38)</f>
        <v>24872.989999999998</v>
      </c>
      <c r="I29" s="113">
        <f>SUM(I30:I38)</f>
        <v>329091.66000000003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3923.96</v>
      </c>
      <c r="H30" s="183">
        <v>1471</v>
      </c>
      <c r="I30" s="117">
        <f t="shared" ref="I30:I38" si="12">F30-G30</f>
        <v>27667.52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14268</v>
      </c>
      <c r="F31" s="116">
        <f t="shared" si="11"/>
        <v>239430</v>
      </c>
      <c r="G31" s="183">
        <v>14268</v>
      </c>
      <c r="H31" s="183">
        <f t="shared" ref="H31:H48" si="13">+G31</f>
        <v>14268</v>
      </c>
      <c r="I31" s="117">
        <f>F31-G31</f>
        <v>225162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0</v>
      </c>
      <c r="H32" s="183">
        <f t="shared" si="13"/>
        <v>0</v>
      </c>
      <c r="I32" s="117">
        <f t="shared" si="12"/>
        <v>5400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0</v>
      </c>
      <c r="H33" s="183">
        <f t="shared" si="13"/>
        <v>0</v>
      </c>
      <c r="I33" s="117">
        <f t="shared" si="12"/>
        <v>10000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0</v>
      </c>
      <c r="F34" s="116">
        <f t="shared" si="11"/>
        <v>22900</v>
      </c>
      <c r="G34" s="183">
        <v>0</v>
      </c>
      <c r="H34" s="183">
        <f t="shared" si="13"/>
        <v>0</v>
      </c>
      <c r="I34" s="117">
        <f t="shared" si="12"/>
        <v>22900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9133.99</v>
      </c>
      <c r="H36" s="183">
        <f>+G36</f>
        <v>9133.99</v>
      </c>
      <c r="I36" s="117">
        <f t="shared" si="12"/>
        <v>24866.010000000002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0</v>
      </c>
      <c r="H38" s="183">
        <f t="shared" si="13"/>
        <v>0</v>
      </c>
      <c r="I38" s="117">
        <f t="shared" si="12"/>
        <v>3000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0</v>
      </c>
      <c r="H49" s="112">
        <f t="shared" ref="H49" si="19">SUM(H50:H58)</f>
        <v>0</v>
      </c>
      <c r="I49" s="113">
        <f t="shared" si="18"/>
        <v>18000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0</v>
      </c>
      <c r="H58" s="114">
        <f t="shared" si="22"/>
        <v>0</v>
      </c>
      <c r="I58" s="117">
        <f t="shared" si="21"/>
        <v>7100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30318.449999999997</v>
      </c>
      <c r="H83" s="120">
        <f t="shared" ref="H83" si="36">H11+H19+H29+H39+H49+H59+H63+H71+H75</f>
        <v>27865.489999999998</v>
      </c>
      <c r="I83" s="121">
        <f t="shared" si="35"/>
        <v>436330.31000000006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12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417539.28</v>
      </c>
      <c r="E14" s="186">
        <v>31109.48</v>
      </c>
      <c r="F14" s="106">
        <f>+D14+E14</f>
        <v>448648.76</v>
      </c>
      <c r="G14" s="106">
        <v>30318.45</v>
      </c>
      <c r="H14" s="106">
        <v>27865.49</v>
      </c>
      <c r="I14" s="107">
        <f>+F14-G14</f>
        <v>418330.31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18000</v>
      </c>
      <c r="E16" s="105">
        <v>0</v>
      </c>
      <c r="F16" s="106">
        <f>+D16+E16</f>
        <v>18000</v>
      </c>
      <c r="G16" s="105">
        <v>0</v>
      </c>
      <c r="H16" s="105">
        <f>+G16</f>
        <v>0</v>
      </c>
      <c r="I16" s="107">
        <f>+F16-G16</f>
        <v>18000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30318.45</v>
      </c>
      <c r="H24" s="110">
        <f t="shared" si="0"/>
        <v>27865.49</v>
      </c>
      <c r="I24" s="111">
        <f>SUM(I14+I16+I18+I20+I22)</f>
        <v>436330.31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abSelected="1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30318.45</v>
      </c>
      <c r="H12" s="88">
        <f>+'2.2 A.E. TIPO GASTO'!H24</f>
        <v>27865.49</v>
      </c>
      <c r="I12" s="90">
        <f t="shared" ref="I12:I20" si="1">F12-G12</f>
        <v>436330.31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30318.45</v>
      </c>
      <c r="H22" s="91">
        <f t="shared" si="2"/>
        <v>27865.49</v>
      </c>
      <c r="I22" s="92">
        <f t="shared" si="2"/>
        <v>436330.31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28 de Febrero de 2022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28 de Febrero de 2022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4" zoomScale="90" zoomScaleNormal="90" workbookViewId="0">
      <selection activeCell="B7" sqref="B7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30318.45</v>
      </c>
      <c r="H22" s="122">
        <f t="shared" si="3"/>
        <v>27865.49</v>
      </c>
      <c r="I22" s="123">
        <f t="shared" si="3"/>
        <v>436330.31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30318.45</v>
      </c>
      <c r="H28" s="127">
        <f>+'2.3 A.E. CLASIF ADMVA'!H12</f>
        <v>27865.49</v>
      </c>
      <c r="I28" s="126">
        <f>F28-G28</f>
        <v>436330.31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30318.45</v>
      </c>
      <c r="H48" s="134">
        <f>SUM(H12,H22,H31,H42)</f>
        <v>27865.49</v>
      </c>
      <c r="I48" s="135">
        <f t="shared" si="10"/>
        <v>436330.31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30318.45</v>
      </c>
      <c r="H14" s="167">
        <f t="shared" si="1"/>
        <v>27865.49</v>
      </c>
      <c r="I14" s="169">
        <f t="shared" ref="I14:I24" si="2">F14-G14</f>
        <v>436330.31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30318.45</v>
      </c>
      <c r="H19" s="173">
        <f>+'2.2 A.E. TIPO GASTO'!H24</f>
        <v>27865.49</v>
      </c>
      <c r="I19" s="90">
        <f t="shared" si="2"/>
        <v>436330.31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30318.45</v>
      </c>
      <c r="H26" s="91">
        <f t="shared" si="4"/>
        <v>27865.49</v>
      </c>
      <c r="I26" s="92">
        <f>+I14+I21</f>
        <v>436330.31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2022-02-14T18:00:23Z</cp:lastPrinted>
  <dcterms:created xsi:type="dcterms:W3CDTF">2015-01-21T04:10:56Z</dcterms:created>
  <dcterms:modified xsi:type="dcterms:W3CDTF">2022-03-27T21:45:21Z</dcterms:modified>
</cp:coreProperties>
</file>