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EJERCICIOS 1998-2014 (2017)\EJERCICIO 2021\TRANSPARENCIA PAGINA ESTATAL\A.84 F.XXVI   B\EDO. FINANCIEROS\"/>
    </mc:Choice>
  </mc:AlternateContent>
  <bookViews>
    <workbookView xWindow="0" yWindow="0" windowWidth="25200" windowHeight="11895"/>
  </bookViews>
  <sheets>
    <sheet name="ANALITICO R-33" sheetId="1" r:id="rId1"/>
  </sheets>
  <externalReferences>
    <externalReference r:id="rId2"/>
  </externalReferenc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81" i="1" l="1"/>
  <c r="I81" i="1" s="1"/>
  <c r="F80" i="1"/>
  <c r="I80" i="1" s="1"/>
  <c r="F79" i="1"/>
  <c r="I79" i="1" s="1"/>
  <c r="F78" i="1"/>
  <c r="I78" i="1" s="1"/>
  <c r="F77" i="1"/>
  <c r="I77" i="1" s="1"/>
  <c r="F76" i="1"/>
  <c r="F74" i="1" s="1"/>
  <c r="F75" i="1"/>
  <c r="I75" i="1" s="1"/>
  <c r="H74" i="1"/>
  <c r="G74" i="1"/>
  <c r="E74" i="1"/>
  <c r="D74" i="1"/>
  <c r="F73" i="1"/>
  <c r="I73" i="1" s="1"/>
  <c r="F72" i="1"/>
  <c r="F70" i="1" s="1"/>
  <c r="F71" i="1"/>
  <c r="I71" i="1" s="1"/>
  <c r="H70" i="1"/>
  <c r="G70" i="1"/>
  <c r="E70" i="1"/>
  <c r="D70" i="1"/>
  <c r="F69" i="1"/>
  <c r="I69" i="1" s="1"/>
  <c r="F68" i="1"/>
  <c r="I68" i="1" s="1"/>
  <c r="F67" i="1"/>
  <c r="I67" i="1" s="1"/>
  <c r="F66" i="1"/>
  <c r="I66" i="1" s="1"/>
  <c r="F65" i="1"/>
  <c r="I65" i="1" s="1"/>
  <c r="F64" i="1"/>
  <c r="F62" i="1" s="1"/>
  <c r="F63" i="1"/>
  <c r="I63" i="1" s="1"/>
  <c r="H62" i="1"/>
  <c r="G62" i="1"/>
  <c r="E62" i="1"/>
  <c r="D62" i="1"/>
  <c r="F61" i="1"/>
  <c r="I61" i="1" s="1"/>
  <c r="F60" i="1"/>
  <c r="F58" i="1" s="1"/>
  <c r="F59" i="1"/>
  <c r="I59" i="1" s="1"/>
  <c r="H58" i="1"/>
  <c r="G58" i="1"/>
  <c r="E58" i="1"/>
  <c r="D58" i="1"/>
  <c r="F57" i="1"/>
  <c r="I57" i="1" s="1"/>
  <c r="F56" i="1"/>
  <c r="I56" i="1" s="1"/>
  <c r="F55" i="1"/>
  <c r="I55" i="1" s="1"/>
  <c r="F54" i="1"/>
  <c r="I54" i="1" s="1"/>
  <c r="F53" i="1"/>
  <c r="I53" i="1" s="1"/>
  <c r="F52" i="1"/>
  <c r="I52" i="1" s="1"/>
  <c r="F51" i="1"/>
  <c r="I51" i="1" s="1"/>
  <c r="F50" i="1"/>
  <c r="F48" i="1" s="1"/>
  <c r="F49" i="1"/>
  <c r="I49" i="1" s="1"/>
  <c r="H48" i="1"/>
  <c r="G48" i="1"/>
  <c r="E48" i="1"/>
  <c r="D48" i="1"/>
  <c r="F47" i="1"/>
  <c r="I47" i="1" s="1"/>
  <c r="F46" i="1"/>
  <c r="I46" i="1" s="1"/>
  <c r="F45" i="1"/>
  <c r="I45" i="1" s="1"/>
  <c r="F44" i="1"/>
  <c r="I44" i="1" s="1"/>
  <c r="F43" i="1"/>
  <c r="I43" i="1" s="1"/>
  <c r="H42" i="1"/>
  <c r="G42" i="1"/>
  <c r="G38" i="1" s="1"/>
  <c r="E42" i="1"/>
  <c r="D42" i="1"/>
  <c r="F42" i="1" s="1"/>
  <c r="I42" i="1" s="1"/>
  <c r="I41" i="1"/>
  <c r="F41" i="1"/>
  <c r="F40" i="1"/>
  <c r="I39" i="1"/>
  <c r="F39" i="1"/>
  <c r="H38" i="1"/>
  <c r="E38" i="1"/>
  <c r="D38" i="1"/>
  <c r="I37" i="1"/>
  <c r="F37" i="1"/>
  <c r="H36" i="1"/>
  <c r="G36" i="1"/>
  <c r="E36" i="1"/>
  <c r="D36" i="1"/>
  <c r="F36" i="1" s="1"/>
  <c r="I36" i="1" s="1"/>
  <c r="H35" i="1"/>
  <c r="G35" i="1"/>
  <c r="E35" i="1"/>
  <c r="F35" i="1" s="1"/>
  <c r="I35" i="1" s="1"/>
  <c r="D35" i="1"/>
  <c r="F34" i="1"/>
  <c r="I34" i="1" s="1"/>
  <c r="H33" i="1"/>
  <c r="G33" i="1"/>
  <c r="E33" i="1"/>
  <c r="D33" i="1"/>
  <c r="F33" i="1" s="1"/>
  <c r="I33" i="1" s="1"/>
  <c r="H32" i="1"/>
  <c r="G32" i="1"/>
  <c r="E32" i="1"/>
  <c r="D32" i="1"/>
  <c r="F32" i="1" s="1"/>
  <c r="I32" i="1" s="1"/>
  <c r="H31" i="1"/>
  <c r="G31" i="1"/>
  <c r="E31" i="1"/>
  <c r="D31" i="1"/>
  <c r="F31" i="1" s="1"/>
  <c r="I31" i="1" s="1"/>
  <c r="H30" i="1"/>
  <c r="G30" i="1"/>
  <c r="E30" i="1"/>
  <c r="D30" i="1"/>
  <c r="F30" i="1" s="1"/>
  <c r="I30" i="1" s="1"/>
  <c r="H29" i="1"/>
  <c r="H28" i="1" s="1"/>
  <c r="G29" i="1"/>
  <c r="E29" i="1"/>
  <c r="E28" i="1" s="1"/>
  <c r="D29" i="1"/>
  <c r="F29" i="1" s="1"/>
  <c r="G28" i="1"/>
  <c r="H27" i="1"/>
  <c r="G27" i="1"/>
  <c r="E27" i="1"/>
  <c r="D27" i="1"/>
  <c r="F27" i="1" s="1"/>
  <c r="I27" i="1" s="1"/>
  <c r="F26" i="1"/>
  <c r="I26" i="1" s="1"/>
  <c r="H25" i="1"/>
  <c r="G25" i="1"/>
  <c r="E25" i="1"/>
  <c r="D25" i="1"/>
  <c r="F25" i="1" s="1"/>
  <c r="I25" i="1" s="1"/>
  <c r="H24" i="1"/>
  <c r="G24" i="1"/>
  <c r="F24" i="1"/>
  <c r="I24" i="1" s="1"/>
  <c r="E24" i="1"/>
  <c r="D24" i="1"/>
  <c r="H23" i="1"/>
  <c r="G23" i="1"/>
  <c r="E23" i="1"/>
  <c r="D23" i="1"/>
  <c r="F23" i="1" s="1"/>
  <c r="I23" i="1" s="1"/>
  <c r="H22" i="1"/>
  <c r="G22" i="1"/>
  <c r="F22" i="1"/>
  <c r="I22" i="1" s="1"/>
  <c r="E22" i="1"/>
  <c r="D22" i="1"/>
  <c r="I21" i="1"/>
  <c r="F21" i="1"/>
  <c r="H20" i="1"/>
  <c r="G20" i="1"/>
  <c r="F20" i="1"/>
  <c r="I20" i="1" s="1"/>
  <c r="E20" i="1"/>
  <c r="D20" i="1"/>
  <c r="H19" i="1"/>
  <c r="H18" i="1" s="1"/>
  <c r="G19" i="1"/>
  <c r="E19" i="1"/>
  <c r="E18" i="1" s="1"/>
  <c r="D19" i="1"/>
  <c r="F19" i="1" s="1"/>
  <c r="G18" i="1"/>
  <c r="H17" i="1"/>
  <c r="G17" i="1"/>
  <c r="E17" i="1"/>
  <c r="D17" i="1"/>
  <c r="F17" i="1" s="1"/>
  <c r="I17" i="1" s="1"/>
  <c r="F16" i="1"/>
  <c r="I16" i="1" s="1"/>
  <c r="H15" i="1"/>
  <c r="G15" i="1"/>
  <c r="E15" i="1"/>
  <c r="D15" i="1"/>
  <c r="F15" i="1" s="1"/>
  <c r="I15" i="1" s="1"/>
  <c r="H14" i="1"/>
  <c r="G14" i="1"/>
  <c r="F14" i="1"/>
  <c r="I14" i="1" s="1"/>
  <c r="E14" i="1"/>
  <c r="D14" i="1"/>
  <c r="H13" i="1"/>
  <c r="G13" i="1"/>
  <c r="E13" i="1"/>
  <c r="D13" i="1"/>
  <c r="F13" i="1" s="1"/>
  <c r="I13" i="1" s="1"/>
  <c r="H12" i="1"/>
  <c r="G12" i="1"/>
  <c r="F12" i="1"/>
  <c r="I12" i="1" s="1"/>
  <c r="E12" i="1"/>
  <c r="D12" i="1"/>
  <c r="H11" i="1"/>
  <c r="H10" i="1" s="1"/>
  <c r="G11" i="1"/>
  <c r="E11" i="1"/>
  <c r="E10" i="1" s="1"/>
  <c r="E82" i="1" s="1"/>
  <c r="D11" i="1"/>
  <c r="F11" i="1" s="1"/>
  <c r="G10" i="1"/>
  <c r="G82" i="1" s="1"/>
  <c r="I11" i="1" l="1"/>
  <c r="I10" i="1" s="1"/>
  <c r="F10" i="1"/>
  <c r="F82" i="1" s="1"/>
  <c r="F18" i="1"/>
  <c r="I19" i="1"/>
  <c r="I18" i="1" s="1"/>
  <c r="I38" i="1"/>
  <c r="H82" i="1"/>
  <c r="F28" i="1"/>
  <c r="I29" i="1"/>
  <c r="I28" i="1" s="1"/>
  <c r="F38" i="1"/>
  <c r="D10" i="1"/>
  <c r="D82" i="1" s="1"/>
  <c r="D18" i="1"/>
  <c r="D28" i="1"/>
  <c r="I40" i="1"/>
  <c r="I50" i="1"/>
  <c r="I48" i="1" s="1"/>
  <c r="I60" i="1"/>
  <c r="I58" i="1" s="1"/>
  <c r="I64" i="1"/>
  <c r="I62" i="1" s="1"/>
  <c r="I72" i="1"/>
  <c r="I70" i="1" s="1"/>
  <c r="I76" i="1"/>
  <c r="I74" i="1" s="1"/>
  <c r="I82" i="1" l="1"/>
</calcChain>
</file>

<file path=xl/sharedStrings.xml><?xml version="1.0" encoding="utf-8"?>
<sst xmlns="http://schemas.openxmlformats.org/spreadsheetml/2006/main" count="88" uniqueCount="88">
  <si>
    <t>INSTITUTO ESTATAL DE EDUCACIÓN PARA ADULTOS</t>
  </si>
  <si>
    <t>ESTADO ANALÍTICO DEL EJERCICIO DEL PRESUPUESTO DE EGRESOS</t>
  </si>
  <si>
    <t>CLASIFICACIÓN POR OBJETO DEL GASTO (CAPÍTULO Y CONCEPTO)</t>
  </si>
  <si>
    <t>FUENTE DE FINANCIAMIENTO RAMO 33</t>
  </si>
  <si>
    <t>AL MES DE NOVIEMBRE DEL 2021</t>
  </si>
  <si>
    <t>Concepto</t>
  </si>
  <si>
    <t>Egresos</t>
  </si>
  <si>
    <t>Subejercicio</t>
  </si>
  <si>
    <t>Aprobado</t>
  </si>
  <si>
    <t>Ampliaciones/ (Reducciones)</t>
  </si>
  <si>
    <t>Modificado</t>
  </si>
  <si>
    <t>Devengado</t>
  </si>
  <si>
    <t>Pagado</t>
  </si>
  <si>
    <t>3 = (1 + 2 )</t>
  </si>
  <si>
    <t>6 = ( 3 - 4 )</t>
  </si>
  <si>
    <t>Servicios Personales</t>
  </si>
  <si>
    <t>Remuneraciones al Personal de Carácter Permanente</t>
  </si>
  <si>
    <t>Remuneraciones al Personal de Carácter Transitorio</t>
  </si>
  <si>
    <t>Remuneraciones Adicionales y Especiales</t>
  </si>
  <si>
    <t>Seguridad Social</t>
  </si>
  <si>
    <t>Otras Prestaciones Sociales y Económicas</t>
  </si>
  <si>
    <t>Previsiones</t>
  </si>
  <si>
    <t>Pago de Estímulos a Servidores Públicos</t>
  </si>
  <si>
    <t>Materiales y Suministros</t>
  </si>
  <si>
    <t>Materiales de Administración, Emisión de Documentos y Artículos Oficiales</t>
  </si>
  <si>
    <t>Alimentos y Utensilios</t>
  </si>
  <si>
    <t>Materias Primas y Materiales de Producción y Comercialización</t>
  </si>
  <si>
    <t>Materiales y Artículos de Construcción y de Reparación</t>
  </si>
  <si>
    <t>Productos Químicos, Farmacéuticos y de Laboratorio</t>
  </si>
  <si>
    <t>Combustibles, Lubricantes y Aditivos</t>
  </si>
  <si>
    <t>Vestuario, Blancos, Prendas de Protección y Artículos Deportivos</t>
  </si>
  <si>
    <t>Materiales y Suministros Para Seguridad</t>
  </si>
  <si>
    <t>Herramientas, Refacciones y Accesorios Menores</t>
  </si>
  <si>
    <t>Servicios Generales</t>
  </si>
  <si>
    <t>Servicios Básicos</t>
  </si>
  <si>
    <t>Servicios de Arrendamiento</t>
  </si>
  <si>
    <t>Servicios Profesionales, Científicos, Técnicos y Otros Servicios</t>
  </si>
  <si>
    <t>Servicios Financieros, Bancarios y Comerciales</t>
  </si>
  <si>
    <t>Servicios de Instalación, Reparación, Mantenimiento y Conservación</t>
  </si>
  <si>
    <t>Servicios de Comunicación Social y Publicidad.</t>
  </si>
  <si>
    <t>Servicios de Traslado y Viáticos</t>
  </si>
  <si>
    <t>Servicios Oficiales</t>
  </si>
  <si>
    <t>Otros Servicios Generales</t>
  </si>
  <si>
    <t>Transferencias, Asignaciones, Subsidios y Otras Ayudas</t>
  </si>
  <si>
    <t>Transferencias Internas y Asignaciones al Sector Público</t>
  </si>
  <si>
    <t>Transferencias al Resto del Sector Público</t>
  </si>
  <si>
    <t>Subsidios y Subvenciones</t>
  </si>
  <si>
    <t>Ayudas Sociales</t>
  </si>
  <si>
    <t>Pensiones y Jubilaciones</t>
  </si>
  <si>
    <t>Transferencias a Fideicomisos, Mandatos y Otros Análogos</t>
  </si>
  <si>
    <t>Transferencias a la Seguridad Social</t>
  </si>
  <si>
    <t>Donativos</t>
  </si>
  <si>
    <t>Transferencias al Exterior</t>
  </si>
  <si>
    <t>Bienes Muebles, Inmuebles e Intangibles</t>
  </si>
  <si>
    <t>Mobiliario y Equipo de Administración</t>
  </si>
  <si>
    <t>Mobiliario y Equipo Educacional y Recreativo</t>
  </si>
  <si>
    <t>Equipo e Instrumental Médico y de Laboratorio</t>
  </si>
  <si>
    <t>Vehículos y Equipo de Transporte</t>
  </si>
  <si>
    <t>Equipo de Defensa y Seguridad</t>
  </si>
  <si>
    <t>Maquinaria, Otros Equipos y Herramientas</t>
  </si>
  <si>
    <t>Activos Biológicos</t>
  </si>
  <si>
    <t>Bienes Inmuebles</t>
  </si>
  <si>
    <t>Activos Intangibles</t>
  </si>
  <si>
    <t>Inversión Pública</t>
  </si>
  <si>
    <t>Obra Pública en Bienes de Dominio Público</t>
  </si>
  <si>
    <t>Obra Pública en Bienes Propios</t>
  </si>
  <si>
    <t>Proyectos Productivos y Acciones de Fomento</t>
  </si>
  <si>
    <t>Inversiones Financieras y Otras Provisiones</t>
  </si>
  <si>
    <t>Inversiones Para el Fomento de Actividades Productivas.</t>
  </si>
  <si>
    <t>Acciones y Participaciones de Capital</t>
  </si>
  <si>
    <t>Compra de Títulos y Valores</t>
  </si>
  <si>
    <t>Concesión de Préstamos</t>
  </si>
  <si>
    <t>Inversiones en Fideicomisos, Mandatos y Otros Análogos</t>
  </si>
  <si>
    <t>Otras Inversiones Financieras</t>
  </si>
  <si>
    <t>Provisiones para Contingencias y Otras Erogaciones Especiales</t>
  </si>
  <si>
    <t>Participaciones y Aportaciones</t>
  </si>
  <si>
    <t>Participaciones</t>
  </si>
  <si>
    <t>Aportaciones</t>
  </si>
  <si>
    <t>Convenios</t>
  </si>
  <si>
    <t>Deuda Pública</t>
  </si>
  <si>
    <t>Amortización de la Deuda Pública</t>
  </si>
  <si>
    <t>Intereses de la Deuda Pública</t>
  </si>
  <si>
    <t>Comisiones de la Deuda Pública</t>
  </si>
  <si>
    <t>Gastos de la Deuda Pública</t>
  </si>
  <si>
    <t>Costo por Coberturas</t>
  </si>
  <si>
    <t>Apoyos Financieros</t>
  </si>
  <si>
    <t>Adeudos de Ejercicios Fiscales Anteriores (Adefas)</t>
  </si>
  <si>
    <t>Total del Gasto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</si>
</sst>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BFBFBF"/>
        <bgColor indexed="64"/>
      </patternFill>
    </fill>
    <fill>
      <patternFill patternType="solid">
        <fgColor rgb="FFC0C0C0"/>
        <bgColor indexed="64"/>
      </patternFill>
    </fill>
  </fills>
  <borders count="18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rgb="FF000000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rgb="FF000000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rgb="FF000000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35">
    <xf numFmtId="0" fontId="0" fillId="0" borderId="0" xfId="0"/>
    <xf numFmtId="0" fontId="1" fillId="2" borderId="1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1" fillId="2" borderId="4" xfId="0" applyFont="1" applyFill="1" applyBorder="1" applyAlignment="1">
      <alignment horizontal="center" vertical="center"/>
    </xf>
    <xf numFmtId="0" fontId="1" fillId="2" borderId="0" xfId="0" applyFont="1" applyFill="1" applyAlignment="1">
      <alignment horizontal="center" vertical="center"/>
    </xf>
    <xf numFmtId="0" fontId="1" fillId="2" borderId="5" xfId="0" applyFont="1" applyFill="1" applyBorder="1" applyAlignment="1">
      <alignment horizontal="center" vertical="center"/>
    </xf>
    <xf numFmtId="0" fontId="1" fillId="2" borderId="6" xfId="0" applyFont="1" applyFill="1" applyBorder="1" applyAlignment="1">
      <alignment horizontal="center" vertical="center"/>
    </xf>
    <xf numFmtId="0" fontId="1" fillId="2" borderId="7" xfId="0" applyFont="1" applyFill="1" applyBorder="1" applyAlignment="1">
      <alignment horizontal="center" vertical="center"/>
    </xf>
    <xf numFmtId="0" fontId="1" fillId="2" borderId="8" xfId="0" applyFont="1" applyFill="1" applyBorder="1" applyAlignment="1">
      <alignment horizontal="center" vertical="center"/>
    </xf>
    <xf numFmtId="0" fontId="1" fillId="3" borderId="1" xfId="0" applyFont="1" applyFill="1" applyBorder="1" applyAlignment="1">
      <alignment horizontal="center" vertical="center"/>
    </xf>
    <xf numFmtId="0" fontId="1" fillId="3" borderId="9" xfId="0" applyFont="1" applyFill="1" applyBorder="1" applyAlignment="1">
      <alignment horizontal="center" vertical="center"/>
    </xf>
    <xf numFmtId="0" fontId="1" fillId="3" borderId="10" xfId="0" applyFont="1" applyFill="1" applyBorder="1" applyAlignment="1">
      <alignment horizontal="center" vertical="center" wrapText="1"/>
    </xf>
    <xf numFmtId="0" fontId="1" fillId="3" borderId="11" xfId="0" applyFont="1" applyFill="1" applyBorder="1" applyAlignment="1">
      <alignment horizontal="center" vertical="center" wrapText="1"/>
    </xf>
    <xf numFmtId="0" fontId="1" fillId="3" borderId="12" xfId="0" applyFont="1" applyFill="1" applyBorder="1" applyAlignment="1">
      <alignment horizontal="center" vertical="center" wrapText="1"/>
    </xf>
    <xf numFmtId="0" fontId="1" fillId="3" borderId="13" xfId="0" applyFont="1" applyFill="1" applyBorder="1" applyAlignment="1">
      <alignment horizontal="center" vertical="center" wrapText="1"/>
    </xf>
    <xf numFmtId="0" fontId="1" fillId="3" borderId="4" xfId="0" applyFont="1" applyFill="1" applyBorder="1" applyAlignment="1">
      <alignment horizontal="center" vertical="center"/>
    </xf>
    <xf numFmtId="0" fontId="1" fillId="3" borderId="14" xfId="0" applyFont="1" applyFill="1" applyBorder="1" applyAlignment="1">
      <alignment horizontal="center" vertical="center"/>
    </xf>
    <xf numFmtId="0" fontId="1" fillId="3" borderId="15" xfId="0" applyFont="1" applyFill="1" applyBorder="1" applyAlignment="1">
      <alignment horizontal="center" vertical="center" wrapText="1"/>
    </xf>
    <xf numFmtId="0" fontId="1" fillId="3" borderId="16" xfId="0" applyFont="1" applyFill="1" applyBorder="1" applyAlignment="1">
      <alignment horizontal="center" vertical="center" wrapText="1"/>
    </xf>
    <xf numFmtId="0" fontId="1" fillId="3" borderId="6" xfId="0" applyFont="1" applyFill="1" applyBorder="1" applyAlignment="1">
      <alignment horizontal="center" vertical="center"/>
    </xf>
    <xf numFmtId="0" fontId="1" fillId="3" borderId="15" xfId="0" applyFont="1" applyFill="1" applyBorder="1" applyAlignment="1">
      <alignment horizontal="center" vertical="center"/>
    </xf>
    <xf numFmtId="0" fontId="1" fillId="0" borderId="1" xfId="0" applyFont="1" applyBorder="1" applyAlignment="1">
      <alignment horizontal="justify" vertical="center" wrapText="1"/>
    </xf>
    <xf numFmtId="0" fontId="1" fillId="0" borderId="9" xfId="0" applyFont="1" applyBorder="1" applyAlignment="1">
      <alignment horizontal="justify" vertical="center" wrapText="1"/>
    </xf>
    <xf numFmtId="4" fontId="1" fillId="0" borderId="17" xfId="0" applyNumberFormat="1" applyFont="1" applyBorder="1" applyAlignment="1">
      <alignment horizontal="right" vertical="center" wrapText="1"/>
    </xf>
    <xf numFmtId="0" fontId="0" fillId="0" borderId="4" xfId="0" applyBorder="1" applyAlignment="1">
      <alignment horizontal="justify" vertical="center" wrapText="1"/>
    </xf>
    <xf numFmtId="0" fontId="0" fillId="0" borderId="0" xfId="0" applyAlignment="1">
      <alignment horizontal="justify" vertical="center" wrapText="1"/>
    </xf>
    <xf numFmtId="4" fontId="0" fillId="0" borderId="17" xfId="0" applyNumberFormat="1" applyBorder="1" applyAlignment="1">
      <alignment horizontal="right" vertical="center" wrapText="1"/>
    </xf>
    <xf numFmtId="4" fontId="0" fillId="0" borderId="14" xfId="0" applyNumberFormat="1" applyBorder="1" applyAlignment="1">
      <alignment horizontal="right" vertical="center" wrapText="1"/>
    </xf>
    <xf numFmtId="0" fontId="1" fillId="0" borderId="4" xfId="0" applyFont="1" applyBorder="1" applyAlignment="1">
      <alignment horizontal="justify" vertical="center" wrapText="1"/>
    </xf>
    <xf numFmtId="0" fontId="1" fillId="0" borderId="14" xfId="0" applyFont="1" applyBorder="1" applyAlignment="1">
      <alignment horizontal="justify" vertical="center" wrapText="1"/>
    </xf>
    <xf numFmtId="0" fontId="1" fillId="0" borderId="10" xfId="0" applyFont="1" applyBorder="1" applyAlignment="1">
      <alignment horizontal="justify" vertical="center" wrapText="1"/>
    </xf>
    <xf numFmtId="0" fontId="1" fillId="0" borderId="12" xfId="0" applyFont="1" applyBorder="1" applyAlignment="1">
      <alignment horizontal="justify" vertical="center" wrapText="1"/>
    </xf>
    <xf numFmtId="4" fontId="1" fillId="0" borderId="12" xfId="0" applyNumberFormat="1" applyFont="1" applyBorder="1" applyAlignment="1">
      <alignment horizontal="center" vertical="center" wrapText="1"/>
    </xf>
    <xf numFmtId="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38100</xdr:colOff>
      <xdr:row>83</xdr:row>
      <xdr:rowOff>66675</xdr:rowOff>
    </xdr:from>
    <xdr:to>
      <xdr:col>2</xdr:col>
      <xdr:colOff>2981326</xdr:colOff>
      <xdr:row>88</xdr:row>
      <xdr:rowOff>180975</xdr:rowOff>
    </xdr:to>
    <xdr:sp macro="" textlink="">
      <xdr:nvSpPr>
        <xdr:cNvPr id="3" name="Text Box 3">
          <a:extLst>
            <a:ext uri="{FF2B5EF4-FFF2-40B4-BE49-F238E27FC236}">
              <a16:creationId xmlns:a16="http://schemas.microsoft.com/office/drawing/2014/main" id="{0991625D-9A38-46E8-8FE9-1FD459323302}"/>
            </a:ext>
          </a:extLst>
        </xdr:cNvPr>
        <xdr:cNvSpPr txBox="1">
          <a:spLocks noChangeArrowheads="1"/>
        </xdr:cNvSpPr>
      </xdr:nvSpPr>
      <xdr:spPr bwMode="auto">
        <a:xfrm>
          <a:off x="800100" y="16297275"/>
          <a:ext cx="3495676" cy="10668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27432" tIns="27432" rIns="27432" bIns="0" anchor="b" upright="1"/>
        <a:lstStyle/>
        <a:p>
          <a:pPr algn="ctr" rtl="1"/>
          <a:r>
            <a:rPr lang="es-MX" sz="1100" b="0" i="0">
              <a:effectLst/>
              <a:latin typeface="+mn-lt"/>
              <a:ea typeface="+mn-ea"/>
              <a:cs typeface="+mn-cs"/>
            </a:rPr>
            <a:t>Prof. José</a:t>
          </a:r>
          <a:r>
            <a:rPr lang="es-MX" sz="1100" b="0" i="0" baseline="0">
              <a:effectLst/>
              <a:latin typeface="+mn-lt"/>
              <a:ea typeface="+mn-ea"/>
              <a:cs typeface="+mn-cs"/>
            </a:rPr>
            <a:t> Luis Castro Castillo</a:t>
          </a:r>
          <a:endParaRPr lang="es-MX">
            <a:effectLst/>
          </a:endParaRPr>
        </a:p>
        <a:p>
          <a:pPr algn="ctr" rtl="1">
            <a:defRPr sz="1000"/>
          </a:pPr>
          <a:r>
            <a:rPr lang="es-MX" sz="1100" b="0" i="0" strike="noStrike">
              <a:solidFill>
                <a:srgbClr val="000000"/>
              </a:solidFill>
              <a:latin typeface="+mn-lt"/>
              <a:cs typeface="Calibri"/>
            </a:rPr>
            <a:t>Director General</a:t>
          </a:r>
        </a:p>
      </xdr:txBody>
    </xdr:sp>
    <xdr:clientData/>
  </xdr:twoCellAnchor>
  <xdr:twoCellAnchor>
    <xdr:from>
      <xdr:col>6</xdr:col>
      <xdr:colOff>28575</xdr:colOff>
      <xdr:row>83</xdr:row>
      <xdr:rowOff>38100</xdr:rowOff>
    </xdr:from>
    <xdr:to>
      <xdr:col>8</xdr:col>
      <xdr:colOff>876300</xdr:colOff>
      <xdr:row>88</xdr:row>
      <xdr:rowOff>180975</xdr:rowOff>
    </xdr:to>
    <xdr:sp macro="" textlink="">
      <xdr:nvSpPr>
        <xdr:cNvPr id="4" name="Text Box 5">
          <a:extLst>
            <a:ext uri="{FF2B5EF4-FFF2-40B4-BE49-F238E27FC236}">
              <a16:creationId xmlns:a16="http://schemas.microsoft.com/office/drawing/2014/main" id="{F8FF59C8-8C23-4B6E-9325-6147440E7B19}"/>
            </a:ext>
          </a:extLst>
        </xdr:cNvPr>
        <xdr:cNvSpPr txBox="1">
          <a:spLocks noChangeArrowheads="1"/>
        </xdr:cNvSpPr>
      </xdr:nvSpPr>
      <xdr:spPr bwMode="auto">
        <a:xfrm>
          <a:off x="9029700" y="16268700"/>
          <a:ext cx="2943225" cy="10953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27432" tIns="27432" rIns="27432" bIns="0" anchor="b" upright="1"/>
        <a:lstStyle/>
        <a:p>
          <a:pPr algn="ctr" rtl="1">
            <a:defRPr sz="1000"/>
          </a:pPr>
          <a:endParaRPr lang="es-MX" sz="1100" b="0" i="0" strike="noStrike">
            <a:solidFill>
              <a:srgbClr val="000000"/>
            </a:solidFill>
            <a:latin typeface="Calibri"/>
            <a:cs typeface="Calibri"/>
          </a:endParaRPr>
        </a:p>
        <a:p>
          <a:pPr algn="ctr" rtl="1">
            <a:defRPr sz="1000"/>
          </a:pPr>
          <a:r>
            <a:rPr lang="es-MX" sz="1100" b="0" i="0" strike="noStrike">
              <a:solidFill>
                <a:srgbClr val="000000"/>
              </a:solidFill>
              <a:latin typeface="Calibri"/>
              <a:cs typeface="Calibri"/>
            </a:rPr>
            <a:t>CP.</a:t>
          </a:r>
          <a:r>
            <a:rPr lang="es-MX" sz="1100" b="0" i="0" strike="noStrike" baseline="0">
              <a:solidFill>
                <a:srgbClr val="000000"/>
              </a:solidFill>
              <a:latin typeface="Calibri"/>
              <a:cs typeface="Calibri"/>
            </a:rPr>
            <a:t> Ana María Torres Medina </a:t>
          </a:r>
        </a:p>
        <a:p>
          <a:pPr algn="ctr" rtl="1">
            <a:defRPr sz="1000"/>
          </a:pPr>
          <a:r>
            <a:rPr lang="es-MX" sz="1100" b="0" i="0" strike="noStrike">
              <a:solidFill>
                <a:srgbClr val="000000"/>
              </a:solidFill>
              <a:latin typeface="Calibri"/>
              <a:cs typeface="Calibri"/>
            </a:rPr>
            <a:t>Oficina de Presupuestos</a:t>
          </a:r>
        </a:p>
      </xdr:txBody>
    </xdr:sp>
    <xdr:clientData/>
  </xdr:twoCellAnchor>
  <xdr:twoCellAnchor>
    <xdr:from>
      <xdr:col>2</xdr:col>
      <xdr:colOff>3743325</xdr:colOff>
      <xdr:row>83</xdr:row>
      <xdr:rowOff>85725</xdr:rowOff>
    </xdr:from>
    <xdr:to>
      <xdr:col>5</xdr:col>
      <xdr:colOff>314325</xdr:colOff>
      <xdr:row>89</xdr:row>
      <xdr:rowOff>0</xdr:rowOff>
    </xdr:to>
    <xdr:sp macro="" textlink="">
      <xdr:nvSpPr>
        <xdr:cNvPr id="5" name="Text Box 4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SpPr txBox="1">
          <a:spLocks noChangeArrowheads="1"/>
        </xdr:cNvSpPr>
      </xdr:nvSpPr>
      <xdr:spPr bwMode="auto">
        <a:xfrm>
          <a:off x="5057775" y="16316325"/>
          <a:ext cx="3209925" cy="10572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27432" tIns="27432" rIns="27432" bIns="0" anchor="b" upright="1"/>
        <a:lstStyle/>
        <a:p>
          <a:pPr algn="ctr" rtl="1"/>
          <a:r>
            <a:rPr lang="es-MX" sz="1100" b="0" i="0">
              <a:effectLst/>
              <a:latin typeface="+mn-lt"/>
              <a:ea typeface="+mn-ea"/>
              <a:cs typeface="+mn-cs"/>
            </a:rPr>
            <a:t>Lic.</a:t>
          </a:r>
          <a:r>
            <a:rPr lang="es-MX" sz="1100" b="0" i="0" baseline="0">
              <a:effectLst/>
              <a:latin typeface="+mn-lt"/>
              <a:ea typeface="+mn-ea"/>
              <a:cs typeface="+mn-cs"/>
            </a:rPr>
            <a:t> Sara Monserrat Solís Pérez</a:t>
          </a:r>
          <a:endParaRPr lang="es-MX">
            <a:effectLst/>
          </a:endParaRPr>
        </a:p>
        <a:p>
          <a:pPr algn="ctr" rtl="1"/>
          <a:r>
            <a:rPr lang="es-MX" sz="1100" b="0" i="0">
              <a:effectLst/>
              <a:latin typeface="+mn-lt"/>
              <a:ea typeface="+mn-ea"/>
              <a:cs typeface="+mn-cs"/>
            </a:rPr>
            <a:t>Departamento de Planeación</a:t>
          </a:r>
          <a:endParaRPr lang="es-MX">
            <a:effectLst/>
          </a:endParaRP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EJERCICIOS%201998-2014%20(2017)/EJERCICIO%202021/ESTADOS%20FINANCIEROS%202021/RAMO%2033/ESTADO%20DEL%20EJERCICIO%20DEL%20PRESUPUESTO%20-%20copia/EDO.%20FINAN.%20NOVIEMBRE%202021%20R-33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ASE"/>
      <sheetName val="BASE X PARTIDA"/>
      <sheetName val="BASE X PARTIDA (2)"/>
      <sheetName val="BASE X PARTIDA (3)"/>
      <sheetName val="EDO. FINAN. NOV"/>
      <sheetName val="EDO. FINAN. NOV (4000)"/>
      <sheetName val="EDO. FINAN. NOV (2)"/>
      <sheetName val="EDO. FINAN. NOV (3)"/>
      <sheetName val="ANALITICO R-33"/>
      <sheetName val="EDO. FINAN. NOV (4)"/>
      <sheetName val="Hoja2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>
        <row r="8">
          <cell r="C8">
            <v>15081635.880000001</v>
          </cell>
          <cell r="D8">
            <v>427635.54</v>
          </cell>
          <cell r="G8">
            <v>14019034.449999999</v>
          </cell>
          <cell r="I8">
            <v>14019034.449999999</v>
          </cell>
        </row>
        <row r="9">
          <cell r="C9">
            <v>2150000.0699999998</v>
          </cell>
          <cell r="D9">
            <v>-28900</v>
          </cell>
          <cell r="G9">
            <v>1607916.66</v>
          </cell>
          <cell r="I9">
            <v>1607916.66</v>
          </cell>
        </row>
        <row r="10">
          <cell r="C10">
            <v>469465</v>
          </cell>
          <cell r="D10">
            <v>0</v>
          </cell>
          <cell r="G10">
            <v>414639.87</v>
          </cell>
          <cell r="I10">
            <v>414639.87</v>
          </cell>
        </row>
        <row r="11">
          <cell r="C11">
            <v>882733.68</v>
          </cell>
          <cell r="D11">
            <v>25000</v>
          </cell>
          <cell r="G11">
            <v>882728.26</v>
          </cell>
          <cell r="I11">
            <v>882728.26</v>
          </cell>
        </row>
        <row r="12">
          <cell r="C12">
            <v>1827629.51</v>
          </cell>
          <cell r="D12">
            <v>-122303.87</v>
          </cell>
          <cell r="G12">
            <v>1141583.5900000001</v>
          </cell>
          <cell r="I12">
            <v>1141583.5900000001</v>
          </cell>
        </row>
        <row r="13">
          <cell r="C13">
            <v>21176.639999999999</v>
          </cell>
          <cell r="D13">
            <v>658.97</v>
          </cell>
          <cell r="G13">
            <v>20070.89</v>
          </cell>
          <cell r="I13">
            <v>20070.89</v>
          </cell>
        </row>
        <row r="14">
          <cell r="C14">
            <v>1836353.28</v>
          </cell>
          <cell r="D14">
            <v>39832.61</v>
          </cell>
          <cell r="G14">
            <v>1723156.45</v>
          </cell>
          <cell r="I14">
            <v>1723156.45</v>
          </cell>
        </row>
        <row r="15">
          <cell r="C15">
            <v>584804.88</v>
          </cell>
          <cell r="D15">
            <v>15147.89</v>
          </cell>
          <cell r="G15">
            <v>548751.86</v>
          </cell>
          <cell r="I15">
            <v>548751.86</v>
          </cell>
        </row>
        <row r="16">
          <cell r="C16">
            <v>920941.2</v>
          </cell>
          <cell r="D16">
            <v>19970.009999999998</v>
          </cell>
          <cell r="G16">
            <v>864166.11</v>
          </cell>
          <cell r="I16">
            <v>864166.11</v>
          </cell>
        </row>
        <row r="17">
          <cell r="C17">
            <v>368366.16</v>
          </cell>
          <cell r="D17">
            <v>13243</v>
          </cell>
          <cell r="G17">
            <v>345665.56</v>
          </cell>
          <cell r="I17">
            <v>345665.56</v>
          </cell>
        </row>
        <row r="18">
          <cell r="C18">
            <v>911895.42</v>
          </cell>
          <cell r="D18">
            <v>0</v>
          </cell>
          <cell r="G18">
            <v>829808.81</v>
          </cell>
          <cell r="I18">
            <v>829808.81</v>
          </cell>
        </row>
        <row r="19">
          <cell r="C19">
            <v>74657.61</v>
          </cell>
          <cell r="D19">
            <v>675.99</v>
          </cell>
          <cell r="G19">
            <v>69056.52</v>
          </cell>
          <cell r="I19">
            <v>69056.52</v>
          </cell>
        </row>
        <row r="20">
          <cell r="C20">
            <v>74445</v>
          </cell>
          <cell r="D20">
            <v>0</v>
          </cell>
          <cell r="G20">
            <v>66592.84</v>
          </cell>
          <cell r="I20">
            <v>66592.84</v>
          </cell>
        </row>
        <row r="21">
          <cell r="C21">
            <v>1345140</v>
          </cell>
          <cell r="D21">
            <v>113505</v>
          </cell>
          <cell r="G21">
            <v>1330965.5</v>
          </cell>
          <cell r="I21">
            <v>1330965.5</v>
          </cell>
        </row>
        <row r="22">
          <cell r="C22">
            <v>3456000</v>
          </cell>
          <cell r="D22">
            <v>162150</v>
          </cell>
          <cell r="G22">
            <v>3264380</v>
          </cell>
          <cell r="I22">
            <v>3264380</v>
          </cell>
        </row>
        <row r="23">
          <cell r="C23">
            <v>5018968.32</v>
          </cell>
          <cell r="D23">
            <v>85000</v>
          </cell>
          <cell r="G23">
            <v>4450842.59</v>
          </cell>
          <cell r="I23">
            <v>4450842.59</v>
          </cell>
        </row>
        <row r="24">
          <cell r="C24">
            <v>432000</v>
          </cell>
          <cell r="D24">
            <v>-6000</v>
          </cell>
          <cell r="G24">
            <v>426000</v>
          </cell>
          <cell r="I24">
            <v>426000</v>
          </cell>
        </row>
        <row r="25">
          <cell r="C25">
            <v>330000</v>
          </cell>
          <cell r="D25">
            <v>-20000</v>
          </cell>
          <cell r="G25">
            <v>310000</v>
          </cell>
          <cell r="I25">
            <v>310000</v>
          </cell>
        </row>
        <row r="26">
          <cell r="C26">
            <v>175209.05</v>
          </cell>
          <cell r="D26">
            <v>0</v>
          </cell>
          <cell r="G26">
            <v>0</v>
          </cell>
          <cell r="I26">
            <v>0</v>
          </cell>
        </row>
        <row r="27">
          <cell r="C27">
            <v>1783881.04</v>
          </cell>
          <cell r="D27">
            <v>89722.98</v>
          </cell>
          <cell r="G27">
            <v>1724913.8</v>
          </cell>
          <cell r="I27">
            <v>1724913.8</v>
          </cell>
        </row>
        <row r="28">
          <cell r="C28">
            <v>361302.58</v>
          </cell>
          <cell r="D28">
            <v>0</v>
          </cell>
          <cell r="G28">
            <v>0</v>
          </cell>
          <cell r="I28">
            <v>0</v>
          </cell>
        </row>
        <row r="29">
          <cell r="C29">
            <v>330246.75</v>
          </cell>
          <cell r="D29">
            <v>0</v>
          </cell>
          <cell r="G29">
            <v>0</v>
          </cell>
          <cell r="I29">
            <v>0</v>
          </cell>
        </row>
        <row r="30">
          <cell r="C30">
            <v>75600</v>
          </cell>
          <cell r="D30">
            <v>0</v>
          </cell>
          <cell r="G30">
            <v>0</v>
          </cell>
          <cell r="I30">
            <v>0</v>
          </cell>
        </row>
        <row r="31">
          <cell r="C31">
            <v>140437.37</v>
          </cell>
          <cell r="D31">
            <v>0</v>
          </cell>
          <cell r="G31">
            <v>0</v>
          </cell>
          <cell r="I31">
            <v>0</v>
          </cell>
        </row>
        <row r="32">
          <cell r="C32">
            <v>2106096.48</v>
          </cell>
          <cell r="D32">
            <v>72419.63</v>
          </cell>
          <cell r="G32">
            <v>1984590.33</v>
          </cell>
          <cell r="I32">
            <v>1984590.33</v>
          </cell>
        </row>
        <row r="33">
          <cell r="C33">
            <v>0</v>
          </cell>
          <cell r="D33">
            <v>46999.839999999997</v>
          </cell>
          <cell r="G33">
            <v>46999.839999999997</v>
          </cell>
          <cell r="I33">
            <v>46999.839999999997</v>
          </cell>
        </row>
        <row r="34">
          <cell r="C34">
            <v>319520.03999999998</v>
          </cell>
          <cell r="D34">
            <v>0</v>
          </cell>
          <cell r="G34">
            <v>0</v>
          </cell>
          <cell r="I34">
            <v>0</v>
          </cell>
        </row>
        <row r="35">
          <cell r="C35">
            <v>13000</v>
          </cell>
          <cell r="D35">
            <v>0</v>
          </cell>
          <cell r="G35">
            <v>0</v>
          </cell>
          <cell r="I35">
            <v>0</v>
          </cell>
        </row>
        <row r="36">
          <cell r="C36">
            <v>44210.400000000001</v>
          </cell>
          <cell r="D36">
            <v>0</v>
          </cell>
          <cell r="G36">
            <v>44210.400000000001</v>
          </cell>
          <cell r="I36">
            <v>44210.400000000001</v>
          </cell>
        </row>
        <row r="37">
          <cell r="C37">
            <v>0</v>
          </cell>
          <cell r="D37">
            <v>1088.33</v>
          </cell>
          <cell r="G37">
            <v>1088.33</v>
          </cell>
          <cell r="I37">
            <v>1088.33</v>
          </cell>
        </row>
        <row r="38">
          <cell r="C38">
            <v>33600</v>
          </cell>
          <cell r="D38">
            <v>-5250</v>
          </cell>
          <cell r="G38">
            <v>28350</v>
          </cell>
          <cell r="I38">
            <v>28350</v>
          </cell>
        </row>
        <row r="39">
          <cell r="C39">
            <v>2068500</v>
          </cell>
          <cell r="D39">
            <v>175326.66</v>
          </cell>
          <cell r="G39">
            <v>2033708.15</v>
          </cell>
          <cell r="I39">
            <v>2033708.15</v>
          </cell>
        </row>
        <row r="40">
          <cell r="C40">
            <v>25380</v>
          </cell>
          <cell r="D40">
            <v>-540</v>
          </cell>
          <cell r="G40">
            <v>24840</v>
          </cell>
          <cell r="I40">
            <v>24840</v>
          </cell>
        </row>
        <row r="41">
          <cell r="C41">
            <v>1306980</v>
          </cell>
          <cell r="D41">
            <v>97290</v>
          </cell>
          <cell r="G41">
            <v>1279583.5</v>
          </cell>
          <cell r="I41">
            <v>1279583.5</v>
          </cell>
        </row>
        <row r="42">
          <cell r="C42">
            <v>22800</v>
          </cell>
          <cell r="D42">
            <v>0</v>
          </cell>
          <cell r="G42">
            <v>20600</v>
          </cell>
          <cell r="I42">
            <v>20600</v>
          </cell>
        </row>
        <row r="43">
          <cell r="C43">
            <v>18704.400000000001</v>
          </cell>
          <cell r="D43">
            <v>-3684.2</v>
          </cell>
          <cell r="G43">
            <v>15020.2</v>
          </cell>
          <cell r="I43">
            <v>15020.2</v>
          </cell>
        </row>
        <row r="44">
          <cell r="C44">
            <v>73740</v>
          </cell>
          <cell r="D44">
            <v>0</v>
          </cell>
          <cell r="G44">
            <v>0</v>
          </cell>
          <cell r="I44">
            <v>0</v>
          </cell>
        </row>
        <row r="45">
          <cell r="C45">
            <v>19950</v>
          </cell>
          <cell r="D45">
            <v>0</v>
          </cell>
          <cell r="G45">
            <v>0</v>
          </cell>
          <cell r="I45">
            <v>0</v>
          </cell>
        </row>
        <row r="46">
          <cell r="C46">
            <v>14400</v>
          </cell>
          <cell r="D46">
            <v>-200</v>
          </cell>
          <cell r="G46">
            <v>14200</v>
          </cell>
          <cell r="I46">
            <v>14200</v>
          </cell>
        </row>
        <row r="47">
          <cell r="C47">
            <v>63000</v>
          </cell>
          <cell r="D47">
            <v>0</v>
          </cell>
          <cell r="G47">
            <v>33640</v>
          </cell>
          <cell r="I47">
            <v>33640</v>
          </cell>
        </row>
        <row r="48">
          <cell r="C48">
            <v>30606.720000000001</v>
          </cell>
          <cell r="D48">
            <v>31655.32</v>
          </cell>
          <cell r="G48">
            <v>55885.64</v>
          </cell>
          <cell r="I48">
            <v>55885.64</v>
          </cell>
        </row>
        <row r="49">
          <cell r="C49">
            <v>144000</v>
          </cell>
          <cell r="D49">
            <v>0</v>
          </cell>
          <cell r="G49">
            <v>144000</v>
          </cell>
          <cell r="I49">
            <v>144000</v>
          </cell>
        </row>
        <row r="50">
          <cell r="C50">
            <v>670800</v>
          </cell>
          <cell r="D50">
            <v>-304798.13</v>
          </cell>
          <cell r="G50">
            <v>0</v>
          </cell>
          <cell r="I50">
            <v>0</v>
          </cell>
        </row>
        <row r="51">
          <cell r="C51">
            <v>191213.52</v>
          </cell>
          <cell r="D51">
            <v>0</v>
          </cell>
          <cell r="G51">
            <v>175279.06</v>
          </cell>
          <cell r="I51">
            <v>175279.06</v>
          </cell>
        </row>
        <row r="52">
          <cell r="C52">
            <v>0</v>
          </cell>
          <cell r="D52">
            <v>364928.4</v>
          </cell>
          <cell r="G52">
            <v>364928.4</v>
          </cell>
          <cell r="I52">
            <v>364928.4</v>
          </cell>
        </row>
        <row r="54">
          <cell r="C54">
            <v>816700</v>
          </cell>
          <cell r="D54">
            <v>-109521.91</v>
          </cell>
          <cell r="G54">
            <v>102196.35</v>
          </cell>
          <cell r="I54">
            <v>100964.42</v>
          </cell>
        </row>
        <row r="55">
          <cell r="C55">
            <v>949000</v>
          </cell>
          <cell r="D55">
            <v>-261839.07</v>
          </cell>
          <cell r="G55">
            <v>21097.89</v>
          </cell>
          <cell r="I55">
            <v>21097.89</v>
          </cell>
        </row>
        <row r="56">
          <cell r="C56">
            <v>10600</v>
          </cell>
          <cell r="D56">
            <v>-750</v>
          </cell>
          <cell r="G56">
            <v>0</v>
          </cell>
          <cell r="I56">
            <v>0</v>
          </cell>
        </row>
        <row r="57">
          <cell r="C57">
            <v>247000</v>
          </cell>
          <cell r="D57">
            <v>-161063</v>
          </cell>
          <cell r="G57">
            <v>14691.4</v>
          </cell>
          <cell r="I57">
            <v>14691.4</v>
          </cell>
        </row>
        <row r="58">
          <cell r="C58">
            <v>591700</v>
          </cell>
          <cell r="D58">
            <v>118517.96</v>
          </cell>
          <cell r="G58">
            <v>546412.66</v>
          </cell>
          <cell r="I58">
            <v>546412.66</v>
          </cell>
        </row>
        <row r="59">
          <cell r="C59">
            <v>100750</v>
          </cell>
          <cell r="D59">
            <v>19515.05</v>
          </cell>
          <cell r="G59">
            <v>42866.27</v>
          </cell>
          <cell r="I59">
            <v>42866.27</v>
          </cell>
        </row>
        <row r="60">
          <cell r="C60">
            <v>194814</v>
          </cell>
          <cell r="D60">
            <v>-89300</v>
          </cell>
          <cell r="G60">
            <v>24655.439999999999</v>
          </cell>
          <cell r="I60">
            <v>24655.439999999999</v>
          </cell>
        </row>
        <row r="61">
          <cell r="C61">
            <v>63364</v>
          </cell>
          <cell r="D61">
            <v>-25158.01</v>
          </cell>
          <cell r="G61">
            <v>1390.8</v>
          </cell>
          <cell r="I61">
            <v>1390.8</v>
          </cell>
        </row>
        <row r="62">
          <cell r="C62">
            <v>160250</v>
          </cell>
          <cell r="D62">
            <v>-30382.53</v>
          </cell>
          <cell r="G62">
            <v>51095.08</v>
          </cell>
          <cell r="I62">
            <v>51095.08</v>
          </cell>
        </row>
        <row r="63">
          <cell r="C63">
            <v>0</v>
          </cell>
          <cell r="D63">
            <v>163000</v>
          </cell>
          <cell r="G63">
            <v>160776</v>
          </cell>
          <cell r="I63">
            <v>160776</v>
          </cell>
        </row>
        <row r="64">
          <cell r="C64">
            <v>1902700</v>
          </cell>
          <cell r="D64">
            <v>696685.96</v>
          </cell>
          <cell r="G64">
            <v>2051815.62</v>
          </cell>
          <cell r="I64">
            <v>2051815.62</v>
          </cell>
        </row>
        <row r="65">
          <cell r="C65">
            <v>30000</v>
          </cell>
          <cell r="D65">
            <v>-10000</v>
          </cell>
          <cell r="G65">
            <v>0</v>
          </cell>
          <cell r="I65">
            <v>0</v>
          </cell>
        </row>
        <row r="66">
          <cell r="C66">
            <v>326800</v>
          </cell>
          <cell r="D66">
            <v>46177</v>
          </cell>
          <cell r="G66">
            <v>276268.36</v>
          </cell>
          <cell r="I66">
            <v>276268.36</v>
          </cell>
        </row>
        <row r="67">
          <cell r="C67">
            <v>30000</v>
          </cell>
          <cell r="D67">
            <v>-10000</v>
          </cell>
          <cell r="G67">
            <v>0</v>
          </cell>
          <cell r="I67">
            <v>0</v>
          </cell>
        </row>
        <row r="68">
          <cell r="C68">
            <v>29000</v>
          </cell>
          <cell r="D68">
            <v>-10000</v>
          </cell>
          <cell r="G68">
            <v>3969.8</v>
          </cell>
          <cell r="I68">
            <v>3969.8</v>
          </cell>
        </row>
        <row r="69">
          <cell r="C69">
            <v>120036</v>
          </cell>
          <cell r="D69">
            <v>-60600</v>
          </cell>
          <cell r="G69">
            <v>1299.2</v>
          </cell>
          <cell r="I69">
            <v>1299.2</v>
          </cell>
        </row>
        <row r="70">
          <cell r="C70">
            <v>472000</v>
          </cell>
          <cell r="D70">
            <v>-227599.2</v>
          </cell>
          <cell r="G70">
            <v>84155.8</v>
          </cell>
          <cell r="I70">
            <v>84155.8</v>
          </cell>
        </row>
        <row r="71">
          <cell r="C71">
            <v>261510</v>
          </cell>
          <cell r="D71">
            <v>-153350.24</v>
          </cell>
          <cell r="G71">
            <v>16353.05</v>
          </cell>
          <cell r="I71">
            <v>16353.05</v>
          </cell>
        </row>
        <row r="72">
          <cell r="C72">
            <v>55300</v>
          </cell>
          <cell r="D72">
            <v>-17600</v>
          </cell>
          <cell r="G72">
            <v>0</v>
          </cell>
          <cell r="I72">
            <v>0</v>
          </cell>
        </row>
        <row r="74">
          <cell r="C74">
            <v>581360</v>
          </cell>
          <cell r="D74">
            <v>-112650</v>
          </cell>
          <cell r="G74">
            <v>238634</v>
          </cell>
          <cell r="I74">
            <v>238634</v>
          </cell>
        </row>
        <row r="75">
          <cell r="C75">
            <v>189983</v>
          </cell>
          <cell r="D75">
            <v>-50000</v>
          </cell>
          <cell r="G75">
            <v>51429.42</v>
          </cell>
          <cell r="I75">
            <v>51429.42</v>
          </cell>
        </row>
        <row r="76">
          <cell r="C76">
            <v>311180</v>
          </cell>
          <cell r="D76">
            <v>-55956</v>
          </cell>
          <cell r="G76">
            <v>183163.76</v>
          </cell>
          <cell r="I76">
            <v>183163.76</v>
          </cell>
        </row>
        <row r="77">
          <cell r="C77">
            <v>17400</v>
          </cell>
          <cell r="D77">
            <v>0</v>
          </cell>
          <cell r="G77">
            <v>6952.65</v>
          </cell>
          <cell r="I77">
            <v>6952.65</v>
          </cell>
        </row>
        <row r="78">
          <cell r="C78">
            <v>50000</v>
          </cell>
          <cell r="D78">
            <v>0</v>
          </cell>
          <cell r="G78">
            <v>22272</v>
          </cell>
          <cell r="I78">
            <v>22272</v>
          </cell>
        </row>
        <row r="79">
          <cell r="C79">
            <v>4858084</v>
          </cell>
          <cell r="D79">
            <v>-205563.01</v>
          </cell>
          <cell r="G79">
            <v>4194736.04</v>
          </cell>
          <cell r="I79">
            <v>4194736.04</v>
          </cell>
        </row>
        <row r="80">
          <cell r="C80">
            <v>266000</v>
          </cell>
          <cell r="D80">
            <v>-105589.4</v>
          </cell>
          <cell r="G80">
            <v>94998.2</v>
          </cell>
          <cell r="I80">
            <v>94998.2</v>
          </cell>
        </row>
        <row r="81">
          <cell r="C81">
            <v>0</v>
          </cell>
          <cell r="D81">
            <v>142938.68</v>
          </cell>
          <cell r="G81">
            <v>142938.68</v>
          </cell>
          <cell r="I81">
            <v>142938.68</v>
          </cell>
        </row>
        <row r="82">
          <cell r="C82">
            <v>2859500</v>
          </cell>
          <cell r="D82">
            <v>0</v>
          </cell>
          <cell r="G82">
            <v>2161500</v>
          </cell>
          <cell r="I82">
            <v>2161500</v>
          </cell>
        </row>
        <row r="83">
          <cell r="C83">
            <v>290000</v>
          </cell>
          <cell r="D83">
            <v>0</v>
          </cell>
          <cell r="G83">
            <v>203500</v>
          </cell>
          <cell r="I83">
            <v>203500</v>
          </cell>
        </row>
        <row r="84">
          <cell r="C84">
            <v>967500</v>
          </cell>
          <cell r="D84">
            <v>0</v>
          </cell>
          <cell r="G84">
            <v>609500</v>
          </cell>
          <cell r="I84">
            <v>609500</v>
          </cell>
        </row>
        <row r="85">
          <cell r="C85">
            <v>659334</v>
          </cell>
          <cell r="D85">
            <v>0</v>
          </cell>
          <cell r="G85">
            <v>506000</v>
          </cell>
          <cell r="I85">
            <v>506000</v>
          </cell>
        </row>
        <row r="86">
          <cell r="C86">
            <v>264407</v>
          </cell>
          <cell r="D86">
            <v>-104812.6</v>
          </cell>
          <cell r="G86">
            <v>4461.6000000000004</v>
          </cell>
          <cell r="I86">
            <v>4461.6000000000004</v>
          </cell>
        </row>
        <row r="87">
          <cell r="C87">
            <v>470000</v>
          </cell>
          <cell r="D87">
            <v>-24550</v>
          </cell>
          <cell r="G87">
            <v>315975.09000000003</v>
          </cell>
          <cell r="I87">
            <v>315975.09000000003</v>
          </cell>
        </row>
        <row r="88">
          <cell r="C88">
            <v>19600</v>
          </cell>
          <cell r="D88">
            <v>-10845.9</v>
          </cell>
          <cell r="G88">
            <v>0</v>
          </cell>
          <cell r="I88">
            <v>0</v>
          </cell>
        </row>
        <row r="89">
          <cell r="C89">
            <v>350000</v>
          </cell>
          <cell r="D89">
            <v>-126923</v>
          </cell>
          <cell r="G89">
            <v>223076.79</v>
          </cell>
          <cell r="I89">
            <v>223076.79</v>
          </cell>
        </row>
        <row r="90">
          <cell r="C90">
            <v>97000</v>
          </cell>
          <cell r="D90">
            <v>-86440</v>
          </cell>
          <cell r="G90">
            <v>448.5</v>
          </cell>
          <cell r="I90">
            <v>448.5</v>
          </cell>
        </row>
        <row r="91">
          <cell r="C91">
            <v>420400</v>
          </cell>
          <cell r="D91">
            <v>75890.73</v>
          </cell>
          <cell r="G91">
            <v>288171.07</v>
          </cell>
          <cell r="I91">
            <v>288171.07</v>
          </cell>
        </row>
        <row r="92">
          <cell r="C92">
            <v>250200</v>
          </cell>
          <cell r="D92">
            <v>-149410.48000000001</v>
          </cell>
          <cell r="G92">
            <v>19366.12</v>
          </cell>
          <cell r="I92">
            <v>19366.12</v>
          </cell>
        </row>
        <row r="93">
          <cell r="C93">
            <v>253246</v>
          </cell>
          <cell r="D93">
            <v>-23643.65</v>
          </cell>
          <cell r="G93">
            <v>92624.6</v>
          </cell>
          <cell r="I93">
            <v>92624.6</v>
          </cell>
        </row>
        <row r="94">
          <cell r="C94">
            <v>479420</v>
          </cell>
          <cell r="D94">
            <v>-215741.6</v>
          </cell>
          <cell r="G94">
            <v>110046.58</v>
          </cell>
          <cell r="I94">
            <v>110046.58</v>
          </cell>
        </row>
        <row r="95">
          <cell r="C95">
            <v>913300</v>
          </cell>
          <cell r="D95">
            <v>-293971.99</v>
          </cell>
          <cell r="G95">
            <v>323989.28999999998</v>
          </cell>
          <cell r="I95">
            <v>323989.28999999998</v>
          </cell>
        </row>
        <row r="96">
          <cell r="C96">
            <v>477265</v>
          </cell>
          <cell r="D96">
            <v>-43569.01</v>
          </cell>
          <cell r="G96">
            <v>333592.96999999997</v>
          </cell>
          <cell r="I96">
            <v>333592.96999999997</v>
          </cell>
        </row>
        <row r="97">
          <cell r="C97">
            <v>60000</v>
          </cell>
          <cell r="D97">
            <v>360</v>
          </cell>
          <cell r="G97">
            <v>18224</v>
          </cell>
          <cell r="I97">
            <v>18224</v>
          </cell>
        </row>
        <row r="98">
          <cell r="C98">
            <v>50435</v>
          </cell>
          <cell r="D98">
            <v>-3350</v>
          </cell>
          <cell r="G98">
            <v>2764</v>
          </cell>
          <cell r="I98">
            <v>2764</v>
          </cell>
        </row>
        <row r="99">
          <cell r="C99">
            <v>294800</v>
          </cell>
          <cell r="D99">
            <v>-89052.96</v>
          </cell>
          <cell r="G99">
            <v>83973.61</v>
          </cell>
          <cell r="I99">
            <v>83973.61</v>
          </cell>
        </row>
        <row r="100">
          <cell r="C100">
            <v>58040</v>
          </cell>
          <cell r="D100">
            <v>-5767.04</v>
          </cell>
          <cell r="G100">
            <v>7951.98</v>
          </cell>
          <cell r="I100">
            <v>7951.98</v>
          </cell>
        </row>
        <row r="101">
          <cell r="C101">
            <v>791800</v>
          </cell>
          <cell r="D101">
            <v>-6195.84</v>
          </cell>
          <cell r="G101">
            <v>472177.13</v>
          </cell>
          <cell r="I101">
            <v>472177.13</v>
          </cell>
        </row>
        <row r="102">
          <cell r="C102">
            <v>300000</v>
          </cell>
          <cell r="D102">
            <v>1618111.06</v>
          </cell>
          <cell r="G102">
            <v>1620772.95</v>
          </cell>
          <cell r="I102">
            <v>1620772.95</v>
          </cell>
        </row>
        <row r="104">
          <cell r="C104">
            <v>1553600</v>
          </cell>
          <cell r="D104">
            <v>0</v>
          </cell>
          <cell r="G104">
            <v>1066000</v>
          </cell>
          <cell r="I104">
            <v>1066000</v>
          </cell>
        </row>
        <row r="105">
          <cell r="C105">
            <v>9655976</v>
          </cell>
          <cell r="D105">
            <v>0</v>
          </cell>
          <cell r="G105">
            <v>6106090</v>
          </cell>
          <cell r="I105">
            <v>6106090</v>
          </cell>
        </row>
        <row r="106">
          <cell r="C106">
            <v>1395000</v>
          </cell>
          <cell r="D106">
            <v>0</v>
          </cell>
          <cell r="G106">
            <v>1025000</v>
          </cell>
          <cell r="I106">
            <v>1025000</v>
          </cell>
        </row>
        <row r="107">
          <cell r="C107">
            <v>840000</v>
          </cell>
          <cell r="D107">
            <v>0</v>
          </cell>
          <cell r="G107">
            <v>700000</v>
          </cell>
          <cell r="I107">
            <v>700000</v>
          </cell>
        </row>
      </sheetData>
      <sheetData sheetId="8"/>
      <sheetData sheetId="9"/>
      <sheetData sheetId="10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B1:J108"/>
  <sheetViews>
    <sheetView tabSelected="1" topLeftCell="A76" workbookViewId="0">
      <selection activeCell="E102" sqref="E102"/>
    </sheetView>
  </sheetViews>
  <sheetFormatPr baseColWidth="10" defaultRowHeight="15" x14ac:dyDescent="0.25"/>
  <cols>
    <col min="2" max="2" width="8.28515625" customWidth="1"/>
    <col min="3" max="3" width="68.140625" customWidth="1"/>
    <col min="4" max="9" width="15.7109375" customWidth="1"/>
  </cols>
  <sheetData>
    <row r="1" spans="2:9" ht="15.75" thickBot="1" x14ac:dyDescent="0.3"/>
    <row r="2" spans="2:9" ht="18" customHeight="1" x14ac:dyDescent="0.25">
      <c r="B2" s="1" t="s">
        <v>0</v>
      </c>
      <c r="C2" s="2"/>
      <c r="D2" s="2"/>
      <c r="E2" s="2"/>
      <c r="F2" s="2"/>
      <c r="G2" s="2"/>
      <c r="H2" s="2"/>
      <c r="I2" s="3"/>
    </row>
    <row r="3" spans="2:9" ht="18" customHeight="1" x14ac:dyDescent="0.25">
      <c r="B3" s="4" t="s">
        <v>1</v>
      </c>
      <c r="C3" s="5"/>
      <c r="D3" s="5"/>
      <c r="E3" s="5"/>
      <c r="F3" s="5"/>
      <c r="G3" s="5"/>
      <c r="H3" s="5"/>
      <c r="I3" s="6"/>
    </row>
    <row r="4" spans="2:9" ht="18" customHeight="1" x14ac:dyDescent="0.25">
      <c r="B4" s="4" t="s">
        <v>2</v>
      </c>
      <c r="C4" s="5"/>
      <c r="D4" s="5"/>
      <c r="E4" s="5"/>
      <c r="F4" s="5"/>
      <c r="G4" s="5"/>
      <c r="H4" s="5"/>
      <c r="I4" s="6"/>
    </row>
    <row r="5" spans="2:9" ht="18" customHeight="1" x14ac:dyDescent="0.25">
      <c r="B5" s="4" t="s">
        <v>3</v>
      </c>
      <c r="C5" s="5"/>
      <c r="D5" s="5"/>
      <c r="E5" s="5"/>
      <c r="F5" s="5"/>
      <c r="G5" s="5"/>
      <c r="H5" s="5"/>
      <c r="I5" s="6"/>
    </row>
    <row r="6" spans="2:9" ht="18" customHeight="1" thickBot="1" x14ac:dyDescent="0.3">
      <c r="B6" s="7" t="s">
        <v>4</v>
      </c>
      <c r="C6" s="8"/>
      <c r="D6" s="8"/>
      <c r="E6" s="8"/>
      <c r="F6" s="8"/>
      <c r="G6" s="8"/>
      <c r="H6" s="8"/>
      <c r="I6" s="9"/>
    </row>
    <row r="7" spans="2:9" ht="15.75" thickBot="1" x14ac:dyDescent="0.3">
      <c r="B7" s="10" t="s">
        <v>5</v>
      </c>
      <c r="C7" s="11"/>
      <c r="D7" s="12" t="s">
        <v>6</v>
      </c>
      <c r="E7" s="13"/>
      <c r="F7" s="13"/>
      <c r="G7" s="13"/>
      <c r="H7" s="14"/>
      <c r="I7" s="15" t="s">
        <v>7</v>
      </c>
    </row>
    <row r="8" spans="2:9" ht="30.75" thickBot="1" x14ac:dyDescent="0.3">
      <c r="B8" s="16"/>
      <c r="C8" s="17"/>
      <c r="D8" s="18" t="s">
        <v>8</v>
      </c>
      <c r="E8" s="18" t="s">
        <v>9</v>
      </c>
      <c r="F8" s="18" t="s">
        <v>10</v>
      </c>
      <c r="G8" s="18" t="s">
        <v>11</v>
      </c>
      <c r="H8" s="18" t="s">
        <v>12</v>
      </c>
      <c r="I8" s="19"/>
    </row>
    <row r="9" spans="2:9" ht="15.75" thickBot="1" x14ac:dyDescent="0.3">
      <c r="B9" s="20"/>
      <c r="C9" s="21"/>
      <c r="D9" s="18">
        <v>1</v>
      </c>
      <c r="E9" s="18">
        <v>2</v>
      </c>
      <c r="F9" s="18" t="s">
        <v>13</v>
      </c>
      <c r="G9" s="18">
        <v>4</v>
      </c>
      <c r="H9" s="18">
        <v>5</v>
      </c>
      <c r="I9" s="18" t="s">
        <v>14</v>
      </c>
    </row>
    <row r="10" spans="2:9" ht="15" customHeight="1" x14ac:dyDescent="0.25">
      <c r="B10" s="22" t="s">
        <v>15</v>
      </c>
      <c r="C10" s="23"/>
      <c r="D10" s="24">
        <f>SUM(D11:D17)</f>
        <v>45819391.000000007</v>
      </c>
      <c r="E10" s="24">
        <f>SUM(E11:E17)</f>
        <v>1290573.97</v>
      </c>
      <c r="F10" s="24">
        <f t="shared" ref="F10:I10" si="0">SUM(F11:F17)</f>
        <v>47109964.969999999</v>
      </c>
      <c r="G10" s="24">
        <f t="shared" si="0"/>
        <v>40307197.609999999</v>
      </c>
      <c r="H10" s="24">
        <f t="shared" si="0"/>
        <v>40307197.609999999</v>
      </c>
      <c r="I10" s="24">
        <f t="shared" si="0"/>
        <v>6802767.3599999994</v>
      </c>
    </row>
    <row r="11" spans="2:9" ht="15" customHeight="1" x14ac:dyDescent="0.25">
      <c r="B11" s="25"/>
      <c r="C11" s="26" t="s">
        <v>16</v>
      </c>
      <c r="D11" s="27">
        <f>'[1]EDO. FINAN. NOV (3)'!C8</f>
        <v>15081635.880000001</v>
      </c>
      <c r="E11" s="27">
        <f>'[1]EDO. FINAN. NOV (3)'!D8</f>
        <v>427635.54</v>
      </c>
      <c r="F11" s="27">
        <f>D11+E11</f>
        <v>15509271.42</v>
      </c>
      <c r="G11" s="27">
        <f>'[1]EDO. FINAN. NOV (3)'!G8</f>
        <v>14019034.449999999</v>
      </c>
      <c r="H11" s="27">
        <f>'[1]EDO. FINAN. NOV (3)'!I8</f>
        <v>14019034.449999999</v>
      </c>
      <c r="I11" s="28">
        <f>+F11-G11</f>
        <v>1490236.9700000007</v>
      </c>
    </row>
    <row r="12" spans="2:9" ht="15" customHeight="1" x14ac:dyDescent="0.25">
      <c r="B12" s="25"/>
      <c r="C12" s="26" t="s">
        <v>17</v>
      </c>
      <c r="D12" s="27">
        <f>'[1]EDO. FINAN. NOV (3)'!C9</f>
        <v>2150000.0699999998</v>
      </c>
      <c r="E12" s="27">
        <f>'[1]EDO. FINAN. NOV (3)'!D9</f>
        <v>-28900</v>
      </c>
      <c r="F12" s="27">
        <f t="shared" ref="F12:F27" si="1">D12+E12</f>
        <v>2121100.0699999998</v>
      </c>
      <c r="G12" s="27">
        <f>'[1]EDO. FINAN. NOV (3)'!G9</f>
        <v>1607916.66</v>
      </c>
      <c r="H12" s="27">
        <f>'[1]EDO. FINAN. NOV (3)'!I9</f>
        <v>1607916.66</v>
      </c>
      <c r="I12" s="28">
        <f t="shared" ref="I12:I75" si="2">+F12-G12</f>
        <v>513183.40999999992</v>
      </c>
    </row>
    <row r="13" spans="2:9" ht="15" customHeight="1" x14ac:dyDescent="0.25">
      <c r="B13" s="25"/>
      <c r="C13" s="26" t="s">
        <v>18</v>
      </c>
      <c r="D13" s="27">
        <f>'[1]EDO. FINAN. NOV (3)'!C10+'[1]EDO. FINAN. NOV (3)'!C11+'[1]EDO. FINAN. NOV (3)'!C12+'[1]EDO. FINAN. NOV (3)'!C13</f>
        <v>3201004.8300000005</v>
      </c>
      <c r="E13" s="27">
        <f>'[1]EDO. FINAN. NOV (3)'!D10+'[1]EDO. FINAN. NOV (3)'!D11+'[1]EDO. FINAN. NOV (3)'!D12+'[1]EDO. FINAN. NOV (3)'!D13</f>
        <v>-96644.9</v>
      </c>
      <c r="F13" s="27">
        <f t="shared" si="1"/>
        <v>3104359.9300000006</v>
      </c>
      <c r="G13" s="27">
        <f>'[1]EDO. FINAN. NOV (3)'!G10+'[1]EDO. FINAN. NOV (3)'!G11+'[1]EDO. FINAN. NOV (3)'!G12+'[1]EDO. FINAN. NOV (3)'!G13</f>
        <v>2459022.61</v>
      </c>
      <c r="H13" s="27">
        <f>'[1]EDO. FINAN. NOV (3)'!I10+'[1]EDO. FINAN. NOV (3)'!I11+'[1]EDO. FINAN. NOV (3)'!I12+'[1]EDO. FINAN. NOV (3)'!I13</f>
        <v>2459022.61</v>
      </c>
      <c r="I13" s="28">
        <f t="shared" si="2"/>
        <v>645337.32000000076</v>
      </c>
    </row>
    <row r="14" spans="2:9" ht="15" customHeight="1" x14ac:dyDescent="0.25">
      <c r="B14" s="25"/>
      <c r="C14" s="26" t="s">
        <v>19</v>
      </c>
      <c r="D14" s="27">
        <f>'[1]EDO. FINAN. NOV (3)'!C14+'[1]EDO. FINAN. NOV (3)'!C15+'[1]EDO. FINAN. NOV (3)'!C16+'[1]EDO. FINAN. NOV (3)'!C17+'[1]EDO. FINAN. NOV (3)'!C18+'[1]EDO. FINAN. NOV (3)'!C19+'[1]EDO. FINAN. NOV (3)'!C20</f>
        <v>4771463.5500000007</v>
      </c>
      <c r="E14" s="27">
        <f>'[1]EDO. FINAN. NOV (3)'!D14+'[1]EDO. FINAN. NOV (3)'!D15+'[1]EDO. FINAN. NOV (3)'!D16+'[1]EDO. FINAN. NOV (3)'!D17+'[1]EDO. FINAN. NOV (3)'!D18+'[1]EDO. FINAN. NOV (3)'!D19+'[1]EDO. FINAN. NOV (3)'!D20</f>
        <v>88869.5</v>
      </c>
      <c r="F14" s="27">
        <f t="shared" si="1"/>
        <v>4860333.0500000007</v>
      </c>
      <c r="G14" s="27">
        <f>'[1]EDO. FINAN. NOV (3)'!G14+'[1]EDO. FINAN. NOV (3)'!G15+'[1]EDO. FINAN. NOV (3)'!G16+'[1]EDO. FINAN. NOV (3)'!G17+'[1]EDO. FINAN. NOV (3)'!G18+'[1]EDO. FINAN. NOV (3)'!G19+'[1]EDO. FINAN. NOV (3)'!G20</f>
        <v>4447198.1499999994</v>
      </c>
      <c r="H14" s="27">
        <f>'[1]EDO. FINAN. NOV (3)'!I14+'[1]EDO. FINAN. NOV (3)'!I15+'[1]EDO. FINAN. NOV (3)'!I16+'[1]EDO. FINAN. NOV (3)'!I17+'[1]EDO. FINAN. NOV (3)'!I18+'[1]EDO. FINAN. NOV (3)'!I19+'[1]EDO. FINAN. NOV (3)'!I20</f>
        <v>4447198.1499999994</v>
      </c>
      <c r="I14" s="28">
        <f t="shared" si="2"/>
        <v>413134.9000000013</v>
      </c>
    </row>
    <row r="15" spans="2:9" ht="15" customHeight="1" x14ac:dyDescent="0.25">
      <c r="B15" s="25"/>
      <c r="C15" s="26" t="s">
        <v>20</v>
      </c>
      <c r="D15" s="27">
        <f>'[1]EDO. FINAN. NOV (3)'!C21+'[1]EDO. FINAN. NOV (3)'!C22+'[1]EDO. FINAN. NOV (3)'!C23+'[1]EDO. FINAN. NOV (3)'!C24+'[1]EDO. FINAN. NOV (3)'!C25+'[1]EDO. FINAN. NOV (3)'!C26+'[1]EDO. FINAN. NOV (3)'!C27+'[1]EDO. FINAN. NOV (3)'!C28+'[1]EDO. FINAN. NOV (3)'!C29+'[1]EDO. FINAN. NOV (3)'!C30+'[1]EDO. FINAN. NOV (3)'!C31+'[1]EDO. FINAN. NOV (3)'!C32+'[1]EDO. FINAN. NOV (3)'!C33+'[1]EDO. FINAN. NOV (3)'!C34+'[1]EDO. FINAN. NOV (3)'!C35+'[1]EDO. FINAN. NOV (3)'!C36+'[1]EDO. FINAN. NOV (3)'!C37+'[1]EDO. FINAN. NOV (3)'!C38+'[1]EDO. FINAN. NOV (3)'!C39+'[1]EDO. FINAN. NOV (3)'!C40+'[1]EDO. FINAN. NOV (3)'!C41+'[1]EDO. FINAN. NOV (3)'!C42+'[1]EDO. FINAN. NOV (3)'!C43+'[1]EDO. FINAN. NOV (3)'!C44+'[1]EDO. FINAN. NOV (3)'!C45+'[1]EDO. FINAN. NOV (3)'!C46+'[1]EDO. FINAN. NOV (3)'!C47+'[1]EDO. FINAN. NOV (3)'!C48+'[1]EDO. FINAN. NOV (3)'!C49+'[1]EDO. FINAN. NOV (3)'!C50</f>
        <v>20424073.149999999</v>
      </c>
      <c r="E15" s="27">
        <f>'[1]EDO. FINAN. NOV (3)'!D21+'[1]EDO. FINAN. NOV (3)'!D22+'[1]EDO. FINAN. NOV (3)'!D23+'[1]EDO. FINAN. NOV (3)'!D24+'[1]EDO. FINAN. NOV (3)'!D25+'[1]EDO. FINAN. NOV (3)'!D26+'[1]EDO. FINAN. NOV (3)'!D27+'[1]EDO. FINAN. NOV (3)'!D28+'[1]EDO. FINAN. NOV (3)'!D29+'[1]EDO. FINAN. NOV (3)'!D30+'[1]EDO. FINAN. NOV (3)'!D31+'[1]EDO. FINAN. NOV (3)'!D32+'[1]EDO. FINAN. NOV (3)'!D33+'[1]EDO. FINAN. NOV (3)'!D34+'[1]EDO. FINAN. NOV (3)'!D35+'[1]EDO. FINAN. NOV (3)'!D36+'[1]EDO. FINAN. NOV (3)'!D37+'[1]EDO. FINAN. NOV (3)'!D38+'[1]EDO. FINAN. NOV (3)'!D39+'[1]EDO. FINAN. NOV (3)'!D40+'[1]EDO. FINAN. NOV (3)'!D41+'[1]EDO. FINAN. NOV (3)'!D42+'[1]EDO. FINAN. NOV (3)'!D43+'[1]EDO. FINAN. NOV (3)'!D44+'[1]EDO. FINAN. NOV (3)'!D45+'[1]EDO. FINAN. NOV (3)'!D46+'[1]EDO. FINAN. NOV (3)'!D47+'[1]EDO. FINAN. NOV (3)'!D48+'[1]EDO. FINAN. NOV (3)'!D49+'[1]EDO. FINAN. NOV (3)'!D50</f>
        <v>534685.42999999993</v>
      </c>
      <c r="F15" s="27">
        <f t="shared" si="1"/>
        <v>20958758.579999998</v>
      </c>
      <c r="G15" s="27">
        <f>'[1]EDO. FINAN. NOV (3)'!G21+'[1]EDO. FINAN. NOV (3)'!G22+'[1]EDO. FINAN. NOV (3)'!G23+'[1]EDO. FINAN. NOV (3)'!G24+'[1]EDO. FINAN. NOV (3)'!G25+'[1]EDO. FINAN. NOV (3)'!G26+'[1]EDO. FINAN. NOV (3)'!G27+'[1]EDO. FINAN. NOV (3)'!G28+'[1]EDO. FINAN. NOV (3)'!G29+'[1]EDO. FINAN. NOV (3)'!G30+'[1]EDO. FINAN. NOV (3)'!G31+'[1]EDO. FINAN. NOV (3)'!G32+'[1]EDO. FINAN. NOV (3)'!G33+'[1]EDO. FINAN. NOV (3)'!G34+'[1]EDO. FINAN. NOV (3)'!G35+'[1]EDO. FINAN. NOV (3)'!G36+'[1]EDO. FINAN. NOV (3)'!G37+'[1]EDO. FINAN. NOV (3)'!G38+'[1]EDO. FINAN. NOV (3)'!G39+'[1]EDO. FINAN. NOV (3)'!G40+'[1]EDO. FINAN. NOV (3)'!G41+'[1]EDO. FINAN. NOV (3)'!G42+'[1]EDO. FINAN. NOV (3)'!G43+'[1]EDO. FINAN. NOV (3)'!G44+'[1]EDO. FINAN. NOV (3)'!G45+'[1]EDO. FINAN. NOV (3)'!G46+'[1]EDO. FINAN. NOV (3)'!G47+'[1]EDO. FINAN. NOV (3)'!G48+'[1]EDO. FINAN. NOV (3)'!G49+'[1]EDO. FINAN. NOV (3)'!G50</f>
        <v>17233818.280000001</v>
      </c>
      <c r="H15" s="27">
        <f>'[1]EDO. FINAN. NOV (3)'!I21+'[1]EDO. FINAN. NOV (3)'!I22+'[1]EDO. FINAN. NOV (3)'!I23+'[1]EDO. FINAN. NOV (3)'!I24+'[1]EDO. FINAN. NOV (3)'!I25+'[1]EDO. FINAN. NOV (3)'!I26+'[1]EDO. FINAN. NOV (3)'!I27+'[1]EDO. FINAN. NOV (3)'!I28+'[1]EDO. FINAN. NOV (3)'!I29+'[1]EDO. FINAN. NOV (3)'!I30+'[1]EDO. FINAN. NOV (3)'!I31+'[1]EDO. FINAN. NOV (3)'!I32+'[1]EDO. FINAN. NOV (3)'!I33+'[1]EDO. FINAN. NOV (3)'!I34+'[1]EDO. FINAN. NOV (3)'!I35+'[1]EDO. FINAN. NOV (3)'!I36+'[1]EDO. FINAN. NOV (3)'!I37+'[1]EDO. FINAN. NOV (3)'!I38+'[1]EDO. FINAN. NOV (3)'!I39+'[1]EDO. FINAN. NOV (3)'!I40+'[1]EDO. FINAN. NOV (3)'!I41+'[1]EDO. FINAN. NOV (3)'!I42+'[1]EDO. FINAN. NOV (3)'!I43+'[1]EDO. FINAN. NOV (3)'!I44+'[1]EDO. FINAN. NOV (3)'!I45+'[1]EDO. FINAN. NOV (3)'!I46+'[1]EDO. FINAN. NOV (3)'!I47+'[1]EDO. FINAN. NOV (3)'!I48+'[1]EDO. FINAN. NOV (3)'!I49+'[1]EDO. FINAN. NOV (3)'!I50</f>
        <v>17233818.280000001</v>
      </c>
      <c r="I15" s="28">
        <f t="shared" si="2"/>
        <v>3724940.299999997</v>
      </c>
    </row>
    <row r="16" spans="2:9" ht="15" customHeight="1" x14ac:dyDescent="0.25">
      <c r="B16" s="25"/>
      <c r="C16" s="26" t="s">
        <v>21</v>
      </c>
      <c r="D16" s="27">
        <v>0</v>
      </c>
      <c r="E16" s="27">
        <v>0</v>
      </c>
      <c r="F16" s="27">
        <f>D16+E16</f>
        <v>0</v>
      </c>
      <c r="G16" s="27">
        <v>0</v>
      </c>
      <c r="H16" s="27">
        <v>0</v>
      </c>
      <c r="I16" s="28">
        <f t="shared" si="2"/>
        <v>0</v>
      </c>
    </row>
    <row r="17" spans="2:9" ht="15" customHeight="1" x14ac:dyDescent="0.25">
      <c r="B17" s="25"/>
      <c r="C17" s="26" t="s">
        <v>22</v>
      </c>
      <c r="D17" s="27">
        <f>'[1]EDO. FINAN. NOV (3)'!C51+'[1]EDO. FINAN. NOV (3)'!C52</f>
        <v>191213.52</v>
      </c>
      <c r="E17" s="27">
        <f>'[1]EDO. FINAN. NOV (3)'!D51+'[1]EDO. FINAN. NOV (3)'!D52</f>
        <v>364928.4</v>
      </c>
      <c r="F17" s="27">
        <f t="shared" si="1"/>
        <v>556141.92000000004</v>
      </c>
      <c r="G17" s="27">
        <f>'[1]EDO. FINAN. NOV (3)'!G51+'[1]EDO. FINAN. NOV (3)'!G52</f>
        <v>540207.46</v>
      </c>
      <c r="H17" s="27">
        <f>'[1]EDO. FINAN. NOV (3)'!I51+'[1]EDO. FINAN. NOV (3)'!I52</f>
        <v>540207.46</v>
      </c>
      <c r="I17" s="28">
        <f t="shared" si="2"/>
        <v>15934.460000000079</v>
      </c>
    </row>
    <row r="18" spans="2:9" ht="15" customHeight="1" x14ac:dyDescent="0.25">
      <c r="B18" s="29" t="s">
        <v>23</v>
      </c>
      <c r="C18" s="30"/>
      <c r="D18" s="24">
        <f>SUM(D19:D27)</f>
        <v>6361524</v>
      </c>
      <c r="E18" s="24">
        <f t="shared" ref="E18:I18" si="3">SUM(E19:E27)</f>
        <v>-123267.99000000005</v>
      </c>
      <c r="F18" s="24">
        <f t="shared" si="3"/>
        <v>6238256.0099999988</v>
      </c>
      <c r="G18" s="24">
        <f t="shared" si="3"/>
        <v>3399043.72</v>
      </c>
      <c r="H18" s="24">
        <f t="shared" si="3"/>
        <v>3397811.79</v>
      </c>
      <c r="I18" s="24">
        <f t="shared" si="3"/>
        <v>2839212.29</v>
      </c>
    </row>
    <row r="19" spans="2:9" ht="15" customHeight="1" x14ac:dyDescent="0.25">
      <c r="B19" s="25"/>
      <c r="C19" s="26" t="s">
        <v>24</v>
      </c>
      <c r="D19" s="27">
        <f>'[1]EDO. FINAN. NOV (3)'!C54+'[1]EDO. FINAN. NOV (3)'!C55+'[1]EDO. FINAN. NOV (3)'!C56+'[1]EDO. FINAN. NOV (3)'!C57+'[1]EDO. FINAN. NOV (3)'!C58</f>
        <v>2615000</v>
      </c>
      <c r="E19" s="27">
        <f>'[1]EDO. FINAN. NOV (3)'!D54+'[1]EDO. FINAN. NOV (3)'!D55+'[1]EDO. FINAN. NOV (3)'!D56+'[1]EDO. FINAN. NOV (3)'!D57+'[1]EDO. FINAN. NOV (3)'!D58</f>
        <v>-414656.01999999996</v>
      </c>
      <c r="F19" s="27">
        <f>D19+E19</f>
        <v>2200343.98</v>
      </c>
      <c r="G19" s="27">
        <f>'[1]EDO. FINAN. NOV (3)'!G54+'[1]EDO. FINAN. NOV (3)'!G55+'[1]EDO. FINAN. NOV (3)'!G56+'[1]EDO. FINAN. NOV (3)'!G57+'[1]EDO. FINAN. NOV (3)'!G58</f>
        <v>684398.3</v>
      </c>
      <c r="H19" s="27">
        <f>'[1]EDO. FINAN. NOV (3)'!I54+'[1]EDO. FINAN. NOV (3)'!I55+'[1]EDO. FINAN. NOV (3)'!I56+'[1]EDO. FINAN. NOV (3)'!I57+'[1]EDO. FINAN. NOV (3)'!I58</f>
        <v>683166.37</v>
      </c>
      <c r="I19" s="28">
        <f t="shared" si="2"/>
        <v>1515945.68</v>
      </c>
    </row>
    <row r="20" spans="2:9" ht="15" customHeight="1" x14ac:dyDescent="0.25">
      <c r="B20" s="25"/>
      <c r="C20" s="26" t="s">
        <v>25</v>
      </c>
      <c r="D20" s="27">
        <f>'[1]EDO. FINAN. NOV (3)'!C59</f>
        <v>100750</v>
      </c>
      <c r="E20" s="27">
        <f>'[1]EDO. FINAN. NOV (3)'!D59</f>
        <v>19515.05</v>
      </c>
      <c r="F20" s="27">
        <f t="shared" si="1"/>
        <v>120265.05</v>
      </c>
      <c r="G20" s="27">
        <f>'[1]EDO. FINAN. NOV (3)'!G59</f>
        <v>42866.27</v>
      </c>
      <c r="H20" s="27">
        <f>'[1]EDO. FINAN. NOV (3)'!I59</f>
        <v>42866.27</v>
      </c>
      <c r="I20" s="28">
        <f t="shared" si="2"/>
        <v>77398.78</v>
      </c>
    </row>
    <row r="21" spans="2:9" ht="15" customHeight="1" x14ac:dyDescent="0.25">
      <c r="B21" s="25"/>
      <c r="C21" s="26" t="s">
        <v>26</v>
      </c>
      <c r="D21" s="27">
        <v>0</v>
      </c>
      <c r="E21" s="27">
        <v>0</v>
      </c>
      <c r="F21" s="27">
        <f t="shared" si="1"/>
        <v>0</v>
      </c>
      <c r="G21" s="27">
        <v>0</v>
      </c>
      <c r="H21" s="27">
        <v>0</v>
      </c>
      <c r="I21" s="28">
        <f t="shared" si="2"/>
        <v>0</v>
      </c>
    </row>
    <row r="22" spans="2:9" ht="15" customHeight="1" x14ac:dyDescent="0.25">
      <c r="B22" s="25"/>
      <c r="C22" s="26" t="s">
        <v>27</v>
      </c>
      <c r="D22" s="27">
        <f>'[1]EDO. FINAN. NOV (3)'!C60+'[1]EDO. FINAN. NOV (3)'!C61+'[1]EDO. FINAN. NOV (3)'!C62</f>
        <v>418428</v>
      </c>
      <c r="E22" s="27">
        <f>'[1]EDO. FINAN. NOV (3)'!D60+'[1]EDO. FINAN. NOV (3)'!D61+'[1]EDO. FINAN. NOV (3)'!D62</f>
        <v>-144840.53999999998</v>
      </c>
      <c r="F22" s="27">
        <f t="shared" si="1"/>
        <v>273587.46000000002</v>
      </c>
      <c r="G22" s="27">
        <f>'[1]EDO. FINAN. NOV (3)'!G60+'[1]EDO. FINAN. NOV (3)'!G61+'[1]EDO. FINAN. NOV (3)'!G62</f>
        <v>77141.320000000007</v>
      </c>
      <c r="H22" s="27">
        <f>'[1]EDO. FINAN. NOV (3)'!I60+'[1]EDO. FINAN. NOV (3)'!I61+'[1]EDO. FINAN. NOV (3)'!I62</f>
        <v>77141.320000000007</v>
      </c>
      <c r="I22" s="28">
        <f t="shared" si="2"/>
        <v>196446.14</v>
      </c>
    </row>
    <row r="23" spans="2:9" ht="15" customHeight="1" x14ac:dyDescent="0.25">
      <c r="B23" s="25"/>
      <c r="C23" s="26" t="s">
        <v>28</v>
      </c>
      <c r="D23" s="27">
        <f>'[1]EDO. FINAN. NOV (3)'!C63</f>
        <v>0</v>
      </c>
      <c r="E23" s="27">
        <f>'[1]EDO. FINAN. NOV (3)'!D63</f>
        <v>163000</v>
      </c>
      <c r="F23" s="27">
        <f t="shared" si="1"/>
        <v>163000</v>
      </c>
      <c r="G23" s="27">
        <f>'[1]EDO. FINAN. NOV (3)'!G63</f>
        <v>160776</v>
      </c>
      <c r="H23" s="27">
        <f>'[1]EDO. FINAN. NOV (3)'!I63</f>
        <v>160776</v>
      </c>
      <c r="I23" s="28">
        <f t="shared" si="2"/>
        <v>2224</v>
      </c>
    </row>
    <row r="24" spans="2:9" ht="15" customHeight="1" x14ac:dyDescent="0.25">
      <c r="B24" s="25"/>
      <c r="C24" s="26" t="s">
        <v>29</v>
      </c>
      <c r="D24" s="27">
        <f>'[1]EDO. FINAN. NOV (3)'!C64</f>
        <v>1902700</v>
      </c>
      <c r="E24" s="27">
        <f>'[1]EDO. FINAN. NOV (3)'!D64</f>
        <v>696685.96</v>
      </c>
      <c r="F24" s="27">
        <f t="shared" si="1"/>
        <v>2599385.96</v>
      </c>
      <c r="G24" s="27">
        <f>'[1]EDO. FINAN. NOV (3)'!G64</f>
        <v>2051815.62</v>
      </c>
      <c r="H24" s="27">
        <f>'[1]EDO. FINAN. NOV (3)'!I64</f>
        <v>2051815.62</v>
      </c>
      <c r="I24" s="28">
        <f t="shared" si="2"/>
        <v>547570.33999999985</v>
      </c>
    </row>
    <row r="25" spans="2:9" ht="15" customHeight="1" x14ac:dyDescent="0.25">
      <c r="B25" s="25"/>
      <c r="C25" s="26" t="s">
        <v>30</v>
      </c>
      <c r="D25" s="27">
        <f>'[1]EDO. FINAN. NOV (3)'!C65+'[1]EDO. FINAN. NOV (3)'!C66</f>
        <v>356800</v>
      </c>
      <c r="E25" s="27">
        <f>'[1]EDO. FINAN. NOV (3)'!D65+'[1]EDO. FINAN. NOV (3)'!D66</f>
        <v>36177</v>
      </c>
      <c r="F25" s="27">
        <f t="shared" si="1"/>
        <v>392977</v>
      </c>
      <c r="G25" s="27">
        <f>'[1]EDO. FINAN. NOV (3)'!G65+'[1]EDO. FINAN. NOV (3)'!G66</f>
        <v>276268.36</v>
      </c>
      <c r="H25" s="27">
        <f>'[1]EDO. FINAN. NOV (3)'!I65+'[1]EDO. FINAN. NOV (3)'!I66</f>
        <v>276268.36</v>
      </c>
      <c r="I25" s="28">
        <f t="shared" si="2"/>
        <v>116708.64000000001</v>
      </c>
    </row>
    <row r="26" spans="2:9" ht="15" customHeight="1" x14ac:dyDescent="0.25">
      <c r="B26" s="25"/>
      <c r="C26" s="26" t="s">
        <v>31</v>
      </c>
      <c r="D26" s="27">
        <v>0</v>
      </c>
      <c r="E26" s="27">
        <v>0</v>
      </c>
      <c r="F26" s="27">
        <f t="shared" si="1"/>
        <v>0</v>
      </c>
      <c r="G26" s="27">
        <v>0</v>
      </c>
      <c r="H26" s="27">
        <v>0</v>
      </c>
      <c r="I26" s="28">
        <f t="shared" si="2"/>
        <v>0</v>
      </c>
    </row>
    <row r="27" spans="2:9" ht="15" customHeight="1" x14ac:dyDescent="0.25">
      <c r="B27" s="25"/>
      <c r="C27" s="26" t="s">
        <v>32</v>
      </c>
      <c r="D27" s="27">
        <f>'[1]EDO. FINAN. NOV (3)'!C67+'[1]EDO. FINAN. NOV (3)'!C68+'[1]EDO. FINAN. NOV (3)'!C69+'[1]EDO. FINAN. NOV (3)'!C70+'[1]EDO. FINAN. NOV (3)'!C71+'[1]EDO. FINAN. NOV (3)'!C72</f>
        <v>967846</v>
      </c>
      <c r="E27" s="27">
        <f>'[1]EDO. FINAN. NOV (3)'!D67+'[1]EDO. FINAN. NOV (3)'!D68+'[1]EDO. FINAN. NOV (3)'!D69+'[1]EDO. FINAN. NOV (3)'!D70+'[1]EDO. FINAN. NOV (3)'!D71+'[1]EDO. FINAN. NOV (3)'!D72</f>
        <v>-479149.44</v>
      </c>
      <c r="F27" s="27">
        <f t="shared" si="1"/>
        <v>488696.56</v>
      </c>
      <c r="G27" s="27">
        <f>'[1]EDO. FINAN. NOV (3)'!G67+'[1]EDO. FINAN. NOV (3)'!G68+'[1]EDO. FINAN. NOV (3)'!G69+'[1]EDO. FINAN. NOV (3)'!G70+'[1]EDO. FINAN. NOV (3)'!G71+'[1]EDO. FINAN. NOV (3)'!G72</f>
        <v>105777.85</v>
      </c>
      <c r="H27" s="27">
        <f>'[1]EDO. FINAN. NOV (3)'!I67+'[1]EDO. FINAN. NOV (3)'!I68+'[1]EDO. FINAN. NOV (3)'!I69+'[1]EDO. FINAN. NOV (3)'!I70+'[1]EDO. FINAN. NOV (3)'!I71+'[1]EDO. FINAN. NOV (3)'!I72</f>
        <v>105777.85</v>
      </c>
      <c r="I27" s="28">
        <f t="shared" si="2"/>
        <v>382918.70999999996</v>
      </c>
    </row>
    <row r="28" spans="2:9" ht="15" customHeight="1" x14ac:dyDescent="0.25">
      <c r="B28" s="29" t="s">
        <v>33</v>
      </c>
      <c r="C28" s="30"/>
      <c r="D28" s="24">
        <f>SUM(D29:D37)</f>
        <v>16600254</v>
      </c>
      <c r="E28" s="24">
        <f t="shared" ref="E28:I28" si="4">SUM(E29:E37)</f>
        <v>123267.98999999999</v>
      </c>
      <c r="F28" s="24">
        <f t="shared" si="4"/>
        <v>16723521.99</v>
      </c>
      <c r="G28" s="24">
        <f t="shared" si="4"/>
        <v>12333241.029999999</v>
      </c>
      <c r="H28" s="24">
        <f t="shared" si="4"/>
        <v>12333241.029999999</v>
      </c>
      <c r="I28" s="24">
        <f t="shared" si="4"/>
        <v>4390280.96</v>
      </c>
    </row>
    <row r="29" spans="2:9" ht="15" customHeight="1" x14ac:dyDescent="0.25">
      <c r="B29" s="25"/>
      <c r="C29" s="26" t="s">
        <v>34</v>
      </c>
      <c r="D29" s="27">
        <f>'[1]EDO. FINAN. NOV (3)'!C74+'[1]EDO. FINAN. NOV (3)'!C75+'[1]EDO. FINAN. NOV (3)'!C76+'[1]EDO. FINAN. NOV (3)'!C77+'[1]EDO. FINAN. NOV (3)'!C78</f>
        <v>1149923</v>
      </c>
      <c r="E29" s="27">
        <f>'[1]EDO. FINAN. NOV (3)'!D74+'[1]EDO. FINAN. NOV (3)'!D75+'[1]EDO. FINAN. NOV (3)'!D76+'[1]EDO. FINAN. NOV (3)'!D77+'[1]EDO. FINAN. NOV (3)'!D78</f>
        <v>-218606</v>
      </c>
      <c r="F29" s="27">
        <f t="shared" ref="F29:F81" si="5">D29+E29</f>
        <v>931317</v>
      </c>
      <c r="G29" s="27">
        <f>'[1]EDO. FINAN. NOV (3)'!G74+'[1]EDO. FINAN. NOV (3)'!G75+'[1]EDO. FINAN. NOV (3)'!G76+'[1]EDO. FINAN. NOV (3)'!G77+'[1]EDO. FINAN. NOV (3)'!G78</f>
        <v>502451.83</v>
      </c>
      <c r="H29" s="27">
        <f>'[1]EDO. FINAN. NOV (3)'!I74+'[1]EDO. FINAN. NOV (3)'!I75+'[1]EDO. FINAN. NOV (3)'!I76+'[1]EDO. FINAN. NOV (3)'!I77+'[1]EDO. FINAN. NOV (3)'!I78</f>
        <v>502451.83</v>
      </c>
      <c r="I29" s="28">
        <f t="shared" si="2"/>
        <v>428865.17</v>
      </c>
    </row>
    <row r="30" spans="2:9" ht="15" customHeight="1" x14ac:dyDescent="0.25">
      <c r="B30" s="25"/>
      <c r="C30" s="26" t="s">
        <v>35</v>
      </c>
      <c r="D30" s="27">
        <f>'[1]EDO. FINAN. NOV (3)'!C79+'[1]EDO. FINAN. NOV (3)'!C80+'[1]EDO. FINAN. NOV (3)'!C81</f>
        <v>5124084</v>
      </c>
      <c r="E30" s="27">
        <f>'[1]EDO. FINAN. NOV (3)'!D79+'[1]EDO. FINAN. NOV (3)'!D80+'[1]EDO. FINAN. NOV (3)'!D81</f>
        <v>-168213.73000000004</v>
      </c>
      <c r="F30" s="27">
        <f t="shared" si="5"/>
        <v>4955870.2699999996</v>
      </c>
      <c r="G30" s="27">
        <f>'[1]EDO. FINAN. NOV (3)'!G79+'[1]EDO. FINAN. NOV (3)'!G80+'[1]EDO. FINAN. NOV (3)'!G81</f>
        <v>4432672.92</v>
      </c>
      <c r="H30" s="27">
        <f>'[1]EDO. FINAN. NOV (3)'!I79+'[1]EDO. FINAN. NOV (3)'!I80+'[1]EDO. FINAN. NOV (3)'!I81</f>
        <v>4432672.92</v>
      </c>
      <c r="I30" s="28">
        <f t="shared" si="2"/>
        <v>523197.34999999963</v>
      </c>
    </row>
    <row r="31" spans="2:9" ht="15" customHeight="1" x14ac:dyDescent="0.25">
      <c r="B31" s="25"/>
      <c r="C31" s="26" t="s">
        <v>36</v>
      </c>
      <c r="D31" s="27">
        <f>'[1]EDO. FINAN. NOV (3)'!C82+'[1]EDO. FINAN. NOV (3)'!C83+'[1]EDO. FINAN. NOV (3)'!C84+'[1]EDO. FINAN. NOV (3)'!C85+'[1]EDO. FINAN. NOV (3)'!C86+'[1]EDO. FINAN. NOV (3)'!C87</f>
        <v>5510741</v>
      </c>
      <c r="E31" s="27">
        <f>'[1]EDO. FINAN. NOV (3)'!D82+'[1]EDO. FINAN. NOV (3)'!D83+'[1]EDO. FINAN. NOV (3)'!D84+'[1]EDO. FINAN. NOV (3)'!D85+'[1]EDO. FINAN. NOV (3)'!D86+'[1]EDO. FINAN. NOV (3)'!D87</f>
        <v>-129362.6</v>
      </c>
      <c r="F31" s="27">
        <f t="shared" si="5"/>
        <v>5381378.4000000004</v>
      </c>
      <c r="G31" s="27">
        <f>'[1]EDO. FINAN. NOV (3)'!G82+'[1]EDO. FINAN. NOV (3)'!G83+'[1]EDO. FINAN. NOV (3)'!G84+'[1]EDO. FINAN. NOV (3)'!G85+'[1]EDO. FINAN. NOV (3)'!G86+'[1]EDO. FINAN. NOV (3)'!G87</f>
        <v>3800936.69</v>
      </c>
      <c r="H31" s="27">
        <f>'[1]EDO. FINAN. NOV (3)'!I82+'[1]EDO. FINAN. NOV (3)'!I83+'[1]EDO. FINAN. NOV (3)'!I84+'[1]EDO. FINAN. NOV (3)'!I85+'[1]EDO. FINAN. NOV (3)'!I86+'[1]EDO. FINAN. NOV (3)'!I87</f>
        <v>3800936.69</v>
      </c>
      <c r="I31" s="28">
        <f t="shared" si="2"/>
        <v>1580441.7100000004</v>
      </c>
    </row>
    <row r="32" spans="2:9" ht="15" customHeight="1" x14ac:dyDescent="0.25">
      <c r="B32" s="25"/>
      <c r="C32" s="26" t="s">
        <v>37</v>
      </c>
      <c r="D32" s="27">
        <f>'[1]EDO. FINAN. NOV (3)'!C88+'[1]EDO. FINAN. NOV (3)'!C89+'[1]EDO. FINAN. NOV (3)'!C90+'[1]EDO. FINAN. NOV (3)'!C91</f>
        <v>887000</v>
      </c>
      <c r="E32" s="27">
        <f>'[1]EDO. FINAN. NOV (3)'!D88+'[1]EDO. FINAN. NOV (3)'!D89+'[1]EDO. FINAN. NOV (3)'!D90+'[1]EDO. FINAN. NOV (3)'!D91</f>
        <v>-148318.16999999998</v>
      </c>
      <c r="F32" s="27">
        <f t="shared" si="5"/>
        <v>738681.83000000007</v>
      </c>
      <c r="G32" s="27">
        <f>'[1]EDO. FINAN. NOV (3)'!G88+'[1]EDO. FINAN. NOV (3)'!G89+'[1]EDO. FINAN. NOV (3)'!G90+'[1]EDO. FINAN. NOV (3)'!G91</f>
        <v>511696.36</v>
      </c>
      <c r="H32" s="27">
        <f>'[1]EDO. FINAN. NOV (3)'!I88+'[1]EDO. FINAN. NOV (3)'!I89+'[1]EDO. FINAN. NOV (3)'!I90+'[1]EDO. FINAN. NOV (3)'!I91</f>
        <v>511696.36</v>
      </c>
      <c r="I32" s="28">
        <f t="shared" si="2"/>
        <v>226985.47000000009</v>
      </c>
    </row>
    <row r="33" spans="2:9" ht="15" customHeight="1" x14ac:dyDescent="0.25">
      <c r="B33" s="25"/>
      <c r="C33" s="26" t="s">
        <v>38</v>
      </c>
      <c r="D33" s="27">
        <f>'[1]EDO. FINAN. NOV (3)'!C92+'[1]EDO. FINAN. NOV (3)'!C93+'[1]EDO. FINAN. NOV (3)'!C94+'[1]EDO. FINAN. NOV (3)'!C95+'[1]EDO. FINAN. NOV (3)'!C96+'[1]EDO. FINAN. NOV (3)'!C97</f>
        <v>2433431</v>
      </c>
      <c r="E33" s="27">
        <f>'[1]EDO. FINAN. NOV (3)'!D92+'[1]EDO. FINAN. NOV (3)'!D93+'[1]EDO. FINAN. NOV (3)'!D94+'[1]EDO. FINAN. NOV (3)'!D95+'[1]EDO. FINAN. NOV (3)'!D96+'[1]EDO. FINAN. NOV (3)'!D97</f>
        <v>-725976.73</v>
      </c>
      <c r="F33" s="27">
        <f t="shared" si="5"/>
        <v>1707454.27</v>
      </c>
      <c r="G33" s="27">
        <f>'[1]EDO. FINAN. NOV (3)'!G92+'[1]EDO. FINAN. NOV (3)'!G93+'[1]EDO. FINAN. NOV (3)'!G94+'[1]EDO. FINAN. NOV (3)'!G95+'[1]EDO. FINAN. NOV (3)'!G96+'[1]EDO. FINAN. NOV (3)'!G97</f>
        <v>897843.55999999994</v>
      </c>
      <c r="H33" s="27">
        <f>'[1]EDO. FINAN. NOV (3)'!I92+'[1]EDO. FINAN. NOV (3)'!I93+'[1]EDO. FINAN. NOV (3)'!I94+'[1]EDO. FINAN. NOV (3)'!I95+'[1]EDO. FINAN. NOV (3)'!I96+'[1]EDO. FINAN. NOV (3)'!I97</f>
        <v>897843.55999999994</v>
      </c>
      <c r="I33" s="28">
        <f t="shared" si="2"/>
        <v>809610.71000000008</v>
      </c>
    </row>
    <row r="34" spans="2:9" ht="15" customHeight="1" x14ac:dyDescent="0.25">
      <c r="B34" s="25"/>
      <c r="C34" s="26" t="s">
        <v>39</v>
      </c>
      <c r="D34" s="27">
        <v>0</v>
      </c>
      <c r="E34" s="27">
        <v>0</v>
      </c>
      <c r="F34" s="27">
        <f t="shared" si="5"/>
        <v>0</v>
      </c>
      <c r="G34" s="27">
        <v>0</v>
      </c>
      <c r="H34" s="27">
        <v>0</v>
      </c>
      <c r="I34" s="28">
        <f t="shared" si="2"/>
        <v>0</v>
      </c>
    </row>
    <row r="35" spans="2:9" ht="15" customHeight="1" x14ac:dyDescent="0.25">
      <c r="B35" s="25"/>
      <c r="C35" s="26" t="s">
        <v>40</v>
      </c>
      <c r="D35" s="27">
        <f>'[1]EDO. FINAN. NOV (3)'!C98+'[1]EDO. FINAN. NOV (3)'!C99+'[1]EDO. FINAN. NOV (3)'!C100+'[1]EDO. FINAN. NOV (3)'!C101</f>
        <v>1195075</v>
      </c>
      <c r="E35" s="27">
        <f>'[1]EDO. FINAN. NOV (3)'!D98+'[1]EDO. FINAN. NOV (3)'!D99+'[1]EDO. FINAN. NOV (3)'!D100+'[1]EDO. FINAN. NOV (3)'!D101</f>
        <v>-104365.84</v>
      </c>
      <c r="F35" s="27">
        <f t="shared" si="5"/>
        <v>1090709.1599999999</v>
      </c>
      <c r="G35" s="27">
        <f>'[1]EDO. FINAN. NOV (3)'!G98+'[1]EDO. FINAN. NOV (3)'!G99+'[1]EDO. FINAN. NOV (3)'!G100+'[1]EDO. FINAN. NOV (3)'!G101</f>
        <v>566866.72</v>
      </c>
      <c r="H35" s="27">
        <f>'[1]EDO. FINAN. NOV (3)'!I98+'[1]EDO. FINAN. NOV (3)'!I99+'[1]EDO. FINAN. NOV (3)'!I100+'[1]EDO. FINAN. NOV (3)'!I101</f>
        <v>566866.72</v>
      </c>
      <c r="I35" s="28">
        <f t="shared" si="2"/>
        <v>523842.43999999994</v>
      </c>
    </row>
    <row r="36" spans="2:9" ht="15" customHeight="1" x14ac:dyDescent="0.25">
      <c r="B36" s="25"/>
      <c r="C36" s="26" t="s">
        <v>41</v>
      </c>
      <c r="D36" s="27">
        <f>'[1]EDO. FINAN. NOV (3)'!C102</f>
        <v>300000</v>
      </c>
      <c r="E36" s="27">
        <f>'[1]EDO. FINAN. NOV (3)'!D102</f>
        <v>1618111.06</v>
      </c>
      <c r="F36" s="27">
        <f t="shared" si="5"/>
        <v>1918111.06</v>
      </c>
      <c r="G36" s="27">
        <f>'[1]EDO. FINAN. NOV (3)'!G102</f>
        <v>1620772.95</v>
      </c>
      <c r="H36" s="27">
        <f>'[1]EDO. FINAN. NOV (3)'!I102</f>
        <v>1620772.95</v>
      </c>
      <c r="I36" s="28">
        <f t="shared" si="2"/>
        <v>297338.1100000001</v>
      </c>
    </row>
    <row r="37" spans="2:9" ht="15" customHeight="1" x14ac:dyDescent="0.25">
      <c r="B37" s="25"/>
      <c r="C37" s="26" t="s">
        <v>42</v>
      </c>
      <c r="D37" s="27">
        <v>0</v>
      </c>
      <c r="E37" s="27">
        <v>0</v>
      </c>
      <c r="F37" s="27">
        <f t="shared" si="5"/>
        <v>0</v>
      </c>
      <c r="G37" s="27">
        <v>0</v>
      </c>
      <c r="H37" s="27">
        <v>0</v>
      </c>
      <c r="I37" s="28">
        <f t="shared" si="2"/>
        <v>0</v>
      </c>
    </row>
    <row r="38" spans="2:9" ht="15" customHeight="1" x14ac:dyDescent="0.25">
      <c r="B38" s="29" t="s">
        <v>43</v>
      </c>
      <c r="C38" s="30"/>
      <c r="D38" s="24">
        <f>SUM(D39:D47)</f>
        <v>13444576</v>
      </c>
      <c r="E38" s="24">
        <f t="shared" ref="E38:I38" si="6">SUM(E39:E47)</f>
        <v>0</v>
      </c>
      <c r="F38" s="24">
        <f t="shared" si="6"/>
        <v>13444576</v>
      </c>
      <c r="G38" s="24">
        <f t="shared" si="6"/>
        <v>8897090</v>
      </c>
      <c r="H38" s="24">
        <f t="shared" si="6"/>
        <v>8897090</v>
      </c>
      <c r="I38" s="24">
        <f t="shared" si="6"/>
        <v>4547486</v>
      </c>
    </row>
    <row r="39" spans="2:9" ht="15" customHeight="1" x14ac:dyDescent="0.25">
      <c r="B39" s="25"/>
      <c r="C39" s="26" t="s">
        <v>44</v>
      </c>
      <c r="D39" s="27">
        <v>0</v>
      </c>
      <c r="E39" s="27">
        <v>0</v>
      </c>
      <c r="F39" s="27">
        <f t="shared" si="5"/>
        <v>0</v>
      </c>
      <c r="G39" s="27">
        <v>0</v>
      </c>
      <c r="H39" s="27">
        <v>0</v>
      </c>
      <c r="I39" s="28">
        <f t="shared" si="2"/>
        <v>0</v>
      </c>
    </row>
    <row r="40" spans="2:9" ht="15" customHeight="1" x14ac:dyDescent="0.25">
      <c r="B40" s="25"/>
      <c r="C40" s="26" t="s">
        <v>45</v>
      </c>
      <c r="D40" s="27">
        <v>0</v>
      </c>
      <c r="E40" s="27">
        <v>0</v>
      </c>
      <c r="F40" s="27">
        <f t="shared" si="5"/>
        <v>0</v>
      </c>
      <c r="G40" s="27">
        <v>0</v>
      </c>
      <c r="H40" s="27">
        <v>0</v>
      </c>
      <c r="I40" s="28">
        <f t="shared" si="2"/>
        <v>0</v>
      </c>
    </row>
    <row r="41" spans="2:9" ht="15" customHeight="1" x14ac:dyDescent="0.25">
      <c r="B41" s="25"/>
      <c r="C41" s="26" t="s">
        <v>46</v>
      </c>
      <c r="D41" s="27">
        <v>0</v>
      </c>
      <c r="E41" s="27">
        <v>0</v>
      </c>
      <c r="F41" s="27">
        <f t="shared" si="5"/>
        <v>0</v>
      </c>
      <c r="G41" s="27">
        <v>0</v>
      </c>
      <c r="H41" s="27">
        <v>0</v>
      </c>
      <c r="I41" s="28">
        <f t="shared" si="2"/>
        <v>0</v>
      </c>
    </row>
    <row r="42" spans="2:9" ht="15" customHeight="1" x14ac:dyDescent="0.25">
      <c r="B42" s="25"/>
      <c r="C42" s="26" t="s">
        <v>47</v>
      </c>
      <c r="D42" s="27">
        <f>'[1]EDO. FINAN. NOV (3)'!C104+'[1]EDO. FINAN. NOV (3)'!C105+'[1]EDO. FINAN. NOV (3)'!C106+'[1]EDO. FINAN. NOV (3)'!C107</f>
        <v>13444576</v>
      </c>
      <c r="E42" s="27">
        <f>'[1]EDO. FINAN. NOV (3)'!D104+'[1]EDO. FINAN. NOV (3)'!D105+'[1]EDO. FINAN. NOV (3)'!D106+'[1]EDO. FINAN. NOV (3)'!D107</f>
        <v>0</v>
      </c>
      <c r="F42" s="27">
        <f t="shared" si="5"/>
        <v>13444576</v>
      </c>
      <c r="G42" s="27">
        <f>'[1]EDO. FINAN. NOV (3)'!G104+'[1]EDO. FINAN. NOV (3)'!G105+'[1]EDO. FINAN. NOV (3)'!G106+'[1]EDO. FINAN. NOV (3)'!G107</f>
        <v>8897090</v>
      </c>
      <c r="H42" s="27">
        <f>'[1]EDO. FINAN. NOV (3)'!I104+'[1]EDO. FINAN. NOV (3)'!I105+'[1]EDO. FINAN. NOV (3)'!I106+'[1]EDO. FINAN. NOV (3)'!I107</f>
        <v>8897090</v>
      </c>
      <c r="I42" s="28">
        <f t="shared" si="2"/>
        <v>4547486</v>
      </c>
    </row>
    <row r="43" spans="2:9" ht="15" customHeight="1" x14ac:dyDescent="0.25">
      <c r="B43" s="25"/>
      <c r="C43" s="26" t="s">
        <v>48</v>
      </c>
      <c r="D43" s="27">
        <v>0</v>
      </c>
      <c r="E43" s="27">
        <v>0</v>
      </c>
      <c r="F43" s="27">
        <f t="shared" si="5"/>
        <v>0</v>
      </c>
      <c r="G43" s="27">
        <v>0</v>
      </c>
      <c r="H43" s="27">
        <v>0</v>
      </c>
      <c r="I43" s="28">
        <f t="shared" si="2"/>
        <v>0</v>
      </c>
    </row>
    <row r="44" spans="2:9" ht="15" customHeight="1" x14ac:dyDescent="0.25">
      <c r="B44" s="25"/>
      <c r="C44" s="26" t="s">
        <v>49</v>
      </c>
      <c r="D44" s="27">
        <v>0</v>
      </c>
      <c r="E44" s="27">
        <v>0</v>
      </c>
      <c r="F44" s="27">
        <f t="shared" si="5"/>
        <v>0</v>
      </c>
      <c r="G44" s="27">
        <v>0</v>
      </c>
      <c r="H44" s="27">
        <v>0</v>
      </c>
      <c r="I44" s="28">
        <f t="shared" si="2"/>
        <v>0</v>
      </c>
    </row>
    <row r="45" spans="2:9" ht="15" customHeight="1" x14ac:dyDescent="0.25">
      <c r="B45" s="25"/>
      <c r="C45" s="26" t="s">
        <v>50</v>
      </c>
      <c r="D45" s="27">
        <v>0</v>
      </c>
      <c r="E45" s="27">
        <v>0</v>
      </c>
      <c r="F45" s="27">
        <f t="shared" si="5"/>
        <v>0</v>
      </c>
      <c r="G45" s="27">
        <v>0</v>
      </c>
      <c r="H45" s="27">
        <v>0</v>
      </c>
      <c r="I45" s="28">
        <f t="shared" si="2"/>
        <v>0</v>
      </c>
    </row>
    <row r="46" spans="2:9" ht="15" customHeight="1" x14ac:dyDescent="0.25">
      <c r="B46" s="25"/>
      <c r="C46" s="26" t="s">
        <v>51</v>
      </c>
      <c r="D46" s="27">
        <v>0</v>
      </c>
      <c r="E46" s="27">
        <v>0</v>
      </c>
      <c r="F46" s="27">
        <f t="shared" si="5"/>
        <v>0</v>
      </c>
      <c r="G46" s="27">
        <v>0</v>
      </c>
      <c r="H46" s="27">
        <v>0</v>
      </c>
      <c r="I46" s="28">
        <f t="shared" si="2"/>
        <v>0</v>
      </c>
    </row>
    <row r="47" spans="2:9" ht="15" customHeight="1" x14ac:dyDescent="0.25">
      <c r="B47" s="25"/>
      <c r="C47" s="26" t="s">
        <v>52</v>
      </c>
      <c r="D47" s="27">
        <v>0</v>
      </c>
      <c r="E47" s="27">
        <v>0</v>
      </c>
      <c r="F47" s="27">
        <f t="shared" si="5"/>
        <v>0</v>
      </c>
      <c r="G47" s="27">
        <v>0</v>
      </c>
      <c r="H47" s="27">
        <v>0</v>
      </c>
      <c r="I47" s="28">
        <f t="shared" si="2"/>
        <v>0</v>
      </c>
    </row>
    <row r="48" spans="2:9" ht="15" customHeight="1" x14ac:dyDescent="0.25">
      <c r="B48" s="29" t="s">
        <v>53</v>
      </c>
      <c r="C48" s="30"/>
      <c r="D48" s="24">
        <f>SUM(D49:D57)</f>
        <v>0</v>
      </c>
      <c r="E48" s="24">
        <f t="shared" ref="E48:I48" si="7">SUM(E49:E57)</f>
        <v>0</v>
      </c>
      <c r="F48" s="24">
        <f t="shared" si="7"/>
        <v>0</v>
      </c>
      <c r="G48" s="24">
        <f t="shared" si="7"/>
        <v>0</v>
      </c>
      <c r="H48" s="24">
        <f t="shared" si="7"/>
        <v>0</v>
      </c>
      <c r="I48" s="24">
        <f t="shared" si="7"/>
        <v>0</v>
      </c>
    </row>
    <row r="49" spans="2:9" ht="15" customHeight="1" x14ac:dyDescent="0.25">
      <c r="B49" s="25"/>
      <c r="C49" s="26" t="s">
        <v>54</v>
      </c>
      <c r="D49" s="27">
        <v>0</v>
      </c>
      <c r="E49" s="27">
        <v>0</v>
      </c>
      <c r="F49" s="27">
        <f t="shared" si="5"/>
        <v>0</v>
      </c>
      <c r="G49" s="27">
        <v>0</v>
      </c>
      <c r="H49" s="27">
        <v>0</v>
      </c>
      <c r="I49" s="28">
        <f t="shared" si="2"/>
        <v>0</v>
      </c>
    </row>
    <row r="50" spans="2:9" ht="15" customHeight="1" x14ac:dyDescent="0.25">
      <c r="B50" s="25"/>
      <c r="C50" s="26" t="s">
        <v>55</v>
      </c>
      <c r="D50" s="27">
        <v>0</v>
      </c>
      <c r="E50" s="27">
        <v>0</v>
      </c>
      <c r="F50" s="27">
        <f t="shared" si="5"/>
        <v>0</v>
      </c>
      <c r="G50" s="27">
        <v>0</v>
      </c>
      <c r="H50" s="27">
        <v>0</v>
      </c>
      <c r="I50" s="28">
        <f t="shared" si="2"/>
        <v>0</v>
      </c>
    </row>
    <row r="51" spans="2:9" ht="15" customHeight="1" x14ac:dyDescent="0.25">
      <c r="B51" s="25"/>
      <c r="C51" s="26" t="s">
        <v>56</v>
      </c>
      <c r="D51" s="27">
        <v>0</v>
      </c>
      <c r="E51" s="27">
        <v>0</v>
      </c>
      <c r="F51" s="27">
        <f t="shared" si="5"/>
        <v>0</v>
      </c>
      <c r="G51" s="27">
        <v>0</v>
      </c>
      <c r="H51" s="27">
        <v>0</v>
      </c>
      <c r="I51" s="28">
        <f t="shared" si="2"/>
        <v>0</v>
      </c>
    </row>
    <row r="52" spans="2:9" ht="15" customHeight="1" x14ac:dyDescent="0.25">
      <c r="B52" s="25"/>
      <c r="C52" s="26" t="s">
        <v>57</v>
      </c>
      <c r="D52" s="27">
        <v>0</v>
      </c>
      <c r="E52" s="27">
        <v>0</v>
      </c>
      <c r="F52" s="27">
        <f t="shared" si="5"/>
        <v>0</v>
      </c>
      <c r="G52" s="27">
        <v>0</v>
      </c>
      <c r="H52" s="27">
        <v>0</v>
      </c>
      <c r="I52" s="28">
        <f t="shared" si="2"/>
        <v>0</v>
      </c>
    </row>
    <row r="53" spans="2:9" ht="15" customHeight="1" x14ac:dyDescent="0.25">
      <c r="B53" s="25"/>
      <c r="C53" s="26" t="s">
        <v>58</v>
      </c>
      <c r="D53" s="27">
        <v>0</v>
      </c>
      <c r="E53" s="27">
        <v>0</v>
      </c>
      <c r="F53" s="27">
        <f t="shared" si="5"/>
        <v>0</v>
      </c>
      <c r="G53" s="27">
        <v>0</v>
      </c>
      <c r="H53" s="27">
        <v>0</v>
      </c>
      <c r="I53" s="28">
        <f t="shared" si="2"/>
        <v>0</v>
      </c>
    </row>
    <row r="54" spans="2:9" ht="15" customHeight="1" x14ac:dyDescent="0.25">
      <c r="B54" s="25"/>
      <c r="C54" s="26" t="s">
        <v>59</v>
      </c>
      <c r="D54" s="27">
        <v>0</v>
      </c>
      <c r="E54" s="27">
        <v>0</v>
      </c>
      <c r="F54" s="27">
        <f t="shared" si="5"/>
        <v>0</v>
      </c>
      <c r="G54" s="27">
        <v>0</v>
      </c>
      <c r="H54" s="27">
        <v>0</v>
      </c>
      <c r="I54" s="28">
        <f t="shared" si="2"/>
        <v>0</v>
      </c>
    </row>
    <row r="55" spans="2:9" ht="15" customHeight="1" x14ac:dyDescent="0.25">
      <c r="B55" s="25"/>
      <c r="C55" s="26" t="s">
        <v>60</v>
      </c>
      <c r="D55" s="27">
        <v>0</v>
      </c>
      <c r="E55" s="27">
        <v>0</v>
      </c>
      <c r="F55" s="27">
        <f t="shared" si="5"/>
        <v>0</v>
      </c>
      <c r="G55" s="27">
        <v>0</v>
      </c>
      <c r="H55" s="27">
        <v>0</v>
      </c>
      <c r="I55" s="28">
        <f t="shared" si="2"/>
        <v>0</v>
      </c>
    </row>
    <row r="56" spans="2:9" ht="15" customHeight="1" x14ac:dyDescent="0.25">
      <c r="B56" s="25"/>
      <c r="C56" s="26" t="s">
        <v>61</v>
      </c>
      <c r="D56" s="27">
        <v>0</v>
      </c>
      <c r="E56" s="27">
        <v>0</v>
      </c>
      <c r="F56" s="27">
        <f t="shared" si="5"/>
        <v>0</v>
      </c>
      <c r="G56" s="27">
        <v>0</v>
      </c>
      <c r="H56" s="27">
        <v>0</v>
      </c>
      <c r="I56" s="28">
        <f t="shared" si="2"/>
        <v>0</v>
      </c>
    </row>
    <row r="57" spans="2:9" ht="15" customHeight="1" x14ac:dyDescent="0.25">
      <c r="B57" s="25"/>
      <c r="C57" s="26" t="s">
        <v>62</v>
      </c>
      <c r="D57" s="27">
        <v>0</v>
      </c>
      <c r="E57" s="27">
        <v>0</v>
      </c>
      <c r="F57" s="27">
        <f t="shared" si="5"/>
        <v>0</v>
      </c>
      <c r="G57" s="27">
        <v>0</v>
      </c>
      <c r="H57" s="27">
        <v>0</v>
      </c>
      <c r="I57" s="28">
        <f t="shared" si="2"/>
        <v>0</v>
      </c>
    </row>
    <row r="58" spans="2:9" ht="15" customHeight="1" x14ac:dyDescent="0.25">
      <c r="B58" s="29" t="s">
        <v>63</v>
      </c>
      <c r="C58" s="30"/>
      <c r="D58" s="24">
        <f>SUM(D59:D61)</f>
        <v>0</v>
      </c>
      <c r="E58" s="24">
        <f t="shared" ref="E58:I58" si="8">SUM(E59:E61)</f>
        <v>0</v>
      </c>
      <c r="F58" s="24">
        <f t="shared" si="8"/>
        <v>0</v>
      </c>
      <c r="G58" s="24">
        <f t="shared" si="8"/>
        <v>0</v>
      </c>
      <c r="H58" s="24">
        <f t="shared" si="8"/>
        <v>0</v>
      </c>
      <c r="I58" s="24">
        <f t="shared" si="8"/>
        <v>0</v>
      </c>
    </row>
    <row r="59" spans="2:9" ht="15" customHeight="1" x14ac:dyDescent="0.25">
      <c r="B59" s="25"/>
      <c r="C59" s="26" t="s">
        <v>64</v>
      </c>
      <c r="D59" s="27">
        <v>0</v>
      </c>
      <c r="E59" s="27">
        <v>0</v>
      </c>
      <c r="F59" s="27">
        <f t="shared" si="5"/>
        <v>0</v>
      </c>
      <c r="G59" s="27">
        <v>0</v>
      </c>
      <c r="H59" s="27">
        <v>0</v>
      </c>
      <c r="I59" s="28">
        <f t="shared" si="2"/>
        <v>0</v>
      </c>
    </row>
    <row r="60" spans="2:9" ht="15" customHeight="1" x14ac:dyDescent="0.25">
      <c r="B60" s="25"/>
      <c r="C60" s="26" t="s">
        <v>65</v>
      </c>
      <c r="D60" s="27">
        <v>0</v>
      </c>
      <c r="E60" s="27">
        <v>0</v>
      </c>
      <c r="F60" s="27">
        <f t="shared" si="5"/>
        <v>0</v>
      </c>
      <c r="G60" s="27">
        <v>0</v>
      </c>
      <c r="H60" s="27">
        <v>0</v>
      </c>
      <c r="I60" s="28">
        <f t="shared" si="2"/>
        <v>0</v>
      </c>
    </row>
    <row r="61" spans="2:9" ht="15" customHeight="1" x14ac:dyDescent="0.25">
      <c r="B61" s="25"/>
      <c r="C61" s="26" t="s">
        <v>66</v>
      </c>
      <c r="D61" s="27">
        <v>0</v>
      </c>
      <c r="E61" s="27">
        <v>0</v>
      </c>
      <c r="F61" s="27">
        <f t="shared" si="5"/>
        <v>0</v>
      </c>
      <c r="G61" s="27">
        <v>0</v>
      </c>
      <c r="H61" s="27">
        <v>0</v>
      </c>
      <c r="I61" s="28">
        <f t="shared" si="2"/>
        <v>0</v>
      </c>
    </row>
    <row r="62" spans="2:9" ht="15" customHeight="1" x14ac:dyDescent="0.25">
      <c r="B62" s="29" t="s">
        <v>67</v>
      </c>
      <c r="C62" s="30"/>
      <c r="D62" s="24">
        <f>SUM(D63:D69)</f>
        <v>0</v>
      </c>
      <c r="E62" s="24">
        <f t="shared" ref="E62:I62" si="9">SUM(E63:E69)</f>
        <v>0</v>
      </c>
      <c r="F62" s="24">
        <f t="shared" si="9"/>
        <v>0</v>
      </c>
      <c r="G62" s="24">
        <f t="shared" si="9"/>
        <v>0</v>
      </c>
      <c r="H62" s="24">
        <f t="shared" si="9"/>
        <v>0</v>
      </c>
      <c r="I62" s="24">
        <f t="shared" si="9"/>
        <v>0</v>
      </c>
    </row>
    <row r="63" spans="2:9" ht="15" customHeight="1" x14ac:dyDescent="0.25">
      <c r="B63" s="25"/>
      <c r="C63" s="26" t="s">
        <v>68</v>
      </c>
      <c r="D63" s="27">
        <v>0</v>
      </c>
      <c r="E63" s="27">
        <v>0</v>
      </c>
      <c r="F63" s="27">
        <f t="shared" si="5"/>
        <v>0</v>
      </c>
      <c r="G63" s="27">
        <v>0</v>
      </c>
      <c r="H63" s="27">
        <v>0</v>
      </c>
      <c r="I63" s="28">
        <f t="shared" si="2"/>
        <v>0</v>
      </c>
    </row>
    <row r="64" spans="2:9" ht="15" customHeight="1" x14ac:dyDescent="0.25">
      <c r="B64" s="25"/>
      <c r="C64" s="26" t="s">
        <v>69</v>
      </c>
      <c r="D64" s="27">
        <v>0</v>
      </c>
      <c r="E64" s="27">
        <v>0</v>
      </c>
      <c r="F64" s="27">
        <f t="shared" si="5"/>
        <v>0</v>
      </c>
      <c r="G64" s="27">
        <v>0</v>
      </c>
      <c r="H64" s="27">
        <v>0</v>
      </c>
      <c r="I64" s="28">
        <f t="shared" si="2"/>
        <v>0</v>
      </c>
    </row>
    <row r="65" spans="2:9" ht="15" customHeight="1" x14ac:dyDescent="0.25">
      <c r="B65" s="25"/>
      <c r="C65" s="26" t="s">
        <v>70</v>
      </c>
      <c r="D65" s="27">
        <v>0</v>
      </c>
      <c r="E65" s="27">
        <v>0</v>
      </c>
      <c r="F65" s="27">
        <f t="shared" si="5"/>
        <v>0</v>
      </c>
      <c r="G65" s="27">
        <v>0</v>
      </c>
      <c r="H65" s="27">
        <v>0</v>
      </c>
      <c r="I65" s="28">
        <f t="shared" si="2"/>
        <v>0</v>
      </c>
    </row>
    <row r="66" spans="2:9" ht="15" customHeight="1" x14ac:dyDescent="0.25">
      <c r="B66" s="25"/>
      <c r="C66" s="26" t="s">
        <v>71</v>
      </c>
      <c r="D66" s="27">
        <v>0</v>
      </c>
      <c r="E66" s="27">
        <v>0</v>
      </c>
      <c r="F66" s="27">
        <f t="shared" si="5"/>
        <v>0</v>
      </c>
      <c r="G66" s="27">
        <v>0</v>
      </c>
      <c r="H66" s="27">
        <v>0</v>
      </c>
      <c r="I66" s="28">
        <f t="shared" si="2"/>
        <v>0</v>
      </c>
    </row>
    <row r="67" spans="2:9" ht="15" customHeight="1" x14ac:dyDescent="0.25">
      <c r="B67" s="25"/>
      <c r="C67" s="26" t="s">
        <v>72</v>
      </c>
      <c r="D67" s="27">
        <v>0</v>
      </c>
      <c r="E67" s="27">
        <v>0</v>
      </c>
      <c r="F67" s="27">
        <f t="shared" si="5"/>
        <v>0</v>
      </c>
      <c r="G67" s="27">
        <v>0</v>
      </c>
      <c r="H67" s="27">
        <v>0</v>
      </c>
      <c r="I67" s="28">
        <f t="shared" si="2"/>
        <v>0</v>
      </c>
    </row>
    <row r="68" spans="2:9" ht="15" customHeight="1" x14ac:dyDescent="0.25">
      <c r="B68" s="25"/>
      <c r="C68" s="26" t="s">
        <v>73</v>
      </c>
      <c r="D68" s="27">
        <v>0</v>
      </c>
      <c r="E68" s="27">
        <v>0</v>
      </c>
      <c r="F68" s="27">
        <f t="shared" si="5"/>
        <v>0</v>
      </c>
      <c r="G68" s="27">
        <v>0</v>
      </c>
      <c r="H68" s="27">
        <v>0</v>
      </c>
      <c r="I68" s="28">
        <f t="shared" si="2"/>
        <v>0</v>
      </c>
    </row>
    <row r="69" spans="2:9" ht="15" customHeight="1" x14ac:dyDescent="0.25">
      <c r="B69" s="25"/>
      <c r="C69" s="26" t="s">
        <v>74</v>
      </c>
      <c r="D69" s="27">
        <v>0</v>
      </c>
      <c r="E69" s="27">
        <v>0</v>
      </c>
      <c r="F69" s="27">
        <f t="shared" si="5"/>
        <v>0</v>
      </c>
      <c r="G69" s="27">
        <v>0</v>
      </c>
      <c r="H69" s="27">
        <v>0</v>
      </c>
      <c r="I69" s="28">
        <f t="shared" si="2"/>
        <v>0</v>
      </c>
    </row>
    <row r="70" spans="2:9" ht="15" customHeight="1" x14ac:dyDescent="0.25">
      <c r="B70" s="29" t="s">
        <v>75</v>
      </c>
      <c r="C70" s="30"/>
      <c r="D70" s="24">
        <f>SUM(D71:D73)</f>
        <v>0</v>
      </c>
      <c r="E70" s="24">
        <f t="shared" ref="E70:I70" si="10">SUM(E71:E73)</f>
        <v>0</v>
      </c>
      <c r="F70" s="24">
        <f t="shared" si="10"/>
        <v>0</v>
      </c>
      <c r="G70" s="24">
        <f t="shared" si="10"/>
        <v>0</v>
      </c>
      <c r="H70" s="24">
        <f t="shared" si="10"/>
        <v>0</v>
      </c>
      <c r="I70" s="24">
        <f t="shared" si="10"/>
        <v>0</v>
      </c>
    </row>
    <row r="71" spans="2:9" ht="15" customHeight="1" x14ac:dyDescent="0.25">
      <c r="B71" s="25"/>
      <c r="C71" s="26" t="s">
        <v>76</v>
      </c>
      <c r="D71" s="27">
        <v>0</v>
      </c>
      <c r="E71" s="27">
        <v>0</v>
      </c>
      <c r="F71" s="27">
        <f t="shared" si="5"/>
        <v>0</v>
      </c>
      <c r="G71" s="27">
        <v>0</v>
      </c>
      <c r="H71" s="27">
        <v>0</v>
      </c>
      <c r="I71" s="28">
        <f t="shared" si="2"/>
        <v>0</v>
      </c>
    </row>
    <row r="72" spans="2:9" ht="15" customHeight="1" x14ac:dyDescent="0.25">
      <c r="B72" s="25"/>
      <c r="C72" s="26" t="s">
        <v>77</v>
      </c>
      <c r="D72" s="27">
        <v>0</v>
      </c>
      <c r="E72" s="27">
        <v>0</v>
      </c>
      <c r="F72" s="27">
        <f t="shared" si="5"/>
        <v>0</v>
      </c>
      <c r="G72" s="27">
        <v>0</v>
      </c>
      <c r="H72" s="27">
        <v>0</v>
      </c>
      <c r="I72" s="28">
        <f t="shared" si="2"/>
        <v>0</v>
      </c>
    </row>
    <row r="73" spans="2:9" ht="15" customHeight="1" x14ac:dyDescent="0.25">
      <c r="B73" s="25"/>
      <c r="C73" s="26" t="s">
        <v>78</v>
      </c>
      <c r="D73" s="27">
        <v>0</v>
      </c>
      <c r="E73" s="27">
        <v>0</v>
      </c>
      <c r="F73" s="27">
        <f t="shared" si="5"/>
        <v>0</v>
      </c>
      <c r="G73" s="27">
        <v>0</v>
      </c>
      <c r="H73" s="27">
        <v>0</v>
      </c>
      <c r="I73" s="28">
        <f t="shared" si="2"/>
        <v>0</v>
      </c>
    </row>
    <row r="74" spans="2:9" ht="15" customHeight="1" x14ac:dyDescent="0.25">
      <c r="B74" s="29" t="s">
        <v>79</v>
      </c>
      <c r="C74" s="30"/>
      <c r="D74" s="24">
        <f>SUM(D75:D81)</f>
        <v>0</v>
      </c>
      <c r="E74" s="24">
        <f t="shared" ref="E74:I74" si="11">SUM(E75:E81)</f>
        <v>0</v>
      </c>
      <c r="F74" s="24">
        <f t="shared" si="11"/>
        <v>0</v>
      </c>
      <c r="G74" s="24">
        <f t="shared" si="11"/>
        <v>0</v>
      </c>
      <c r="H74" s="24">
        <f t="shared" si="11"/>
        <v>0</v>
      </c>
      <c r="I74" s="24">
        <f t="shared" si="11"/>
        <v>0</v>
      </c>
    </row>
    <row r="75" spans="2:9" ht="15" customHeight="1" x14ac:dyDescent="0.25">
      <c r="B75" s="25"/>
      <c r="C75" s="26" t="s">
        <v>80</v>
      </c>
      <c r="D75" s="27">
        <v>0</v>
      </c>
      <c r="E75" s="27">
        <v>0</v>
      </c>
      <c r="F75" s="27">
        <f t="shared" si="5"/>
        <v>0</v>
      </c>
      <c r="G75" s="27">
        <v>0</v>
      </c>
      <c r="H75" s="27">
        <v>0</v>
      </c>
      <c r="I75" s="28">
        <f t="shared" si="2"/>
        <v>0</v>
      </c>
    </row>
    <row r="76" spans="2:9" ht="15" customHeight="1" x14ac:dyDescent="0.25">
      <c r="B76" s="25"/>
      <c r="C76" s="26" t="s">
        <v>81</v>
      </c>
      <c r="D76" s="27">
        <v>0</v>
      </c>
      <c r="E76" s="27">
        <v>0</v>
      </c>
      <c r="F76" s="27">
        <f t="shared" si="5"/>
        <v>0</v>
      </c>
      <c r="G76" s="27">
        <v>0</v>
      </c>
      <c r="H76" s="27">
        <v>0</v>
      </c>
      <c r="I76" s="28">
        <f t="shared" ref="I76:I81" si="12">+F76-G76</f>
        <v>0</v>
      </c>
    </row>
    <row r="77" spans="2:9" ht="15" customHeight="1" x14ac:dyDescent="0.25">
      <c r="B77" s="25"/>
      <c r="C77" s="26" t="s">
        <v>82</v>
      </c>
      <c r="D77" s="27">
        <v>0</v>
      </c>
      <c r="E77" s="27">
        <v>0</v>
      </c>
      <c r="F77" s="27">
        <f t="shared" si="5"/>
        <v>0</v>
      </c>
      <c r="G77" s="27">
        <v>0</v>
      </c>
      <c r="H77" s="27">
        <v>0</v>
      </c>
      <c r="I77" s="28">
        <f t="shared" si="12"/>
        <v>0</v>
      </c>
    </row>
    <row r="78" spans="2:9" ht="15" customHeight="1" x14ac:dyDescent="0.25">
      <c r="B78" s="25"/>
      <c r="C78" s="26" t="s">
        <v>83</v>
      </c>
      <c r="D78" s="27">
        <v>0</v>
      </c>
      <c r="E78" s="27">
        <v>0</v>
      </c>
      <c r="F78" s="27">
        <f t="shared" si="5"/>
        <v>0</v>
      </c>
      <c r="G78" s="27">
        <v>0</v>
      </c>
      <c r="H78" s="27">
        <v>0</v>
      </c>
      <c r="I78" s="28">
        <f t="shared" si="12"/>
        <v>0</v>
      </c>
    </row>
    <row r="79" spans="2:9" ht="15" customHeight="1" x14ac:dyDescent="0.25">
      <c r="B79" s="25"/>
      <c r="C79" s="26" t="s">
        <v>84</v>
      </c>
      <c r="D79" s="27">
        <v>0</v>
      </c>
      <c r="E79" s="27">
        <v>0</v>
      </c>
      <c r="F79" s="27">
        <f t="shared" si="5"/>
        <v>0</v>
      </c>
      <c r="G79" s="27">
        <v>0</v>
      </c>
      <c r="H79" s="27">
        <v>0</v>
      </c>
      <c r="I79" s="28">
        <f t="shared" si="12"/>
        <v>0</v>
      </c>
    </row>
    <row r="80" spans="2:9" ht="15" customHeight="1" x14ac:dyDescent="0.25">
      <c r="B80" s="25"/>
      <c r="C80" s="26" t="s">
        <v>85</v>
      </c>
      <c r="D80" s="27">
        <v>0</v>
      </c>
      <c r="E80" s="27">
        <v>0</v>
      </c>
      <c r="F80" s="27">
        <f t="shared" si="5"/>
        <v>0</v>
      </c>
      <c r="G80" s="27">
        <v>0</v>
      </c>
      <c r="H80" s="27">
        <v>0</v>
      </c>
      <c r="I80" s="28">
        <f t="shared" si="12"/>
        <v>0</v>
      </c>
    </row>
    <row r="81" spans="2:9" ht="15" customHeight="1" thickBot="1" x14ac:dyDescent="0.3">
      <c r="B81" s="25"/>
      <c r="C81" s="26" t="s">
        <v>86</v>
      </c>
      <c r="D81" s="27">
        <v>0</v>
      </c>
      <c r="E81" s="27">
        <v>0</v>
      </c>
      <c r="F81" s="27">
        <f t="shared" si="5"/>
        <v>0</v>
      </c>
      <c r="G81" s="27">
        <v>0</v>
      </c>
      <c r="H81" s="27">
        <v>0</v>
      </c>
      <c r="I81" s="28">
        <f t="shared" si="12"/>
        <v>0</v>
      </c>
    </row>
    <row r="82" spans="2:9" ht="15" customHeight="1" thickBot="1" x14ac:dyDescent="0.3">
      <c r="B82" s="31"/>
      <c r="C82" s="32" t="s">
        <v>87</v>
      </c>
      <c r="D82" s="33">
        <f>SUM(D10+D18+D28+D38+D48+D58+D62+D70+D74)</f>
        <v>82225745</v>
      </c>
      <c r="E82" s="33">
        <f t="shared" ref="E82:I82" si="13">SUM(E10+E18+E28+E38+E48+E58+E62+E70+E74)</f>
        <v>1290573.97</v>
      </c>
      <c r="F82" s="33">
        <f t="shared" si="13"/>
        <v>83516318.969999999</v>
      </c>
      <c r="G82" s="33">
        <f t="shared" si="13"/>
        <v>64936572.359999999</v>
      </c>
      <c r="H82" s="33">
        <f t="shared" si="13"/>
        <v>64935340.43</v>
      </c>
      <c r="I82" s="33">
        <f t="shared" si="13"/>
        <v>18579746.609999999</v>
      </c>
    </row>
    <row r="94" spans="2:9" x14ac:dyDescent="0.25">
      <c r="D94" s="34"/>
    </row>
    <row r="95" spans="2:9" x14ac:dyDescent="0.25">
      <c r="D95" s="34"/>
      <c r="E95" s="34"/>
      <c r="F95" s="34"/>
      <c r="G95" s="34"/>
      <c r="H95" s="34"/>
      <c r="I95" s="34"/>
    </row>
    <row r="98" spans="4:10" x14ac:dyDescent="0.25">
      <c r="G98" s="34"/>
      <c r="H98" s="34"/>
      <c r="I98" s="34"/>
      <c r="J98" s="34"/>
    </row>
    <row r="100" spans="4:10" x14ac:dyDescent="0.25">
      <c r="D100" s="34"/>
    </row>
    <row r="104" spans="4:10" x14ac:dyDescent="0.25">
      <c r="D104" s="34"/>
      <c r="E104" s="34"/>
      <c r="F104" s="34"/>
      <c r="G104" s="34"/>
      <c r="H104" s="34"/>
      <c r="I104" s="34"/>
    </row>
    <row r="105" spans="4:10" x14ac:dyDescent="0.25">
      <c r="D105" s="34"/>
      <c r="E105" s="34"/>
      <c r="F105" s="34"/>
      <c r="G105" s="34"/>
      <c r="H105" s="34"/>
      <c r="I105" s="34"/>
    </row>
    <row r="106" spans="4:10" x14ac:dyDescent="0.25">
      <c r="D106" s="34"/>
      <c r="E106" s="34"/>
      <c r="F106" s="34"/>
      <c r="G106" s="34"/>
      <c r="H106" s="34"/>
      <c r="I106" s="34"/>
    </row>
    <row r="107" spans="4:10" x14ac:dyDescent="0.25">
      <c r="D107" s="34"/>
      <c r="E107" s="34"/>
      <c r="F107" s="34"/>
      <c r="G107" s="34"/>
      <c r="H107" s="34"/>
      <c r="I107" s="34"/>
    </row>
    <row r="108" spans="4:10" x14ac:dyDescent="0.25">
      <c r="D108" s="34"/>
      <c r="E108" s="34"/>
      <c r="F108" s="34"/>
      <c r="G108" s="34"/>
      <c r="H108" s="34"/>
      <c r="I108" s="34"/>
    </row>
  </sheetData>
  <mergeCells count="17">
    <mergeCell ref="B62:C62"/>
    <mergeCell ref="B70:C70"/>
    <mergeCell ref="B74:C74"/>
    <mergeCell ref="B10:C10"/>
    <mergeCell ref="B18:C18"/>
    <mergeCell ref="B28:C28"/>
    <mergeCell ref="B38:C38"/>
    <mergeCell ref="B48:C48"/>
    <mergeCell ref="B58:C58"/>
    <mergeCell ref="B2:I2"/>
    <mergeCell ref="B3:I3"/>
    <mergeCell ref="B4:I4"/>
    <mergeCell ref="B5:I5"/>
    <mergeCell ref="B6:I6"/>
    <mergeCell ref="B7:C9"/>
    <mergeCell ref="D7:H7"/>
    <mergeCell ref="I7:I8"/>
  </mergeCells>
  <printOptions horizontalCentered="1"/>
  <pageMargins left="0.70866141732283472" right="0.70866141732283472" top="0.74803149606299213" bottom="0.74803149606299213" header="0.31496062992125984" footer="0.31496062992125984"/>
  <pageSetup scale="48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ANALITICO R-33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IEEA</dc:creator>
  <cp:lastModifiedBy>IEEA</cp:lastModifiedBy>
  <dcterms:created xsi:type="dcterms:W3CDTF">2021-12-08T14:13:45Z</dcterms:created>
  <dcterms:modified xsi:type="dcterms:W3CDTF">2021-12-08T14:14:32Z</dcterms:modified>
</cp:coreProperties>
</file>