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8. AGOSTO 2021\"/>
    </mc:Choice>
  </mc:AlternateContent>
  <xr:revisionPtr revIDLastSave="0" documentId="13_ncr:1_{D63357CA-CB43-4F69-B884-63F96B47BD8A}" xr6:coauthVersionLast="47" xr6:coauthVersionMax="47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4" i="3" l="1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H20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<sst xmlns="http://schemas.openxmlformats.org/spreadsheetml/2006/main" count="319" uniqueCount="196">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</sst>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0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7563024.75</v>
      </c>
      <c r="G25" s="99">
        <f>E25+F25</f>
        <v>8016056.9000000004</v>
      </c>
      <c r="H25" s="98">
        <f>+H47</f>
        <v>7765991.1399999997</v>
      </c>
      <c r="I25" s="98">
        <f>+I47</f>
        <v>594461.53</v>
      </c>
      <c r="J25" s="100">
        <f>I25-E25</f>
        <v>141429.38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7563024.75</v>
      </c>
      <c r="G28" s="150">
        <f t="shared" si="10"/>
        <v>8016056.9000000004</v>
      </c>
      <c r="H28" s="151">
        <f t="shared" si="10"/>
        <v>7765991.1399999997</v>
      </c>
      <c r="I28" s="152">
        <f t="shared" si="10"/>
        <v>594461.53</v>
      </c>
      <c r="J28" s="207">
        <f t="shared" si="10"/>
        <v>141429.38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7563024.75</v>
      </c>
      <c r="G35" s="93">
        <f t="shared" si="11"/>
        <v>8016056.9000000004</v>
      </c>
      <c r="H35" s="93">
        <f>H36+H37+H38+H39+H42+H45+H47</f>
        <v>7765991.1399999997</v>
      </c>
      <c r="I35" s="93">
        <f t="shared" si="11"/>
        <v>594461.53</v>
      </c>
      <c r="J35" s="94">
        <f t="shared" si="11"/>
        <v>141429.38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7563024.75</v>
      </c>
      <c r="G47" s="99">
        <f>E47+F47</f>
        <v>8016056.9000000004</v>
      </c>
      <c r="H47" s="98">
        <v>7765991.1399999997</v>
      </c>
      <c r="I47" s="98">
        <v>594461.53</v>
      </c>
      <c r="J47" s="100">
        <f>I47-E47</f>
        <v>141429.38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7563024.75</v>
      </c>
      <c r="G57" s="150">
        <f t="shared" si="24"/>
        <v>8016056.9000000004</v>
      </c>
      <c r="H57" s="151">
        <f t="shared" si="24"/>
        <v>7765991.1399999997</v>
      </c>
      <c r="I57" s="152">
        <f t="shared" si="24"/>
        <v>594461.53</v>
      </c>
      <c r="J57" s="214">
        <f t="shared" si="24"/>
        <v>141429.38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7561094.6299999999</v>
      </c>
      <c r="F11" s="112">
        <f t="shared" si="0"/>
        <v>7561094.6299999999</v>
      </c>
      <c r="G11" s="112">
        <f t="shared" si="0"/>
        <v>7561094.6299999999</v>
      </c>
      <c r="H11" s="112">
        <f t="shared" ref="H11" si="1">SUM(H12:H18)</f>
        <v>7561094.6299999999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7096023.6100000003</v>
      </c>
      <c r="F12" s="116">
        <f t="shared" ref="F12:F17" si="2">D12+E12</f>
        <v>7096023.6100000003</v>
      </c>
      <c r="G12" s="118">
        <f>+E12</f>
        <v>7096023.6100000003</v>
      </c>
      <c r="H12" s="115">
        <f>+G12</f>
        <v>7096023.6100000003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207882</v>
      </c>
      <c r="F13" s="116">
        <f>D13+E13</f>
        <v>207882</v>
      </c>
      <c r="G13" s="118">
        <f>+F13</f>
        <v>207882</v>
      </c>
      <c r="H13" s="118">
        <f>+G13</f>
        <v>207882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257189.02</v>
      </c>
      <c r="F14" s="116">
        <f t="shared" si="2"/>
        <v>257189.02</v>
      </c>
      <c r="G14" s="183">
        <f>+F14</f>
        <v>257189.02</v>
      </c>
      <c r="H14" s="183">
        <f>+G14</f>
        <v>257189.02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17825.8</v>
      </c>
      <c r="H19" s="112">
        <f t="shared" ref="H19" si="5">SUM(H20:H28)</f>
        <v>17825.8</v>
      </c>
      <c r="I19" s="113">
        <f t="shared" si="4"/>
        <v>99077.25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12306.48</v>
      </c>
      <c r="H20" s="183">
        <f>+G20</f>
        <v>12306.48</v>
      </c>
      <c r="I20" s="117">
        <f>F20-G20</f>
        <v>44187.520000000004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2578.02</v>
      </c>
      <c r="H21" s="183">
        <f>+G21</f>
        <v>2578.02</v>
      </c>
      <c r="I21" s="117">
        <f t="shared" ref="I21:I28" si="7">F21-G21</f>
        <v>20221.98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400.2</v>
      </c>
      <c r="H23" s="183">
        <f t="shared" si="8"/>
        <v>400.2</v>
      </c>
      <c r="I23" s="117">
        <f t="shared" si="7"/>
        <v>6602.8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1827</v>
      </c>
      <c r="F24" s="116">
        <f t="shared" si="6"/>
        <v>1827</v>
      </c>
      <c r="G24" s="183">
        <v>1827</v>
      </c>
      <c r="H24" s="183">
        <f t="shared" si="8"/>
        <v>1827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-1827</v>
      </c>
      <c r="F25" s="116">
        <f t="shared" si="6"/>
        <v>19773</v>
      </c>
      <c r="G25" s="183">
        <v>0</v>
      </c>
      <c r="H25" s="183">
        <f t="shared" si="8"/>
        <v>0</v>
      </c>
      <c r="I25" s="117">
        <f t="shared" si="7"/>
        <v>19773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f t="shared" si="8"/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714.1</v>
      </c>
      <c r="H28" s="183">
        <f t="shared" si="8"/>
        <v>714.1</v>
      </c>
      <c r="I28" s="117">
        <f t="shared" si="7"/>
        <v>5988.9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203</v>
      </c>
      <c r="F29" s="112">
        <f t="shared" si="9"/>
        <v>325859.95</v>
      </c>
      <c r="G29" s="112">
        <f t="shared" si="9"/>
        <v>134644.5</v>
      </c>
      <c r="H29" s="112">
        <f t="shared" ref="H29" si="10">SUM(H30:H38)</f>
        <v>134644.5</v>
      </c>
      <c r="I29" s="113">
        <f>SUM(I30:I38)</f>
        <v>191215.44999999998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1">D30+E30</f>
        <v>28700</v>
      </c>
      <c r="G30" s="183">
        <v>13850.24</v>
      </c>
      <c r="H30" s="183">
        <f>+G30</f>
        <v>13850.24</v>
      </c>
      <c r="I30" s="117">
        <f t="shared" ref="I30:I38" si="12">F30-G30</f>
        <v>14849.76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-130</v>
      </c>
      <c r="F31" s="116">
        <f t="shared" si="11"/>
        <v>220470</v>
      </c>
      <c r="G31" s="183">
        <v>100015.2</v>
      </c>
      <c r="H31" s="183">
        <f t="shared" ref="H31:H48" si="13">+G31</f>
        <v>100015.2</v>
      </c>
      <c r="I31" s="117">
        <f>F31-G31</f>
        <v>120454.8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1"/>
        <v>20076.46</v>
      </c>
      <c r="G32" s="183">
        <v>464</v>
      </c>
      <c r="H32" s="183">
        <f t="shared" si="13"/>
        <v>464</v>
      </c>
      <c r="I32" s="117">
        <f t="shared" si="12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1"/>
        <v>14609.18</v>
      </c>
      <c r="G33" s="183">
        <v>10409.18</v>
      </c>
      <c r="H33" s="183">
        <f t="shared" si="13"/>
        <v>10409.18</v>
      </c>
      <c r="I33" s="117">
        <f t="shared" si="12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-1279.18</v>
      </c>
      <c r="F34" s="116">
        <f t="shared" si="11"/>
        <v>19654.989999999998</v>
      </c>
      <c r="G34" s="183">
        <v>5442.8</v>
      </c>
      <c r="H34" s="183">
        <f t="shared" si="13"/>
        <v>5442.8</v>
      </c>
      <c r="I34" s="117">
        <f t="shared" si="12"/>
        <v>14212.189999999999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4">D36+E36</f>
        <v>19646.32</v>
      </c>
      <c r="G36" s="183">
        <v>1862.08</v>
      </c>
      <c r="H36" s="183">
        <f t="shared" si="13"/>
        <v>1862.08</v>
      </c>
      <c r="I36" s="117">
        <f t="shared" si="12"/>
        <v>17784.239999999998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4"/>
        <v>2703</v>
      </c>
      <c r="G38" s="183">
        <v>2601</v>
      </c>
      <c r="H38" s="183">
        <f t="shared" si="13"/>
        <v>2601</v>
      </c>
      <c r="I38" s="117">
        <f t="shared" si="12"/>
        <v>102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0</v>
      </c>
      <c r="F49" s="112">
        <f t="shared" si="18"/>
        <v>10472.15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20">D50+E50</f>
        <v>8279.75</v>
      </c>
      <c r="G50" s="114">
        <v>0</v>
      </c>
      <c r="H50" s="114">
        <f>+G50</f>
        <v>0</v>
      </c>
      <c r="I50" s="117">
        <f t="shared" ref="I50:I58" si="21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20"/>
        <v>2192.4</v>
      </c>
      <c r="G58" s="114">
        <v>2192.4</v>
      </c>
      <c r="H58" s="114">
        <f t="shared" si="22"/>
        <v>2192.4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7561297.6299999999</v>
      </c>
      <c r="F83" s="120">
        <f t="shared" si="35"/>
        <v>8014329.7800000003</v>
      </c>
      <c r="G83" s="120">
        <f t="shared" si="35"/>
        <v>7715757.3300000001</v>
      </c>
      <c r="H83" s="120">
        <f t="shared" ref="H83" si="36">H11+H19+H29+H39+H49+H59+H63+H71+H75</f>
        <v>7715757.3300000001</v>
      </c>
      <c r="I83" s="121">
        <f t="shared" si="35"/>
        <v>298572.44999999995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2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7561297.6299999999</v>
      </c>
      <c r="F14" s="106">
        <f>+D14+E14</f>
        <v>8003857.6299999999</v>
      </c>
      <c r="G14" s="106">
        <v>7713564.9299999997</v>
      </c>
      <c r="H14" s="106">
        <f>+G14</f>
        <v>7713564.9299999997</v>
      </c>
      <c r="I14" s="107">
        <f>+F14-G14</f>
        <v>290292.70000000019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7561297.6299999999</v>
      </c>
      <c r="F24" s="110">
        <f t="shared" si="0"/>
        <v>8014329.7800000003</v>
      </c>
      <c r="G24" s="110">
        <f t="shared" si="0"/>
        <v>7715757.3300000001</v>
      </c>
      <c r="H24" s="110">
        <f t="shared" si="0"/>
        <v>7715757.3300000001</v>
      </c>
      <c r="I24" s="111">
        <f>SUM(I14+I16+I18+I20+I22)</f>
        <v>298572.45000000019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58" workbookViewId="0">
      <selection activeCell="B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7561297.6299999999</v>
      </c>
      <c r="F12" s="89">
        <f t="shared" ref="F12:F20" si="0">D12+E12</f>
        <v>8014329.7800000003</v>
      </c>
      <c r="G12" s="88">
        <f>+'2.2 A.E. TIPO GASTO'!G24</f>
        <v>7715757.3300000001</v>
      </c>
      <c r="H12" s="88">
        <f>+'2.2 A.E. TIPO GASTO'!H24</f>
        <v>7715757.3300000001</v>
      </c>
      <c r="I12" s="90">
        <f t="shared" ref="I12:I20" si="1">F12-G12</f>
        <v>298572.45000000019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7561297.6299999999</v>
      </c>
      <c r="F22" s="91">
        <f t="shared" si="2"/>
        <v>8014329.7800000003</v>
      </c>
      <c r="G22" s="91">
        <f t="shared" si="2"/>
        <v>7715757.3300000001</v>
      </c>
      <c r="H22" s="91">
        <f t="shared" si="2"/>
        <v>7715757.3300000001</v>
      </c>
      <c r="I22" s="92">
        <f t="shared" si="2"/>
        <v>298572.45000000019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31 de Agosto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31 de Agosto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37" zoomScale="90" zoomScaleNormal="90" workbookViewId="0">
      <selection activeCell="B1" sqref="B1:I4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7561297.6299999999</v>
      </c>
      <c r="F22" s="122">
        <f t="shared" si="3"/>
        <v>8014329.7800000003</v>
      </c>
      <c r="G22" s="122">
        <f t="shared" si="3"/>
        <v>7715757.3300000001</v>
      </c>
      <c r="H22" s="122">
        <f t="shared" si="3"/>
        <v>7715757.3300000001</v>
      </c>
      <c r="I22" s="123">
        <f t="shared" si="3"/>
        <v>298572.45000000019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7561297.6299999999</v>
      </c>
      <c r="F28" s="125">
        <f t="shared" si="4"/>
        <v>8014329.7800000003</v>
      </c>
      <c r="G28" s="127">
        <f>+'2.3 A.E. CLASIF ADMVA'!G12</f>
        <v>7715757.3300000001</v>
      </c>
      <c r="H28" s="127">
        <f>+'2.3 A.E. CLASIF ADMVA'!H12</f>
        <v>7715757.3300000001</v>
      </c>
      <c r="I28" s="126">
        <f>F28-G28</f>
        <v>298572.45000000019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7561297.6299999999</v>
      </c>
      <c r="F48" s="134">
        <f t="shared" si="10"/>
        <v>8014329.7800000003</v>
      </c>
      <c r="G48" s="134">
        <f t="shared" si="10"/>
        <v>7715757.3300000001</v>
      </c>
      <c r="H48" s="134">
        <f>SUM(H12,H22,H31,H42)</f>
        <v>7715757.3300000001</v>
      </c>
      <c r="I48" s="135">
        <f t="shared" si="10"/>
        <v>298572.45000000019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7561297.6299999999</v>
      </c>
      <c r="F14" s="168">
        <f t="shared" ref="F14:F24" si="0">D14+E14</f>
        <v>8014329.7800000003</v>
      </c>
      <c r="G14" s="167">
        <f t="shared" ref="G14:H14" si="1">SUM(G15:G20)</f>
        <v>7715757.3300000001</v>
      </c>
      <c r="H14" s="167">
        <f t="shared" si="1"/>
        <v>7715757.3300000001</v>
      </c>
      <c r="I14" s="169">
        <f t="shared" ref="I14:I24" si="2">F14-G14</f>
        <v>298572.45000000019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7561297.6299999999</v>
      </c>
      <c r="F19" s="89">
        <f t="shared" si="0"/>
        <v>8014329.7800000003</v>
      </c>
      <c r="G19" s="173">
        <f>+'2.2 A.E. TIPO GASTO'!G24</f>
        <v>7715757.3300000001</v>
      </c>
      <c r="H19" s="173">
        <f>+'2.2 A.E. TIPO GASTO'!H24</f>
        <v>7715757.3300000001</v>
      </c>
      <c r="I19" s="90">
        <f t="shared" si="2"/>
        <v>298572.45000000019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7561297.6299999999</v>
      </c>
      <c r="F26" s="91">
        <f t="shared" si="4"/>
        <v>8014329.7800000003</v>
      </c>
      <c r="G26" s="91">
        <f t="shared" si="4"/>
        <v>7715757.3300000001</v>
      </c>
      <c r="H26" s="91">
        <f t="shared" si="4"/>
        <v>7715757.3300000001</v>
      </c>
      <c r="I26" s="92">
        <f>+I14+I21</f>
        <v>298572.45000000019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2021-08-10T21:39:52Z</cp:lastPrinted>
  <dcterms:created xsi:type="dcterms:W3CDTF">2015-01-21T04:10:56Z</dcterms:created>
  <dcterms:modified xsi:type="dcterms:W3CDTF">2022-03-30T21:03:26Z</dcterms:modified>
</cp:coreProperties>
</file>