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ED188F0D-17A4-4C22-90BD-97418DD515EA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3.1 GTO X CAT PROG" sheetId="5" r:id="rId1"/>
    <sheet name="3.2 GTO X PROG Y PROY" sheetId="3" r:id="rId2"/>
  </sheets>
  <definedNames>
    <definedName name="_xlnm.Print_Area" localSheetId="0">'3.1 GTO X CAT PROG'!$B$1:$J$53</definedName>
    <definedName name="_xlnm.Print_Area" localSheetId="1">'3.2 GTO X PROG Y PROY'!$B$1:$J$53</definedName>
  </definedNames>
  <calcPr calcId="191029"/>
</workbook>
</file>

<file path=xl/calcChain.xml><?xml version="1.0" encoding="utf-8"?>
<calcChain xmlns="http://schemas.openxmlformats.org/spreadsheetml/2006/main">
  <c r="E16" i="3" l="1"/>
  <c r="I16" i="3" l="1"/>
  <c r="H16" i="3"/>
  <c r="F16" i="3"/>
  <c r="G16" i="3" s="1"/>
  <c r="B5" i="3" l="1"/>
  <c r="G39" i="5" l="1"/>
  <c r="J39" i="5" s="1"/>
  <c r="G38" i="5"/>
  <c r="J38" i="5" s="1"/>
  <c r="J37" i="5"/>
  <c r="G36" i="5"/>
  <c r="J36" i="5" s="1"/>
  <c r="J35" i="5" s="1"/>
  <c r="I35" i="5"/>
  <c r="H35" i="5"/>
  <c r="F35" i="5"/>
  <c r="E35" i="5"/>
  <c r="G34" i="5"/>
  <c r="J34" i="5" s="1"/>
  <c r="G33" i="5"/>
  <c r="J33" i="5" s="1"/>
  <c r="G32" i="5"/>
  <c r="J32" i="5" s="1"/>
  <c r="G31" i="5"/>
  <c r="J31" i="5" s="1"/>
  <c r="I30" i="5"/>
  <c r="H30" i="5"/>
  <c r="F30" i="5"/>
  <c r="E30" i="5"/>
  <c r="G29" i="5"/>
  <c r="J29" i="5" s="1"/>
  <c r="G28" i="5"/>
  <c r="J28" i="5" s="1"/>
  <c r="I27" i="5"/>
  <c r="H27" i="5"/>
  <c r="F27" i="5"/>
  <c r="E27" i="5"/>
  <c r="G26" i="5"/>
  <c r="J26" i="5" s="1"/>
  <c r="G25" i="5"/>
  <c r="J25" i="5" s="1"/>
  <c r="G24" i="5"/>
  <c r="J24" i="5" s="1"/>
  <c r="J23" i="5" s="1"/>
  <c r="I23" i="5"/>
  <c r="H23" i="5"/>
  <c r="F23" i="5"/>
  <c r="E23" i="5"/>
  <c r="G22" i="5"/>
  <c r="J22" i="5" s="1"/>
  <c r="G21" i="5"/>
  <c r="J21" i="5" s="1"/>
  <c r="G20" i="5"/>
  <c r="J20" i="5" s="1"/>
  <c r="G19" i="5"/>
  <c r="J19" i="5" s="1"/>
  <c r="G18" i="5"/>
  <c r="J18" i="5" s="1"/>
  <c r="G17" i="5"/>
  <c r="J17" i="5" s="1"/>
  <c r="G16" i="5"/>
  <c r="J16" i="5" s="1"/>
  <c r="G15" i="5"/>
  <c r="J15" i="5" s="1"/>
  <c r="I14" i="5"/>
  <c r="H14" i="5"/>
  <c r="F14" i="5"/>
  <c r="E14" i="5"/>
  <c r="E10" i="5" s="1"/>
  <c r="E41" i="5" s="1"/>
  <c r="G13" i="5"/>
  <c r="J13" i="5" s="1"/>
  <c r="G12" i="5"/>
  <c r="J12" i="5" s="1"/>
  <c r="I11" i="5"/>
  <c r="H11" i="5"/>
  <c r="F11" i="5"/>
  <c r="E11" i="5"/>
  <c r="I10" i="5" l="1"/>
  <c r="I41" i="5" s="1"/>
  <c r="F10" i="5"/>
  <c r="F41" i="5" s="1"/>
  <c r="J14" i="5"/>
  <c r="H10" i="5"/>
  <c r="H41" i="5" s="1"/>
  <c r="J30" i="5"/>
  <c r="G30" i="5"/>
  <c r="G35" i="5"/>
  <c r="G14" i="5"/>
  <c r="J11" i="5"/>
  <c r="J27" i="5"/>
  <c r="G11" i="5"/>
  <c r="G23" i="5"/>
  <c r="G27" i="5"/>
  <c r="J10" i="5" l="1"/>
  <c r="J41" i="5" s="1"/>
  <c r="G10" i="5"/>
  <c r="G41" i="5" s="1"/>
  <c r="I15" i="3" l="1"/>
  <c r="H15" i="3"/>
  <c r="F15" i="3"/>
  <c r="E15" i="3"/>
  <c r="J16" i="3" l="1"/>
  <c r="G40" i="3" l="1"/>
  <c r="J40" i="3" s="1"/>
  <c r="G39" i="3"/>
  <c r="J39" i="3" s="1"/>
  <c r="J38" i="3"/>
  <c r="G37" i="3"/>
  <c r="J37" i="3" s="1"/>
  <c r="J36" i="3" s="1"/>
  <c r="I36" i="3"/>
  <c r="H36" i="3"/>
  <c r="F36" i="3"/>
  <c r="E36" i="3"/>
  <c r="G35" i="3"/>
  <c r="J35" i="3" s="1"/>
  <c r="G34" i="3"/>
  <c r="J34" i="3" s="1"/>
  <c r="G33" i="3"/>
  <c r="J33" i="3" s="1"/>
  <c r="G32" i="3"/>
  <c r="J32" i="3" s="1"/>
  <c r="I31" i="3"/>
  <c r="H31" i="3"/>
  <c r="F31" i="3"/>
  <c r="E31" i="3"/>
  <c r="G30" i="3"/>
  <c r="J30" i="3" s="1"/>
  <c r="G29" i="3"/>
  <c r="J29" i="3" s="1"/>
  <c r="I28" i="3"/>
  <c r="H28" i="3"/>
  <c r="F28" i="3"/>
  <c r="E28" i="3"/>
  <c r="G27" i="3"/>
  <c r="J27" i="3" s="1"/>
  <c r="G26" i="3"/>
  <c r="J26" i="3" s="1"/>
  <c r="G25" i="3"/>
  <c r="J25" i="3" s="1"/>
  <c r="I24" i="3"/>
  <c r="H24" i="3"/>
  <c r="F24" i="3"/>
  <c r="E24" i="3"/>
  <c r="G23" i="3"/>
  <c r="J23" i="3" s="1"/>
  <c r="G22" i="3"/>
  <c r="J22" i="3" s="1"/>
  <c r="G21" i="3"/>
  <c r="J21" i="3" s="1"/>
  <c r="G20" i="3"/>
  <c r="J20" i="3" s="1"/>
  <c r="G19" i="3"/>
  <c r="J19" i="3" s="1"/>
  <c r="G18" i="3"/>
  <c r="J18" i="3" s="1"/>
  <c r="G17" i="3"/>
  <c r="J17" i="3" s="1"/>
  <c r="G15" i="3"/>
  <c r="I14" i="3"/>
  <c r="H14" i="3"/>
  <c r="F14" i="3"/>
  <c r="E14" i="3"/>
  <c r="G13" i="3"/>
  <c r="J13" i="3" s="1"/>
  <c r="G12" i="3"/>
  <c r="J12" i="3" s="1"/>
  <c r="I11" i="3"/>
  <c r="H11" i="3"/>
  <c r="F11" i="3"/>
  <c r="E11" i="3"/>
  <c r="E10" i="3" l="1"/>
  <c r="E42" i="3" s="1"/>
  <c r="G36" i="3"/>
  <c r="G24" i="3"/>
  <c r="G28" i="3"/>
  <c r="J31" i="3"/>
  <c r="J15" i="3"/>
  <c r="J14" i="3" s="1"/>
  <c r="G14" i="3"/>
  <c r="I10" i="3"/>
  <c r="I42" i="3" s="1"/>
  <c r="J24" i="3"/>
  <c r="J28" i="3"/>
  <c r="G31" i="3"/>
  <c r="G11" i="3"/>
  <c r="J11" i="3" s="1"/>
  <c r="F10" i="3"/>
  <c r="F42" i="3" s="1"/>
  <c r="H10" i="3"/>
  <c r="H42" i="3" s="1"/>
  <c r="G10" i="3" l="1"/>
  <c r="G42" i="3" s="1"/>
  <c r="J10" i="3"/>
  <c r="J42" i="3" s="1"/>
</calcChain>
</file>

<file path=xl/sharedStrings.xml><?xml version="1.0" encoding="utf-8"?>
<sst xmlns="http://schemas.openxmlformats.org/spreadsheetml/2006/main" count="84" uniqueCount="44">
  <si>
    <t>Total del Gasto</t>
  </si>
  <si>
    <t>Adeudos de ejercicios fiscales anteriores</t>
  </si>
  <si>
    <t>Costo financiero, deuda o apoyos a deudores y ahorradores de la banca</t>
  </si>
  <si>
    <t>Participaciones a entidades federativas y municipios</t>
  </si>
  <si>
    <t>Gasto Federalizado</t>
  </si>
  <si>
    <t>Programas de Gasto Federalizado (Gobierno Federal)</t>
  </si>
  <si>
    <t>Aportaciones a fondos de inversión y reestructura de pensiones</t>
  </si>
  <si>
    <t>Aportaciones a fondos de estabilización</t>
  </si>
  <si>
    <t>Aportaciones a la seguridad social</t>
  </si>
  <si>
    <t>Pensiones y jubilaciones</t>
  </si>
  <si>
    <t>Obligaciones</t>
  </si>
  <si>
    <t>Desastres Naturales</t>
  </si>
  <si>
    <t>Obligaciones de cumplimiento de resolución jurisdiccional</t>
  </si>
  <si>
    <t>Compromisos</t>
  </si>
  <si>
    <t>Operaciones ajenas</t>
  </si>
  <si>
    <t>Apoyo a la función pública y al mejoramiento de la gestión</t>
  </si>
  <si>
    <t>Apoyo al proceso presupuestario y para mejorar la eficiencia institucional</t>
  </si>
  <si>
    <t>Administrativos y de Apoyo</t>
  </si>
  <si>
    <t>Proyectos de Inversión</t>
  </si>
  <si>
    <t>Específicos</t>
  </si>
  <si>
    <t>Funciones de las Fuerzas Armadas (Únicamente Gobierno Federal)</t>
  </si>
  <si>
    <t>Regulación y supervisión</t>
  </si>
  <si>
    <t>Promoción y fomento</t>
  </si>
  <si>
    <t>Planeación, seguimiento y evaluación de políticas públicas</t>
  </si>
  <si>
    <t>Provisión de Bienes Públicos</t>
  </si>
  <si>
    <t>Prestación de Servicios Públicos</t>
  </si>
  <si>
    <t>Desempeño de las Funciones</t>
  </si>
  <si>
    <t>Otros Subsidios</t>
  </si>
  <si>
    <t>Sujetos a Reglas de Operación</t>
  </si>
  <si>
    <t>Subsidios: Sector Social y Privado o Entidades Federativas y Municipios</t>
  </si>
  <si>
    <t>Programas</t>
  </si>
  <si>
    <t>6 = ( 3 - 4 )</t>
  </si>
  <si>
    <t>3 = (1 + 2 )</t>
  </si>
  <si>
    <t>PAGADO</t>
  </si>
  <si>
    <t>DEVENGADO</t>
  </si>
  <si>
    <t>MODIFICADO</t>
  </si>
  <si>
    <t>AMPLIACIONES / (REDUCCIONES)</t>
  </si>
  <si>
    <t>APROBADO</t>
  </si>
  <si>
    <t>Gasto por Categoría Programática</t>
  </si>
  <si>
    <t>CONSEJO ESTATAL DE POBLACION</t>
  </si>
  <si>
    <t xml:space="preserve">        Administración (PYSA)</t>
  </si>
  <si>
    <t>Gasto por Programas y Proyectos de Inversión</t>
  </si>
  <si>
    <t>CONCEPTO</t>
  </si>
  <si>
    <t>Del 01 de Enero al 31 de Julio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</si>
</sst>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_ ;\-0\ "/>
    <numFmt numFmtId="165" formatCode="General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5" fontId="9" fillId="0" borderId="0"/>
    <xf numFmtId="43" fontId="10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</cellStyleXfs>
  <cellXfs count="64">
    <xf numFmtId="0" fontId="0" fillId="0" borderId="0" xfId="0"/>
    <xf numFmtId="0" fontId="2" fillId="2" borderId="0" xfId="0" applyFont="1" applyFill="1"/>
    <xf numFmtId="0" fontId="0" fillId="2" borderId="0" xfId="0" applyFill="1"/>
    <xf numFmtId="43" fontId="3" fillId="2" borderId="1" xfId="1" applyFont="1" applyFill="1" applyBorder="1" applyAlignment="1">
      <alignment horizontal="right" vertical="center" wrapText="1"/>
    </xf>
    <xf numFmtId="43" fontId="3" fillId="2" borderId="2" xfId="1" applyFont="1" applyFill="1" applyBorder="1" applyAlignment="1">
      <alignment horizontal="right" vertical="center" wrapText="1"/>
    </xf>
    <xf numFmtId="0" fontId="3" fillId="2" borderId="5" xfId="0" applyFont="1" applyFill="1" applyBorder="1" applyAlignment="1">
      <alignment horizontal="justify" vertical="center" wrapText="1"/>
    </xf>
    <xf numFmtId="43" fontId="4" fillId="2" borderId="6" xfId="1" applyFont="1" applyFill="1" applyBorder="1" applyAlignment="1">
      <alignment horizontal="right" vertical="center" wrapText="1"/>
    </xf>
    <xf numFmtId="43" fontId="4" fillId="2" borderId="7" xfId="1" applyFont="1" applyFill="1" applyBorder="1" applyAlignment="1">
      <alignment horizontal="right" vertical="center" wrapText="1"/>
    </xf>
    <xf numFmtId="43" fontId="4" fillId="2" borderId="8" xfId="1" applyFont="1" applyFill="1" applyBorder="1" applyAlignment="1">
      <alignment horizontal="right" vertical="center" wrapText="1"/>
    </xf>
    <xf numFmtId="0" fontId="4" fillId="2" borderId="8" xfId="0" applyFont="1" applyFill="1" applyBorder="1" applyAlignment="1">
      <alignment horizontal="justify" vertical="center" wrapText="1"/>
    </xf>
    <xf numFmtId="0" fontId="4" fillId="2" borderId="9" xfId="0" applyFont="1" applyFill="1" applyBorder="1" applyAlignment="1">
      <alignment horizontal="justify" vertical="center" wrapText="1"/>
    </xf>
    <xf numFmtId="0" fontId="4" fillId="2" borderId="10" xfId="0" applyFont="1" applyFill="1" applyBorder="1" applyAlignment="1">
      <alignment horizontal="justify" vertical="center" wrapText="1"/>
    </xf>
    <xf numFmtId="43" fontId="4" fillId="2" borderId="11" xfId="1" applyFont="1" applyFill="1" applyBorder="1" applyAlignment="1">
      <alignment horizontal="right" vertical="center" wrapText="1"/>
    </xf>
    <xf numFmtId="43" fontId="4" fillId="2" borderId="12" xfId="1" applyFont="1" applyFill="1" applyBorder="1" applyAlignment="1" applyProtection="1">
      <alignment horizontal="right" vertical="center" wrapText="1"/>
      <protection locked="0"/>
    </xf>
    <xf numFmtId="43" fontId="5" fillId="2" borderId="12" xfId="1" applyFont="1" applyFill="1" applyBorder="1" applyAlignment="1">
      <alignment horizontal="right" vertical="center" wrapText="1"/>
    </xf>
    <xf numFmtId="43" fontId="4" fillId="2" borderId="13" xfId="1" applyFont="1" applyFill="1" applyBorder="1" applyAlignment="1" applyProtection="1">
      <alignment horizontal="right" vertical="center" wrapText="1"/>
      <protection locked="0"/>
    </xf>
    <xf numFmtId="0" fontId="4" fillId="2" borderId="14" xfId="0" applyFont="1" applyFill="1" applyBorder="1" applyAlignment="1">
      <alignment horizontal="justify" vertical="center" wrapText="1"/>
    </xf>
    <xf numFmtId="43" fontId="3" fillId="2" borderId="15" xfId="1" applyFont="1" applyFill="1" applyBorder="1" applyAlignment="1">
      <alignment horizontal="right" vertical="center" wrapText="1"/>
    </xf>
    <xf numFmtId="43" fontId="3" fillId="2" borderId="13" xfId="1" applyFont="1" applyFill="1" applyBorder="1" applyAlignment="1">
      <alignment horizontal="right" vertical="center" wrapText="1"/>
    </xf>
    <xf numFmtId="43" fontId="3" fillId="2" borderId="15" xfId="1" applyFont="1" applyFill="1" applyBorder="1" applyAlignment="1">
      <alignment vertical="center" wrapText="1"/>
    </xf>
    <xf numFmtId="43" fontId="3" fillId="2" borderId="13" xfId="1" applyFont="1" applyFill="1" applyBorder="1" applyAlignment="1">
      <alignment vertical="center" wrapText="1"/>
    </xf>
    <xf numFmtId="164" fontId="6" fillId="3" borderId="16" xfId="1" applyNumberFormat="1" applyFont="1" applyFill="1" applyBorder="1" applyAlignment="1">
      <alignment horizontal="center"/>
    </xf>
    <xf numFmtId="164" fontId="6" fillId="3" borderId="17" xfId="1" applyNumberFormat="1" applyFont="1" applyFill="1" applyBorder="1" applyAlignment="1">
      <alignment horizontal="center"/>
    </xf>
    <xf numFmtId="164" fontId="6" fillId="3" borderId="18" xfId="1" applyNumberFormat="1" applyFont="1" applyFill="1" applyBorder="1" applyAlignment="1">
      <alignment horizontal="center"/>
    </xf>
    <xf numFmtId="164" fontId="6" fillId="3" borderId="22" xfId="1" applyNumberFormat="1" applyFont="1" applyFill="1" applyBorder="1" applyAlignment="1">
      <alignment horizontal="center" vertical="center"/>
    </xf>
    <xf numFmtId="164" fontId="6" fillId="3" borderId="23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 wrapText="1"/>
    </xf>
    <xf numFmtId="164" fontId="6" fillId="3" borderId="24" xfId="1" applyNumberFormat="1" applyFont="1" applyFill="1" applyBorder="1" applyAlignment="1">
      <alignment horizontal="center"/>
    </xf>
    <xf numFmtId="164" fontId="7" fillId="2" borderId="28" xfId="1" applyNumberFormat="1" applyFont="1" applyFill="1" applyBorder="1"/>
    <xf numFmtId="164" fontId="7" fillId="2" borderId="0" xfId="1" applyNumberFormat="1" applyFont="1" applyFill="1" applyAlignment="1">
      <alignment horizontal="right"/>
    </xf>
    <xf numFmtId="164" fontId="7" fillId="2" borderId="29" xfId="1" applyNumberFormat="1" applyFont="1" applyFill="1" applyBorder="1" applyAlignment="1">
      <alignment horizontal="right"/>
    </xf>
    <xf numFmtId="0" fontId="4" fillId="2" borderId="0" xfId="0" applyFont="1" applyFill="1" applyAlignment="1">
      <alignment horizontal="justify" vertical="center" wrapText="1"/>
    </xf>
    <xf numFmtId="0" fontId="4" fillId="2" borderId="13" xfId="0" applyFont="1" applyFill="1" applyBorder="1" applyAlignment="1">
      <alignment horizontal="justify" vertical="center" wrapText="1"/>
    </xf>
    <xf numFmtId="164" fontId="7" fillId="2" borderId="29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8" xfId="1" applyNumberFormat="1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2" fillId="2" borderId="0" xfId="0" applyFont="1" applyFill="1" applyBorder="1"/>
    <xf numFmtId="0" fontId="4" fillId="2" borderId="14" xfId="0" applyFont="1" applyFill="1" applyBorder="1" applyAlignment="1">
      <alignment horizontal="left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13" xfId="0" applyFont="1" applyFill="1" applyBorder="1" applyAlignment="1">
      <alignment horizontal="left" vertical="center" wrapText="1"/>
    </xf>
    <xf numFmtId="164" fontId="8" fillId="2" borderId="32" xfId="1" applyNumberFormat="1" applyFont="1" applyFill="1" applyBorder="1" applyAlignment="1">
      <alignment horizontal="center"/>
    </xf>
    <xf numFmtId="164" fontId="8" fillId="2" borderId="31" xfId="1" applyNumberFormat="1" applyFont="1" applyFill="1" applyBorder="1" applyAlignment="1">
      <alignment horizontal="center"/>
    </xf>
    <xf numFmtId="164" fontId="8" fillId="2" borderId="30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1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8" xfId="1" applyNumberFormat="1" applyFont="1" applyFill="1" applyBorder="1" applyAlignment="1">
      <alignment horizontal="center"/>
    </xf>
    <xf numFmtId="164" fontId="6" fillId="3" borderId="27" xfId="1" applyNumberFormat="1" applyFont="1" applyFill="1" applyBorder="1" applyAlignment="1">
      <alignment horizontal="center" vertical="center"/>
    </xf>
    <xf numFmtId="164" fontId="6" fillId="3" borderId="26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/>
    </xf>
    <xf numFmtId="164" fontId="6" fillId="3" borderId="21" xfId="1" applyNumberFormat="1" applyFont="1" applyFill="1" applyBorder="1" applyAlignment="1">
      <alignment horizontal="center" vertical="center"/>
    </xf>
    <xf numFmtId="164" fontId="6" fillId="3" borderId="20" xfId="1" applyNumberFormat="1" applyFont="1" applyFill="1" applyBorder="1" applyAlignment="1">
      <alignment horizontal="center" vertical="center"/>
    </xf>
    <xf numFmtId="164" fontId="6" fillId="3" borderId="19" xfId="1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justify" vertical="center" wrapText="1"/>
    </xf>
    <xf numFmtId="0" fontId="4" fillId="2" borderId="13" xfId="0" applyFont="1" applyFill="1" applyBorder="1" applyAlignment="1">
      <alignment horizontal="justify" vertical="center" wrapText="1"/>
    </xf>
    <xf numFmtId="0" fontId="3" fillId="2" borderId="4" xfId="0" applyFont="1" applyFill="1" applyBorder="1" applyAlignment="1">
      <alignment horizontal="left" vertical="center" wrapText="1" indent="3"/>
    </xf>
    <xf numFmtId="0" fontId="3" fillId="2" borderId="3" xfId="0" applyFont="1" applyFill="1" applyBorder="1" applyAlignment="1">
      <alignment horizontal="left" vertical="center" wrapText="1" indent="3"/>
    </xf>
    <xf numFmtId="0" fontId="3" fillId="2" borderId="0" xfId="0" applyFont="1" applyFill="1" applyBorder="1" applyAlignment="1">
      <alignment horizontal="center"/>
    </xf>
  </cellXfs>
  <cellStyles count="7">
    <cellStyle name="=C:\WINNT\SYSTEM32\COMMAND.COM" xfId="2" xr:uid="{00000000-0005-0000-0000-000000000000}"/>
    <cellStyle name="Millares" xfId="1" builtinId="3"/>
    <cellStyle name="Millares 2" xfId="3" xr:uid="{00000000-0005-0000-0000-000002000000}"/>
    <cellStyle name="Moneda 2" xfId="4" xr:uid="{00000000-0005-0000-0000-000003000000}"/>
    <cellStyle name="Normal" xfId="0" builtinId="0"/>
    <cellStyle name="Normal 2" xfId="5" xr:uid="{00000000-0005-0000-0000-000005000000}"/>
    <cellStyle name="Normal 9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8667172-9DC9-4E4C-89CF-83B88191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142875</xdr:colOff>
      <xdr:row>44</xdr:row>
      <xdr:rowOff>0</xdr:rowOff>
    </xdr:from>
    <xdr:to>
      <xdr:col>4</xdr:col>
      <xdr:colOff>9525</xdr:colOff>
      <xdr:row>52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E5DA16B-28D0-478E-8B5D-007B7C43A056}"/>
            </a:ext>
          </a:extLst>
        </xdr:cNvPr>
        <xdr:cNvSpPr txBox="1"/>
      </xdr:nvSpPr>
      <xdr:spPr>
        <a:xfrm>
          <a:off x="1847850" y="89154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28575</xdr:colOff>
      <xdr:row>44</xdr:row>
      <xdr:rowOff>9525</xdr:rowOff>
    </xdr:from>
    <xdr:to>
      <xdr:col>8</xdr:col>
      <xdr:colOff>771525</xdr:colOff>
      <xdr:row>52</xdr:row>
      <xdr:rowOff>9525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E3B8C87-C187-4D6D-A9DB-BD0521168C17}"/>
            </a:ext>
          </a:extLst>
        </xdr:cNvPr>
        <xdr:cNvSpPr txBox="1"/>
      </xdr:nvSpPr>
      <xdr:spPr>
        <a:xfrm>
          <a:off x="7667625" y="8924925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5B6826D5-6DDB-4ABA-AC8C-C69483E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180975</xdr:colOff>
      <xdr:row>44</xdr:row>
      <xdr:rowOff>114300</xdr:rowOff>
    </xdr:from>
    <xdr:to>
      <xdr:col>4</xdr:col>
      <xdr:colOff>47625</xdr:colOff>
      <xdr:row>52</xdr:row>
      <xdr:rowOff>114300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E282F6A6-E3E8-41F9-91A0-EBF9D81BE427}"/>
            </a:ext>
          </a:extLst>
        </xdr:cNvPr>
        <xdr:cNvSpPr txBox="1"/>
      </xdr:nvSpPr>
      <xdr:spPr>
        <a:xfrm>
          <a:off x="1885950" y="9029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57150</xdr:colOff>
      <xdr:row>44</xdr:row>
      <xdr:rowOff>114300</xdr:rowOff>
    </xdr:from>
    <xdr:to>
      <xdr:col>8</xdr:col>
      <xdr:colOff>800100</xdr:colOff>
      <xdr:row>52</xdr:row>
      <xdr:rowOff>114300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E89004E8-1A92-4FD6-AE7F-150BD4668BFC}"/>
            </a:ext>
          </a:extLst>
        </xdr:cNvPr>
        <xdr:cNvSpPr txBox="1"/>
      </xdr:nvSpPr>
      <xdr:spPr>
        <a:xfrm>
          <a:off x="7696200" y="9029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2:O48"/>
  <sheetViews>
    <sheetView zoomScaleNormal="100" workbookViewId="0">
      <selection activeCell="I16" sqref="I16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3" t="s">
        <v>39</v>
      </c>
      <c r="C2" s="44"/>
      <c r="D2" s="44"/>
      <c r="E2" s="44"/>
      <c r="F2" s="44"/>
      <c r="G2" s="44"/>
      <c r="H2" s="44"/>
      <c r="I2" s="44"/>
      <c r="J2" s="45"/>
    </row>
    <row r="3" spans="1:10" x14ac:dyDescent="0.25">
      <c r="B3" s="46"/>
      <c r="C3" s="47"/>
      <c r="D3" s="47"/>
      <c r="E3" s="47"/>
      <c r="F3" s="47"/>
      <c r="G3" s="47"/>
      <c r="H3" s="47"/>
      <c r="I3" s="47"/>
      <c r="J3" s="48"/>
    </row>
    <row r="4" spans="1:10" x14ac:dyDescent="0.25">
      <c r="B4" s="49" t="s">
        <v>38</v>
      </c>
      <c r="C4" s="50"/>
      <c r="D4" s="50"/>
      <c r="E4" s="50"/>
      <c r="F4" s="50"/>
      <c r="G4" s="50"/>
      <c r="H4" s="50"/>
      <c r="I4" s="50"/>
      <c r="J4" s="51"/>
    </row>
    <row r="5" spans="1:10" x14ac:dyDescent="0.25">
      <c r="B5" s="49" t="s">
        <v>43</v>
      </c>
      <c r="C5" s="50"/>
      <c r="D5" s="50"/>
      <c r="E5" s="50"/>
      <c r="F5" s="50"/>
      <c r="G5" s="50"/>
      <c r="H5" s="50"/>
      <c r="I5" s="50"/>
      <c r="J5" s="51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2" t="s">
        <v>42</v>
      </c>
      <c r="C8" s="53"/>
      <c r="D8" s="54"/>
      <c r="E8" s="28" t="s">
        <v>37</v>
      </c>
      <c r="F8" s="27" t="s">
        <v>36</v>
      </c>
      <c r="G8" s="26" t="s">
        <v>35</v>
      </c>
      <c r="H8" s="26" t="s">
        <v>34</v>
      </c>
      <c r="I8" s="25" t="s">
        <v>33</v>
      </c>
      <c r="J8" s="24"/>
    </row>
    <row r="9" spans="1:10" ht="15.75" thickBot="1" x14ac:dyDescent="0.3">
      <c r="B9" s="55"/>
      <c r="C9" s="56"/>
      <c r="D9" s="57"/>
      <c r="E9" s="23">
        <v>1</v>
      </c>
      <c r="F9" s="23">
        <v>2</v>
      </c>
      <c r="G9" s="23" t="s">
        <v>32</v>
      </c>
      <c r="H9" s="23">
        <v>4</v>
      </c>
      <c r="I9" s="22">
        <v>5</v>
      </c>
      <c r="J9" s="21" t="s">
        <v>31</v>
      </c>
    </row>
    <row r="10" spans="1:10" s="2" customFormat="1" x14ac:dyDescent="0.25">
      <c r="A10" s="1"/>
      <c r="B10" s="40" t="s">
        <v>30</v>
      </c>
      <c r="C10" s="41"/>
      <c r="D10" s="42"/>
      <c r="E10" s="20">
        <f t="shared" ref="E10:J10" si="0">SUM(E11,E14,E23,E27,E30,E35)</f>
        <v>453032.15</v>
      </c>
      <c r="F10" s="20">
        <f t="shared" si="0"/>
        <v>7501926.9900000002</v>
      </c>
      <c r="G10" s="20">
        <f t="shared" si="0"/>
        <v>7954959.1400000006</v>
      </c>
      <c r="H10" s="20">
        <f t="shared" si="0"/>
        <v>7639547.1200000001</v>
      </c>
      <c r="I10" s="20">
        <f t="shared" si="0"/>
        <v>7639547.1200000001</v>
      </c>
      <c r="J10" s="19">
        <f t="shared" si="0"/>
        <v>315412.02000000048</v>
      </c>
    </row>
    <row r="11" spans="1:10" s="2" customFormat="1" x14ac:dyDescent="0.25">
      <c r="A11" s="1"/>
      <c r="B11" s="16"/>
      <c r="C11" s="59" t="s">
        <v>29</v>
      </c>
      <c r="D11" s="60"/>
      <c r="E11" s="18">
        <f t="shared" ref="E11:J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7">
        <f t="shared" si="1"/>
        <v>0</v>
      </c>
    </row>
    <row r="12" spans="1:10" s="2" customFormat="1" x14ac:dyDescent="0.25">
      <c r="A12" s="1"/>
      <c r="B12" s="16"/>
      <c r="C12" s="32"/>
      <c r="D12" s="33" t="s">
        <v>28</v>
      </c>
      <c r="E12" s="15"/>
      <c r="F12" s="13"/>
      <c r="G12" s="14">
        <f>IF(AND(F12&gt;=0,E12&gt;=0),SUM(E12:F12),"-")</f>
        <v>0</v>
      </c>
      <c r="H12" s="13"/>
      <c r="I12" s="13"/>
      <c r="J12" s="12">
        <f>IF(AND(H12&gt;=0,G12&gt;=0),(G12-H12),"-")</f>
        <v>0</v>
      </c>
    </row>
    <row r="13" spans="1:10" s="2" customFormat="1" x14ac:dyDescent="0.25">
      <c r="A13" s="1"/>
      <c r="B13" s="16"/>
      <c r="C13" s="32"/>
      <c r="D13" s="33" t="s">
        <v>27</v>
      </c>
      <c r="E13" s="15"/>
      <c r="F13" s="13"/>
      <c r="G13" s="14">
        <f>IF(AND(F13&gt;=0,E13&gt;=0),SUM(E13:F13),"-")</f>
        <v>0</v>
      </c>
      <c r="H13" s="13"/>
      <c r="I13" s="13"/>
      <c r="J13" s="12">
        <f>IF(AND(H13&gt;=0,G13&gt;=0),(G13-H13),"-")</f>
        <v>0</v>
      </c>
    </row>
    <row r="14" spans="1:10" s="2" customFormat="1" x14ac:dyDescent="0.25">
      <c r="A14" s="1"/>
      <c r="B14" s="16"/>
      <c r="C14" s="59" t="s">
        <v>26</v>
      </c>
      <c r="D14" s="60"/>
      <c r="E14" s="18">
        <f t="shared" ref="E14:J14" si="2">SUM(E15:E22)</f>
        <v>453032.15</v>
      </c>
      <c r="F14" s="18">
        <f t="shared" si="2"/>
        <v>7501926.9900000002</v>
      </c>
      <c r="G14" s="18">
        <f t="shared" si="2"/>
        <v>7954959.1400000006</v>
      </c>
      <c r="H14" s="18">
        <f t="shared" si="2"/>
        <v>7639547.1200000001</v>
      </c>
      <c r="I14" s="18">
        <f t="shared" si="2"/>
        <v>7639547.1200000001</v>
      </c>
      <c r="J14" s="17">
        <f t="shared" si="2"/>
        <v>315412.02000000048</v>
      </c>
    </row>
    <row r="15" spans="1:10" s="2" customFormat="1" x14ac:dyDescent="0.25">
      <c r="A15" s="1"/>
      <c r="B15" s="16"/>
      <c r="C15" s="32"/>
      <c r="D15" s="33" t="s">
        <v>25</v>
      </c>
      <c r="E15" s="15">
        <v>453032.15</v>
      </c>
      <c r="F15" s="13">
        <v>7501926.9900000002</v>
      </c>
      <c r="G15" s="14">
        <f>+E15+F15</f>
        <v>7954959.1400000006</v>
      </c>
      <c r="H15" s="13">
        <v>7639547.1200000001</v>
      </c>
      <c r="I15" s="13">
        <v>7639547.1200000001</v>
      </c>
      <c r="J15" s="12">
        <f t="shared" ref="J15:J22" si="3">IF(AND(H15&gt;=0,G15&gt;=0),(G15-H15),"-")</f>
        <v>315412.02000000048</v>
      </c>
    </row>
    <row r="16" spans="1:10" s="2" customFormat="1" x14ac:dyDescent="0.25">
      <c r="A16" s="1"/>
      <c r="B16" s="16"/>
      <c r="C16" s="32"/>
      <c r="D16" s="33" t="s">
        <v>24</v>
      </c>
      <c r="E16" s="15"/>
      <c r="F16" s="13"/>
      <c r="G16" s="14">
        <f t="shared" ref="G16:G22" si="4">IF(AND(F16&gt;=0,E16&gt;=0),SUM(E16:F16),"-")</f>
        <v>0</v>
      </c>
      <c r="H16" s="13"/>
      <c r="I16" s="13"/>
      <c r="J16" s="12">
        <f t="shared" si="3"/>
        <v>0</v>
      </c>
    </row>
    <row r="17" spans="1:10" s="2" customFormat="1" x14ac:dyDescent="0.25">
      <c r="A17" s="1"/>
      <c r="B17" s="16"/>
      <c r="C17" s="32"/>
      <c r="D17" s="33" t="s">
        <v>23</v>
      </c>
      <c r="E17" s="15"/>
      <c r="F17" s="13"/>
      <c r="G17" s="14">
        <f t="shared" si="4"/>
        <v>0</v>
      </c>
      <c r="H17" s="13"/>
      <c r="I17" s="13"/>
      <c r="J17" s="12">
        <f t="shared" si="3"/>
        <v>0</v>
      </c>
    </row>
    <row r="18" spans="1:10" s="2" customFormat="1" x14ac:dyDescent="0.25">
      <c r="A18" s="1"/>
      <c r="B18" s="16"/>
      <c r="C18" s="32"/>
      <c r="D18" s="33" t="s">
        <v>22</v>
      </c>
      <c r="E18" s="15"/>
      <c r="F18" s="13"/>
      <c r="G18" s="14">
        <f t="shared" si="4"/>
        <v>0</v>
      </c>
      <c r="H18" s="13"/>
      <c r="I18" s="13"/>
      <c r="J18" s="12">
        <f t="shared" si="3"/>
        <v>0</v>
      </c>
    </row>
    <row r="19" spans="1:10" s="2" customFormat="1" x14ac:dyDescent="0.25">
      <c r="A19" s="1"/>
      <c r="B19" s="16"/>
      <c r="C19" s="32"/>
      <c r="D19" s="33" t="s">
        <v>21</v>
      </c>
      <c r="E19" s="15"/>
      <c r="F19" s="13"/>
      <c r="G19" s="14">
        <f t="shared" si="4"/>
        <v>0</v>
      </c>
      <c r="H19" s="13"/>
      <c r="I19" s="13"/>
      <c r="J19" s="12">
        <f t="shared" si="3"/>
        <v>0</v>
      </c>
    </row>
    <row r="20" spans="1:10" s="2" customFormat="1" ht="24" x14ac:dyDescent="0.25">
      <c r="A20" s="1"/>
      <c r="B20" s="16"/>
      <c r="C20" s="32"/>
      <c r="D20" s="33" t="s">
        <v>20</v>
      </c>
      <c r="E20" s="15"/>
      <c r="F20" s="13"/>
      <c r="G20" s="14">
        <f t="shared" si="4"/>
        <v>0</v>
      </c>
      <c r="H20" s="13"/>
      <c r="I20" s="13"/>
      <c r="J20" s="12">
        <f t="shared" si="3"/>
        <v>0</v>
      </c>
    </row>
    <row r="21" spans="1:10" s="2" customFormat="1" x14ac:dyDescent="0.25">
      <c r="A21" s="1"/>
      <c r="B21" s="16"/>
      <c r="C21" s="32"/>
      <c r="D21" s="33" t="s">
        <v>19</v>
      </c>
      <c r="E21" s="15"/>
      <c r="F21" s="13"/>
      <c r="G21" s="14">
        <f t="shared" si="4"/>
        <v>0</v>
      </c>
      <c r="H21" s="13"/>
      <c r="I21" s="13"/>
      <c r="J21" s="12">
        <f t="shared" si="3"/>
        <v>0</v>
      </c>
    </row>
    <row r="22" spans="1:10" s="2" customFormat="1" x14ac:dyDescent="0.25">
      <c r="A22" s="1"/>
      <c r="B22" s="16"/>
      <c r="C22" s="32"/>
      <c r="D22" s="33" t="s">
        <v>18</v>
      </c>
      <c r="E22" s="15"/>
      <c r="F22" s="13"/>
      <c r="G22" s="14">
        <f t="shared" si="4"/>
        <v>0</v>
      </c>
      <c r="H22" s="13"/>
      <c r="I22" s="13"/>
      <c r="J22" s="12">
        <f t="shared" si="3"/>
        <v>0</v>
      </c>
    </row>
    <row r="23" spans="1:10" s="2" customFormat="1" x14ac:dyDescent="0.25">
      <c r="A23" s="1"/>
      <c r="B23" s="16"/>
      <c r="C23" s="59" t="s">
        <v>17</v>
      </c>
      <c r="D23" s="60"/>
      <c r="E23" s="18">
        <f t="shared" ref="E23:J23" si="5">SUM(E24:E26)</f>
        <v>0</v>
      </c>
      <c r="F23" s="18">
        <f t="shared" si="5"/>
        <v>0</v>
      </c>
      <c r="G23" s="18">
        <f t="shared" si="5"/>
        <v>0</v>
      </c>
      <c r="H23" s="18">
        <f t="shared" si="5"/>
        <v>0</v>
      </c>
      <c r="I23" s="18">
        <f t="shared" si="5"/>
        <v>0</v>
      </c>
      <c r="J23" s="17">
        <f t="shared" si="5"/>
        <v>0</v>
      </c>
    </row>
    <row r="24" spans="1:10" s="2" customFormat="1" ht="24" x14ac:dyDescent="0.25">
      <c r="A24" s="1"/>
      <c r="B24" s="16"/>
      <c r="C24" s="32"/>
      <c r="D24" s="33" t="s">
        <v>16</v>
      </c>
      <c r="E24" s="15"/>
      <c r="F24" s="13"/>
      <c r="G24" s="14">
        <f>IF(AND(F24&gt;=0,E24&gt;=0),SUM(E24:F24),"-")</f>
        <v>0</v>
      </c>
      <c r="H24" s="13"/>
      <c r="I24" s="13"/>
      <c r="J24" s="12">
        <f>IF(AND(H24&gt;=0,G24&gt;=0),(G24-H24),"-")</f>
        <v>0</v>
      </c>
    </row>
    <row r="25" spans="1:10" s="2" customFormat="1" x14ac:dyDescent="0.25">
      <c r="A25" s="1"/>
      <c r="B25" s="16"/>
      <c r="C25" s="32"/>
      <c r="D25" s="33" t="s">
        <v>15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14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59" t="s">
        <v>13</v>
      </c>
      <c r="D27" s="60"/>
      <c r="E27" s="18">
        <f t="shared" ref="E27:J27" si="6">SUM(E28:E29)</f>
        <v>0</v>
      </c>
      <c r="F27" s="18">
        <f t="shared" si="6"/>
        <v>0</v>
      </c>
      <c r="G27" s="18">
        <f t="shared" si="6"/>
        <v>0</v>
      </c>
      <c r="H27" s="18">
        <f t="shared" si="6"/>
        <v>0</v>
      </c>
      <c r="I27" s="18">
        <f t="shared" si="6"/>
        <v>0</v>
      </c>
      <c r="J27" s="17">
        <f t="shared" si="6"/>
        <v>0</v>
      </c>
    </row>
    <row r="28" spans="1:10" s="2" customFormat="1" x14ac:dyDescent="0.25">
      <c r="A28" s="1"/>
      <c r="B28" s="16"/>
      <c r="C28" s="32"/>
      <c r="D28" s="33" t="s">
        <v>12</v>
      </c>
      <c r="E28" s="15"/>
      <c r="F28" s="13"/>
      <c r="G28" s="14">
        <f>IF(AND(F28&gt;=0,E28&gt;=0),SUM(E28:F28),"-")</f>
        <v>0</v>
      </c>
      <c r="H28" s="13"/>
      <c r="I28" s="13"/>
      <c r="J28" s="12">
        <f>IF(AND(H28&gt;=0,G28&gt;=0),(G28-H28),"-")</f>
        <v>0</v>
      </c>
    </row>
    <row r="29" spans="1:10" s="2" customFormat="1" x14ac:dyDescent="0.25">
      <c r="A29" s="1"/>
      <c r="B29" s="16"/>
      <c r="C29" s="32"/>
      <c r="D29" s="33" t="s">
        <v>11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59" t="s">
        <v>10</v>
      </c>
      <c r="D30" s="60"/>
      <c r="E30" s="18">
        <f t="shared" ref="E30:J30" si="7">SUM(E31:E34)</f>
        <v>0</v>
      </c>
      <c r="F30" s="18">
        <f t="shared" si="7"/>
        <v>0</v>
      </c>
      <c r="G30" s="18">
        <f t="shared" si="7"/>
        <v>0</v>
      </c>
      <c r="H30" s="18">
        <f t="shared" si="7"/>
        <v>0</v>
      </c>
      <c r="I30" s="18">
        <f t="shared" si="7"/>
        <v>0</v>
      </c>
      <c r="J30" s="17">
        <f t="shared" si="7"/>
        <v>0</v>
      </c>
    </row>
    <row r="31" spans="1:10" s="2" customFormat="1" x14ac:dyDescent="0.25">
      <c r="A31" s="1"/>
      <c r="B31" s="16"/>
      <c r="C31" s="32"/>
      <c r="D31" s="33" t="s">
        <v>9</v>
      </c>
      <c r="E31" s="15"/>
      <c r="F31" s="13"/>
      <c r="G31" s="14">
        <f>IF(AND(F31&gt;=0,E31&gt;=0),SUM(E31:F31),"-")</f>
        <v>0</v>
      </c>
      <c r="H31" s="13"/>
      <c r="I31" s="13"/>
      <c r="J31" s="12">
        <f>IF(AND(H31&gt;=0,G31&gt;=0),(G31-H31),"-")</f>
        <v>0</v>
      </c>
    </row>
    <row r="32" spans="1:10" s="2" customFormat="1" x14ac:dyDescent="0.25">
      <c r="A32" s="1"/>
      <c r="B32" s="16"/>
      <c r="C32" s="32"/>
      <c r="D32" s="33" t="s">
        <v>8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7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ht="24" x14ac:dyDescent="0.25">
      <c r="A34" s="1"/>
      <c r="B34" s="16"/>
      <c r="C34" s="32"/>
      <c r="D34" s="33" t="s">
        <v>6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x14ac:dyDescent="0.25">
      <c r="A35" s="1"/>
      <c r="B35" s="16"/>
      <c r="C35" s="59" t="s">
        <v>5</v>
      </c>
      <c r="D35" s="60"/>
      <c r="E35" s="18">
        <f t="shared" ref="E35:J35" si="8">SUM(E36)</f>
        <v>0</v>
      </c>
      <c r="F35" s="18">
        <f t="shared" si="8"/>
        <v>0</v>
      </c>
      <c r="G35" s="18">
        <f t="shared" si="8"/>
        <v>0</v>
      </c>
      <c r="H35" s="18">
        <f t="shared" si="8"/>
        <v>0</v>
      </c>
      <c r="I35" s="18">
        <f t="shared" si="8"/>
        <v>0</v>
      </c>
      <c r="J35" s="17">
        <f t="shared" si="8"/>
        <v>0</v>
      </c>
    </row>
    <row r="36" spans="1:15" s="2" customFormat="1" x14ac:dyDescent="0.25">
      <c r="A36" s="1"/>
      <c r="B36" s="16"/>
      <c r="C36" s="32"/>
      <c r="D36" s="33" t="s">
        <v>4</v>
      </c>
      <c r="E36" s="15"/>
      <c r="F36" s="13"/>
      <c r="G36" s="14">
        <f>IF(AND(F36&gt;=0,E36&gt;=0),SUM(E36:F36),"-")</f>
        <v>0</v>
      </c>
      <c r="H36" s="13"/>
      <c r="I36" s="13"/>
      <c r="J36" s="12">
        <f>IF(AND(H36&gt;=0,G36&gt;=0),(G36-H36),"-")</f>
        <v>0</v>
      </c>
    </row>
    <row r="37" spans="1:15" s="2" customFormat="1" x14ac:dyDescent="0.25">
      <c r="A37" s="1"/>
      <c r="B37" s="40" t="s">
        <v>3</v>
      </c>
      <c r="C37" s="41"/>
      <c r="D37" s="42"/>
      <c r="E37" s="15">
        <v>0</v>
      </c>
      <c r="F37" s="13">
        <v>0</v>
      </c>
      <c r="G37" s="14">
        <v>0</v>
      </c>
      <c r="H37" s="13">
        <v>0</v>
      </c>
      <c r="I37" s="13">
        <v>0</v>
      </c>
      <c r="J37" s="12">
        <f>IF(AND(H37&gt;=0,G37&gt;=0),(G37-H37),"-")</f>
        <v>0</v>
      </c>
    </row>
    <row r="38" spans="1:15" s="2" customFormat="1" x14ac:dyDescent="0.25">
      <c r="A38" s="1"/>
      <c r="B38" s="40" t="s">
        <v>2</v>
      </c>
      <c r="C38" s="41"/>
      <c r="D38" s="42"/>
      <c r="E38" s="15"/>
      <c r="F38" s="13"/>
      <c r="G38" s="14">
        <f>IF(AND(F38&gt;=0,E38&gt;=0),SUM(E38:F38),"-")</f>
        <v>0</v>
      </c>
      <c r="H38" s="13"/>
      <c r="I38" s="13"/>
      <c r="J38" s="12">
        <f>IF(AND(H38&gt;=0,G38&gt;=0),(G38-H38),"-")</f>
        <v>0</v>
      </c>
    </row>
    <row r="39" spans="1:15" s="2" customFormat="1" x14ac:dyDescent="0.25">
      <c r="A39" s="1"/>
      <c r="B39" s="40" t="s">
        <v>1</v>
      </c>
      <c r="C39" s="41"/>
      <c r="D39" s="42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11"/>
      <c r="C40" s="10"/>
      <c r="D40" s="9"/>
      <c r="E40" s="8"/>
      <c r="F40" s="7"/>
      <c r="G40" s="7"/>
      <c r="H40" s="7"/>
      <c r="I40" s="7"/>
      <c r="J40" s="6"/>
    </row>
    <row r="41" spans="1:15" s="2" customFormat="1" ht="15.75" thickBot="1" x14ac:dyDescent="0.3">
      <c r="A41" s="1"/>
      <c r="B41" s="5"/>
      <c r="C41" s="61" t="s">
        <v>0</v>
      </c>
      <c r="D41" s="62"/>
      <c r="E41" s="4">
        <f t="shared" ref="E41:J41" si="9">SUM(E10,E37,E38,E39)</f>
        <v>453032.15</v>
      </c>
      <c r="F41" s="4">
        <f t="shared" si="9"/>
        <v>7501926.9900000002</v>
      </c>
      <c r="G41" s="4">
        <f t="shared" si="9"/>
        <v>7954959.1400000006</v>
      </c>
      <c r="H41" s="4">
        <f t="shared" si="9"/>
        <v>7639547.1200000001</v>
      </c>
      <c r="I41" s="4">
        <f t="shared" si="9"/>
        <v>7639547.1200000001</v>
      </c>
      <c r="J41" s="3">
        <f t="shared" si="9"/>
        <v>315412.02000000048</v>
      </c>
    </row>
    <row r="42" spans="1:15" x14ac:dyDescent="0.25">
      <c r="B42" s="2"/>
      <c r="K42" s="2"/>
      <c r="L42" s="2"/>
      <c r="M42" s="2"/>
      <c r="N42" s="2"/>
      <c r="O42" s="2"/>
    </row>
    <row r="43" spans="1:15" x14ac:dyDescent="0.25">
      <c r="K43" s="2"/>
      <c r="L43" s="2"/>
      <c r="M43" s="2"/>
      <c r="N43" s="2"/>
      <c r="O43" s="2"/>
    </row>
    <row r="46" spans="1:15" x14ac:dyDescent="0.25">
      <c r="D46" s="39"/>
      <c r="G46" s="39"/>
      <c r="H46" s="39"/>
      <c r="I46" s="39"/>
    </row>
    <row r="47" spans="1:15" x14ac:dyDescent="0.25">
      <c r="D47" s="38"/>
      <c r="E47" s="37"/>
      <c r="F47" s="37"/>
      <c r="G47" s="63"/>
      <c r="H47" s="63"/>
      <c r="I47" s="63"/>
    </row>
    <row r="48" spans="1:15" x14ac:dyDescent="0.25">
      <c r="D48" s="37"/>
      <c r="E48" s="37"/>
      <c r="F48" s="37"/>
      <c r="G48" s="58"/>
      <c r="H48" s="58"/>
      <c r="I48" s="58"/>
    </row>
  </sheetData>
  <mergeCells count="18">
    <mergeCell ref="G48:I48"/>
    <mergeCell ref="C11:D11"/>
    <mergeCell ref="C14:D14"/>
    <mergeCell ref="C23:D23"/>
    <mergeCell ref="C27:D27"/>
    <mergeCell ref="C30:D30"/>
    <mergeCell ref="C35:D35"/>
    <mergeCell ref="B37:D37"/>
    <mergeCell ref="B38:D38"/>
    <mergeCell ref="B39:D39"/>
    <mergeCell ref="C41:D41"/>
    <mergeCell ref="G47:I47"/>
    <mergeCell ref="B10:D10"/>
    <mergeCell ref="B2:J2"/>
    <mergeCell ref="B3:J3"/>
    <mergeCell ref="B4:J4"/>
    <mergeCell ref="B5:J5"/>
    <mergeCell ref="B8:D9"/>
  </mergeCells>
  <printOptions horizontalCentered="1"/>
  <pageMargins left="0.78740157480314965" right="0.19685039370078741" top="0.55118110236220474" bottom="0.55118110236220474" header="0.31496062992125984" footer="0.31496062992125984"/>
  <pageSetup scale="6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2:O49"/>
  <sheetViews>
    <sheetView tabSelected="1" zoomScaleNormal="100" workbookViewId="0"/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3" t="s">
        <v>39</v>
      </c>
      <c r="C2" s="44"/>
      <c r="D2" s="44"/>
      <c r="E2" s="44"/>
      <c r="F2" s="44"/>
      <c r="G2" s="44"/>
      <c r="H2" s="44"/>
      <c r="I2" s="44"/>
      <c r="J2" s="45"/>
    </row>
    <row r="3" spans="1:10" x14ac:dyDescent="0.25">
      <c r="B3" s="46"/>
      <c r="C3" s="47"/>
      <c r="D3" s="47"/>
      <c r="E3" s="47"/>
      <c r="F3" s="47"/>
      <c r="G3" s="47"/>
      <c r="H3" s="47"/>
      <c r="I3" s="47"/>
      <c r="J3" s="48"/>
    </row>
    <row r="4" spans="1:10" x14ac:dyDescent="0.25">
      <c r="B4" s="49" t="s">
        <v>41</v>
      </c>
      <c r="C4" s="50"/>
      <c r="D4" s="50"/>
      <c r="E4" s="50"/>
      <c r="F4" s="50"/>
      <c r="G4" s="50"/>
      <c r="H4" s="50"/>
      <c r="I4" s="50"/>
      <c r="J4" s="51"/>
    </row>
    <row r="5" spans="1:10" x14ac:dyDescent="0.25">
      <c r="B5" s="49" t="str">
        <f>+'3.1 GTO X CAT PROG'!B5:J5</f>
        <v>Del 01 de Enero al 31 de Julio de 2021</v>
      </c>
      <c r="C5" s="50"/>
      <c r="D5" s="50"/>
      <c r="E5" s="50"/>
      <c r="F5" s="50"/>
      <c r="G5" s="50"/>
      <c r="H5" s="50"/>
      <c r="I5" s="50"/>
      <c r="J5" s="51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2" t="s">
        <v>42</v>
      </c>
      <c r="C8" s="53"/>
      <c r="D8" s="54"/>
      <c r="E8" s="28" t="s">
        <v>37</v>
      </c>
      <c r="F8" s="27" t="s">
        <v>36</v>
      </c>
      <c r="G8" s="26" t="s">
        <v>35</v>
      </c>
      <c r="H8" s="26" t="s">
        <v>34</v>
      </c>
      <c r="I8" s="25" t="s">
        <v>33</v>
      </c>
      <c r="J8" s="24"/>
    </row>
    <row r="9" spans="1:10" ht="15.75" thickBot="1" x14ac:dyDescent="0.3">
      <c r="B9" s="55"/>
      <c r="C9" s="56"/>
      <c r="D9" s="57"/>
      <c r="E9" s="23">
        <v>1</v>
      </c>
      <c r="F9" s="23">
        <v>2</v>
      </c>
      <c r="G9" s="23" t="s">
        <v>32</v>
      </c>
      <c r="H9" s="23">
        <v>4</v>
      </c>
      <c r="I9" s="22">
        <v>5</v>
      </c>
      <c r="J9" s="21" t="s">
        <v>31</v>
      </c>
    </row>
    <row r="10" spans="1:10" s="2" customFormat="1" x14ac:dyDescent="0.25">
      <c r="A10" s="1"/>
      <c r="B10" s="40" t="s">
        <v>30</v>
      </c>
      <c r="C10" s="41"/>
      <c r="D10" s="42"/>
      <c r="E10" s="20">
        <f t="shared" ref="E10:J10" si="0">SUM(E11,E14,E24,E28,E31,E36)</f>
        <v>453032.15</v>
      </c>
      <c r="F10" s="20">
        <f t="shared" si="0"/>
        <v>7501926.9900000002</v>
      </c>
      <c r="G10" s="20">
        <f t="shared" si="0"/>
        <v>7954959.1400000006</v>
      </c>
      <c r="H10" s="20">
        <f t="shared" si="0"/>
        <v>7639547.1200000001</v>
      </c>
      <c r="I10" s="20">
        <f t="shared" si="0"/>
        <v>7639547.1200000001</v>
      </c>
      <c r="J10" s="19">
        <f t="shared" si="0"/>
        <v>315412.02000000048</v>
      </c>
    </row>
    <row r="11" spans="1:10" s="2" customFormat="1" x14ac:dyDescent="0.25">
      <c r="A11" s="1"/>
      <c r="B11" s="16"/>
      <c r="C11" s="59" t="s">
        <v>29</v>
      </c>
      <c r="D11" s="60"/>
      <c r="E11" s="18">
        <f t="shared" ref="E11:I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2">
        <f t="shared" ref="J11:J13" si="2">+G11-H11</f>
        <v>0</v>
      </c>
    </row>
    <row r="12" spans="1:10" s="2" customFormat="1" x14ac:dyDescent="0.25">
      <c r="A12" s="1"/>
      <c r="B12" s="16"/>
      <c r="C12" s="32"/>
      <c r="D12" s="33" t="s">
        <v>28</v>
      </c>
      <c r="E12" s="15"/>
      <c r="F12" s="13"/>
      <c r="G12" s="14">
        <f>IF(AND(F12&gt;=0,E12&gt;=0),SUM(E12:F12),"-")</f>
        <v>0</v>
      </c>
      <c r="H12" s="13"/>
      <c r="I12" s="13"/>
      <c r="J12" s="12">
        <f t="shared" si="2"/>
        <v>0</v>
      </c>
    </row>
    <row r="13" spans="1:10" s="2" customFormat="1" x14ac:dyDescent="0.25">
      <c r="A13" s="1"/>
      <c r="B13" s="16"/>
      <c r="C13" s="32"/>
      <c r="D13" s="33" t="s">
        <v>27</v>
      </c>
      <c r="E13" s="15"/>
      <c r="F13" s="13"/>
      <c r="G13" s="14">
        <f>IF(AND(F13&gt;=0,E13&gt;=0),SUM(E13:F13),"-")</f>
        <v>0</v>
      </c>
      <c r="H13" s="13"/>
      <c r="I13" s="13"/>
      <c r="J13" s="12">
        <f t="shared" si="2"/>
        <v>0</v>
      </c>
    </row>
    <row r="14" spans="1:10" s="2" customFormat="1" x14ac:dyDescent="0.25">
      <c r="A14" s="1"/>
      <c r="B14" s="16"/>
      <c r="C14" s="59" t="s">
        <v>26</v>
      </c>
      <c r="D14" s="60"/>
      <c r="E14" s="18">
        <f t="shared" ref="E14:J14" si="3">+E15</f>
        <v>453032.15</v>
      </c>
      <c r="F14" s="18">
        <f t="shared" si="3"/>
        <v>7501926.9900000002</v>
      </c>
      <c r="G14" s="18">
        <f t="shared" si="3"/>
        <v>7954959.1400000006</v>
      </c>
      <c r="H14" s="18">
        <f t="shared" si="3"/>
        <v>7639547.1200000001</v>
      </c>
      <c r="I14" s="18">
        <f t="shared" si="3"/>
        <v>7639547.1200000001</v>
      </c>
      <c r="J14" s="17">
        <f t="shared" si="3"/>
        <v>315412.02000000048</v>
      </c>
    </row>
    <row r="15" spans="1:10" s="2" customFormat="1" x14ac:dyDescent="0.25">
      <c r="A15" s="1"/>
      <c r="B15" s="16"/>
      <c r="C15" s="32"/>
      <c r="D15" s="33" t="s">
        <v>25</v>
      </c>
      <c r="E15" s="15">
        <f>+E16</f>
        <v>453032.15</v>
      </c>
      <c r="F15" s="13">
        <f>+F16</f>
        <v>7501926.9900000002</v>
      </c>
      <c r="G15" s="14">
        <f>+E15+F15</f>
        <v>7954959.1400000006</v>
      </c>
      <c r="H15" s="13">
        <f>+H16</f>
        <v>7639547.1200000001</v>
      </c>
      <c r="I15" s="13">
        <f>+I16</f>
        <v>7639547.1200000001</v>
      </c>
      <c r="J15" s="12">
        <f>+G15-H15</f>
        <v>315412.02000000048</v>
      </c>
    </row>
    <row r="16" spans="1:10" s="2" customFormat="1" x14ac:dyDescent="0.25">
      <c r="A16" s="1"/>
      <c r="B16" s="16"/>
      <c r="C16" s="32"/>
      <c r="D16" s="33" t="s">
        <v>40</v>
      </c>
      <c r="E16" s="15">
        <f>+'3.1 GTO X CAT PROG'!E15</f>
        <v>453032.15</v>
      </c>
      <c r="F16" s="13">
        <f>+'3.1 GTO X CAT PROG'!F15</f>
        <v>7501926.9900000002</v>
      </c>
      <c r="G16" s="14">
        <f>+E16+F16</f>
        <v>7954959.1400000006</v>
      </c>
      <c r="H16" s="13">
        <f>+'3.1 GTO X CAT PROG'!H15</f>
        <v>7639547.1200000001</v>
      </c>
      <c r="I16" s="13">
        <f>+'3.1 GTO X CAT PROG'!I15</f>
        <v>7639547.1200000001</v>
      </c>
      <c r="J16" s="12">
        <f>+G16-H16</f>
        <v>315412.02000000048</v>
      </c>
    </row>
    <row r="17" spans="1:10" s="2" customFormat="1" x14ac:dyDescent="0.25">
      <c r="A17" s="1"/>
      <c r="B17" s="16"/>
      <c r="C17" s="32"/>
      <c r="D17" s="33" t="s">
        <v>24</v>
      </c>
      <c r="E17" s="15"/>
      <c r="F17" s="13"/>
      <c r="G17" s="14">
        <f t="shared" ref="G17:G23" si="4">IF(AND(F17&gt;=0,E17&gt;=0),SUM(E17:F17),"-")</f>
        <v>0</v>
      </c>
      <c r="H17" s="13"/>
      <c r="I17" s="13"/>
      <c r="J17" s="12">
        <f t="shared" ref="J17:J23" si="5">IF(AND(H17&gt;=0,G17&gt;=0),(G17-H17),"-")</f>
        <v>0</v>
      </c>
    </row>
    <row r="18" spans="1:10" s="2" customFormat="1" x14ac:dyDescent="0.25">
      <c r="A18" s="1"/>
      <c r="B18" s="16"/>
      <c r="C18" s="32"/>
      <c r="D18" s="33" t="s">
        <v>23</v>
      </c>
      <c r="E18" s="15"/>
      <c r="F18" s="13"/>
      <c r="G18" s="14">
        <f t="shared" si="4"/>
        <v>0</v>
      </c>
      <c r="H18" s="13"/>
      <c r="I18" s="13"/>
      <c r="J18" s="12">
        <f t="shared" si="5"/>
        <v>0</v>
      </c>
    </row>
    <row r="19" spans="1:10" s="2" customFormat="1" x14ac:dyDescent="0.25">
      <c r="A19" s="1"/>
      <c r="B19" s="16"/>
      <c r="C19" s="32"/>
      <c r="D19" s="33" t="s">
        <v>22</v>
      </c>
      <c r="E19" s="15"/>
      <c r="F19" s="13"/>
      <c r="G19" s="14">
        <f t="shared" si="4"/>
        <v>0</v>
      </c>
      <c r="H19" s="13"/>
      <c r="I19" s="13"/>
      <c r="J19" s="12">
        <f t="shared" si="5"/>
        <v>0</v>
      </c>
    </row>
    <row r="20" spans="1:10" s="2" customFormat="1" x14ac:dyDescent="0.25">
      <c r="A20" s="1"/>
      <c r="B20" s="16"/>
      <c r="C20" s="32"/>
      <c r="D20" s="33" t="s">
        <v>21</v>
      </c>
      <c r="E20" s="15"/>
      <c r="F20" s="13"/>
      <c r="G20" s="14">
        <f t="shared" si="4"/>
        <v>0</v>
      </c>
      <c r="H20" s="13"/>
      <c r="I20" s="13"/>
      <c r="J20" s="12">
        <f t="shared" si="5"/>
        <v>0</v>
      </c>
    </row>
    <row r="21" spans="1:10" s="2" customFormat="1" ht="24" x14ac:dyDescent="0.25">
      <c r="A21" s="1"/>
      <c r="B21" s="16"/>
      <c r="C21" s="32"/>
      <c r="D21" s="33" t="s">
        <v>20</v>
      </c>
      <c r="E21" s="15"/>
      <c r="F21" s="13"/>
      <c r="G21" s="14">
        <f t="shared" si="4"/>
        <v>0</v>
      </c>
      <c r="H21" s="13"/>
      <c r="I21" s="13"/>
      <c r="J21" s="12">
        <f t="shared" si="5"/>
        <v>0</v>
      </c>
    </row>
    <row r="22" spans="1:10" s="2" customFormat="1" x14ac:dyDescent="0.25">
      <c r="A22" s="1"/>
      <c r="B22" s="16"/>
      <c r="C22" s="32"/>
      <c r="D22" s="33" t="s">
        <v>19</v>
      </c>
      <c r="E22" s="15"/>
      <c r="F22" s="13"/>
      <c r="G22" s="14">
        <f t="shared" si="4"/>
        <v>0</v>
      </c>
      <c r="H22" s="13"/>
      <c r="I22" s="13"/>
      <c r="J22" s="12">
        <f t="shared" si="5"/>
        <v>0</v>
      </c>
    </row>
    <row r="23" spans="1:10" s="2" customFormat="1" x14ac:dyDescent="0.25">
      <c r="A23" s="1"/>
      <c r="B23" s="16"/>
      <c r="C23" s="32"/>
      <c r="D23" s="33" t="s">
        <v>18</v>
      </c>
      <c r="E23" s="15"/>
      <c r="F23" s="13"/>
      <c r="G23" s="14">
        <f t="shared" si="4"/>
        <v>0</v>
      </c>
      <c r="H23" s="13"/>
      <c r="I23" s="13"/>
      <c r="J23" s="12">
        <f t="shared" si="5"/>
        <v>0</v>
      </c>
    </row>
    <row r="24" spans="1:10" s="2" customFormat="1" x14ac:dyDescent="0.25">
      <c r="A24" s="1"/>
      <c r="B24" s="16"/>
      <c r="C24" s="59" t="s">
        <v>17</v>
      </c>
      <c r="D24" s="60"/>
      <c r="E24" s="18">
        <f t="shared" ref="E24:J24" si="6">SUM(E25:E27)</f>
        <v>0</v>
      </c>
      <c r="F24" s="18">
        <f t="shared" si="6"/>
        <v>0</v>
      </c>
      <c r="G24" s="18">
        <f t="shared" si="6"/>
        <v>0</v>
      </c>
      <c r="H24" s="18">
        <f t="shared" si="6"/>
        <v>0</v>
      </c>
      <c r="I24" s="18">
        <f t="shared" si="6"/>
        <v>0</v>
      </c>
      <c r="J24" s="17">
        <f t="shared" si="6"/>
        <v>0</v>
      </c>
    </row>
    <row r="25" spans="1:10" s="2" customFormat="1" ht="24" x14ac:dyDescent="0.25">
      <c r="A25" s="1"/>
      <c r="B25" s="16"/>
      <c r="C25" s="32"/>
      <c r="D25" s="33" t="s">
        <v>16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15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32"/>
      <c r="D27" s="33" t="s">
        <v>14</v>
      </c>
      <c r="E27" s="15"/>
      <c r="F27" s="13"/>
      <c r="G27" s="14">
        <f>IF(AND(F27&gt;=0,E27&gt;=0),SUM(E27:F27),"-")</f>
        <v>0</v>
      </c>
      <c r="H27" s="13"/>
      <c r="I27" s="13"/>
      <c r="J27" s="12">
        <f>IF(AND(H27&gt;=0,G27&gt;=0),(G27-H27),"-")</f>
        <v>0</v>
      </c>
    </row>
    <row r="28" spans="1:10" s="2" customFormat="1" x14ac:dyDescent="0.25">
      <c r="A28" s="1"/>
      <c r="B28" s="16"/>
      <c r="C28" s="59" t="s">
        <v>13</v>
      </c>
      <c r="D28" s="60"/>
      <c r="E28" s="18">
        <f t="shared" ref="E28:J28" si="7">SUM(E29:E30)</f>
        <v>0</v>
      </c>
      <c r="F28" s="18">
        <f t="shared" si="7"/>
        <v>0</v>
      </c>
      <c r="G28" s="18">
        <f t="shared" si="7"/>
        <v>0</v>
      </c>
      <c r="H28" s="18">
        <f t="shared" si="7"/>
        <v>0</v>
      </c>
      <c r="I28" s="18">
        <f t="shared" si="7"/>
        <v>0</v>
      </c>
      <c r="J28" s="17">
        <f t="shared" si="7"/>
        <v>0</v>
      </c>
    </row>
    <row r="29" spans="1:10" s="2" customFormat="1" x14ac:dyDescent="0.25">
      <c r="A29" s="1"/>
      <c r="B29" s="16"/>
      <c r="C29" s="32"/>
      <c r="D29" s="33" t="s">
        <v>12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32"/>
      <c r="D30" s="33" t="s">
        <v>11</v>
      </c>
      <c r="E30" s="15"/>
      <c r="F30" s="13"/>
      <c r="G30" s="14">
        <f>IF(AND(F30&gt;=0,E30&gt;=0),SUM(E30:F30),"-")</f>
        <v>0</v>
      </c>
      <c r="H30" s="13"/>
      <c r="I30" s="13"/>
      <c r="J30" s="12">
        <f>IF(AND(H30&gt;=0,G30&gt;=0),(G30-H30),"-")</f>
        <v>0</v>
      </c>
    </row>
    <row r="31" spans="1:10" s="2" customFormat="1" x14ac:dyDescent="0.25">
      <c r="A31" s="1"/>
      <c r="B31" s="16"/>
      <c r="C31" s="59" t="s">
        <v>10</v>
      </c>
      <c r="D31" s="60"/>
      <c r="E31" s="18">
        <f t="shared" ref="E31:J31" si="8">SUM(E32:E35)</f>
        <v>0</v>
      </c>
      <c r="F31" s="18">
        <f t="shared" si="8"/>
        <v>0</v>
      </c>
      <c r="G31" s="18">
        <f t="shared" si="8"/>
        <v>0</v>
      </c>
      <c r="H31" s="18">
        <f t="shared" si="8"/>
        <v>0</v>
      </c>
      <c r="I31" s="18">
        <f t="shared" si="8"/>
        <v>0</v>
      </c>
      <c r="J31" s="17">
        <f t="shared" si="8"/>
        <v>0</v>
      </c>
    </row>
    <row r="32" spans="1:10" s="2" customFormat="1" x14ac:dyDescent="0.25">
      <c r="A32" s="1"/>
      <c r="B32" s="16"/>
      <c r="C32" s="32"/>
      <c r="D32" s="33" t="s">
        <v>9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8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x14ac:dyDescent="0.25">
      <c r="A34" s="1"/>
      <c r="B34" s="16"/>
      <c r="C34" s="32"/>
      <c r="D34" s="33" t="s">
        <v>7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ht="24" x14ac:dyDescent="0.25">
      <c r="A35" s="1"/>
      <c r="B35" s="16"/>
      <c r="C35" s="32"/>
      <c r="D35" s="33" t="s">
        <v>6</v>
      </c>
      <c r="E35" s="15"/>
      <c r="F35" s="13"/>
      <c r="G35" s="14">
        <f>IF(AND(F35&gt;=0,E35&gt;=0),SUM(E35:F35),"-")</f>
        <v>0</v>
      </c>
      <c r="H35" s="13"/>
      <c r="I35" s="13"/>
      <c r="J35" s="12">
        <f>IF(AND(H35&gt;=0,G35&gt;=0),(G35-H35),"-")</f>
        <v>0</v>
      </c>
    </row>
    <row r="36" spans="1:15" s="2" customFormat="1" x14ac:dyDescent="0.25">
      <c r="A36" s="1"/>
      <c r="B36" s="16"/>
      <c r="C36" s="59" t="s">
        <v>5</v>
      </c>
      <c r="D36" s="60"/>
      <c r="E36" s="18">
        <f t="shared" ref="E36:J36" si="9">SUM(E37)</f>
        <v>0</v>
      </c>
      <c r="F36" s="18">
        <f t="shared" si="9"/>
        <v>0</v>
      </c>
      <c r="G36" s="18">
        <f t="shared" si="9"/>
        <v>0</v>
      </c>
      <c r="H36" s="18">
        <f t="shared" si="9"/>
        <v>0</v>
      </c>
      <c r="I36" s="18">
        <f t="shared" si="9"/>
        <v>0</v>
      </c>
      <c r="J36" s="17">
        <f t="shared" si="9"/>
        <v>0</v>
      </c>
    </row>
    <row r="37" spans="1:15" s="2" customFormat="1" x14ac:dyDescent="0.25">
      <c r="A37" s="1"/>
      <c r="B37" s="16"/>
      <c r="C37" s="32"/>
      <c r="D37" s="33" t="s">
        <v>4</v>
      </c>
      <c r="E37" s="15"/>
      <c r="F37" s="13"/>
      <c r="G37" s="14">
        <f>IF(AND(F37&gt;=0,E37&gt;=0),SUM(E37:F37),"-")</f>
        <v>0</v>
      </c>
      <c r="H37" s="13"/>
      <c r="I37" s="13"/>
      <c r="J37" s="12">
        <f>IF(AND(H37&gt;=0,G37&gt;=0),(G37-H37),"-")</f>
        <v>0</v>
      </c>
    </row>
    <row r="38" spans="1:15" s="2" customFormat="1" x14ac:dyDescent="0.25">
      <c r="A38" s="1"/>
      <c r="B38" s="40" t="s">
        <v>3</v>
      </c>
      <c r="C38" s="41"/>
      <c r="D38" s="42"/>
      <c r="E38" s="15">
        <v>0</v>
      </c>
      <c r="F38" s="13">
        <v>0</v>
      </c>
      <c r="G38" s="14">
        <v>0</v>
      </c>
      <c r="H38" s="13">
        <v>0</v>
      </c>
      <c r="I38" s="13">
        <v>0</v>
      </c>
      <c r="J38" s="12">
        <f>IF(AND(H38&gt;=0,G38&gt;=0),(G38-H38),"-")</f>
        <v>0</v>
      </c>
    </row>
    <row r="39" spans="1:15" s="2" customFormat="1" x14ac:dyDescent="0.25">
      <c r="A39" s="1"/>
      <c r="B39" s="40" t="s">
        <v>2</v>
      </c>
      <c r="C39" s="41"/>
      <c r="D39" s="42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40" t="s">
        <v>1</v>
      </c>
      <c r="C40" s="41"/>
      <c r="D40" s="42"/>
      <c r="E40" s="15"/>
      <c r="F40" s="13"/>
      <c r="G40" s="14">
        <f>IF(AND(F40&gt;=0,E40&gt;=0),SUM(E40:F40),"-")</f>
        <v>0</v>
      </c>
      <c r="H40" s="13"/>
      <c r="I40" s="13"/>
      <c r="J40" s="12">
        <f>IF(AND(H40&gt;=0,G40&gt;=0),(G40-H40),"-")</f>
        <v>0</v>
      </c>
    </row>
    <row r="41" spans="1:15" s="2" customFormat="1" x14ac:dyDescent="0.25">
      <c r="A41" s="1"/>
      <c r="B41" s="11"/>
      <c r="C41" s="10"/>
      <c r="D41" s="9"/>
      <c r="E41" s="8"/>
      <c r="F41" s="7"/>
      <c r="G41" s="7"/>
      <c r="H41" s="7"/>
      <c r="I41" s="7"/>
      <c r="J41" s="6"/>
    </row>
    <row r="42" spans="1:15" s="2" customFormat="1" ht="15.75" thickBot="1" x14ac:dyDescent="0.3">
      <c r="A42" s="1"/>
      <c r="B42" s="5"/>
      <c r="C42" s="61" t="s">
        <v>0</v>
      </c>
      <c r="D42" s="62"/>
      <c r="E42" s="4">
        <f t="shared" ref="E42:J42" si="10">SUM(E10,E38,E39,E40)</f>
        <v>453032.15</v>
      </c>
      <c r="F42" s="4">
        <f t="shared" si="10"/>
        <v>7501926.9900000002</v>
      </c>
      <c r="G42" s="4">
        <f t="shared" si="10"/>
        <v>7954959.1400000006</v>
      </c>
      <c r="H42" s="4">
        <f t="shared" si="10"/>
        <v>7639547.1200000001</v>
      </c>
      <c r="I42" s="4">
        <f t="shared" si="10"/>
        <v>7639547.1200000001</v>
      </c>
      <c r="J42" s="3">
        <f t="shared" si="10"/>
        <v>315412.02000000048</v>
      </c>
    </row>
    <row r="43" spans="1:15" x14ac:dyDescent="0.25">
      <c r="K43" s="2"/>
      <c r="L43" s="2"/>
      <c r="M43" s="2"/>
      <c r="N43" s="2"/>
      <c r="O43" s="2"/>
    </row>
    <row r="44" spans="1:15" x14ac:dyDescent="0.25">
      <c r="K44" s="2"/>
      <c r="L44" s="2"/>
      <c r="M44" s="2"/>
      <c r="N44" s="2"/>
      <c r="O44" s="2"/>
    </row>
    <row r="47" spans="1:15" x14ac:dyDescent="0.25">
      <c r="D47" s="39"/>
      <c r="G47" s="39"/>
      <c r="H47" s="39"/>
      <c r="I47" s="39"/>
    </row>
    <row r="48" spans="1:15" x14ac:dyDescent="0.25">
      <c r="D48" s="38"/>
      <c r="E48" s="37"/>
      <c r="F48" s="37"/>
      <c r="G48" s="63"/>
      <c r="H48" s="63"/>
      <c r="I48" s="63"/>
    </row>
    <row r="49" spans="4:9" x14ac:dyDescent="0.25">
      <c r="D49" s="37"/>
      <c r="E49" s="37"/>
      <c r="F49" s="37"/>
      <c r="G49" s="58"/>
      <c r="H49" s="58"/>
      <c r="I49" s="58"/>
    </row>
  </sheetData>
  <mergeCells count="18">
    <mergeCell ref="B10:D10"/>
    <mergeCell ref="B2:J2"/>
    <mergeCell ref="B3:J3"/>
    <mergeCell ref="B4:J4"/>
    <mergeCell ref="B5:J5"/>
    <mergeCell ref="B8:D9"/>
    <mergeCell ref="G49:I49"/>
    <mergeCell ref="C11:D11"/>
    <mergeCell ref="C14:D14"/>
    <mergeCell ref="C24:D24"/>
    <mergeCell ref="C28:D28"/>
    <mergeCell ref="C31:D31"/>
    <mergeCell ref="C36:D36"/>
    <mergeCell ref="B38:D38"/>
    <mergeCell ref="B39:D39"/>
    <mergeCell ref="B40:D40"/>
    <mergeCell ref="C42:D42"/>
    <mergeCell ref="G48:I48"/>
  </mergeCells>
  <printOptions horizontalCentered="1"/>
  <pageMargins left="0.78740157480314965" right="0.19685039370078741" top="0.55118110236220474" bottom="0.55118110236220474" header="0.31496062992125984" footer="0.31496062992125984"/>
  <pageSetup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3.1 GTO X CAT PROG</vt:lpstr>
      <vt:lpstr>3.2 GTO X PROG Y PROY</vt:lpstr>
      <vt:lpstr>'3.1 GTO X CAT PROG'!Área_de_impresión</vt:lpstr>
      <vt:lpstr>'3.2 GTO X PROG Y PROY'!Área_de_impresión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</dc:creator>
  <cp:lastModifiedBy>Hp</cp:lastModifiedBy>
  <cp:lastPrinted>2021-08-10T01:32:58Z</cp:lastPrinted>
  <dcterms:created xsi:type="dcterms:W3CDTF">2015-01-21T16:03:16Z</dcterms:created>
  <dcterms:modified xsi:type="dcterms:W3CDTF">2021-09-02T22:30:42Z</dcterms:modified>
</cp:coreProperties>
</file>