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1\07. JULIO 2021\"/>
    </mc:Choice>
  </mc:AlternateContent>
  <xr:revisionPtr revIDLastSave="0" documentId="13_ncr:1_{8FFF5F79-2D7E-49F7-9A32-614939B67D49}" xr6:coauthVersionLast="47" xr6:coauthVersionMax="47" xr10:uidLastSave="{00000000-0000-0000-0000-000000000000}"/>
  <bookViews>
    <workbookView xWindow="-120" yWindow="-120" windowWidth="20730" windowHeight="11160" tabRatio="940" activeTab="3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</workbook>
</file>

<file path=xl/calcChain.xml><?xml version="1.0" encoding="utf-8"?>
<calcChain xmlns="http://schemas.openxmlformats.org/spreadsheetml/2006/main">
  <c r="H14" i="3" l="1"/>
  <c r="H58" i="4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6" i="4"/>
  <c r="H35" i="4"/>
  <c r="H34" i="4"/>
  <c r="H33" i="4"/>
  <c r="H32" i="4"/>
  <c r="H31" i="4"/>
  <c r="H30" i="4"/>
  <c r="H28" i="4"/>
  <c r="H27" i="4"/>
  <c r="H26" i="4"/>
  <c r="H25" i="4"/>
  <c r="H24" i="4"/>
  <c r="H23" i="4"/>
  <c r="H22" i="4"/>
  <c r="H21" i="4"/>
  <c r="H20" i="4"/>
  <c r="G12" i="4"/>
  <c r="H12" i="4" s="1"/>
  <c r="F33" i="4"/>
  <c r="F25" i="1" l="1"/>
  <c r="H25" i="1"/>
  <c r="J46" i="1"/>
  <c r="I25" i="1" l="1"/>
  <c r="E24" i="1" l="1"/>
  <c r="E25" i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E12" i="2" s="1"/>
  <c r="E28" i="5" s="1"/>
  <c r="E22" i="5" s="1"/>
  <c r="D24" i="3"/>
  <c r="D19" i="13" s="1"/>
  <c r="I22" i="3"/>
  <c r="F22" i="3"/>
  <c r="F20" i="3"/>
  <c r="I20" i="3" s="1"/>
  <c r="F18" i="3"/>
  <c r="I18" i="3" s="1"/>
  <c r="H12" i="2" l="1"/>
  <c r="H28" i="5" s="1"/>
  <c r="H19" i="13"/>
  <c r="G19" i="13"/>
  <c r="G12" i="2"/>
  <c r="G28" i="5" s="1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G26" i="13" l="1"/>
  <c r="F14" i="13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<sst xmlns="http://schemas.openxmlformats.org/spreadsheetml/2006/main" count="319" uniqueCount="196">
  <si>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</si>
  <si>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</si>
  <si>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</si>
  <si>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</si>
  <si>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</si>
  <si>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</si>
  <si>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</si>
  <si>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</si>
  <si>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</si>
  <si>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</si>
  <si>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</si>
  <si>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</si>
  <si>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</si>
  <si>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</si>
  <si>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</si>
  <si>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</si>
  <si>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</si>
  <si>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</si>
  <si>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</si>
  <si>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</si>
  <si>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</si>
  <si>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</si>
  <si>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</si>
  <si>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</si>
  <si>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</si>
  <si>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</si>
  <si>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</si>
  <si>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</si>
  <si>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</si>
  <si>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</si>
  <si>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</si>
  <si>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</si>
  <si>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</si>
  <si>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</si>
  <si>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</si>
  <si>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</si>
  <si>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</si>
  <si>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</si>
  <si>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</si>
  <si>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</si>
  <si>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</si>
  <si>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</si>
  <si>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</si>
  <si>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</si>
  <si>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</si>
  <si>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</si>
  <si>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</si>
  <si>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</si>
  <si>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</si>
  <si>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</si>
  <si>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</si>
  <si>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</si>
  <si>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</si>
  <si>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</si>
  <si>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</si>
  <si>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</si>
  <si>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</si>
  <si>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</si>
  <si>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</si>
  <si>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</si>
  <si>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</si>
  <si>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</si>
  <si>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</si>
  <si>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</si>
  <si>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</si>
  <si>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</si>
  <si>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</si>
  <si>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</si>
  <si>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</si>
  <si>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</si>
  <si>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</si>
  <si>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</si>
  <si>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</si>
  <si>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</si>
  <si>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</si>
  <si>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</si>
  <si>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</si>
  <si>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</si>
  <si>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</si>
  <si>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</si>
  <si>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</si>
  <si>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</si>
  <si>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</si>
  <si>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</si>
  <si>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</si>
  <si>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</si>
  <si>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</si>
  <si>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</si>
  <si>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</si>
  <si>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</si>
  <si>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</si>
  <si>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</si>
  <si>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</si>
  <si>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</si>
  <si>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</si>
  <si>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</si>
  <si>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</si>
  <si>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</si>
  <si>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</si>
  <si>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</si>
  <si>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</si>
  <si>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</si>
  <si>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</si>
  <si>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</si>
  <si>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</si>
  <si>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</si>
  <si>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</si>
  <si>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</si>
  <si>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</si>
  <si>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</si>
  <si>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</si>
  <si>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</si>
  <si>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</si>
  <si>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</si>
  <si>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</si>
  <si>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</si>
  <si>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</si>
  <si>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</si>
  <si>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</si>
  <si>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</si>
  <si>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</si>
  <si>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</si>
  <si>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</si>
  <si>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</si>
  <si>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</si>
  <si>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</si>
  <si>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</si>
  <si>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</si>
  <si>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</si>
  <si>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</si>
  <si>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</si>
  <si>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</si>
  <si>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</si>
  <si>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</si>
  <si>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</si>
  <si>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</si>
  <si>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</si>
  <si>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</si>
  <si>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</si>
  <si>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</si>
  <si>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</si>
  <si>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</si>
  <si>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</si>
  <si>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</si>
  <si>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</si>
  <si>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</si>
  <si>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</si>
  <si>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</si>
  <si>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</si>
  <si>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</si>
  <si>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</si>
  <si>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</si>
  <si>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</si>
  <si>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</si>
  <si>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</si>
  <si>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</si>
  <si>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</si>
  <si>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</si>
  <si>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</si>
  <si>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</si>
  <si>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</si>
  <si>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</si>
  <si>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</si>
  <si>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</si>
  <si>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</si>
  <si>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</si>
  <si>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</si>
  <si>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</si>
  <si>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</si>
  <si>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</si>
  <si>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</si>
  <si>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</si>
  <si>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</si>
  <si>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</si>
  <si>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</si>
  <si>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</si>
  <si>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</si>
  <si>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</si>
  <si>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</si>
  <si>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</si>
  <si>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</si>
  <si>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</si>
  <si>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</si>
  <si>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</si>
  <si>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</si>
  <si>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</si>
  <si>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</si>
  <si>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</si>
  <si>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</si>
  <si>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</si>
  <si>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</si>
  <si>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</si>
  <si>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</si>
  <si>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</si>
  <si>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</si>
  <si>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31 de Julio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</si>
</sst>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16" fillId="2" borderId="19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52" workbookViewId="0">
      <selection sqref="A1:J7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  <c r="J2" s="193"/>
    </row>
    <row r="3" spans="1:10" s="1" customFormat="1" ht="15.75" x14ac:dyDescent="0.25">
      <c r="B3" s="193"/>
      <c r="C3" s="193"/>
      <c r="D3" s="193"/>
      <c r="E3" s="193"/>
      <c r="F3" s="193" t="s">
        <v>35</v>
      </c>
      <c r="G3" s="193"/>
      <c r="H3" s="193"/>
      <c r="I3" s="193"/>
      <c r="J3" s="193"/>
    </row>
    <row r="4" spans="1:10" s="1" customFormat="1" ht="15.75" x14ac:dyDescent="0.25">
      <c r="B4" s="193" t="s">
        <v>34</v>
      </c>
      <c r="C4" s="193"/>
      <c r="D4" s="193"/>
      <c r="E4" s="193"/>
      <c r="F4" s="193"/>
      <c r="G4" s="193"/>
      <c r="H4" s="193"/>
      <c r="I4" s="193"/>
      <c r="J4" s="193"/>
    </row>
    <row r="5" spans="1:10" s="1" customFormat="1" ht="15.75" x14ac:dyDescent="0.25">
      <c r="B5" s="193" t="s">
        <v>33</v>
      </c>
      <c r="C5" s="193"/>
      <c r="D5" s="193"/>
      <c r="E5" s="193"/>
      <c r="F5" s="193"/>
      <c r="G5" s="193"/>
      <c r="H5" s="193"/>
      <c r="I5" s="193"/>
      <c r="J5" s="193"/>
    </row>
    <row r="6" spans="1:10" s="1" customFormat="1" ht="15.75" x14ac:dyDescent="0.25">
      <c r="B6" s="193" t="s">
        <v>195</v>
      </c>
      <c r="C6" s="193"/>
      <c r="D6" s="193"/>
      <c r="E6" s="193"/>
      <c r="F6" s="193"/>
      <c r="G6" s="193"/>
      <c r="H6" s="193"/>
      <c r="I6" s="193"/>
      <c r="J6" s="19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4" t="s">
        <v>32</v>
      </c>
      <c r="C9" s="195"/>
      <c r="D9" s="195"/>
      <c r="E9" s="200" t="s">
        <v>29</v>
      </c>
      <c r="F9" s="201"/>
      <c r="G9" s="201"/>
      <c r="H9" s="201"/>
      <c r="I9" s="202"/>
      <c r="J9" s="203" t="s">
        <v>28</v>
      </c>
    </row>
    <row r="10" spans="1:10" ht="34.5" customHeight="1" x14ac:dyDescent="0.25">
      <c r="B10" s="196"/>
      <c r="C10" s="197"/>
      <c r="D10" s="197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04"/>
    </row>
    <row r="11" spans="1:10" ht="15.75" thickBot="1" x14ac:dyDescent="0.3">
      <c r="B11" s="198"/>
      <c r="C11" s="199"/>
      <c r="D11" s="199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0" t="s">
        <v>15</v>
      </c>
      <c r="C13" s="191"/>
      <c r="D13" s="192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0" t="s">
        <v>6</v>
      </c>
      <c r="C14" s="191"/>
      <c r="D14" s="192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0" t="s">
        <v>14</v>
      </c>
      <c r="C15" s="191"/>
      <c r="D15" s="192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0" t="s">
        <v>13</v>
      </c>
      <c r="C16" s="191"/>
      <c r="D16" s="192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0" t="s">
        <v>12</v>
      </c>
      <c r="C17" s="191"/>
      <c r="D17" s="192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1"/>
      <c r="D18" s="192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1"/>
      <c r="D19" s="192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0" t="s">
        <v>11</v>
      </c>
      <c r="C20" s="191"/>
      <c r="D20" s="192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1"/>
      <c r="D21" s="192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1"/>
      <c r="D22" s="192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0" t="s">
        <v>5</v>
      </c>
      <c r="C23" s="191"/>
      <c r="D23" s="192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0" t="s">
        <v>191</v>
      </c>
      <c r="C24" s="191"/>
      <c r="D24" s="192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0" t="s">
        <v>193</v>
      </c>
      <c r="C25" s="191"/>
      <c r="D25" s="192"/>
      <c r="E25" s="98">
        <f>+E47</f>
        <v>453032.15</v>
      </c>
      <c r="F25" s="98">
        <f>+F47</f>
        <v>7503654.1100000003</v>
      </c>
      <c r="G25" s="99">
        <f>E25+F25</f>
        <v>7956686.2600000007</v>
      </c>
      <c r="H25" s="98">
        <f>+H47</f>
        <v>7765991.1399999997</v>
      </c>
      <c r="I25" s="98">
        <f>+I47</f>
        <v>594461.53</v>
      </c>
      <c r="J25" s="100">
        <f>I25-E25</f>
        <v>141429.38</v>
      </c>
      <c r="L25" s="163"/>
    </row>
    <row r="26" spans="1:12" s="41" customFormat="1" x14ac:dyDescent="0.25">
      <c r="A26" s="42"/>
      <c r="B26" s="190" t="s">
        <v>2</v>
      </c>
      <c r="C26" s="191"/>
      <c r="D26" s="192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453032.15</v>
      </c>
      <c r="F28" s="149">
        <f t="shared" si="10"/>
        <v>7503654.1100000003</v>
      </c>
      <c r="G28" s="150">
        <f t="shared" si="10"/>
        <v>7956686.2600000007</v>
      </c>
      <c r="H28" s="151">
        <f t="shared" si="10"/>
        <v>7765991.1399999997</v>
      </c>
      <c r="I28" s="152">
        <f t="shared" si="10"/>
        <v>594461.53</v>
      </c>
      <c r="J28" s="207">
        <f t="shared" si="10"/>
        <v>141429.38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209" t="s">
        <v>31</v>
      </c>
      <c r="I29" s="210"/>
      <c r="J29" s="208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4" t="s">
        <v>30</v>
      </c>
      <c r="C31" s="195"/>
      <c r="D31" s="195"/>
      <c r="E31" s="200" t="s">
        <v>29</v>
      </c>
      <c r="F31" s="201"/>
      <c r="G31" s="201"/>
      <c r="H31" s="201"/>
      <c r="I31" s="202"/>
      <c r="J31" s="205" t="s">
        <v>28</v>
      </c>
    </row>
    <row r="32" spans="1:12" ht="48.75" customHeight="1" x14ac:dyDescent="0.25">
      <c r="B32" s="196"/>
      <c r="C32" s="197"/>
      <c r="D32" s="197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06"/>
    </row>
    <row r="33" spans="1:10" ht="15.75" thickBot="1" x14ac:dyDescent="0.3">
      <c r="B33" s="198"/>
      <c r="C33" s="199"/>
      <c r="D33" s="199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453032.15</v>
      </c>
      <c r="F35" s="93">
        <f t="shared" si="11"/>
        <v>7503654.1100000003</v>
      </c>
      <c r="G35" s="93">
        <f t="shared" si="11"/>
        <v>7956686.2600000007</v>
      </c>
      <c r="H35" s="93">
        <f>H36+H37+H38+H39+H42+H45+H47</f>
        <v>7765991.1399999997</v>
      </c>
      <c r="I35" s="93">
        <f t="shared" si="11"/>
        <v>594461.53</v>
      </c>
      <c r="J35" s="94">
        <f t="shared" si="11"/>
        <v>141429.38</v>
      </c>
    </row>
    <row r="36" spans="1:10" s="41" customFormat="1" x14ac:dyDescent="0.25">
      <c r="A36" s="42"/>
      <c r="B36" s="68"/>
      <c r="C36" s="191" t="s">
        <v>15</v>
      </c>
      <c r="D36" s="192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1" t="s">
        <v>14</v>
      </c>
      <c r="D37" s="192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1" t="s">
        <v>13</v>
      </c>
      <c r="D38" s="192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1" t="s">
        <v>12</v>
      </c>
      <c r="D39" s="192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1" t="s">
        <v>11</v>
      </c>
      <c r="D42" s="192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1" t="s">
        <v>191</v>
      </c>
      <c r="D45" s="192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1" t="s">
        <v>193</v>
      </c>
      <c r="D47" s="192"/>
      <c r="E47" s="98">
        <v>453032.15</v>
      </c>
      <c r="F47" s="98">
        <v>7503654.1100000003</v>
      </c>
      <c r="G47" s="99">
        <f>E47+F47</f>
        <v>7956686.2600000007</v>
      </c>
      <c r="H47" s="98">
        <v>7765991.1399999997</v>
      </c>
      <c r="I47" s="98">
        <v>594461.53</v>
      </c>
      <c r="J47" s="100">
        <f>I47-E47</f>
        <v>141429.38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1" t="s">
        <v>6</v>
      </c>
      <c r="D50" s="192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1" t="s">
        <v>5</v>
      </c>
      <c r="D51" s="192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1" t="s">
        <v>4</v>
      </c>
      <c r="D52" s="192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1" t="s">
        <v>2</v>
      </c>
      <c r="D55" s="192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453032.15</v>
      </c>
      <c r="F57" s="149">
        <f t="shared" si="24"/>
        <v>7503654.1100000003</v>
      </c>
      <c r="G57" s="150">
        <f t="shared" si="24"/>
        <v>7956686.2600000007</v>
      </c>
      <c r="H57" s="151">
        <f t="shared" si="24"/>
        <v>7765991.1399999997</v>
      </c>
      <c r="I57" s="152">
        <f t="shared" si="24"/>
        <v>594461.53</v>
      </c>
      <c r="J57" s="214">
        <f t="shared" si="24"/>
        <v>141429.38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209" t="s">
        <v>31</v>
      </c>
      <c r="I58" s="210"/>
      <c r="J58" s="215"/>
    </row>
    <row r="59" spans="1:10" s="1" customFormat="1" x14ac:dyDescent="0.25">
      <c r="B59" s="213"/>
      <c r="C59" s="213"/>
      <c r="D59" s="213"/>
      <c r="E59" s="213"/>
      <c r="F59" s="213"/>
      <c r="G59" s="213"/>
      <c r="H59" s="213"/>
      <c r="I59" s="213"/>
      <c r="J59" s="213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211"/>
      <c r="E69" s="211"/>
      <c r="F69" s="2"/>
      <c r="G69" s="211"/>
      <c r="H69" s="211"/>
      <c r="I69" s="211"/>
    </row>
    <row r="70" spans="4:9" s="1" customFormat="1" x14ac:dyDescent="0.25">
      <c r="D70" s="212"/>
      <c r="E70" s="212"/>
      <c r="F70" s="2"/>
      <c r="G70" s="212"/>
      <c r="H70" s="212"/>
      <c r="I70" s="212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2" activePane="bottomRight" state="frozen"/>
      <selection pane="topRight" activeCell="B1" sqref="B1"/>
      <selection pane="bottomLeft" activeCell="A11" sqref="A11"/>
      <selection pane="bottomRight" activeCell="B1" sqref="B1:I93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193" t="s">
        <v>36</v>
      </c>
      <c r="D2" s="193"/>
      <c r="E2" s="193"/>
      <c r="F2" s="193"/>
      <c r="G2" s="193"/>
      <c r="H2" s="193"/>
      <c r="I2" s="19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7501723.9900000002</v>
      </c>
      <c r="F11" s="112">
        <f t="shared" si="0"/>
        <v>7501723.9900000002</v>
      </c>
      <c r="G11" s="112">
        <f t="shared" si="0"/>
        <v>7501723.9900000002</v>
      </c>
      <c r="H11" s="112">
        <f t="shared" ref="H11" si="1">SUM(H12:H18)</f>
        <v>7501723.9900000002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7096023.6100000003</v>
      </c>
      <c r="F12" s="116">
        <f t="shared" ref="F12:F17" si="2">D12+E12</f>
        <v>7096023.6100000003</v>
      </c>
      <c r="G12" s="118">
        <f>+E12</f>
        <v>7096023.6100000003</v>
      </c>
      <c r="H12" s="115">
        <f>+G12</f>
        <v>7096023.6100000003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181344</v>
      </c>
      <c r="F13" s="116">
        <f>D13+E13</f>
        <v>181344</v>
      </c>
      <c r="G13" s="118">
        <f>+F13</f>
        <v>181344</v>
      </c>
      <c r="H13" s="118">
        <f>+G13</f>
        <v>181344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224356.38</v>
      </c>
      <c r="F14" s="116">
        <f t="shared" si="2"/>
        <v>224356.38</v>
      </c>
      <c r="G14" s="183">
        <f>+F14</f>
        <v>224356.38</v>
      </c>
      <c r="H14" s="183">
        <f>+G14</f>
        <v>224356.38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116903.05</v>
      </c>
      <c r="E19" s="112">
        <f t="shared" si="4"/>
        <v>0</v>
      </c>
      <c r="F19" s="112">
        <f t="shared" si="4"/>
        <v>116903.05</v>
      </c>
      <c r="G19" s="112">
        <f t="shared" si="4"/>
        <v>17178.71</v>
      </c>
      <c r="H19" s="112">
        <f t="shared" ref="H19" si="5">SUM(H20:H28)</f>
        <v>17178.71</v>
      </c>
      <c r="I19" s="113">
        <f t="shared" si="4"/>
        <v>99724.34</v>
      </c>
    </row>
    <row r="20" spans="1:258" x14ac:dyDescent="0.25">
      <c r="A20" s="164">
        <v>2100</v>
      </c>
      <c r="B20" s="78"/>
      <c r="C20" s="79" t="s">
        <v>122</v>
      </c>
      <c r="D20" s="114">
        <v>56494</v>
      </c>
      <c r="E20" s="183">
        <v>0</v>
      </c>
      <c r="F20" s="116">
        <f t="shared" ref="F20:F28" si="6">D20+E20</f>
        <v>56494</v>
      </c>
      <c r="G20" s="183">
        <v>11659.39</v>
      </c>
      <c r="H20" s="183">
        <f>+G20</f>
        <v>11659.39</v>
      </c>
      <c r="I20" s="117">
        <f>F20-G20</f>
        <v>44834.61</v>
      </c>
    </row>
    <row r="21" spans="1:258" x14ac:dyDescent="0.25">
      <c r="A21" s="164">
        <v>2200</v>
      </c>
      <c r="B21" s="78"/>
      <c r="C21" s="79" t="s">
        <v>121</v>
      </c>
      <c r="D21" s="114">
        <v>22800</v>
      </c>
      <c r="E21" s="183">
        <v>0</v>
      </c>
      <c r="F21" s="116">
        <f t="shared" si="6"/>
        <v>22800</v>
      </c>
      <c r="G21" s="183">
        <v>2578.02</v>
      </c>
      <c r="H21" s="183">
        <f>+G21</f>
        <v>2578.02</v>
      </c>
      <c r="I21" s="117">
        <f t="shared" ref="I21:I28" si="7">F21-G21</f>
        <v>20221.98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7003</v>
      </c>
      <c r="E23" s="183">
        <v>0</v>
      </c>
      <c r="F23" s="116">
        <f t="shared" si="6"/>
        <v>7003</v>
      </c>
      <c r="G23" s="183">
        <v>400.2</v>
      </c>
      <c r="H23" s="183">
        <f t="shared" si="8"/>
        <v>400.2</v>
      </c>
      <c r="I23" s="117">
        <f t="shared" si="7"/>
        <v>6602.8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1827</v>
      </c>
      <c r="F24" s="116">
        <f t="shared" si="6"/>
        <v>1827</v>
      </c>
      <c r="G24" s="183">
        <v>1827</v>
      </c>
      <c r="H24" s="183">
        <f t="shared" si="8"/>
        <v>1827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21600</v>
      </c>
      <c r="E25" s="183">
        <v>-1827</v>
      </c>
      <c r="F25" s="116">
        <f t="shared" si="6"/>
        <v>19773</v>
      </c>
      <c r="G25" s="183">
        <v>0</v>
      </c>
      <c r="H25" s="183">
        <f t="shared" si="8"/>
        <v>0</v>
      </c>
      <c r="I25" s="117">
        <f t="shared" si="7"/>
        <v>19773</v>
      </c>
    </row>
    <row r="26" spans="1:258" x14ac:dyDescent="0.25">
      <c r="A26" s="164">
        <v>2700</v>
      </c>
      <c r="B26" s="78"/>
      <c r="C26" s="79" t="s">
        <v>116</v>
      </c>
      <c r="D26" s="118">
        <v>2303.0500000000002</v>
      </c>
      <c r="E26" s="183">
        <v>0</v>
      </c>
      <c r="F26" s="116">
        <f t="shared" si="6"/>
        <v>2303.0500000000002</v>
      </c>
      <c r="G26" s="183">
        <v>0</v>
      </c>
      <c r="H26" s="183">
        <f t="shared" si="8"/>
        <v>0</v>
      </c>
      <c r="I26" s="117">
        <f t="shared" si="7"/>
        <v>2303.0500000000002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f t="shared" si="8"/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6703</v>
      </c>
      <c r="E28" s="183">
        <v>0</v>
      </c>
      <c r="F28" s="116">
        <f t="shared" si="6"/>
        <v>6703</v>
      </c>
      <c r="G28" s="183">
        <v>714.1</v>
      </c>
      <c r="H28" s="183">
        <f t="shared" si="8"/>
        <v>714.1</v>
      </c>
      <c r="I28" s="117">
        <f t="shared" si="7"/>
        <v>5988.9</v>
      </c>
    </row>
    <row r="29" spans="1:258" x14ac:dyDescent="0.25">
      <c r="B29" s="216" t="s">
        <v>113</v>
      </c>
      <c r="C29" s="217"/>
      <c r="D29" s="112">
        <f t="shared" ref="D29:G29" si="9">SUM(D30:D38)</f>
        <v>325656.95</v>
      </c>
      <c r="E29" s="112">
        <f t="shared" si="9"/>
        <v>203</v>
      </c>
      <c r="F29" s="112">
        <f t="shared" si="9"/>
        <v>325859.95</v>
      </c>
      <c r="G29" s="112">
        <f t="shared" si="9"/>
        <v>118452.01999999999</v>
      </c>
      <c r="H29" s="112">
        <f t="shared" ref="H29" si="10">SUM(H30:H38)</f>
        <v>118452.01999999999</v>
      </c>
      <c r="I29" s="113">
        <f>SUM(I30:I38)</f>
        <v>207407.92999999996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28700</v>
      </c>
      <c r="E30" s="183">
        <v>0</v>
      </c>
      <c r="F30" s="116">
        <f t="shared" ref="F30:F35" si="11">D30+E30</f>
        <v>28700</v>
      </c>
      <c r="G30" s="183">
        <v>12253.76</v>
      </c>
      <c r="H30" s="183">
        <f>+G30</f>
        <v>12253.76</v>
      </c>
      <c r="I30" s="117">
        <f t="shared" ref="I30:I38" si="12">F30-G30</f>
        <v>16446.239999999998</v>
      </c>
    </row>
    <row r="31" spans="1:258" x14ac:dyDescent="0.25">
      <c r="A31" s="164">
        <v>3200</v>
      </c>
      <c r="B31" s="78"/>
      <c r="C31" s="79" t="s">
        <v>111</v>
      </c>
      <c r="D31" s="183">
        <v>220600</v>
      </c>
      <c r="E31" s="183">
        <v>-130</v>
      </c>
      <c r="F31" s="116">
        <f t="shared" si="11"/>
        <v>220470</v>
      </c>
      <c r="G31" s="183">
        <v>85747.199999999997</v>
      </c>
      <c r="H31" s="183">
        <f t="shared" ref="H31:H48" si="13">+G31</f>
        <v>85747.199999999997</v>
      </c>
      <c r="I31" s="117">
        <f>F31-G31</f>
        <v>134722.79999999999</v>
      </c>
    </row>
    <row r="32" spans="1:258" x14ac:dyDescent="0.25">
      <c r="A32" s="164">
        <v>3300</v>
      </c>
      <c r="B32" s="78"/>
      <c r="C32" s="79" t="s">
        <v>110</v>
      </c>
      <c r="D32" s="183">
        <v>20076.46</v>
      </c>
      <c r="E32" s="183">
        <v>0</v>
      </c>
      <c r="F32" s="116">
        <f t="shared" si="11"/>
        <v>20076.46</v>
      </c>
      <c r="G32" s="183">
        <v>464</v>
      </c>
      <c r="H32" s="183">
        <f t="shared" si="13"/>
        <v>464</v>
      </c>
      <c r="I32" s="117">
        <f t="shared" si="12"/>
        <v>19612.46</v>
      </c>
    </row>
    <row r="33" spans="1:9" x14ac:dyDescent="0.25">
      <c r="A33" s="164">
        <v>3400</v>
      </c>
      <c r="B33" s="78"/>
      <c r="C33" s="79" t="s">
        <v>109</v>
      </c>
      <c r="D33" s="183">
        <v>13200</v>
      </c>
      <c r="E33" s="183">
        <v>1409.18</v>
      </c>
      <c r="F33" s="116">
        <f t="shared" si="11"/>
        <v>14609.18</v>
      </c>
      <c r="G33" s="183">
        <v>10409.18</v>
      </c>
      <c r="H33" s="183">
        <f t="shared" si="13"/>
        <v>10409.18</v>
      </c>
      <c r="I33" s="117">
        <f t="shared" si="12"/>
        <v>4200</v>
      </c>
    </row>
    <row r="34" spans="1:9" x14ac:dyDescent="0.25">
      <c r="A34" s="164">
        <v>3500</v>
      </c>
      <c r="B34" s="78"/>
      <c r="C34" s="79" t="s">
        <v>108</v>
      </c>
      <c r="D34" s="183">
        <v>20934.169999999998</v>
      </c>
      <c r="E34" s="183">
        <v>-1279.18</v>
      </c>
      <c r="F34" s="116">
        <f t="shared" si="11"/>
        <v>19654.989999999998</v>
      </c>
      <c r="G34" s="183">
        <v>5442.8</v>
      </c>
      <c r="H34" s="183">
        <f t="shared" si="13"/>
        <v>5442.8</v>
      </c>
      <c r="I34" s="117">
        <f t="shared" si="12"/>
        <v>14212.189999999999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si="13"/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19646.32</v>
      </c>
      <c r="E36" s="183">
        <v>0</v>
      </c>
      <c r="F36" s="116">
        <f t="shared" ref="F36:F38" si="14">D36+E36</f>
        <v>19646.32</v>
      </c>
      <c r="G36" s="183">
        <v>1534.08</v>
      </c>
      <c r="H36" s="183">
        <f t="shared" si="13"/>
        <v>1534.08</v>
      </c>
      <c r="I36" s="117">
        <f t="shared" si="12"/>
        <v>18112.239999999998</v>
      </c>
    </row>
    <row r="37" spans="1:9" x14ac:dyDescent="0.25">
      <c r="A37" s="164">
        <v>3800</v>
      </c>
      <c r="B37" s="78"/>
      <c r="C37" s="79" t="s">
        <v>105</v>
      </c>
      <c r="D37" s="183">
        <v>0</v>
      </c>
      <c r="E37" s="183">
        <v>0</v>
      </c>
      <c r="F37" s="116">
        <f t="shared" si="14"/>
        <v>0</v>
      </c>
      <c r="G37" s="183">
        <v>0</v>
      </c>
      <c r="H37" s="183">
        <f t="shared" si="13"/>
        <v>0</v>
      </c>
      <c r="I37" s="117">
        <f t="shared" si="12"/>
        <v>0</v>
      </c>
    </row>
    <row r="38" spans="1:9" x14ac:dyDescent="0.25">
      <c r="A38" s="164">
        <v>3900</v>
      </c>
      <c r="B38" s="78"/>
      <c r="C38" s="79" t="s">
        <v>104</v>
      </c>
      <c r="D38" s="183">
        <v>2500</v>
      </c>
      <c r="E38" s="183">
        <v>203</v>
      </c>
      <c r="F38" s="116">
        <f t="shared" si="14"/>
        <v>2703</v>
      </c>
      <c r="G38" s="183">
        <v>2601</v>
      </c>
      <c r="H38" s="183">
        <f t="shared" si="13"/>
        <v>2601</v>
      </c>
      <c r="I38" s="117">
        <f t="shared" si="12"/>
        <v>102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10472.15</v>
      </c>
      <c r="E49" s="112">
        <f t="shared" si="18"/>
        <v>0</v>
      </c>
      <c r="F49" s="112">
        <f t="shared" si="18"/>
        <v>10472.15</v>
      </c>
      <c r="G49" s="112">
        <f t="shared" si="18"/>
        <v>2192.4</v>
      </c>
      <c r="H49" s="112">
        <f t="shared" ref="H49" si="19">SUM(H50:H58)</f>
        <v>2192.4</v>
      </c>
      <c r="I49" s="113">
        <f t="shared" si="18"/>
        <v>8279.75</v>
      </c>
    </row>
    <row r="50" spans="1:9" x14ac:dyDescent="0.25">
      <c r="A50" s="164">
        <v>5100</v>
      </c>
      <c r="B50" s="78"/>
      <c r="C50" s="79" t="s">
        <v>93</v>
      </c>
      <c r="D50" s="114">
        <v>10472.15</v>
      </c>
      <c r="E50" s="115">
        <v>-2192.4</v>
      </c>
      <c r="F50" s="116">
        <f t="shared" ref="F50:F58" si="20">D50+E50</f>
        <v>8279.75</v>
      </c>
      <c r="G50" s="114">
        <v>0</v>
      </c>
      <c r="H50" s="114">
        <f>+G50</f>
        <v>0</v>
      </c>
      <c r="I50" s="117">
        <f t="shared" ref="I50:I58" si="21">F50-G50</f>
        <v>8279.75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8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0</v>
      </c>
      <c r="E58" s="115">
        <v>2192.4</v>
      </c>
      <c r="F58" s="116">
        <f t="shared" si="20"/>
        <v>2192.4</v>
      </c>
      <c r="G58" s="114">
        <v>2192.4</v>
      </c>
      <c r="H58" s="114">
        <f t="shared" si="22"/>
        <v>2192.4</v>
      </c>
      <c r="I58" s="117">
        <f t="shared" si="21"/>
        <v>0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453032.15</v>
      </c>
      <c r="E83" s="120">
        <f t="shared" si="35"/>
        <v>7501926.9900000002</v>
      </c>
      <c r="F83" s="120">
        <f t="shared" si="35"/>
        <v>7954959.1400000006</v>
      </c>
      <c r="G83" s="120">
        <f t="shared" si="35"/>
        <v>7639547.1200000001</v>
      </c>
      <c r="H83" s="120">
        <f t="shared" ref="H83" si="36">H11+H19+H29+H39+H49+H59+H63+H71+H75</f>
        <v>7639547.1200000001</v>
      </c>
      <c r="I83" s="121">
        <f t="shared" si="35"/>
        <v>315412.01999999996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211"/>
      <c r="G89" s="211"/>
      <c r="H89" s="211"/>
    </row>
    <row r="90" spans="1:9" s="1" customFormat="1" x14ac:dyDescent="0.25">
      <c r="A90" s="164"/>
      <c r="C90" s="54"/>
      <c r="F90" s="212"/>
      <c r="G90" s="212"/>
      <c r="H90" s="212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23" workbookViewId="0">
      <selection sqref="A1:I40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0" t="s">
        <v>36</v>
      </c>
      <c r="E2" s="230"/>
      <c r="F2" s="230"/>
      <c r="G2" s="230"/>
      <c r="H2" s="230"/>
      <c r="I2" s="230"/>
    </row>
    <row r="3" spans="2:9" s="1" customFormat="1" ht="15.75" x14ac:dyDescent="0.25">
      <c r="C3" s="52"/>
      <c r="D3" s="230"/>
      <c r="E3" s="230"/>
      <c r="F3" s="230"/>
      <c r="G3" s="230"/>
      <c r="H3" s="230"/>
      <c r="I3" s="230"/>
    </row>
    <row r="4" spans="2:9" s="1" customFormat="1" x14ac:dyDescent="0.25">
      <c r="C4" s="51"/>
      <c r="D4" s="231" t="s">
        <v>56</v>
      </c>
      <c r="E4" s="231"/>
      <c r="F4" s="231"/>
      <c r="G4" s="231"/>
      <c r="H4" s="231"/>
      <c r="I4" s="231"/>
    </row>
    <row r="5" spans="2:9" s="1" customFormat="1" x14ac:dyDescent="0.25">
      <c r="C5" s="51"/>
      <c r="D5" s="231" t="s">
        <v>61</v>
      </c>
      <c r="E5" s="231"/>
      <c r="F5" s="231"/>
      <c r="G5" s="231"/>
      <c r="H5" s="231"/>
      <c r="I5" s="231"/>
    </row>
    <row r="6" spans="2:9" s="1" customFormat="1" x14ac:dyDescent="0.25">
      <c r="C6" s="51"/>
      <c r="D6" s="231" t="s">
        <v>195</v>
      </c>
      <c r="E6" s="231"/>
      <c r="F6" s="231"/>
      <c r="G6" s="231"/>
      <c r="H6" s="231"/>
      <c r="I6" s="231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2" t="s">
        <v>59</v>
      </c>
      <c r="C14" s="233"/>
      <c r="D14" s="105">
        <v>442560</v>
      </c>
      <c r="E14" s="186">
        <v>7501926.9900000002</v>
      </c>
      <c r="F14" s="106">
        <f>+D14+E14</f>
        <v>7944486.9900000002</v>
      </c>
      <c r="G14" s="106">
        <v>7637354.7199999997</v>
      </c>
      <c r="H14" s="106">
        <f>+G14</f>
        <v>7637354.7199999997</v>
      </c>
      <c r="I14" s="107">
        <f>+F14-G14</f>
        <v>307132.27000000048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2" t="s">
        <v>58</v>
      </c>
      <c r="C16" s="233"/>
      <c r="D16" s="105">
        <v>10472.15</v>
      </c>
      <c r="E16" s="105">
        <v>0</v>
      </c>
      <c r="F16" s="106">
        <f>+D16+E16</f>
        <v>10472.15</v>
      </c>
      <c r="G16" s="105">
        <v>2192.4</v>
      </c>
      <c r="H16" s="105">
        <v>2192.4</v>
      </c>
      <c r="I16" s="107">
        <f>+F16-G16</f>
        <v>8279.75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2" t="s">
        <v>57</v>
      </c>
      <c r="C18" s="233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2" t="s">
        <v>99</v>
      </c>
      <c r="C20" s="233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2" t="s">
        <v>72</v>
      </c>
      <c r="C22" s="233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453032.15</v>
      </c>
      <c r="E24" s="110">
        <f t="shared" ref="E24:H24" si="0">SUM(E14+E16+E18+E20+E22)</f>
        <v>7501926.9900000002</v>
      </c>
      <c r="F24" s="110">
        <f t="shared" si="0"/>
        <v>7954959.1400000006</v>
      </c>
      <c r="G24" s="110">
        <f t="shared" si="0"/>
        <v>7639547.1200000001</v>
      </c>
      <c r="H24" s="110">
        <f t="shared" si="0"/>
        <v>7639547.1200000001</v>
      </c>
      <c r="I24" s="111">
        <f>SUM(I14+I16+I18+I20+I22)</f>
        <v>315412.02000000048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211"/>
      <c r="E37" s="211"/>
      <c r="F37" s="2"/>
      <c r="G37" s="211"/>
      <c r="H37" s="211"/>
    </row>
    <row r="38" spans="4:8" s="1" customFormat="1" x14ac:dyDescent="0.25">
      <c r="D38" s="212"/>
      <c r="E38" s="212"/>
      <c r="F38" s="2"/>
      <c r="G38" s="212"/>
      <c r="H38" s="212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abSelected="1" workbookViewId="0"/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4" t="s">
        <v>54</v>
      </c>
      <c r="C8" s="236"/>
      <c r="D8" s="239" t="s">
        <v>53</v>
      </c>
      <c r="E8" s="240"/>
      <c r="F8" s="240"/>
      <c r="G8" s="240"/>
      <c r="H8" s="241"/>
      <c r="I8" s="203" t="s">
        <v>52</v>
      </c>
    </row>
    <row r="9" spans="1:11" s="41" customFormat="1" ht="33" customHeight="1" x14ac:dyDescent="0.25">
      <c r="A9" s="42"/>
      <c r="B9" s="196"/>
      <c r="C9" s="237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04"/>
    </row>
    <row r="10" spans="1:11" ht="15.75" thickBot="1" x14ac:dyDescent="0.3">
      <c r="B10" s="198"/>
      <c r="C10" s="238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3" t="s">
        <v>46</v>
      </c>
      <c r="C12" s="244"/>
      <c r="D12" s="88">
        <v>453032.15</v>
      </c>
      <c r="E12" s="88">
        <f>+'2.2 A.E. TIPO GASTO'!E24</f>
        <v>7501926.9900000002</v>
      </c>
      <c r="F12" s="89">
        <f t="shared" ref="F12:F20" si="0">D12+E12</f>
        <v>7954959.1400000006</v>
      </c>
      <c r="G12" s="88">
        <f>+'2.2 A.E. TIPO GASTO'!G24</f>
        <v>7639547.1200000001</v>
      </c>
      <c r="H12" s="88">
        <f>+'2.2 A.E. TIPO GASTO'!H24</f>
        <v>7639547.1200000001</v>
      </c>
      <c r="I12" s="90">
        <f t="shared" ref="I12:I20" si="1">F12-G12</f>
        <v>315412.02000000048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453032.15</v>
      </c>
      <c r="E22" s="91">
        <f t="shared" si="2"/>
        <v>7501926.9900000002</v>
      </c>
      <c r="F22" s="91">
        <f t="shared" si="2"/>
        <v>7954959.1400000006</v>
      </c>
      <c r="G22" s="91">
        <f t="shared" si="2"/>
        <v>7639547.1200000001</v>
      </c>
      <c r="H22" s="91">
        <f t="shared" si="2"/>
        <v>7639547.1200000001</v>
      </c>
      <c r="I22" s="92">
        <f t="shared" si="2"/>
        <v>315412.02000000048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3" t="s">
        <v>36</v>
      </c>
      <c r="C25" s="193"/>
      <c r="D25" s="193"/>
      <c r="E25" s="193"/>
      <c r="F25" s="193"/>
      <c r="G25" s="193"/>
      <c r="H25" s="193"/>
      <c r="I25" s="193"/>
    </row>
    <row r="26" spans="2:10" s="1" customFormat="1" x14ac:dyDescent="0.25">
      <c r="B26" s="242" t="s">
        <v>179</v>
      </c>
      <c r="C26" s="242"/>
      <c r="D26" s="242"/>
      <c r="E26" s="242"/>
      <c r="F26" s="242"/>
      <c r="G26" s="242"/>
      <c r="H26" s="242"/>
      <c r="I26" s="242"/>
      <c r="J26" s="176"/>
    </row>
    <row r="27" spans="2:10" s="1" customFormat="1" x14ac:dyDescent="0.25">
      <c r="B27" s="242" t="s">
        <v>56</v>
      </c>
      <c r="C27" s="242"/>
      <c r="D27" s="242"/>
      <c r="E27" s="242"/>
      <c r="F27" s="242"/>
      <c r="G27" s="242"/>
      <c r="H27" s="242"/>
      <c r="I27" s="242"/>
      <c r="J27" s="176"/>
    </row>
    <row r="28" spans="2:10" s="1" customFormat="1" x14ac:dyDescent="0.25">
      <c r="B28" s="242" t="s">
        <v>55</v>
      </c>
      <c r="C28" s="242"/>
      <c r="D28" s="242"/>
      <c r="E28" s="242"/>
      <c r="F28" s="242"/>
      <c r="G28" s="242"/>
      <c r="H28" s="242"/>
      <c r="I28" s="242"/>
      <c r="J28" s="176"/>
    </row>
    <row r="29" spans="2:10" s="1" customFormat="1" x14ac:dyDescent="0.25">
      <c r="B29" s="242" t="str">
        <f>+B6</f>
        <v>Del 01 de Enero al 31 de Julio de 2021</v>
      </c>
      <c r="C29" s="242"/>
      <c r="D29" s="242"/>
      <c r="E29" s="242"/>
      <c r="F29" s="242"/>
      <c r="G29" s="242"/>
      <c r="H29" s="242"/>
      <c r="I29" s="242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4" t="s">
        <v>54</v>
      </c>
      <c r="C31" s="236"/>
      <c r="D31" s="239" t="s">
        <v>53</v>
      </c>
      <c r="E31" s="240"/>
      <c r="F31" s="240"/>
      <c r="G31" s="240"/>
      <c r="H31" s="241"/>
      <c r="I31" s="203" t="s">
        <v>52</v>
      </c>
      <c r="J31"/>
    </row>
    <row r="32" spans="2:10" s="1" customFormat="1" ht="24" x14ac:dyDescent="0.25">
      <c r="B32" s="196"/>
      <c r="C32" s="237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04"/>
      <c r="J32" s="41"/>
    </row>
    <row r="33" spans="2:10" s="1" customFormat="1" ht="15.75" thickBot="1" x14ac:dyDescent="0.3">
      <c r="B33" s="198"/>
      <c r="C33" s="238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193" t="s">
        <v>36</v>
      </c>
      <c r="C48" s="193"/>
      <c r="D48" s="193"/>
      <c r="E48" s="193"/>
      <c r="F48" s="193"/>
      <c r="G48" s="193"/>
      <c r="H48" s="193"/>
      <c r="I48" s="193"/>
    </row>
    <row r="49" spans="1:11" s="1" customFormat="1" x14ac:dyDescent="0.25">
      <c r="B49" s="242" t="s">
        <v>183</v>
      </c>
      <c r="C49" s="242"/>
      <c r="D49" s="242"/>
      <c r="E49" s="242"/>
      <c r="F49" s="242"/>
      <c r="G49" s="242"/>
      <c r="H49" s="242"/>
      <c r="I49" s="242"/>
      <c r="J49" s="176"/>
    </row>
    <row r="50" spans="1:11" s="1" customFormat="1" x14ac:dyDescent="0.25">
      <c r="B50" s="242" t="s">
        <v>56</v>
      </c>
      <c r="C50" s="242"/>
      <c r="D50" s="242"/>
      <c r="E50" s="242"/>
      <c r="F50" s="242"/>
      <c r="G50" s="242"/>
      <c r="H50" s="242"/>
      <c r="I50" s="242"/>
      <c r="J50" s="176"/>
    </row>
    <row r="51" spans="1:11" s="1" customFormat="1" x14ac:dyDescent="0.25">
      <c r="B51" s="242" t="s">
        <v>55</v>
      </c>
      <c r="C51" s="242"/>
      <c r="D51" s="242"/>
      <c r="E51" s="242"/>
      <c r="F51" s="242"/>
      <c r="G51" s="242"/>
      <c r="H51" s="242"/>
      <c r="I51" s="242"/>
      <c r="J51" s="176"/>
    </row>
    <row r="52" spans="1:11" s="1" customFormat="1" x14ac:dyDescent="0.25">
      <c r="B52" s="242" t="str">
        <f>+B6</f>
        <v>Del 01 de Enero al 31 de Julio de 2021</v>
      </c>
      <c r="C52" s="242"/>
      <c r="D52" s="242"/>
      <c r="E52" s="242"/>
      <c r="F52" s="242"/>
      <c r="G52" s="242"/>
      <c r="H52" s="242"/>
      <c r="I52" s="242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4" t="s">
        <v>54</v>
      </c>
      <c r="C54" s="236"/>
      <c r="D54" s="239" t="s">
        <v>53</v>
      </c>
      <c r="E54" s="240"/>
      <c r="F54" s="240"/>
      <c r="G54" s="240"/>
      <c r="H54" s="241"/>
      <c r="I54" s="203" t="s">
        <v>52</v>
      </c>
    </row>
    <row r="55" spans="1:11" s="41" customFormat="1" ht="33" customHeight="1" x14ac:dyDescent="0.25">
      <c r="A55" s="42"/>
      <c r="B55" s="196"/>
      <c r="C55" s="237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04"/>
    </row>
    <row r="56" spans="1:11" ht="15.75" thickBot="1" x14ac:dyDescent="0.3">
      <c r="B56" s="198"/>
      <c r="C56" s="238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4" t="s">
        <v>184</v>
      </c>
      <c r="C58" s="235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34" t="s">
        <v>185</v>
      </c>
      <c r="C59" s="235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34" t="s">
        <v>186</v>
      </c>
      <c r="C60" s="235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34" t="s">
        <v>187</v>
      </c>
      <c r="C61" s="235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34" t="s">
        <v>188</v>
      </c>
      <c r="C62" s="235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34" t="s">
        <v>189</v>
      </c>
      <c r="C63" s="235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34" t="s">
        <v>190</v>
      </c>
      <c r="C64" s="235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211"/>
      <c r="E76" s="211"/>
      <c r="F76" s="2"/>
      <c r="G76" s="211"/>
      <c r="H76" s="211"/>
    </row>
    <row r="77" spans="2:9" s="1" customFormat="1" x14ac:dyDescent="0.25">
      <c r="D77" s="212"/>
      <c r="E77" s="212"/>
      <c r="F77" s="2"/>
      <c r="G77" s="212"/>
      <c r="H77" s="212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B1" zoomScale="90" zoomScaleNormal="90" workbookViewId="0">
      <selection activeCell="H28" sqref="H28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0" t="s">
        <v>36</v>
      </c>
      <c r="C2" s="230"/>
      <c r="D2" s="230"/>
      <c r="E2" s="230"/>
      <c r="F2" s="230"/>
      <c r="G2" s="230"/>
      <c r="H2" s="230"/>
      <c r="I2" s="230"/>
    </row>
    <row r="3" spans="1:9" x14ac:dyDescent="0.25">
      <c r="B3" s="231"/>
      <c r="C3" s="231"/>
      <c r="D3" s="231"/>
      <c r="E3" s="231"/>
      <c r="F3" s="231"/>
      <c r="G3" s="231"/>
      <c r="H3" s="231"/>
      <c r="I3" s="231"/>
    </row>
    <row r="4" spans="1:9" x14ac:dyDescent="0.25">
      <c r="B4" s="231" t="s">
        <v>56</v>
      </c>
      <c r="C4" s="231"/>
      <c r="D4" s="231"/>
      <c r="E4" s="231"/>
      <c r="F4" s="231"/>
      <c r="G4" s="231"/>
      <c r="H4" s="231"/>
      <c r="I4" s="231"/>
    </row>
    <row r="5" spans="1:9" x14ac:dyDescent="0.25">
      <c r="B5" s="231" t="s">
        <v>165</v>
      </c>
      <c r="C5" s="231"/>
      <c r="D5" s="231"/>
      <c r="E5" s="231"/>
      <c r="F5" s="231"/>
      <c r="G5" s="231"/>
      <c r="H5" s="231"/>
      <c r="I5" s="231"/>
    </row>
    <row r="6" spans="1:9" x14ac:dyDescent="0.25">
      <c r="B6" s="231" t="s">
        <v>195</v>
      </c>
      <c r="C6" s="231"/>
      <c r="D6" s="231"/>
      <c r="E6" s="231"/>
      <c r="F6" s="231"/>
      <c r="G6" s="231"/>
      <c r="H6" s="231"/>
      <c r="I6" s="231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453032.15</v>
      </c>
      <c r="E22" s="122">
        <f t="shared" si="3"/>
        <v>7501926.9900000002</v>
      </c>
      <c r="F22" s="122">
        <f t="shared" si="3"/>
        <v>7954959.1400000006</v>
      </c>
      <c r="G22" s="122">
        <f t="shared" si="3"/>
        <v>7639547.1200000001</v>
      </c>
      <c r="H22" s="122">
        <f t="shared" si="3"/>
        <v>7639547.1200000001</v>
      </c>
      <c r="I22" s="123">
        <f t="shared" si="3"/>
        <v>315412.02000000048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v>453032.15</v>
      </c>
      <c r="E28" s="127">
        <f>+'2.3 A.E. CLASIF ADMVA'!E12</f>
        <v>7501926.9900000002</v>
      </c>
      <c r="F28" s="125">
        <f t="shared" si="4"/>
        <v>7954959.1400000006</v>
      </c>
      <c r="G28" s="127">
        <f>+'2.3 A.E. CLASIF ADMVA'!G12</f>
        <v>7639547.1200000001</v>
      </c>
      <c r="H28" s="127">
        <f>+'2.3 A.E. CLASIF ADMVA'!H12</f>
        <v>7639547.1200000001</v>
      </c>
      <c r="I28" s="126">
        <f>F28-G28</f>
        <v>315412.02000000048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453032.15</v>
      </c>
      <c r="E48" s="134">
        <f t="shared" si="10"/>
        <v>7501926.9900000002</v>
      </c>
      <c r="F48" s="134">
        <f t="shared" si="10"/>
        <v>7954959.1400000006</v>
      </c>
      <c r="G48" s="134">
        <f t="shared" si="10"/>
        <v>7639547.1200000001</v>
      </c>
      <c r="H48" s="134">
        <f>SUM(H12,H22,H31,H42)</f>
        <v>7639547.1200000001</v>
      </c>
      <c r="I48" s="135">
        <f t="shared" si="10"/>
        <v>315412.02000000048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211"/>
      <c r="G55" s="211"/>
      <c r="H55" s="211"/>
      <c r="I55" s="59"/>
    </row>
    <row r="56" spans="1:9" s="1" customFormat="1" x14ac:dyDescent="0.25">
      <c r="A56" s="59"/>
      <c r="B56" s="59"/>
      <c r="C56" s="54"/>
      <c r="D56" s="59"/>
      <c r="E56" s="59"/>
      <c r="F56" s="212"/>
      <c r="G56" s="212"/>
      <c r="H56" s="212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opLeftCell="A7" workbookViewId="0">
      <selection activeCell="H19" sqref="H19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4" t="s">
        <v>54</v>
      </c>
      <c r="C10" s="236"/>
      <c r="D10" s="239" t="s">
        <v>53</v>
      </c>
      <c r="E10" s="240"/>
      <c r="F10" s="240"/>
      <c r="G10" s="240"/>
      <c r="H10" s="241"/>
      <c r="I10" s="203" t="s">
        <v>52</v>
      </c>
    </row>
    <row r="11" spans="1:9" s="41" customFormat="1" ht="33" customHeight="1" x14ac:dyDescent="0.25">
      <c r="A11" s="42"/>
      <c r="B11" s="196"/>
      <c r="C11" s="237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04"/>
    </row>
    <row r="12" spans="1:9" ht="15.75" thickBot="1" x14ac:dyDescent="0.3">
      <c r="B12" s="198"/>
      <c r="C12" s="238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453032.15</v>
      </c>
      <c r="E14" s="167">
        <f>SUM(E15:E20)</f>
        <v>7501926.9900000002</v>
      </c>
      <c r="F14" s="168">
        <f t="shared" ref="F14:F24" si="0">D14+E14</f>
        <v>7954959.1400000006</v>
      </c>
      <c r="G14" s="167">
        <f t="shared" ref="G14:H14" si="1">SUM(G15:G20)</f>
        <v>7639547.1200000001</v>
      </c>
      <c r="H14" s="167">
        <f t="shared" si="1"/>
        <v>7639547.1200000001</v>
      </c>
      <c r="I14" s="169">
        <f t="shared" ref="I14:I24" si="2">F14-G14</f>
        <v>315412.02000000048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453032.15</v>
      </c>
      <c r="E19" s="66">
        <f>+'2.2 A.E. TIPO GASTO'!E24</f>
        <v>7501926.9900000002</v>
      </c>
      <c r="F19" s="89">
        <f t="shared" si="0"/>
        <v>7954959.1400000006</v>
      </c>
      <c r="G19" s="173">
        <f>+'2.2 A.E. TIPO GASTO'!G24</f>
        <v>7639547.1200000001</v>
      </c>
      <c r="H19" s="173">
        <f>+'2.2 A.E. TIPO GASTO'!H24</f>
        <v>7639547.1200000001</v>
      </c>
      <c r="I19" s="90">
        <f t="shared" si="2"/>
        <v>315412.02000000048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453032.15</v>
      </c>
      <c r="E26" s="91">
        <f t="shared" ref="E26:H26" si="4">+E14+E21</f>
        <v>7501926.9900000002</v>
      </c>
      <c r="F26" s="91">
        <f t="shared" si="4"/>
        <v>7954959.1400000006</v>
      </c>
      <c r="G26" s="91">
        <f t="shared" si="4"/>
        <v>7639547.1200000001</v>
      </c>
      <c r="H26" s="91">
        <f t="shared" si="4"/>
        <v>7639547.1200000001</v>
      </c>
      <c r="I26" s="92">
        <f>+I14+I21</f>
        <v>315412.02000000048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211"/>
      <c r="D36" s="211"/>
      <c r="F36" s="211"/>
      <c r="G36" s="211"/>
      <c r="H36" s="211"/>
    </row>
    <row r="37" spans="3:8" s="1" customFormat="1" x14ac:dyDescent="0.25">
      <c r="C37" s="212"/>
      <c r="D37" s="212"/>
      <c r="F37" s="212"/>
      <c r="G37" s="212"/>
      <c r="H37" s="212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2021-08-10T21:39:52Z</cp:lastPrinted>
  <dcterms:created xsi:type="dcterms:W3CDTF">2015-01-21T04:10:56Z</dcterms:created>
  <dcterms:modified xsi:type="dcterms:W3CDTF">2021-09-02T22:27:00Z</dcterms:modified>
</cp:coreProperties>
</file>