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 2021\TRANSPARENCIA PAGINA ESTATAL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I80" i="1"/>
  <c r="F80" i="1"/>
  <c r="F79" i="1"/>
  <c r="I79" i="1" s="1"/>
  <c r="I78" i="1"/>
  <c r="F78" i="1"/>
  <c r="F77" i="1"/>
  <c r="I77" i="1" s="1"/>
  <c r="I76" i="1"/>
  <c r="F76" i="1"/>
  <c r="F75" i="1"/>
  <c r="I75" i="1" s="1"/>
  <c r="H74" i="1"/>
  <c r="G74" i="1"/>
  <c r="F74" i="1"/>
  <c r="E74" i="1"/>
  <c r="D74" i="1"/>
  <c r="F73" i="1"/>
  <c r="I73" i="1" s="1"/>
  <c r="I72" i="1"/>
  <c r="F72" i="1"/>
  <c r="F71" i="1"/>
  <c r="I71" i="1" s="1"/>
  <c r="I70" i="1" s="1"/>
  <c r="H70" i="1"/>
  <c r="G70" i="1"/>
  <c r="F70" i="1"/>
  <c r="E70" i="1"/>
  <c r="D70" i="1"/>
  <c r="F69" i="1"/>
  <c r="I69" i="1" s="1"/>
  <c r="I68" i="1"/>
  <c r="F68" i="1"/>
  <c r="F67" i="1"/>
  <c r="I67" i="1" s="1"/>
  <c r="I66" i="1"/>
  <c r="F66" i="1"/>
  <c r="F65" i="1"/>
  <c r="I65" i="1" s="1"/>
  <c r="I64" i="1"/>
  <c r="F64" i="1"/>
  <c r="F63" i="1"/>
  <c r="I63" i="1" s="1"/>
  <c r="H62" i="1"/>
  <c r="G62" i="1"/>
  <c r="F62" i="1"/>
  <c r="E62" i="1"/>
  <c r="D62" i="1"/>
  <c r="F61" i="1"/>
  <c r="I61" i="1" s="1"/>
  <c r="I60" i="1"/>
  <c r="F60" i="1"/>
  <c r="F59" i="1"/>
  <c r="I59" i="1" s="1"/>
  <c r="I58" i="1" s="1"/>
  <c r="H58" i="1"/>
  <c r="G58" i="1"/>
  <c r="F58" i="1"/>
  <c r="E58" i="1"/>
  <c r="D58" i="1"/>
  <c r="F57" i="1"/>
  <c r="I57" i="1" s="1"/>
  <c r="I56" i="1"/>
  <c r="F56" i="1"/>
  <c r="F55" i="1"/>
  <c r="I55" i="1" s="1"/>
  <c r="I54" i="1"/>
  <c r="F54" i="1"/>
  <c r="F53" i="1"/>
  <c r="I53" i="1" s="1"/>
  <c r="I52" i="1"/>
  <c r="F52" i="1"/>
  <c r="F51" i="1"/>
  <c r="I51" i="1" s="1"/>
  <c r="I50" i="1"/>
  <c r="F50" i="1"/>
  <c r="F49" i="1"/>
  <c r="I49" i="1" s="1"/>
  <c r="H48" i="1"/>
  <c r="G48" i="1"/>
  <c r="F48" i="1"/>
  <c r="E48" i="1"/>
  <c r="D48" i="1"/>
  <c r="F47" i="1"/>
  <c r="I47" i="1" s="1"/>
  <c r="I46" i="1"/>
  <c r="F46" i="1"/>
  <c r="F45" i="1"/>
  <c r="I45" i="1" s="1"/>
  <c r="I44" i="1"/>
  <c r="F44" i="1"/>
  <c r="F43" i="1"/>
  <c r="I43" i="1" s="1"/>
  <c r="H42" i="1"/>
  <c r="G42" i="1"/>
  <c r="E42" i="1"/>
  <c r="F42" i="1" s="1"/>
  <c r="D42" i="1"/>
  <c r="I41" i="1"/>
  <c r="F41" i="1"/>
  <c r="I40" i="1"/>
  <c r="F40" i="1"/>
  <c r="I39" i="1"/>
  <c r="F39" i="1"/>
  <c r="H38" i="1"/>
  <c r="G38" i="1"/>
  <c r="E38" i="1"/>
  <c r="D38" i="1"/>
  <c r="I37" i="1"/>
  <c r="F37" i="1"/>
  <c r="H36" i="1"/>
  <c r="G36" i="1"/>
  <c r="E36" i="1"/>
  <c r="F36" i="1" s="1"/>
  <c r="I36" i="1" s="1"/>
  <c r="D36" i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E32" i="1"/>
  <c r="F32" i="1" s="1"/>
  <c r="I32" i="1" s="1"/>
  <c r="D32" i="1"/>
  <c r="H31" i="1"/>
  <c r="G31" i="1"/>
  <c r="E31" i="1"/>
  <c r="D31" i="1"/>
  <c r="F31" i="1" s="1"/>
  <c r="I31" i="1" s="1"/>
  <c r="H30" i="1"/>
  <c r="G30" i="1"/>
  <c r="E30" i="1"/>
  <c r="F30" i="1" s="1"/>
  <c r="I30" i="1" s="1"/>
  <c r="D30" i="1"/>
  <c r="H29" i="1"/>
  <c r="H28" i="1" s="1"/>
  <c r="G29" i="1"/>
  <c r="G28" i="1" s="1"/>
  <c r="E29" i="1"/>
  <c r="D29" i="1"/>
  <c r="F29" i="1" s="1"/>
  <c r="E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F25" i="1" s="1"/>
  <c r="I25" i="1" s="1"/>
  <c r="H24" i="1"/>
  <c r="G24" i="1"/>
  <c r="E24" i="1"/>
  <c r="F24" i="1" s="1"/>
  <c r="I24" i="1" s="1"/>
  <c r="D24" i="1"/>
  <c r="H23" i="1"/>
  <c r="G23" i="1"/>
  <c r="E23" i="1"/>
  <c r="D23" i="1"/>
  <c r="F23" i="1" s="1"/>
  <c r="I23" i="1" s="1"/>
  <c r="H22" i="1"/>
  <c r="G22" i="1"/>
  <c r="E22" i="1"/>
  <c r="F22" i="1" s="1"/>
  <c r="I22" i="1" s="1"/>
  <c r="D22" i="1"/>
  <c r="F21" i="1"/>
  <c r="I21" i="1" s="1"/>
  <c r="H20" i="1"/>
  <c r="G20" i="1"/>
  <c r="E20" i="1"/>
  <c r="F20" i="1" s="1"/>
  <c r="I20" i="1" s="1"/>
  <c r="D20" i="1"/>
  <c r="H19" i="1"/>
  <c r="H18" i="1" s="1"/>
  <c r="G19" i="1"/>
  <c r="G18" i="1" s="1"/>
  <c r="E19" i="1"/>
  <c r="D19" i="1"/>
  <c r="F19" i="1" s="1"/>
  <c r="E18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F15" i="1" s="1"/>
  <c r="I15" i="1" s="1"/>
  <c r="H14" i="1"/>
  <c r="G14" i="1"/>
  <c r="E14" i="1"/>
  <c r="F14" i="1" s="1"/>
  <c r="I14" i="1" s="1"/>
  <c r="D14" i="1"/>
  <c r="H13" i="1"/>
  <c r="G13" i="1"/>
  <c r="E13" i="1"/>
  <c r="D13" i="1"/>
  <c r="F13" i="1" s="1"/>
  <c r="I13" i="1" s="1"/>
  <c r="H12" i="1"/>
  <c r="G12" i="1"/>
  <c r="E12" i="1"/>
  <c r="F12" i="1" s="1"/>
  <c r="I12" i="1" s="1"/>
  <c r="D12" i="1"/>
  <c r="H11" i="1"/>
  <c r="H10" i="1" s="1"/>
  <c r="H82" i="1" s="1"/>
  <c r="G11" i="1"/>
  <c r="G10" i="1" s="1"/>
  <c r="E11" i="1"/>
  <c r="D11" i="1"/>
  <c r="F11" i="1" s="1"/>
  <c r="E10" i="1"/>
  <c r="E82" i="1" s="1"/>
  <c r="F18" i="1" l="1"/>
  <c r="I19" i="1"/>
  <c r="I18" i="1" s="1"/>
  <c r="I29" i="1"/>
  <c r="I28" i="1" s="1"/>
  <c r="F28" i="1"/>
  <c r="I11" i="1"/>
  <c r="I10" i="1" s="1"/>
  <c r="F10" i="1"/>
  <c r="I62" i="1"/>
  <c r="I74" i="1"/>
  <c r="I48" i="1"/>
  <c r="G82" i="1"/>
  <c r="F38" i="1"/>
  <c r="I42" i="1"/>
  <c r="I38" i="1" s="1"/>
  <c r="D10" i="1"/>
  <c r="D18" i="1"/>
  <c r="D28" i="1"/>
  <c r="F82" i="1" l="1"/>
  <c r="D82" i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<sst xmlns="http://schemas.openxmlformats.org/spreadsheetml/2006/main" count="88" uniqueCount="88">
  <si>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</si>
  <si>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</si>
  <si>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</si>
  <si>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</si>
  <si>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ABRIL DEL 2021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</si>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</sst>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0991625D-9A38-46E8-8FE9-1FD459323302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1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1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2</xdr:col>
      <xdr:colOff>3762375</xdr:colOff>
      <xdr:row>83</xdr:row>
      <xdr:rowOff>76200</xdr:rowOff>
    </xdr:from>
    <xdr:to>
      <xdr:col>5</xdr:col>
      <xdr:colOff>352425</xdr:colOff>
      <xdr:row>88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A1CD9E4D-BB45-4969-8DC2-B0812942877D}"/>
            </a:ext>
          </a:extLst>
        </xdr:cNvPr>
        <xdr:cNvSpPr txBox="1">
          <a:spLocks noChangeArrowheads="1"/>
        </xdr:cNvSpPr>
      </xdr:nvSpPr>
      <xdr:spPr bwMode="auto">
        <a:xfrm>
          <a:off x="5076825" y="16306800"/>
          <a:ext cx="32289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LIC. Jesús Camacho Mendoza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id="{F8FF59C8-8C23-4B6E-9325-6147440E7B19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%202021/ESTADOS%20FINANCIEROS%202021/RAMO%2033/ESTADO%20DEL%20EJERCICIO%20DEL%20PRESUPUESTO%20-%20copia/EDO.%20FINAN.%20ABRIL%202021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ABRIL"/>
      <sheetName val="EDO. FINAN. ABRIL (4000)"/>
      <sheetName val="EDO. FINAN. ABRIL (1)"/>
      <sheetName val="EDO. FINAN. ABRIL (2)"/>
      <sheetName val="ANALITICO R-33"/>
      <sheetName val="RPPM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15081635.880000001</v>
          </cell>
          <cell r="D8">
            <v>0</v>
          </cell>
          <cell r="G8">
            <v>4968275.88</v>
          </cell>
          <cell r="I8">
            <v>4968275.88</v>
          </cell>
        </row>
        <row r="9">
          <cell r="C9">
            <v>2150000.0699999998</v>
          </cell>
          <cell r="D9">
            <v>0</v>
          </cell>
          <cell r="G9">
            <v>597916.66</v>
          </cell>
          <cell r="I9">
            <v>597916.66</v>
          </cell>
        </row>
        <row r="10">
          <cell r="C10">
            <v>469465</v>
          </cell>
          <cell r="D10">
            <v>0</v>
          </cell>
          <cell r="G10">
            <v>151287.5</v>
          </cell>
          <cell r="I10">
            <v>151287.5</v>
          </cell>
        </row>
        <row r="11">
          <cell r="C11">
            <v>882733.68</v>
          </cell>
          <cell r="D11">
            <v>0</v>
          </cell>
          <cell r="G11">
            <v>433268.98</v>
          </cell>
          <cell r="I11">
            <v>433268.98</v>
          </cell>
        </row>
        <row r="12">
          <cell r="C12">
            <v>1827629.51</v>
          </cell>
          <cell r="D12">
            <v>0</v>
          </cell>
          <cell r="G12">
            <v>1119636.1100000001</v>
          </cell>
          <cell r="I12">
            <v>1119636.1100000001</v>
          </cell>
        </row>
        <row r="13">
          <cell r="C13">
            <v>21176.639999999999</v>
          </cell>
          <cell r="D13">
            <v>0</v>
          </cell>
          <cell r="G13">
            <v>7058.88</v>
          </cell>
          <cell r="I13">
            <v>7058.88</v>
          </cell>
        </row>
        <row r="14">
          <cell r="C14">
            <v>1836353.28</v>
          </cell>
          <cell r="D14">
            <v>0</v>
          </cell>
          <cell r="G14">
            <v>608037.98</v>
          </cell>
          <cell r="I14">
            <v>608037.98</v>
          </cell>
        </row>
        <row r="15">
          <cell r="C15">
            <v>584804.88</v>
          </cell>
          <cell r="D15">
            <v>0</v>
          </cell>
          <cell r="G15">
            <v>193634.96</v>
          </cell>
          <cell r="I15">
            <v>193634.96</v>
          </cell>
        </row>
        <row r="16">
          <cell r="C16">
            <v>920941.2</v>
          </cell>
          <cell r="D16">
            <v>0</v>
          </cell>
          <cell r="G16">
            <v>304932.52</v>
          </cell>
          <cell r="I16">
            <v>304932.52</v>
          </cell>
        </row>
        <row r="17">
          <cell r="C17">
            <v>368366.16</v>
          </cell>
          <cell r="D17">
            <v>0</v>
          </cell>
          <cell r="G17">
            <v>121970.44</v>
          </cell>
          <cell r="I17">
            <v>121970.44</v>
          </cell>
        </row>
        <row r="18">
          <cell r="C18">
            <v>911895.42</v>
          </cell>
          <cell r="D18">
            <v>0</v>
          </cell>
          <cell r="G18">
            <v>303180.65000000002</v>
          </cell>
          <cell r="I18">
            <v>303180.65000000002</v>
          </cell>
        </row>
        <row r="19">
          <cell r="C19">
            <v>74657.61</v>
          </cell>
          <cell r="D19">
            <v>0</v>
          </cell>
          <cell r="G19">
            <v>24276.71</v>
          </cell>
          <cell r="I19">
            <v>24276.71</v>
          </cell>
        </row>
        <row r="20">
          <cell r="C20">
            <v>74445</v>
          </cell>
          <cell r="D20">
            <v>0</v>
          </cell>
          <cell r="G20">
            <v>24354.15</v>
          </cell>
          <cell r="I20">
            <v>24354.15</v>
          </cell>
        </row>
        <row r="21">
          <cell r="C21">
            <v>1345140</v>
          </cell>
          <cell r="D21">
            <v>0</v>
          </cell>
          <cell r="G21">
            <v>442740</v>
          </cell>
          <cell r="I21">
            <v>442740</v>
          </cell>
        </row>
        <row r="22">
          <cell r="C22">
            <v>3456000</v>
          </cell>
          <cell r="D22">
            <v>0</v>
          </cell>
          <cell r="G22">
            <v>1130400</v>
          </cell>
          <cell r="I22">
            <v>1130400</v>
          </cell>
        </row>
        <row r="23">
          <cell r="C23">
            <v>5018968.32</v>
          </cell>
          <cell r="D23">
            <v>0</v>
          </cell>
          <cell r="G23">
            <v>1611186.64</v>
          </cell>
          <cell r="I23">
            <v>1611186.64</v>
          </cell>
        </row>
        <row r="24">
          <cell r="C24">
            <v>432000</v>
          </cell>
          <cell r="D24">
            <v>0</v>
          </cell>
          <cell r="G24">
            <v>0</v>
          </cell>
          <cell r="I24">
            <v>0</v>
          </cell>
        </row>
        <row r="25">
          <cell r="C25">
            <v>330000</v>
          </cell>
          <cell r="D25">
            <v>0</v>
          </cell>
          <cell r="G25">
            <v>190000</v>
          </cell>
          <cell r="I25">
            <v>190000</v>
          </cell>
        </row>
        <row r="26">
          <cell r="C26">
            <v>175209.05</v>
          </cell>
          <cell r="D26">
            <v>0</v>
          </cell>
          <cell r="G26">
            <v>0</v>
          </cell>
          <cell r="I26">
            <v>0</v>
          </cell>
        </row>
        <row r="27">
          <cell r="C27">
            <v>1783881.04</v>
          </cell>
          <cell r="D27">
            <v>0</v>
          </cell>
          <cell r="G27">
            <v>594297.68999999994</v>
          </cell>
          <cell r="I27">
            <v>594297.68999999994</v>
          </cell>
        </row>
        <row r="28">
          <cell r="C28">
            <v>361302.58</v>
          </cell>
          <cell r="D28">
            <v>0</v>
          </cell>
          <cell r="G28">
            <v>0</v>
          </cell>
          <cell r="I28">
            <v>0</v>
          </cell>
        </row>
        <row r="29">
          <cell r="C29">
            <v>330246.75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75600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140437.37</v>
          </cell>
          <cell r="D31">
            <v>0</v>
          </cell>
          <cell r="G31">
            <v>0</v>
          </cell>
          <cell r="I31">
            <v>0</v>
          </cell>
        </row>
        <row r="32">
          <cell r="C32">
            <v>2106096.48</v>
          </cell>
          <cell r="D32">
            <v>0</v>
          </cell>
          <cell r="G32">
            <v>702032.16</v>
          </cell>
          <cell r="I32">
            <v>702032.16</v>
          </cell>
        </row>
        <row r="33">
          <cell r="C33">
            <v>319520.03999999998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13000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44210.400000000001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0</v>
          </cell>
          <cell r="D36">
            <v>0</v>
          </cell>
          <cell r="G36">
            <v>1088.33</v>
          </cell>
          <cell r="I36">
            <v>1088.33</v>
          </cell>
        </row>
        <row r="37">
          <cell r="C37">
            <v>33600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2068500</v>
          </cell>
          <cell r="D38">
            <v>0</v>
          </cell>
          <cell r="G38">
            <v>676695</v>
          </cell>
          <cell r="I38">
            <v>676695</v>
          </cell>
        </row>
        <row r="39">
          <cell r="C39">
            <v>25380</v>
          </cell>
          <cell r="D39">
            <v>0</v>
          </cell>
          <cell r="G39">
            <v>0</v>
          </cell>
          <cell r="I39">
            <v>0</v>
          </cell>
        </row>
        <row r="40">
          <cell r="C40">
            <v>1306980</v>
          </cell>
          <cell r="D40">
            <v>0</v>
          </cell>
          <cell r="G40">
            <v>430180</v>
          </cell>
          <cell r="I40">
            <v>430180</v>
          </cell>
        </row>
        <row r="41">
          <cell r="C41">
            <v>22800</v>
          </cell>
          <cell r="D41">
            <v>0</v>
          </cell>
          <cell r="G41">
            <v>7600</v>
          </cell>
          <cell r="I41">
            <v>7600</v>
          </cell>
        </row>
        <row r="42">
          <cell r="C42">
            <v>18704.400000000001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73740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19950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14400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63000</v>
          </cell>
          <cell r="D46">
            <v>0</v>
          </cell>
          <cell r="G46">
            <v>7500</v>
          </cell>
          <cell r="I46">
            <v>7500</v>
          </cell>
        </row>
        <row r="47">
          <cell r="C47">
            <v>30606.720000000001</v>
          </cell>
          <cell r="D47">
            <v>0</v>
          </cell>
          <cell r="G47">
            <v>10202.24</v>
          </cell>
          <cell r="I47">
            <v>10202.24</v>
          </cell>
        </row>
        <row r="48">
          <cell r="C48">
            <v>144000</v>
          </cell>
          <cell r="D48">
            <v>0</v>
          </cell>
          <cell r="G48">
            <v>0</v>
          </cell>
          <cell r="I48">
            <v>0</v>
          </cell>
        </row>
        <row r="49">
          <cell r="C49">
            <v>670800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191213.52</v>
          </cell>
          <cell r="D50">
            <v>0</v>
          </cell>
          <cell r="G50">
            <v>63737.84</v>
          </cell>
          <cell r="I50">
            <v>63737.84</v>
          </cell>
        </row>
        <row r="51">
          <cell r="C51">
            <v>0</v>
          </cell>
          <cell r="D51">
            <v>0</v>
          </cell>
          <cell r="G51">
            <v>68016</v>
          </cell>
          <cell r="I51">
            <v>68016</v>
          </cell>
        </row>
        <row r="53">
          <cell r="C53">
            <v>816700</v>
          </cell>
          <cell r="D53">
            <v>-26509.02</v>
          </cell>
          <cell r="G53">
            <v>9284.56</v>
          </cell>
          <cell r="I53">
            <v>9284.56</v>
          </cell>
        </row>
        <row r="54">
          <cell r="C54">
            <v>949000</v>
          </cell>
          <cell r="D54">
            <v>-97490</v>
          </cell>
          <cell r="G54">
            <v>0</v>
          </cell>
          <cell r="I54">
            <v>0</v>
          </cell>
        </row>
        <row r="55">
          <cell r="C55">
            <v>10600</v>
          </cell>
          <cell r="D55">
            <v>-750</v>
          </cell>
          <cell r="G55">
            <v>0</v>
          </cell>
          <cell r="I55">
            <v>0</v>
          </cell>
        </row>
        <row r="56">
          <cell r="C56">
            <v>247000</v>
          </cell>
          <cell r="D56">
            <v>-28545</v>
          </cell>
          <cell r="G56">
            <v>0</v>
          </cell>
          <cell r="I56">
            <v>0</v>
          </cell>
        </row>
        <row r="57">
          <cell r="C57">
            <v>591700</v>
          </cell>
          <cell r="D57">
            <v>0</v>
          </cell>
          <cell r="G57">
            <v>151910.6</v>
          </cell>
          <cell r="I57">
            <v>151910.6</v>
          </cell>
        </row>
        <row r="58">
          <cell r="C58">
            <v>100750</v>
          </cell>
          <cell r="D58">
            <v>1880</v>
          </cell>
          <cell r="G58">
            <v>5484.92</v>
          </cell>
          <cell r="I58">
            <v>4765.92</v>
          </cell>
        </row>
        <row r="59">
          <cell r="C59">
            <v>194814</v>
          </cell>
          <cell r="D59">
            <v>500</v>
          </cell>
          <cell r="G59">
            <v>2705.28</v>
          </cell>
          <cell r="I59">
            <v>2705.28</v>
          </cell>
        </row>
        <row r="60">
          <cell r="C60">
            <v>63364</v>
          </cell>
          <cell r="D60">
            <v>-10380</v>
          </cell>
          <cell r="G60">
            <v>788.8</v>
          </cell>
          <cell r="I60">
            <v>788.8</v>
          </cell>
        </row>
        <row r="61">
          <cell r="C61">
            <v>160250</v>
          </cell>
          <cell r="D61">
            <v>0</v>
          </cell>
          <cell r="G61">
            <v>236.99</v>
          </cell>
          <cell r="I61">
            <v>236.99</v>
          </cell>
        </row>
        <row r="62">
          <cell r="C62">
            <v>0</v>
          </cell>
          <cell r="D62">
            <v>163000</v>
          </cell>
          <cell r="G62">
            <v>160776</v>
          </cell>
          <cell r="I62">
            <v>160776</v>
          </cell>
        </row>
        <row r="63">
          <cell r="C63">
            <v>1902700</v>
          </cell>
          <cell r="D63">
            <v>103060.47</v>
          </cell>
          <cell r="G63">
            <v>390322.51</v>
          </cell>
          <cell r="I63">
            <v>390322.51</v>
          </cell>
        </row>
        <row r="64">
          <cell r="C64">
            <v>30000</v>
          </cell>
          <cell r="D64">
            <v>0</v>
          </cell>
          <cell r="G64">
            <v>0</v>
          </cell>
          <cell r="I64">
            <v>0</v>
          </cell>
        </row>
        <row r="65">
          <cell r="C65">
            <v>326800</v>
          </cell>
          <cell r="D65">
            <v>867</v>
          </cell>
          <cell r="G65">
            <v>47347</v>
          </cell>
          <cell r="I65">
            <v>47347</v>
          </cell>
        </row>
        <row r="66">
          <cell r="C66">
            <v>30000</v>
          </cell>
          <cell r="D66">
            <v>0</v>
          </cell>
          <cell r="G66">
            <v>0</v>
          </cell>
          <cell r="I66">
            <v>0</v>
          </cell>
        </row>
        <row r="67">
          <cell r="C67">
            <v>29000</v>
          </cell>
          <cell r="D67">
            <v>0</v>
          </cell>
          <cell r="G67">
            <v>0</v>
          </cell>
          <cell r="I67">
            <v>0</v>
          </cell>
        </row>
        <row r="68">
          <cell r="C68">
            <v>120036</v>
          </cell>
          <cell r="D68">
            <v>-20600</v>
          </cell>
          <cell r="G68">
            <v>243.6</v>
          </cell>
          <cell r="I68">
            <v>243.6</v>
          </cell>
        </row>
        <row r="69">
          <cell r="C69">
            <v>472000</v>
          </cell>
          <cell r="D69">
            <v>-50000</v>
          </cell>
          <cell r="G69">
            <v>0</v>
          </cell>
          <cell r="I69">
            <v>0</v>
          </cell>
        </row>
        <row r="70">
          <cell r="C70">
            <v>261510</v>
          </cell>
          <cell r="D70">
            <v>-15800</v>
          </cell>
          <cell r="G70">
            <v>150</v>
          </cell>
          <cell r="I70">
            <v>150</v>
          </cell>
        </row>
        <row r="71">
          <cell r="C71">
            <v>55300</v>
          </cell>
          <cell r="D71">
            <v>-10000</v>
          </cell>
          <cell r="G71">
            <v>0</v>
          </cell>
          <cell r="I71">
            <v>0</v>
          </cell>
        </row>
        <row r="73">
          <cell r="C73">
            <v>581360</v>
          </cell>
          <cell r="D73">
            <v>0</v>
          </cell>
          <cell r="G73">
            <v>56899</v>
          </cell>
          <cell r="I73">
            <v>56899</v>
          </cell>
        </row>
        <row r="74">
          <cell r="C74">
            <v>189983</v>
          </cell>
          <cell r="D74">
            <v>-15000</v>
          </cell>
          <cell r="G74">
            <v>15354.9</v>
          </cell>
          <cell r="I74">
            <v>15354.9</v>
          </cell>
        </row>
        <row r="75">
          <cell r="C75">
            <v>311180</v>
          </cell>
          <cell r="D75">
            <v>0</v>
          </cell>
          <cell r="G75">
            <v>64661.79</v>
          </cell>
          <cell r="I75">
            <v>64661.79</v>
          </cell>
        </row>
        <row r="76">
          <cell r="C76">
            <v>17400</v>
          </cell>
          <cell r="D76">
            <v>0</v>
          </cell>
          <cell r="G76">
            <v>1996</v>
          </cell>
          <cell r="I76">
            <v>1996</v>
          </cell>
        </row>
        <row r="77">
          <cell r="C77">
            <v>50000</v>
          </cell>
          <cell r="D77">
            <v>0</v>
          </cell>
          <cell r="G77">
            <v>0</v>
          </cell>
          <cell r="I77">
            <v>0</v>
          </cell>
        </row>
        <row r="78">
          <cell r="C78">
            <v>4858084</v>
          </cell>
          <cell r="D78">
            <v>-48863.01</v>
          </cell>
          <cell r="G78">
            <v>1525358.56</v>
          </cell>
          <cell r="I78">
            <v>1525358.56</v>
          </cell>
        </row>
        <row r="79">
          <cell r="C79">
            <v>266000</v>
          </cell>
          <cell r="D79">
            <v>-15000</v>
          </cell>
          <cell r="G79">
            <v>26100</v>
          </cell>
          <cell r="I79">
            <v>26100</v>
          </cell>
        </row>
        <row r="80">
          <cell r="C80">
            <v>2859500</v>
          </cell>
          <cell r="D80">
            <v>0</v>
          </cell>
          <cell r="G80">
            <v>762000</v>
          </cell>
          <cell r="I80">
            <v>762000</v>
          </cell>
        </row>
        <row r="81">
          <cell r="C81">
            <v>290000</v>
          </cell>
          <cell r="D81">
            <v>0</v>
          </cell>
          <cell r="G81">
            <v>74000</v>
          </cell>
          <cell r="I81">
            <v>74000</v>
          </cell>
        </row>
        <row r="82">
          <cell r="C82">
            <v>967500</v>
          </cell>
          <cell r="D82">
            <v>0</v>
          </cell>
          <cell r="G82">
            <v>230000</v>
          </cell>
          <cell r="I82">
            <v>230000</v>
          </cell>
        </row>
        <row r="83">
          <cell r="C83">
            <v>659334</v>
          </cell>
          <cell r="D83">
            <v>0</v>
          </cell>
          <cell r="G83">
            <v>184000</v>
          </cell>
          <cell r="I83">
            <v>184000</v>
          </cell>
        </row>
        <row r="84">
          <cell r="C84">
            <v>264407</v>
          </cell>
          <cell r="D84">
            <v>-21220</v>
          </cell>
          <cell r="G84">
            <v>243.6</v>
          </cell>
          <cell r="I84">
            <v>243.6</v>
          </cell>
        </row>
        <row r="85">
          <cell r="C85">
            <v>470000</v>
          </cell>
          <cell r="D85">
            <v>0</v>
          </cell>
          <cell r="G85">
            <v>103273.96</v>
          </cell>
          <cell r="I85">
            <v>103273.96</v>
          </cell>
        </row>
        <row r="86">
          <cell r="C86">
            <v>19600</v>
          </cell>
          <cell r="D86">
            <v>-845.9</v>
          </cell>
          <cell r="G86">
            <v>0</v>
          </cell>
          <cell r="I86">
            <v>0</v>
          </cell>
        </row>
        <row r="87">
          <cell r="C87">
            <v>350000</v>
          </cell>
          <cell r="D87">
            <v>0</v>
          </cell>
          <cell r="G87">
            <v>0</v>
          </cell>
          <cell r="I87">
            <v>0</v>
          </cell>
        </row>
        <row r="88">
          <cell r="C88">
            <v>97000</v>
          </cell>
          <cell r="D88">
            <v>-20000</v>
          </cell>
          <cell r="G88">
            <v>0</v>
          </cell>
          <cell r="I88">
            <v>0</v>
          </cell>
        </row>
        <row r="89">
          <cell r="C89">
            <v>420400</v>
          </cell>
          <cell r="D89">
            <v>-18300</v>
          </cell>
          <cell r="G89">
            <v>30411.99</v>
          </cell>
          <cell r="I89">
            <v>30411.99</v>
          </cell>
        </row>
        <row r="90">
          <cell r="C90">
            <v>250200</v>
          </cell>
          <cell r="D90">
            <v>-24336.34</v>
          </cell>
          <cell r="G90">
            <v>1363.66</v>
          </cell>
          <cell r="I90">
            <v>1363.66</v>
          </cell>
        </row>
        <row r="91">
          <cell r="C91">
            <v>253246</v>
          </cell>
          <cell r="D91">
            <v>-11.65</v>
          </cell>
          <cell r="G91">
            <v>21127.64</v>
          </cell>
          <cell r="I91">
            <v>21127.64</v>
          </cell>
        </row>
        <row r="92">
          <cell r="C92">
            <v>479420</v>
          </cell>
          <cell r="D92">
            <v>-56956</v>
          </cell>
          <cell r="G92">
            <v>19627.2</v>
          </cell>
          <cell r="I92">
            <v>19627.2</v>
          </cell>
        </row>
        <row r="93">
          <cell r="C93">
            <v>913300</v>
          </cell>
          <cell r="D93">
            <v>-13550</v>
          </cell>
          <cell r="G93">
            <v>42800.88</v>
          </cell>
          <cell r="I93">
            <v>42800.88</v>
          </cell>
        </row>
        <row r="94">
          <cell r="C94">
            <v>477265</v>
          </cell>
          <cell r="D94">
            <v>0</v>
          </cell>
          <cell r="G94">
            <v>95119.86</v>
          </cell>
          <cell r="I94">
            <v>95119.86</v>
          </cell>
        </row>
        <row r="95">
          <cell r="C95">
            <v>60000</v>
          </cell>
          <cell r="D95">
            <v>-9950</v>
          </cell>
          <cell r="G95">
            <v>50</v>
          </cell>
          <cell r="I95">
            <v>50</v>
          </cell>
        </row>
        <row r="96">
          <cell r="C96">
            <v>50435</v>
          </cell>
          <cell r="D96">
            <v>-550</v>
          </cell>
          <cell r="G96">
            <v>512.5</v>
          </cell>
          <cell r="I96">
            <v>512.5</v>
          </cell>
        </row>
        <row r="97">
          <cell r="C97">
            <v>294800</v>
          </cell>
          <cell r="D97">
            <v>-13330.45</v>
          </cell>
          <cell r="G97">
            <v>0</v>
          </cell>
          <cell r="I97">
            <v>0</v>
          </cell>
        </row>
        <row r="98">
          <cell r="C98">
            <v>58040</v>
          </cell>
          <cell r="D98">
            <v>-835.04</v>
          </cell>
          <cell r="G98">
            <v>0</v>
          </cell>
          <cell r="I98">
            <v>0</v>
          </cell>
        </row>
        <row r="99">
          <cell r="C99">
            <v>791800</v>
          </cell>
          <cell r="D99">
            <v>-14587.23</v>
          </cell>
          <cell r="G99">
            <v>61378</v>
          </cell>
          <cell r="I99">
            <v>61378</v>
          </cell>
        </row>
        <row r="100">
          <cell r="C100">
            <v>300000</v>
          </cell>
          <cell r="D100">
            <v>264102.17</v>
          </cell>
          <cell r="G100">
            <v>108995.98</v>
          </cell>
          <cell r="I100">
            <v>108995.98</v>
          </cell>
        </row>
        <row r="102">
          <cell r="C102">
            <v>1553600</v>
          </cell>
          <cell r="D102">
            <v>0</v>
          </cell>
          <cell r="G102">
            <v>575200</v>
          </cell>
          <cell r="I102">
            <v>575200</v>
          </cell>
        </row>
        <row r="103">
          <cell r="C103">
            <v>9655976</v>
          </cell>
          <cell r="D103">
            <v>0</v>
          </cell>
          <cell r="G103">
            <v>3639070</v>
          </cell>
          <cell r="I103">
            <v>3639070</v>
          </cell>
        </row>
        <row r="104">
          <cell r="C104">
            <v>1395000</v>
          </cell>
          <cell r="D104">
            <v>0</v>
          </cell>
          <cell r="G104">
            <v>550000</v>
          </cell>
          <cell r="I104">
            <v>550000</v>
          </cell>
        </row>
        <row r="105">
          <cell r="C105">
            <v>840000</v>
          </cell>
          <cell r="D105">
            <v>0</v>
          </cell>
          <cell r="G105">
            <v>280000</v>
          </cell>
          <cell r="I105">
            <v>280000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topLeftCell="B74" workbookViewId="0">
      <selection activeCell="G105" sqref="G105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45819391.000000007</v>
      </c>
      <c r="E10" s="24">
        <f>SUM(E11:E17)</f>
        <v>0</v>
      </c>
      <c r="F10" s="24">
        <f t="shared" ref="F10:I10" si="0">SUM(F11:F17)</f>
        <v>45819391.000000007</v>
      </c>
      <c r="G10" s="24">
        <f t="shared" si="0"/>
        <v>14793507.32</v>
      </c>
      <c r="H10" s="24">
        <f t="shared" si="0"/>
        <v>14793507.32</v>
      </c>
      <c r="I10" s="24">
        <f t="shared" si="0"/>
        <v>31025883.68</v>
      </c>
    </row>
    <row r="11" spans="2:9" ht="15" customHeight="1" x14ac:dyDescent="0.25">
      <c r="B11" s="25"/>
      <c r="C11" s="26" t="s">
        <v>16</v>
      </c>
      <c r="D11" s="27">
        <f>'[1]EDO. FINAN. ABRIL (2)'!C8</f>
        <v>15081635.880000001</v>
      </c>
      <c r="E11" s="27">
        <f>'[1]EDO. FINAN. ABRIL (2)'!D8</f>
        <v>0</v>
      </c>
      <c r="F11" s="27">
        <f>D11+E11</f>
        <v>15081635.880000001</v>
      </c>
      <c r="G11" s="27">
        <f>'[1]EDO. FINAN. ABRIL (2)'!G8</f>
        <v>4968275.88</v>
      </c>
      <c r="H11" s="27">
        <f>'[1]EDO. FINAN. ABRIL (2)'!I8</f>
        <v>4968275.88</v>
      </c>
      <c r="I11" s="28">
        <f>+F11-G11</f>
        <v>10113360</v>
      </c>
    </row>
    <row r="12" spans="2:9" ht="15" customHeight="1" x14ac:dyDescent="0.25">
      <c r="B12" s="25"/>
      <c r="C12" s="26" t="s">
        <v>17</v>
      </c>
      <c r="D12" s="27">
        <f>'[1]EDO. FINAN. ABRIL (2)'!C9</f>
        <v>2150000.0699999998</v>
      </c>
      <c r="E12" s="27">
        <f>'[1]EDO. FINAN. ABRIL (2)'!D9</f>
        <v>0</v>
      </c>
      <c r="F12" s="27">
        <f t="shared" ref="F12:F27" si="1">D12+E12</f>
        <v>2150000.0699999998</v>
      </c>
      <c r="G12" s="27">
        <f>'[1]EDO. FINAN. ABRIL (2)'!G9</f>
        <v>597916.66</v>
      </c>
      <c r="H12" s="27">
        <f>'[1]EDO. FINAN. ABRIL (2)'!I9</f>
        <v>597916.66</v>
      </c>
      <c r="I12" s="28">
        <f t="shared" ref="I12:I75" si="2">+F12-G12</f>
        <v>1552083.4099999997</v>
      </c>
    </row>
    <row r="13" spans="2:9" ht="15" customHeight="1" x14ac:dyDescent="0.25">
      <c r="B13" s="25"/>
      <c r="C13" s="26" t="s">
        <v>18</v>
      </c>
      <c r="D13" s="27">
        <f>'[1]EDO. FINAN. ABRIL (2)'!C10+'[1]EDO. FINAN. ABRIL (2)'!C11+'[1]EDO. FINAN. ABRIL (2)'!C12+'[1]EDO. FINAN. ABRIL (2)'!C13</f>
        <v>3201004.8300000005</v>
      </c>
      <c r="E13" s="27">
        <f>'[1]EDO. FINAN. ABRIL (2)'!D10+'[1]EDO. FINAN. ABRIL (2)'!D11+'[1]EDO. FINAN. ABRIL (2)'!D12+'[1]EDO. FINAN. ABRIL (2)'!D13</f>
        <v>0</v>
      </c>
      <c r="F13" s="27">
        <f t="shared" si="1"/>
        <v>3201004.8300000005</v>
      </c>
      <c r="G13" s="27">
        <f>'[1]EDO. FINAN. ABRIL (2)'!G10+'[1]EDO. FINAN. ABRIL (2)'!G11+'[1]EDO. FINAN. ABRIL (2)'!G12+'[1]EDO. FINAN. ABRIL (2)'!G13</f>
        <v>1711251.47</v>
      </c>
      <c r="H13" s="27">
        <f>'[1]EDO. FINAN. ABRIL (2)'!I10+'[1]EDO. FINAN. ABRIL (2)'!I11+'[1]EDO. FINAN. ABRIL (2)'!I12+'[1]EDO. FINAN. ABRIL (2)'!I13</f>
        <v>1711251.47</v>
      </c>
      <c r="I13" s="28">
        <f t="shared" si="2"/>
        <v>1489753.3600000006</v>
      </c>
    </row>
    <row r="14" spans="2:9" ht="15" customHeight="1" x14ac:dyDescent="0.25">
      <c r="B14" s="25"/>
      <c r="C14" s="26" t="s">
        <v>19</v>
      </c>
      <c r="D14" s="27">
        <f>'[1]EDO. FINAN. ABRIL (2)'!C14+'[1]EDO. FINAN. ABRIL (2)'!C15+'[1]EDO. FINAN. ABRIL (2)'!C16+'[1]EDO. FINAN. ABRIL (2)'!C17+'[1]EDO. FINAN. ABRIL (2)'!C18+'[1]EDO. FINAN. ABRIL (2)'!C19+'[1]EDO. FINAN. ABRIL (2)'!C20</f>
        <v>4771463.5500000007</v>
      </c>
      <c r="E14" s="27">
        <f>'[1]EDO. FINAN. ABRIL (2)'!D14+'[1]EDO. FINAN. ABRIL (2)'!D15+'[1]EDO. FINAN. ABRIL (2)'!D16+'[1]EDO. FINAN. ABRIL (2)'!D17+'[1]EDO. FINAN. ABRIL (2)'!D18+'[1]EDO. FINAN. ABRIL (2)'!D19+'[1]EDO. FINAN. ABRIL (2)'!D20</f>
        <v>0</v>
      </c>
      <c r="F14" s="27">
        <f t="shared" si="1"/>
        <v>4771463.5500000007</v>
      </c>
      <c r="G14" s="27">
        <f>'[1]EDO. FINAN. ABRIL (2)'!G14+'[1]EDO. FINAN. ABRIL (2)'!G15+'[1]EDO. FINAN. ABRIL (2)'!G16+'[1]EDO. FINAN. ABRIL (2)'!G17+'[1]EDO. FINAN. ABRIL (2)'!G18+'[1]EDO. FINAN. ABRIL (2)'!G19+'[1]EDO. FINAN. ABRIL (2)'!G20</f>
        <v>1580387.4099999997</v>
      </c>
      <c r="H14" s="27">
        <f>'[1]EDO. FINAN. ABRIL (2)'!I14+'[1]EDO. FINAN. ABRIL (2)'!I15+'[1]EDO. FINAN. ABRIL (2)'!I16+'[1]EDO. FINAN. ABRIL (2)'!I17+'[1]EDO. FINAN. ABRIL (2)'!I18+'[1]EDO. FINAN. ABRIL (2)'!I19+'[1]EDO. FINAN. ABRIL (2)'!I20</f>
        <v>1580387.4099999997</v>
      </c>
      <c r="I14" s="28">
        <f t="shared" si="2"/>
        <v>3191076.1400000011</v>
      </c>
    </row>
    <row r="15" spans="2:9" ht="15" customHeight="1" x14ac:dyDescent="0.25">
      <c r="B15" s="25"/>
      <c r="C15" s="26" t="s">
        <v>20</v>
      </c>
      <c r="D15" s="27">
        <f>'[1]EDO. FINAN. ABRIL (2)'!C21+'[1]EDO. FINAN. ABRIL (2)'!C22+'[1]EDO. FINAN. ABRIL (2)'!C23+'[1]EDO. FINAN. ABRIL (2)'!C24+'[1]EDO. FINAN. ABRIL (2)'!C25+'[1]EDO. FINAN. ABRIL (2)'!C26+'[1]EDO. FINAN. ABRIL (2)'!C27+'[1]EDO. FINAN. ABRIL (2)'!C28+'[1]EDO. FINAN. ABRIL (2)'!C29+'[1]EDO. FINAN. ABRIL (2)'!C30+'[1]EDO. FINAN. ABRIL (2)'!C31+'[1]EDO. FINAN. ABRIL (2)'!C32+'[1]EDO. FINAN. ABRIL (2)'!C33+'[1]EDO. FINAN. ABRIL (2)'!C34+'[1]EDO. FINAN. ABRIL (2)'!C35+'[1]EDO. FINAN. ABRIL (2)'!C36+'[1]EDO. FINAN. ABRIL (2)'!C37+'[1]EDO. FINAN. ABRIL (2)'!C38+'[1]EDO. FINAN. ABRIL (2)'!C39+'[1]EDO. FINAN. ABRIL (2)'!C40+'[1]EDO. FINAN. ABRIL (2)'!C41+'[1]EDO. FINAN. ABRIL (2)'!C42+'[1]EDO. FINAN. ABRIL (2)'!C43+'[1]EDO. FINAN. ABRIL (2)'!C44+'[1]EDO. FINAN. ABRIL (2)'!C45+'[1]EDO. FINAN. ABRIL (2)'!C46+'[1]EDO. FINAN. ABRIL (2)'!C47+'[1]EDO. FINAN. ABRIL (2)'!C48+'[1]EDO. FINAN. ABRIL (2)'!C49</f>
        <v>20424073.149999999</v>
      </c>
      <c r="E15" s="27">
        <f>'[1]EDO. FINAN. ABRIL (2)'!D21+'[1]EDO. FINAN. ABRIL (2)'!D22+'[1]EDO. FINAN. ABRIL (2)'!D23+'[1]EDO. FINAN. ABRIL (2)'!D24+'[1]EDO. FINAN. ABRIL (2)'!D25+'[1]EDO. FINAN. ABRIL (2)'!D26+'[1]EDO. FINAN. ABRIL (2)'!D27+'[1]EDO. FINAN. ABRIL (2)'!D28+'[1]EDO. FINAN. ABRIL (2)'!D29+'[1]EDO. FINAN. ABRIL (2)'!D30+'[1]EDO. FINAN. ABRIL (2)'!D31+'[1]EDO. FINAN. ABRIL (2)'!D32+'[1]EDO. FINAN. ABRIL (2)'!D33+'[1]EDO. FINAN. ABRIL (2)'!D34+'[1]EDO. FINAN. ABRIL (2)'!D35+'[1]EDO. FINAN. ABRIL (2)'!D36+'[1]EDO. FINAN. ABRIL (2)'!D37+'[1]EDO. FINAN. ABRIL (2)'!D38+'[1]EDO. FINAN. ABRIL (2)'!D39+'[1]EDO. FINAN. ABRIL (2)'!D40+'[1]EDO. FINAN. ABRIL (2)'!D41+'[1]EDO. FINAN. ABRIL (2)'!D42+'[1]EDO. FINAN. ABRIL (2)'!D43+'[1]EDO. FINAN. ABRIL (2)'!D44+'[1]EDO. FINAN. ABRIL (2)'!D45+'[1]EDO. FINAN. ABRIL (2)'!D46+'[1]EDO. FINAN. ABRIL (2)'!D47+'[1]EDO. FINAN. ABRIL (2)'!D48+'[1]EDO. FINAN. ABRIL (2)'!D49</f>
        <v>0</v>
      </c>
      <c r="F15" s="27">
        <f t="shared" si="1"/>
        <v>20424073.149999999</v>
      </c>
      <c r="G15" s="27">
        <f>'[1]EDO. FINAN. ABRIL (2)'!G21+'[1]EDO. FINAN. ABRIL (2)'!G22+'[1]EDO. FINAN. ABRIL (2)'!G23+'[1]EDO. FINAN. ABRIL (2)'!G24+'[1]EDO. FINAN. ABRIL (2)'!G25+'[1]EDO. FINAN. ABRIL (2)'!G26+'[1]EDO. FINAN. ABRIL (2)'!G27+'[1]EDO. FINAN. ABRIL (2)'!G28+'[1]EDO. FINAN. ABRIL (2)'!G29+'[1]EDO. FINAN. ABRIL (2)'!G30+'[1]EDO. FINAN. ABRIL (2)'!G31+'[1]EDO. FINAN. ABRIL (2)'!G32+'[1]EDO. FINAN. ABRIL (2)'!G33+'[1]EDO. FINAN. ABRIL (2)'!G34+'[1]EDO. FINAN. ABRIL (2)'!G35+'[1]EDO. FINAN. ABRIL (2)'!G36+'[1]EDO. FINAN. ABRIL (2)'!G37+'[1]EDO. FINAN. ABRIL (2)'!G38+'[1]EDO. FINAN. ABRIL (2)'!G39+'[1]EDO. FINAN. ABRIL (2)'!G40+'[1]EDO. FINAN. ABRIL (2)'!G41+'[1]EDO. FINAN. ABRIL (2)'!G42+'[1]EDO. FINAN. ABRIL (2)'!G43+'[1]EDO. FINAN. ABRIL (2)'!G44+'[1]EDO. FINAN. ABRIL (2)'!G45+'[1]EDO. FINAN. ABRIL (2)'!G46+'[1]EDO. FINAN. ABRIL (2)'!G47+'[1]EDO. FINAN. ABRIL (2)'!G48+'[1]EDO. FINAN. ABRIL (2)'!G49</f>
        <v>5803922.0599999996</v>
      </c>
      <c r="H15" s="27">
        <f>'[1]EDO. FINAN. ABRIL (2)'!I21+'[1]EDO. FINAN. ABRIL (2)'!I22+'[1]EDO. FINAN. ABRIL (2)'!I23+'[1]EDO. FINAN. ABRIL (2)'!I24+'[1]EDO. FINAN. ABRIL (2)'!I25+'[1]EDO. FINAN. ABRIL (2)'!I26+'[1]EDO. FINAN. ABRIL (2)'!I27+'[1]EDO. FINAN. ABRIL (2)'!I28+'[1]EDO. FINAN. ABRIL (2)'!I29+'[1]EDO. FINAN. ABRIL (2)'!I30+'[1]EDO. FINAN. ABRIL (2)'!I31+'[1]EDO. FINAN. ABRIL (2)'!I32+'[1]EDO. FINAN. ABRIL (2)'!I33+'[1]EDO. FINAN. ABRIL (2)'!I34+'[1]EDO. FINAN. ABRIL (2)'!I35+'[1]EDO. FINAN. ABRIL (2)'!I36+'[1]EDO. FINAN. ABRIL (2)'!I37+'[1]EDO. FINAN. ABRIL (2)'!I38+'[1]EDO. FINAN. ABRIL (2)'!I39+'[1]EDO. FINAN. ABRIL (2)'!I40+'[1]EDO. FINAN. ABRIL (2)'!I41+'[1]EDO. FINAN. ABRIL (2)'!I42+'[1]EDO. FINAN. ABRIL (2)'!I43+'[1]EDO. FINAN. ABRIL (2)'!I44+'[1]EDO. FINAN. ABRIL (2)'!I45+'[1]EDO. FINAN. ABRIL (2)'!I46+'[1]EDO. FINAN. ABRIL (2)'!I47+'[1]EDO. FINAN. ABRIL (2)'!I48+'[1]EDO. FINAN. ABRIL (2)'!I49</f>
        <v>5803922.0599999996</v>
      </c>
      <c r="I15" s="28">
        <f t="shared" si="2"/>
        <v>14620151.09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ABRIL (2)'!C50+'[1]EDO. FINAN. ABRIL (2)'!C51</f>
        <v>191213.52</v>
      </c>
      <c r="E17" s="27">
        <f>'[1]EDO. FINAN. ABRIL (2)'!D50+'[1]EDO. FINAN. ABRIL (2)'!D51</f>
        <v>0</v>
      </c>
      <c r="F17" s="27">
        <f t="shared" si="1"/>
        <v>191213.52</v>
      </c>
      <c r="G17" s="27">
        <f>'[1]EDO. FINAN. ABRIL (2)'!G50+'[1]EDO. FINAN. ABRIL (2)'!G51</f>
        <v>131753.84</v>
      </c>
      <c r="H17" s="27">
        <f>'[1]EDO. FINAN. ABRIL (2)'!I50+'[1]EDO. FINAN. ABRIL (2)'!I51</f>
        <v>131753.84</v>
      </c>
      <c r="I17" s="28">
        <f t="shared" si="2"/>
        <v>59459.679999999993</v>
      </c>
    </row>
    <row r="18" spans="2:9" ht="15" customHeight="1" x14ac:dyDescent="0.25">
      <c r="B18" s="29" t="s">
        <v>23</v>
      </c>
      <c r="C18" s="30"/>
      <c r="D18" s="24">
        <f>SUM(D19:D27)</f>
        <v>6361524</v>
      </c>
      <c r="E18" s="24">
        <f t="shared" ref="E18:I18" si="3">SUM(E19:E27)</f>
        <v>9233.4499999999825</v>
      </c>
      <c r="F18" s="24">
        <f t="shared" si="3"/>
        <v>6370757.4500000002</v>
      </c>
      <c r="G18" s="24">
        <f t="shared" si="3"/>
        <v>769250.26</v>
      </c>
      <c r="H18" s="24">
        <f t="shared" si="3"/>
        <v>768531.26</v>
      </c>
      <c r="I18" s="24">
        <f t="shared" si="3"/>
        <v>5601507.1900000004</v>
      </c>
    </row>
    <row r="19" spans="2:9" ht="15" customHeight="1" x14ac:dyDescent="0.25">
      <c r="B19" s="25"/>
      <c r="C19" s="26" t="s">
        <v>24</v>
      </c>
      <c r="D19" s="27">
        <f>'[1]EDO. FINAN. ABRIL (2)'!C53+'[1]EDO. FINAN. ABRIL (2)'!C54+'[1]EDO. FINAN. ABRIL (2)'!C55+'[1]EDO. FINAN. ABRIL (2)'!C56+'[1]EDO. FINAN. ABRIL (2)'!C57</f>
        <v>2615000</v>
      </c>
      <c r="E19" s="27">
        <f>'[1]EDO. FINAN. ABRIL (2)'!D53+'[1]EDO. FINAN. ABRIL (2)'!D54+'[1]EDO. FINAN. ABRIL (2)'!D55+'[1]EDO. FINAN. ABRIL (2)'!D56+'[1]EDO. FINAN. ABRIL (2)'!D57</f>
        <v>-153294.02000000002</v>
      </c>
      <c r="F19" s="27">
        <f>D19+E19</f>
        <v>2461705.98</v>
      </c>
      <c r="G19" s="27">
        <f>'[1]EDO. FINAN. ABRIL (2)'!G53+'[1]EDO. FINAN. ABRIL (2)'!G54+'[1]EDO. FINAN. ABRIL (2)'!G55+'[1]EDO. FINAN. ABRIL (2)'!G56+'[1]EDO. FINAN. ABRIL (2)'!G57</f>
        <v>161195.16</v>
      </c>
      <c r="H19" s="27">
        <f>'[1]EDO. FINAN. ABRIL (2)'!I53+'[1]EDO. FINAN. ABRIL (2)'!I54+'[1]EDO. FINAN. ABRIL (2)'!I55+'[1]EDO. FINAN. ABRIL (2)'!I56+'[1]EDO. FINAN. ABRIL (2)'!I57</f>
        <v>161195.16</v>
      </c>
      <c r="I19" s="28">
        <f t="shared" si="2"/>
        <v>2300510.8199999998</v>
      </c>
    </row>
    <row r="20" spans="2:9" ht="15" customHeight="1" x14ac:dyDescent="0.25">
      <c r="B20" s="25"/>
      <c r="C20" s="26" t="s">
        <v>25</v>
      </c>
      <c r="D20" s="27">
        <f>'[1]EDO. FINAN. ABRIL (2)'!C58</f>
        <v>100750</v>
      </c>
      <c r="E20" s="27">
        <f>'[1]EDO. FINAN. ABRIL (2)'!D58</f>
        <v>1880</v>
      </c>
      <c r="F20" s="27">
        <f t="shared" si="1"/>
        <v>102630</v>
      </c>
      <c r="G20" s="27">
        <f>'[1]EDO. FINAN. ABRIL (2)'!G58</f>
        <v>5484.92</v>
      </c>
      <c r="H20" s="27">
        <f>'[1]EDO. FINAN. ABRIL (2)'!I58</f>
        <v>4765.92</v>
      </c>
      <c r="I20" s="28">
        <f t="shared" si="2"/>
        <v>97145.08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ABRIL (2)'!C59+'[1]EDO. FINAN. ABRIL (2)'!C60+'[1]EDO. FINAN. ABRIL (2)'!C61</f>
        <v>418428</v>
      </c>
      <c r="E22" s="27">
        <f>'[1]EDO. FINAN. ABRIL (2)'!D59+'[1]EDO. FINAN. ABRIL (2)'!D60+'[1]EDO. FINAN. ABRIL (2)'!D61</f>
        <v>-9880</v>
      </c>
      <c r="F22" s="27">
        <f t="shared" si="1"/>
        <v>408548</v>
      </c>
      <c r="G22" s="27">
        <f>'[1]EDO. FINAN. ABRIL (2)'!G59+'[1]EDO. FINAN. ABRIL (2)'!G60+'[1]EDO. FINAN. ABRIL (2)'!G61</f>
        <v>3731.0699999999997</v>
      </c>
      <c r="H22" s="27">
        <f>'[1]EDO. FINAN. ABRIL (2)'!I59+'[1]EDO. FINAN. ABRIL (2)'!I60+'[1]EDO. FINAN. ABRIL (2)'!I61</f>
        <v>3731.0699999999997</v>
      </c>
      <c r="I22" s="28">
        <f t="shared" si="2"/>
        <v>404816.93</v>
      </c>
    </row>
    <row r="23" spans="2:9" ht="15" customHeight="1" x14ac:dyDescent="0.25">
      <c r="B23" s="25"/>
      <c r="C23" s="26" t="s">
        <v>28</v>
      </c>
      <c r="D23" s="27">
        <f>'[1]EDO. FINAN. ABRIL (2)'!C62</f>
        <v>0</v>
      </c>
      <c r="E23" s="27">
        <f>'[1]EDO. FINAN. ABRIL (2)'!D62</f>
        <v>163000</v>
      </c>
      <c r="F23" s="27">
        <f t="shared" si="1"/>
        <v>163000</v>
      </c>
      <c r="G23" s="27">
        <f>'[1]EDO. FINAN. ABRIL (2)'!G62</f>
        <v>160776</v>
      </c>
      <c r="H23" s="27">
        <f>'[1]EDO. FINAN. ABRIL (2)'!I62</f>
        <v>160776</v>
      </c>
      <c r="I23" s="28">
        <f t="shared" si="2"/>
        <v>2224</v>
      </c>
    </row>
    <row r="24" spans="2:9" ht="15" customHeight="1" x14ac:dyDescent="0.25">
      <c r="B24" s="25"/>
      <c r="C24" s="26" t="s">
        <v>29</v>
      </c>
      <c r="D24" s="27">
        <f>'[1]EDO. FINAN. ABRIL (2)'!C63</f>
        <v>1902700</v>
      </c>
      <c r="E24" s="27">
        <f>'[1]EDO. FINAN. ABRIL (2)'!D63</f>
        <v>103060.47</v>
      </c>
      <c r="F24" s="27">
        <f t="shared" si="1"/>
        <v>2005760.47</v>
      </c>
      <c r="G24" s="27">
        <f>'[1]EDO. FINAN. ABRIL (2)'!G63</f>
        <v>390322.51</v>
      </c>
      <c r="H24" s="27">
        <f>'[1]EDO. FINAN. ABRIL (2)'!I63</f>
        <v>390322.51</v>
      </c>
      <c r="I24" s="28">
        <f t="shared" si="2"/>
        <v>1615437.96</v>
      </c>
    </row>
    <row r="25" spans="2:9" ht="15" customHeight="1" x14ac:dyDescent="0.25">
      <c r="B25" s="25"/>
      <c r="C25" s="26" t="s">
        <v>30</v>
      </c>
      <c r="D25" s="27">
        <f>'[1]EDO. FINAN. ABRIL (2)'!C64+'[1]EDO. FINAN. ABRIL (2)'!C65</f>
        <v>356800</v>
      </c>
      <c r="E25" s="27">
        <f>'[1]EDO. FINAN. ABRIL (2)'!D64+'[1]EDO. FINAN. ABRIL (2)'!D65</f>
        <v>867</v>
      </c>
      <c r="F25" s="27">
        <f t="shared" si="1"/>
        <v>357667</v>
      </c>
      <c r="G25" s="27">
        <f>'[1]EDO. FINAN. ABRIL (2)'!G64+'[1]EDO. FINAN. ABRIL (2)'!G65</f>
        <v>47347</v>
      </c>
      <c r="H25" s="27">
        <f>'[1]EDO. FINAN. ABRIL (2)'!I64+'[1]EDO. FINAN. ABRIL (2)'!I65</f>
        <v>47347</v>
      </c>
      <c r="I25" s="28">
        <f t="shared" si="2"/>
        <v>310320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ABRIL (2)'!C66+'[1]EDO. FINAN. ABRIL (2)'!C67+'[1]EDO. FINAN. ABRIL (2)'!C68+'[1]EDO. FINAN. ABRIL (2)'!C69+'[1]EDO. FINAN. ABRIL (2)'!C70+'[1]EDO. FINAN. ABRIL (2)'!C71</f>
        <v>967846</v>
      </c>
      <c r="E27" s="27">
        <f>'[1]EDO. FINAN. ABRIL (2)'!D66+'[1]EDO. FINAN. ABRIL (2)'!D67+'[1]EDO. FINAN. ABRIL (2)'!D68+'[1]EDO. FINAN. ABRIL (2)'!D69+'[1]EDO. FINAN. ABRIL (2)'!D70+'[1]EDO. FINAN. ABRIL (2)'!D71</f>
        <v>-96400</v>
      </c>
      <c r="F27" s="27">
        <f t="shared" si="1"/>
        <v>871446</v>
      </c>
      <c r="G27" s="27">
        <f>'[1]EDO. FINAN. ABRIL (2)'!G66+'[1]EDO. FINAN. ABRIL (2)'!G67+'[1]EDO. FINAN. ABRIL (2)'!G68+'[1]EDO. FINAN. ABRIL (2)'!G69+'[1]EDO. FINAN. ABRIL (2)'!G70+'[1]EDO. FINAN. ABRIL (2)'!G71</f>
        <v>393.6</v>
      </c>
      <c r="H27" s="27">
        <f>'[1]EDO. FINAN. ABRIL (2)'!I66+'[1]EDO. FINAN. ABRIL (2)'!I67+'[1]EDO. FINAN. ABRIL (2)'!I68+'[1]EDO. FINAN. ABRIL (2)'!I69+'[1]EDO. FINAN. ABRIL (2)'!I70+'[1]EDO. FINAN. ABRIL (2)'!I71</f>
        <v>393.6</v>
      </c>
      <c r="I27" s="28">
        <f t="shared" si="2"/>
        <v>871052.4</v>
      </c>
    </row>
    <row r="28" spans="2:9" ht="15" customHeight="1" x14ac:dyDescent="0.25">
      <c r="B28" s="29" t="s">
        <v>33</v>
      </c>
      <c r="C28" s="30"/>
      <c r="D28" s="24">
        <f>SUM(D29:D37)</f>
        <v>16600254</v>
      </c>
      <c r="E28" s="24">
        <f t="shared" ref="E28:I28" si="4">SUM(E29:E37)</f>
        <v>-9233.4500000000116</v>
      </c>
      <c r="F28" s="24">
        <f t="shared" si="4"/>
        <v>16591020.549999999</v>
      </c>
      <c r="G28" s="24">
        <f t="shared" si="4"/>
        <v>3425275.52</v>
      </c>
      <c r="H28" s="24">
        <f t="shared" si="4"/>
        <v>3425275.52</v>
      </c>
      <c r="I28" s="24">
        <f t="shared" si="4"/>
        <v>13165745.029999997</v>
      </c>
    </row>
    <row r="29" spans="2:9" ht="15" customHeight="1" x14ac:dyDescent="0.25">
      <c r="B29" s="25"/>
      <c r="C29" s="26" t="s">
        <v>34</v>
      </c>
      <c r="D29" s="27">
        <f>'[1]EDO. FINAN. ABRIL (2)'!C73+'[1]EDO. FINAN. ABRIL (2)'!C74+'[1]EDO. FINAN. ABRIL (2)'!C75+'[1]EDO. FINAN. ABRIL (2)'!C76+'[1]EDO. FINAN. ABRIL (2)'!C77</f>
        <v>1149923</v>
      </c>
      <c r="E29" s="27">
        <f>'[1]EDO. FINAN. ABRIL (2)'!D73+'[1]EDO. FINAN. ABRIL (2)'!D74+'[1]EDO. FINAN. ABRIL (2)'!D75+'[1]EDO. FINAN. ABRIL (2)'!D76+'[1]EDO. FINAN. ABRIL (2)'!D77</f>
        <v>-15000</v>
      </c>
      <c r="F29" s="27">
        <f t="shared" ref="F29:F81" si="5">D29+E29</f>
        <v>1134923</v>
      </c>
      <c r="G29" s="27">
        <f>'[1]EDO. FINAN. ABRIL (2)'!G73+'[1]EDO. FINAN. ABRIL (2)'!G74+'[1]EDO. FINAN. ABRIL (2)'!G75+'[1]EDO. FINAN. ABRIL (2)'!G76+'[1]EDO. FINAN. ABRIL (2)'!G77</f>
        <v>138911.69</v>
      </c>
      <c r="H29" s="27">
        <f>'[1]EDO. FINAN. ABRIL (2)'!I73+'[1]EDO. FINAN. ABRIL (2)'!I74+'[1]EDO. FINAN. ABRIL (2)'!I75+'[1]EDO. FINAN. ABRIL (2)'!I76+'[1]EDO. FINAN. ABRIL (2)'!I77</f>
        <v>138911.69</v>
      </c>
      <c r="I29" s="28">
        <f t="shared" si="2"/>
        <v>996011.31</v>
      </c>
    </row>
    <row r="30" spans="2:9" ht="15" customHeight="1" x14ac:dyDescent="0.25">
      <c r="B30" s="25"/>
      <c r="C30" s="26" t="s">
        <v>35</v>
      </c>
      <c r="D30" s="27">
        <f>'[1]EDO. FINAN. ABRIL (2)'!C78+'[1]EDO. FINAN. ABRIL (2)'!C79</f>
        <v>5124084</v>
      </c>
      <c r="E30" s="27">
        <f>'[1]EDO. FINAN. ABRIL (2)'!D78+'[1]EDO. FINAN. ABRIL (2)'!D79</f>
        <v>-63863.01</v>
      </c>
      <c r="F30" s="27">
        <f t="shared" si="5"/>
        <v>5060220.99</v>
      </c>
      <c r="G30" s="27">
        <f>'[1]EDO. FINAN. ABRIL (2)'!G78+'[1]EDO. FINAN. ABRIL (2)'!G79</f>
        <v>1551458.56</v>
      </c>
      <c r="H30" s="27">
        <f>'[1]EDO. FINAN. ABRIL (2)'!I78+'[1]EDO. FINAN. ABRIL (2)'!I79</f>
        <v>1551458.56</v>
      </c>
      <c r="I30" s="28">
        <f t="shared" si="2"/>
        <v>3508762.43</v>
      </c>
    </row>
    <row r="31" spans="2:9" ht="15" customHeight="1" x14ac:dyDescent="0.25">
      <c r="B31" s="25"/>
      <c r="C31" s="26" t="s">
        <v>36</v>
      </c>
      <c r="D31" s="27">
        <f>'[1]EDO. FINAN. ABRIL (2)'!C80+'[1]EDO. FINAN. ABRIL (2)'!C81+'[1]EDO. FINAN. ABRIL (2)'!C82+'[1]EDO. FINAN. ABRIL (2)'!C83+'[1]EDO. FINAN. ABRIL (2)'!C84+'[1]EDO. FINAN. ABRIL (2)'!C85</f>
        <v>5510741</v>
      </c>
      <c r="E31" s="27">
        <f>'[1]EDO. FINAN. ABRIL (2)'!D80+'[1]EDO. FINAN. ABRIL (2)'!D81+'[1]EDO. FINAN. ABRIL (2)'!D82+'[1]EDO. FINAN. ABRIL (2)'!D83+'[1]EDO. FINAN. ABRIL (2)'!D84+'[1]EDO. FINAN. ABRIL (2)'!D85</f>
        <v>-21220</v>
      </c>
      <c r="F31" s="27">
        <f t="shared" si="5"/>
        <v>5489521</v>
      </c>
      <c r="G31" s="27">
        <f>'[1]EDO. FINAN. ABRIL (2)'!G80+'[1]EDO. FINAN. ABRIL (2)'!G81+'[1]EDO. FINAN. ABRIL (2)'!G82+'[1]EDO. FINAN. ABRIL (2)'!G83+'[1]EDO. FINAN. ABRIL (2)'!G84+'[1]EDO. FINAN. ABRIL (2)'!G85</f>
        <v>1353517.56</v>
      </c>
      <c r="H31" s="27">
        <f>'[1]EDO. FINAN. ABRIL (2)'!I80+'[1]EDO. FINAN. ABRIL (2)'!I81+'[1]EDO. FINAN. ABRIL (2)'!I82+'[1]EDO. FINAN. ABRIL (2)'!I83+'[1]EDO. FINAN. ABRIL (2)'!I84+'[1]EDO. FINAN. ABRIL (2)'!I85</f>
        <v>1353517.56</v>
      </c>
      <c r="I31" s="28">
        <f t="shared" si="2"/>
        <v>4136003.44</v>
      </c>
    </row>
    <row r="32" spans="2:9" ht="15" customHeight="1" x14ac:dyDescent="0.25">
      <c r="B32" s="25"/>
      <c r="C32" s="26" t="s">
        <v>37</v>
      </c>
      <c r="D32" s="27">
        <f>'[1]EDO. FINAN. ABRIL (2)'!C86+'[1]EDO. FINAN. ABRIL (2)'!C87+'[1]EDO. FINAN. ABRIL (2)'!C88+'[1]EDO. FINAN. ABRIL (2)'!C89</f>
        <v>887000</v>
      </c>
      <c r="E32" s="27">
        <f>'[1]EDO. FINAN. ABRIL (2)'!D86+'[1]EDO. FINAN. ABRIL (2)'!D87+'[1]EDO. FINAN. ABRIL (2)'!D88+'[1]EDO. FINAN. ABRIL (2)'!D89</f>
        <v>-39145.9</v>
      </c>
      <c r="F32" s="27">
        <f t="shared" si="5"/>
        <v>847854.1</v>
      </c>
      <c r="G32" s="27">
        <f>'[1]EDO. FINAN. ABRIL (2)'!G86+'[1]EDO. FINAN. ABRIL (2)'!G87+'[1]EDO. FINAN. ABRIL (2)'!G88+'[1]EDO. FINAN. ABRIL (2)'!G89</f>
        <v>30411.99</v>
      </c>
      <c r="H32" s="27">
        <f>'[1]EDO. FINAN. ABRIL (2)'!I86+'[1]EDO. FINAN. ABRIL (2)'!I87+'[1]EDO. FINAN. ABRIL (2)'!I88+'[1]EDO. FINAN. ABRIL (2)'!I89</f>
        <v>30411.99</v>
      </c>
      <c r="I32" s="28">
        <f t="shared" si="2"/>
        <v>817442.11</v>
      </c>
    </row>
    <row r="33" spans="2:9" ht="15" customHeight="1" x14ac:dyDescent="0.25">
      <c r="B33" s="25"/>
      <c r="C33" s="26" t="s">
        <v>38</v>
      </c>
      <c r="D33" s="27">
        <f>'[1]EDO. FINAN. ABRIL (2)'!C90+'[1]EDO. FINAN. ABRIL (2)'!C91+'[1]EDO. FINAN. ABRIL (2)'!C92+'[1]EDO. FINAN. ABRIL (2)'!C93+'[1]EDO. FINAN. ABRIL (2)'!C94+'[1]EDO. FINAN. ABRIL (2)'!C95</f>
        <v>2433431</v>
      </c>
      <c r="E33" s="27">
        <f>'[1]EDO. FINAN. ABRIL (2)'!D90+'[1]EDO. FINAN. ABRIL (2)'!D91+'[1]EDO. FINAN. ABRIL (2)'!D92+'[1]EDO. FINAN. ABRIL (2)'!D93+'[1]EDO. FINAN. ABRIL (2)'!D94+'[1]EDO. FINAN. ABRIL (2)'!D95</f>
        <v>-104803.99</v>
      </c>
      <c r="F33" s="27">
        <f t="shared" si="5"/>
        <v>2328627.0099999998</v>
      </c>
      <c r="G33" s="27">
        <f>'[1]EDO. FINAN. ABRIL (2)'!G90+'[1]EDO. FINAN. ABRIL (2)'!G91+'[1]EDO. FINAN. ABRIL (2)'!G92+'[1]EDO. FINAN. ABRIL (2)'!G93+'[1]EDO. FINAN. ABRIL (2)'!G94+'[1]EDO. FINAN. ABRIL (2)'!G95</f>
        <v>180089.24</v>
      </c>
      <c r="H33" s="27">
        <f>'[1]EDO. FINAN. ABRIL (2)'!I90+'[1]EDO. FINAN. ABRIL (2)'!I91+'[1]EDO. FINAN. ABRIL (2)'!I92+'[1]EDO. FINAN. ABRIL (2)'!I93+'[1]EDO. FINAN. ABRIL (2)'!I94+'[1]EDO. FINAN. ABRIL (2)'!I95</f>
        <v>180089.24</v>
      </c>
      <c r="I33" s="28">
        <f t="shared" si="2"/>
        <v>2148537.7699999996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ABRIL (2)'!C96+'[1]EDO. FINAN. ABRIL (2)'!C97+'[1]EDO. FINAN. ABRIL (2)'!C98+'[1]EDO. FINAN. ABRIL (2)'!C99</f>
        <v>1195075</v>
      </c>
      <c r="E35" s="27">
        <f>'[1]EDO. FINAN. ABRIL (2)'!D96+'[1]EDO. FINAN. ABRIL (2)'!D97+'[1]EDO. FINAN. ABRIL (2)'!D98+'[1]EDO. FINAN. ABRIL (2)'!D99</f>
        <v>-29302.720000000001</v>
      </c>
      <c r="F35" s="27">
        <f t="shared" si="5"/>
        <v>1165772.28</v>
      </c>
      <c r="G35" s="27">
        <f>'[1]EDO. FINAN. ABRIL (2)'!G96+'[1]EDO. FINAN. ABRIL (2)'!G97+'[1]EDO. FINAN. ABRIL (2)'!G98+'[1]EDO. FINAN. ABRIL (2)'!G99</f>
        <v>61890.5</v>
      </c>
      <c r="H35" s="27">
        <f>'[1]EDO. FINAN. ABRIL (2)'!I96+'[1]EDO. FINAN. ABRIL (2)'!I97+'[1]EDO. FINAN. ABRIL (2)'!I98+'[1]EDO. FINAN. ABRIL (2)'!I99</f>
        <v>61890.5</v>
      </c>
      <c r="I35" s="28">
        <f t="shared" si="2"/>
        <v>1103881.78</v>
      </c>
    </row>
    <row r="36" spans="2:9" ht="15" customHeight="1" x14ac:dyDescent="0.25">
      <c r="B36" s="25"/>
      <c r="C36" s="26" t="s">
        <v>41</v>
      </c>
      <c r="D36" s="27">
        <f>'[1]EDO. FINAN. ABRIL (2)'!C100</f>
        <v>300000</v>
      </c>
      <c r="E36" s="27">
        <f>'[1]EDO. FINAN. ABRIL (2)'!D100</f>
        <v>264102.17</v>
      </c>
      <c r="F36" s="27">
        <f t="shared" si="5"/>
        <v>564102.16999999993</v>
      </c>
      <c r="G36" s="27">
        <f>'[1]EDO. FINAN. ABRIL (2)'!G100</f>
        <v>108995.98</v>
      </c>
      <c r="H36" s="27">
        <f>'[1]EDO. FINAN. ABRIL (2)'!I100</f>
        <v>108995.98</v>
      </c>
      <c r="I36" s="28">
        <f t="shared" si="2"/>
        <v>455106.18999999994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13444576</v>
      </c>
      <c r="E38" s="24">
        <f t="shared" ref="E38:I38" si="6">SUM(E39:E47)</f>
        <v>0</v>
      </c>
      <c r="F38" s="24">
        <f t="shared" si="6"/>
        <v>13444576</v>
      </c>
      <c r="G38" s="24">
        <f t="shared" si="6"/>
        <v>5044270</v>
      </c>
      <c r="H38" s="24">
        <f t="shared" si="6"/>
        <v>5044270</v>
      </c>
      <c r="I38" s="24">
        <f t="shared" si="6"/>
        <v>8400306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ABRIL (2)'!C102+'[1]EDO. FINAN. ABRIL (2)'!C103+'[1]EDO. FINAN. ABRIL (2)'!C104+'[1]EDO. FINAN. ABRIL (2)'!C105</f>
        <v>13444576</v>
      </c>
      <c r="E42" s="27">
        <f>'[1]EDO. FINAN. ABRIL (2)'!D102+'[1]EDO. FINAN. ABRIL (2)'!D103+'[1]EDO. FINAN. ABRIL (2)'!D104+'[1]EDO. FINAN. ABRIL (2)'!D105</f>
        <v>0</v>
      </c>
      <c r="F42" s="27">
        <f t="shared" si="5"/>
        <v>13444576</v>
      </c>
      <c r="G42" s="27">
        <f>'[1]EDO. FINAN. ABRIL (2)'!G102+'[1]EDO. FINAN. ABRIL (2)'!G103+'[1]EDO. FINAN. ABRIL (2)'!G104+'[1]EDO. FINAN. ABRIL (2)'!G105</f>
        <v>5044270</v>
      </c>
      <c r="H42" s="27">
        <f>'[1]EDO. FINAN. ABRIL (2)'!I102+'[1]EDO. FINAN. ABRIL (2)'!I103+'[1]EDO. FINAN. ABRIL (2)'!I104+'[1]EDO. FINAN. ABRIL (2)'!I105</f>
        <v>5044270</v>
      </c>
      <c r="I42" s="28">
        <f t="shared" si="2"/>
        <v>8400306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82225745</v>
      </c>
      <c r="E82" s="33">
        <f t="shared" ref="E82:I82" si="13">SUM(E10+E18+E28+E38+E48+E58+E62+E70+E74)</f>
        <v>-2.9103830456733704E-11</v>
      </c>
      <c r="F82" s="33">
        <f t="shared" si="13"/>
        <v>82225745.000000015</v>
      </c>
      <c r="G82" s="33">
        <f t="shared" si="13"/>
        <v>24032303.100000001</v>
      </c>
      <c r="H82" s="33">
        <f t="shared" si="13"/>
        <v>24031584.100000001</v>
      </c>
      <c r="I82" s="33">
        <f t="shared" si="13"/>
        <v>58193441.899999991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2021-05-14T17:25:59Z</dcterms:created>
  <dcterms:modified xsi:type="dcterms:W3CDTF">2021-05-14T17:26:39Z</dcterms:modified>
</cp:coreProperties>
</file>