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8. AGOSTO 2020\"/>
    </mc:Choice>
  </mc:AlternateContent>
  <xr:revisionPtr revIDLastSave="0" documentId="13_ncr:1_{8BECE27E-B4D3-4BDF-A6B9-8D9F339A654C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F25" i="1" l="1"/>
  <c r="H25" i="1"/>
  <c r="I25" i="1"/>
  <c r="E22" i="5" l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D24" i="3"/>
  <c r="F22" i="3"/>
  <c r="I22" i="3" s="1"/>
  <c r="F20" i="3"/>
  <c r="I20" i="3" s="1"/>
  <c r="F18" i="3"/>
  <c r="I18" i="3" s="1"/>
  <c r="H12" i="2" l="1"/>
  <c r="H19" i="13"/>
  <c r="G19" i="13"/>
  <c r="G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<sst xmlns="http://schemas.openxmlformats.org/spreadsheetml/2006/main" count="343" uniqueCount="200">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</sst>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409389.17</v>
      </c>
      <c r="G25" s="100">
        <f>E25+F25</f>
        <v>942368.16999999993</v>
      </c>
      <c r="H25" s="99">
        <f>+H47</f>
        <v>757966.67</v>
      </c>
      <c r="I25" s="99">
        <f>+I47</f>
        <v>757966.67</v>
      </c>
      <c r="J25" s="101">
        <f>I25-E25</f>
        <v>224987.67000000004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422389.17</v>
      </c>
      <c r="G28" s="151">
        <f t="shared" si="10"/>
        <v>955368.16999999993</v>
      </c>
      <c r="H28" s="152">
        <f t="shared" si="10"/>
        <v>770966.67</v>
      </c>
      <c r="I28" s="153">
        <f t="shared" si="10"/>
        <v>770966.67</v>
      </c>
      <c r="J28" s="206">
        <f t="shared" si="10"/>
        <v>237987.67000000004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422389.17</v>
      </c>
      <c r="G35" s="94">
        <f t="shared" si="11"/>
        <v>955368.16999999993</v>
      </c>
      <c r="H35" s="94">
        <f>H36+H37+H38+H39+H42+H45+H47</f>
        <v>770966.67</v>
      </c>
      <c r="I35" s="94">
        <f t="shared" si="11"/>
        <v>770966.67</v>
      </c>
      <c r="J35" s="95">
        <f t="shared" si="11"/>
        <v>237987.67000000004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409389.17</v>
      </c>
      <c r="G47" s="100">
        <f>E47+F47</f>
        <v>942368.16999999993</v>
      </c>
      <c r="H47" s="99">
        <v>757966.67</v>
      </c>
      <c r="I47" s="99">
        <v>757966.67</v>
      </c>
      <c r="J47" s="101">
        <f>I47-E47</f>
        <v>224987.67000000004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422389.17</v>
      </c>
      <c r="G57" s="151">
        <f t="shared" si="24"/>
        <v>955368.16999999993</v>
      </c>
      <c r="H57" s="152">
        <f t="shared" si="24"/>
        <v>770966.67</v>
      </c>
      <c r="I57" s="153">
        <f t="shared" si="24"/>
        <v>770966.67</v>
      </c>
      <c r="J57" s="213">
        <f t="shared" si="24"/>
        <v>237987.67000000004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467049.42000000004</v>
      </c>
      <c r="F11" s="113">
        <f t="shared" si="0"/>
        <v>467049.42000000004</v>
      </c>
      <c r="G11" s="113">
        <f t="shared" si="0"/>
        <v>467049.42000000004</v>
      </c>
      <c r="H11" s="113">
        <f t="shared" ref="H11" si="1">SUM(H12:H18)</f>
        <v>467049.42000000004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208766</v>
      </c>
      <c r="F13" s="117">
        <f>D13+E13</f>
        <v>208766</v>
      </c>
      <c r="G13" s="119">
        <f>+F13</f>
        <v>208766</v>
      </c>
      <c r="H13" s="119">
        <f>+G13</f>
        <v>208766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258283.42</v>
      </c>
      <c r="F14" s="117">
        <f t="shared" si="2"/>
        <v>258283.42</v>
      </c>
      <c r="G14" s="115">
        <f>+F14</f>
        <v>258283.42</v>
      </c>
      <c r="H14" s="119">
        <f>+G14</f>
        <v>258283.42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1547.4500000000007</v>
      </c>
      <c r="F19" s="113">
        <f t="shared" si="4"/>
        <v>139081.32</v>
      </c>
      <c r="G19" s="113">
        <f t="shared" si="4"/>
        <v>31068.300000000003</v>
      </c>
      <c r="H19" s="113">
        <f t="shared" ref="H19" si="5">SUM(H20:H28)</f>
        <v>31068.300000000003</v>
      </c>
      <c r="I19" s="114">
        <f t="shared" si="4"/>
        <v>108013.02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7415.36</v>
      </c>
      <c r="F20" s="117">
        <f t="shared" ref="F20:F28" si="6">D20+E20</f>
        <v>73746.36</v>
      </c>
      <c r="G20" s="184">
        <v>10619.87</v>
      </c>
      <c r="H20" s="184">
        <v>10619.87</v>
      </c>
      <c r="I20" s="118">
        <f>F20-G20</f>
        <v>63126.49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-8009.19</v>
      </c>
      <c r="F21" s="117">
        <f t="shared" si="6"/>
        <v>21482.68</v>
      </c>
      <c r="G21" s="184">
        <v>5690.6</v>
      </c>
      <c r="H21" s="184">
        <v>5690.6</v>
      </c>
      <c r="I21" s="118">
        <f t="shared" ref="I21:I28" si="7">F21-G21</f>
        <v>15792.08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-450</v>
      </c>
      <c r="F23" s="117">
        <f t="shared" si="6"/>
        <v>6553</v>
      </c>
      <c r="G23" s="184">
        <v>301</v>
      </c>
      <c r="H23" s="184">
        <v>301</v>
      </c>
      <c r="I23" s="118">
        <f t="shared" si="7"/>
        <v>6252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-10341.5</v>
      </c>
      <c r="F25" s="117">
        <f t="shared" si="6"/>
        <v>13663.5</v>
      </c>
      <c r="G25" s="184">
        <v>222.9</v>
      </c>
      <c r="H25" s="184">
        <v>222.9</v>
      </c>
      <c r="I25" s="118">
        <f t="shared" si="7"/>
        <v>13440.6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7919.1</v>
      </c>
      <c r="F26" s="117">
        <f t="shared" si="6"/>
        <v>11919.1</v>
      </c>
      <c r="G26" s="184">
        <v>5858</v>
      </c>
      <c r="H26" s="184">
        <v>5858</v>
      </c>
      <c r="I26" s="118">
        <f t="shared" si="7"/>
        <v>6061.1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-545</v>
      </c>
      <c r="F28" s="117">
        <f t="shared" si="6"/>
        <v>6158</v>
      </c>
      <c r="G28" s="184">
        <v>2817.25</v>
      </c>
      <c r="H28" s="184">
        <v>2817.25</v>
      </c>
      <c r="I28" s="118">
        <f t="shared" si="7"/>
        <v>3340.75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-52399.099999999991</v>
      </c>
      <c r="F29" s="113">
        <f t="shared" si="8"/>
        <v>343046.02999999997</v>
      </c>
      <c r="G29" s="113">
        <f t="shared" si="8"/>
        <v>133839.93</v>
      </c>
      <c r="H29" s="113">
        <f t="shared" ref="H29" si="9">SUM(H30:H38)</f>
        <v>132613.44999999998</v>
      </c>
      <c r="I29" s="114">
        <f>SUM(I30:I38)</f>
        <v>209206.1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960.86</v>
      </c>
      <c r="F30" s="117">
        <f t="shared" ref="F30:F35" si="10">D30+E30</f>
        <v>30360.86</v>
      </c>
      <c r="G30" s="184">
        <v>18709.71</v>
      </c>
      <c r="H30" s="184">
        <v>17483.23</v>
      </c>
      <c r="I30" s="118">
        <f t="shared" ref="I30:I38" si="11">F30-G30</f>
        <v>11651.150000000001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-20402.28</v>
      </c>
      <c r="F31" s="117">
        <f t="shared" si="10"/>
        <v>204197.72</v>
      </c>
      <c r="G31" s="184">
        <v>98623.2</v>
      </c>
      <c r="H31" s="184">
        <v>98623.2</v>
      </c>
      <c r="I31" s="118">
        <f>F31-G31</f>
        <v>105574.52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-12389.8</v>
      </c>
      <c r="F32" s="117">
        <f t="shared" si="10"/>
        <v>14610.2</v>
      </c>
      <c r="G32" s="184">
        <v>3460.2</v>
      </c>
      <c r="H32" s="184">
        <v>3460.2</v>
      </c>
      <c r="I32" s="118">
        <f t="shared" si="11"/>
        <v>11150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-1220.4000000000001</v>
      </c>
      <c r="F33" s="117">
        <f t="shared" si="10"/>
        <v>15979.6</v>
      </c>
      <c r="G33" s="184">
        <v>6519.2</v>
      </c>
      <c r="H33" s="184">
        <v>6519.2</v>
      </c>
      <c r="I33" s="118">
        <f t="shared" si="11"/>
        <v>9460.4000000000015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-4525.28</v>
      </c>
      <c r="F34" s="117">
        <f t="shared" si="10"/>
        <v>15874.720000000001</v>
      </c>
      <c r="G34" s="184">
        <v>4119.62</v>
      </c>
      <c r="H34" s="184">
        <v>4119.62</v>
      </c>
      <c r="I34" s="118">
        <f t="shared" si="11"/>
        <v>11755.100000000002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-15546.2</v>
      </c>
      <c r="F36" s="117">
        <f t="shared" ref="F36:F38" si="12">D36+E36</f>
        <v>49398.929999999993</v>
      </c>
      <c r="G36" s="184">
        <v>0</v>
      </c>
      <c r="H36" s="184">
        <v>0</v>
      </c>
      <c r="I36" s="118">
        <f t="shared" si="11"/>
        <v>49398.929999999993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-1600</v>
      </c>
      <c r="F37" s="117">
        <f t="shared" si="12"/>
        <v>8000</v>
      </c>
      <c r="G37" s="184">
        <v>0</v>
      </c>
      <c r="H37" s="184">
        <v>0</v>
      </c>
      <c r="I37" s="118">
        <f t="shared" si="11"/>
        <v>8000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2324</v>
      </c>
      <c r="F38" s="117">
        <f t="shared" si="12"/>
        <v>4624</v>
      </c>
      <c r="G38" s="184">
        <v>2408</v>
      </c>
      <c r="H38" s="184">
        <v>2408</v>
      </c>
      <c r="I38" s="118">
        <f t="shared" si="11"/>
        <v>2216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422389.1700000001</v>
      </c>
      <c r="F83" s="121">
        <f t="shared" si="33"/>
        <v>955368.17</v>
      </c>
      <c r="G83" s="121">
        <f t="shared" si="33"/>
        <v>638149.05000000005</v>
      </c>
      <c r="H83" s="121">
        <f t="shared" ref="H83" si="34">H11+H19+H29+H39+H49+H59+H63+H71+H75</f>
        <v>636922.57000000007</v>
      </c>
      <c r="I83" s="122">
        <f t="shared" si="33"/>
        <v>317219.12</v>
      </c>
    </row>
    <row r="84" spans="1:9" s="1" customFormat="1" x14ac:dyDescent="0.25">
      <c r="A84" s="165"/>
      <c r="E84" s="172"/>
      <c r="F84" s="172"/>
      <c r="G84" s="172"/>
    </row>
    <row r="85" spans="1:9" s="1" customFormat="1" x14ac:dyDescent="0.25">
      <c r="A85" s="165"/>
      <c r="F85" s="172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416197.77</v>
      </c>
      <c r="F14" s="107">
        <f>+D14+E14</f>
        <v>949176.77</v>
      </c>
      <c r="G14" s="107">
        <v>631957.65</v>
      </c>
      <c r="H14" s="107">
        <v>630731.17000000004</v>
      </c>
      <c r="I14" s="108">
        <f>+F14-G14</f>
        <v>317219.12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422389.17000000004</v>
      </c>
      <c r="F24" s="111">
        <f t="shared" si="0"/>
        <v>955368.17</v>
      </c>
      <c r="G24" s="111">
        <f t="shared" si="0"/>
        <v>638149.05000000005</v>
      </c>
      <c r="H24" s="111">
        <f t="shared" si="0"/>
        <v>636922.57000000007</v>
      </c>
      <c r="I24" s="112">
        <f>SUM(I14+I16+I18+I20+I22)</f>
        <v>317219.12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23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422389.17000000004</v>
      </c>
      <c r="F12" s="90">
        <f t="shared" ref="F12:F20" si="0">D12+E12</f>
        <v>955368.17</v>
      </c>
      <c r="G12" s="89">
        <f>+'2.2 A.E. TIPO GASTO'!G24</f>
        <v>638149.05000000005</v>
      </c>
      <c r="H12" s="89">
        <f>+'2.2 A.E. TIPO GASTO'!H24</f>
        <v>636922.57000000007</v>
      </c>
      <c r="I12" s="91">
        <f t="shared" ref="I12:I20" si="1">F12-G12</f>
        <v>317219.12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422389.17000000004</v>
      </c>
      <c r="F22" s="92">
        <f t="shared" si="2"/>
        <v>955368.17</v>
      </c>
      <c r="G22" s="92">
        <f t="shared" si="2"/>
        <v>638149.05000000005</v>
      </c>
      <c r="H22" s="92">
        <f t="shared" si="2"/>
        <v>636922.57000000007</v>
      </c>
      <c r="I22" s="93">
        <f t="shared" si="2"/>
        <v>317219.12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Agosto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Agosto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4" workbookViewId="0">
      <selection activeCell="B2" sqref="B2:I56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409389.17</v>
      </c>
      <c r="F22" s="123">
        <f t="shared" si="3"/>
        <v>942368.16999999993</v>
      </c>
      <c r="G22" s="123">
        <f t="shared" si="3"/>
        <v>630075.91</v>
      </c>
      <c r="H22" s="123">
        <f t="shared" si="3"/>
        <v>628849.43000000005</v>
      </c>
      <c r="I22" s="124">
        <f t="shared" si="3"/>
        <v>312292.25999999989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409389.17</v>
      </c>
      <c r="F28" s="126">
        <f t="shared" si="4"/>
        <v>942368.16999999993</v>
      </c>
      <c r="G28" s="128">
        <v>630075.91</v>
      </c>
      <c r="H28" s="128">
        <v>628849.43000000005</v>
      </c>
      <c r="I28" s="127">
        <f>F28-G28</f>
        <v>312292.25999999989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422389.17</v>
      </c>
      <c r="F48" s="135">
        <f t="shared" si="10"/>
        <v>955368.16999999993</v>
      </c>
      <c r="G48" s="135">
        <f t="shared" si="10"/>
        <v>638149.05000000005</v>
      </c>
      <c r="H48" s="135">
        <f>SUM(H12,H22,H31,H42)</f>
        <v>636922.57000000007</v>
      </c>
      <c r="I48" s="136">
        <f t="shared" si="10"/>
        <v>317219.11999999988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B2" sqref="B2:I2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422389.17000000004</v>
      </c>
      <c r="F14" s="169">
        <f t="shared" ref="F14:F24" si="0">D14+E14</f>
        <v>955368.17</v>
      </c>
      <c r="G14" s="168">
        <f t="shared" ref="G14:H14" si="1">SUM(G15:G20)</f>
        <v>638149.05000000005</v>
      </c>
      <c r="H14" s="168">
        <f t="shared" si="1"/>
        <v>636922.57000000007</v>
      </c>
      <c r="I14" s="170">
        <f t="shared" ref="I14:I24" si="2">F14-G14</f>
        <v>317219.12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422389.17000000004</v>
      </c>
      <c r="F19" s="90">
        <f t="shared" si="0"/>
        <v>955368.17</v>
      </c>
      <c r="G19" s="174">
        <f>+'2.2 A.E. TIPO GASTO'!G24</f>
        <v>638149.05000000005</v>
      </c>
      <c r="H19" s="174">
        <f>+'2.2 A.E. TIPO GASTO'!H24</f>
        <v>636922.57000000007</v>
      </c>
      <c r="I19" s="91">
        <f t="shared" si="2"/>
        <v>317219.12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422389.17000000004</v>
      </c>
      <c r="F26" s="92">
        <f t="shared" si="4"/>
        <v>955368.17</v>
      </c>
      <c r="G26" s="92">
        <f t="shared" si="4"/>
        <v>638149.05000000005</v>
      </c>
      <c r="H26" s="92">
        <f t="shared" si="4"/>
        <v>636922.57000000007</v>
      </c>
      <c r="I26" s="93">
        <f>+I14+I21</f>
        <v>317219.12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2020-10-01T21:47:22Z</cp:lastPrinted>
  <dcterms:created xsi:type="dcterms:W3CDTF">2015-01-21T04:10:56Z</dcterms:created>
  <dcterms:modified xsi:type="dcterms:W3CDTF">2021-09-22T07:57:56Z</dcterms:modified>
</cp:coreProperties>
</file>