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VI   B\EDO. FINANCIEROS\"/>
    </mc:Choice>
  </mc:AlternateContent>
  <xr:revisionPtr revIDLastSave="0" documentId="8_{3333EE3F-C183-4058-93C0-1F9E7BD4BCAC}" xr6:coauthVersionLast="45" xr6:coauthVersionMax="45" xr10:uidLastSave="{00000000-0000-0000-0000-000000000000}"/>
  <bookViews>
    <workbookView xWindow="-120" yWindow="-120" windowWidth="19440" windowHeight="11640" xr2:uid="{30097584-F247-435D-B11E-9956AC6A3FC1}"/>
  </bookViews>
  <sheets>
    <sheet name="ANALITICO R-33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F62" i="1"/>
  <c r="E62" i="1"/>
  <c r="D62" i="1"/>
  <c r="F61" i="1"/>
  <c r="I61" i="1" s="1"/>
  <c r="F60" i="1"/>
  <c r="I60" i="1" s="1"/>
  <c r="F59" i="1"/>
  <c r="I59" i="1" s="1"/>
  <c r="H58" i="1"/>
  <c r="G58" i="1"/>
  <c r="F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F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E42" i="1"/>
  <c r="D42" i="1"/>
  <c r="F42" i="1" s="1"/>
  <c r="I42" i="1" s="1"/>
  <c r="F41" i="1"/>
  <c r="I41" i="1" s="1"/>
  <c r="F40" i="1"/>
  <c r="I40" i="1" s="1"/>
  <c r="F39" i="1"/>
  <c r="I39" i="1" s="1"/>
  <c r="I38" i="1" s="1"/>
  <c r="H38" i="1"/>
  <c r="G38" i="1"/>
  <c r="E38" i="1"/>
  <c r="D38" i="1"/>
  <c r="F37" i="1"/>
  <c r="I37" i="1" s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F30" i="1" s="1"/>
  <c r="I30" i="1" s="1"/>
  <c r="H29" i="1"/>
  <c r="H28" i="1" s="1"/>
  <c r="G29" i="1"/>
  <c r="E29" i="1"/>
  <c r="D29" i="1"/>
  <c r="D28" i="1" s="1"/>
  <c r="G28" i="1"/>
  <c r="E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H24" i="1"/>
  <c r="G24" i="1"/>
  <c r="E24" i="1"/>
  <c r="D24" i="1"/>
  <c r="F24" i="1" s="1"/>
  <c r="I24" i="1" s="1"/>
  <c r="F23" i="1"/>
  <c r="I23" i="1" s="1"/>
  <c r="H22" i="1"/>
  <c r="G22" i="1"/>
  <c r="E22" i="1"/>
  <c r="D22" i="1"/>
  <c r="F22" i="1" s="1"/>
  <c r="I22" i="1" s="1"/>
  <c r="F21" i="1"/>
  <c r="I21" i="1" s="1"/>
  <c r="H20" i="1"/>
  <c r="G20" i="1"/>
  <c r="E20" i="1"/>
  <c r="D20" i="1"/>
  <c r="F20" i="1" s="1"/>
  <c r="I20" i="1" s="1"/>
  <c r="H19" i="1"/>
  <c r="H18" i="1" s="1"/>
  <c r="G19" i="1"/>
  <c r="E19" i="1"/>
  <c r="D19" i="1"/>
  <c r="D18" i="1" s="1"/>
  <c r="G18" i="1"/>
  <c r="E18" i="1"/>
  <c r="H17" i="1"/>
  <c r="G17" i="1"/>
  <c r="E17" i="1"/>
  <c r="D17" i="1"/>
  <c r="F17" i="1" s="1"/>
  <c r="I17" i="1" s="1"/>
  <c r="F16" i="1"/>
  <c r="I16" i="1" s="1"/>
  <c r="H15" i="1"/>
  <c r="G15" i="1"/>
  <c r="E15" i="1"/>
  <c r="D15" i="1"/>
  <c r="F15" i="1" s="1"/>
  <c r="I15" i="1" s="1"/>
  <c r="H14" i="1"/>
  <c r="G14" i="1"/>
  <c r="E14" i="1"/>
  <c r="D14" i="1"/>
  <c r="F14" i="1" s="1"/>
  <c r="I14" i="1" s="1"/>
  <c r="H13" i="1"/>
  <c r="G13" i="1"/>
  <c r="E13" i="1"/>
  <c r="D13" i="1"/>
  <c r="F13" i="1" s="1"/>
  <c r="I13" i="1" s="1"/>
  <c r="H12" i="1"/>
  <c r="G12" i="1"/>
  <c r="E12" i="1"/>
  <c r="D12" i="1"/>
  <c r="F12" i="1" s="1"/>
  <c r="I12" i="1" s="1"/>
  <c r="H11" i="1"/>
  <c r="H10" i="1" s="1"/>
  <c r="G11" i="1"/>
  <c r="E11" i="1"/>
  <c r="D11" i="1"/>
  <c r="D10" i="1" s="1"/>
  <c r="D82" i="1" s="1"/>
  <c r="G10" i="1"/>
  <c r="G82" i="1" s="1"/>
  <c r="E10" i="1"/>
  <c r="E82" i="1" s="1"/>
  <c r="F25" i="1" l="1"/>
  <c r="I25" i="1" s="1"/>
  <c r="H82" i="1"/>
  <c r="F11" i="1"/>
  <c r="F19" i="1"/>
  <c r="F29" i="1"/>
  <c r="F38" i="1"/>
  <c r="I48" i="1"/>
  <c r="I58" i="1"/>
  <c r="I62" i="1"/>
  <c r="I70" i="1"/>
  <c r="I74" i="1"/>
  <c r="I29" i="1" l="1"/>
  <c r="I28" i="1" s="1"/>
  <c r="F28" i="1"/>
  <c r="I11" i="1"/>
  <c r="I10" i="1" s="1"/>
  <c r="F10" i="1"/>
  <c r="I19" i="1"/>
  <c r="I18" i="1" s="1"/>
  <c r="F18" i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<sst xmlns="http://schemas.openxmlformats.org/spreadsheetml/2006/main" count="88" uniqueCount="88">
  <si>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</si>
  <si>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</si>
  <si>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</si>
  <si>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</si>
  <si>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NOVIEMBRE DEL 2020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</si>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</sst>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89455C02-5585-4012-A4C9-1D07CEB1662F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30D01F9D-8A0F-4AF4-9085-52F28850A6B1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C2AFA428-727F-4B87-8730-C77B8B53FCD3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TADOS%20FINANCIEROS%202020/RAMO%2033/ESTADO%20DEL%20EJERCICIO%20DEL%20PRESUPUESTO%20-%20copia/EDO.%20FINAN.%20NOVIEMBRE%202020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NOV"/>
      <sheetName val="EDO. FINAN. NOV (4000)"/>
      <sheetName val="EDO. FINAN. NOV (2)"/>
      <sheetName val="EDO. FINAN. NOV (3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14499262.310000001</v>
          </cell>
          <cell r="D8">
            <v>-19880.21</v>
          </cell>
          <cell r="G8">
            <v>13574195.050000001</v>
          </cell>
          <cell r="I8">
            <v>13574195.050000001</v>
          </cell>
        </row>
        <row r="9">
          <cell r="C9">
            <v>2149999.7599999998</v>
          </cell>
          <cell r="D9">
            <v>0</v>
          </cell>
          <cell r="G9">
            <v>1613416.68</v>
          </cell>
          <cell r="I9">
            <v>1613416.68</v>
          </cell>
        </row>
        <row r="10">
          <cell r="C10">
            <v>447480</v>
          </cell>
          <cell r="D10">
            <v>2309</v>
          </cell>
          <cell r="G10">
            <v>412499</v>
          </cell>
          <cell r="I10">
            <v>412499</v>
          </cell>
        </row>
        <row r="11">
          <cell r="C11">
            <v>810214.74</v>
          </cell>
          <cell r="D11">
            <v>38111.47</v>
          </cell>
          <cell r="G11">
            <v>848326.21</v>
          </cell>
          <cell r="I11">
            <v>848326.21</v>
          </cell>
        </row>
        <row r="12">
          <cell r="C12">
            <v>2094035.53</v>
          </cell>
          <cell r="D12">
            <v>25025.03</v>
          </cell>
          <cell r="G12">
            <v>1063635.44</v>
          </cell>
          <cell r="I12">
            <v>1063635.44</v>
          </cell>
        </row>
        <row r="13">
          <cell r="C13">
            <v>40343.760000000002</v>
          </cell>
          <cell r="D13">
            <v>0</v>
          </cell>
          <cell r="G13">
            <v>26388.65</v>
          </cell>
          <cell r="I13">
            <v>26388.65</v>
          </cell>
        </row>
        <row r="14">
          <cell r="C14">
            <v>1773594.03</v>
          </cell>
          <cell r="D14">
            <v>17218.189999999999</v>
          </cell>
          <cell r="G14">
            <v>1647002.45</v>
          </cell>
          <cell r="I14">
            <v>1647002.45</v>
          </cell>
        </row>
        <row r="15">
          <cell r="C15">
            <v>563917.19999999995</v>
          </cell>
          <cell r="D15">
            <v>5484.07</v>
          </cell>
          <cell r="G15">
            <v>524504.25</v>
          </cell>
          <cell r="I15">
            <v>524504.25</v>
          </cell>
        </row>
        <row r="16">
          <cell r="C16">
            <v>888058.09</v>
          </cell>
          <cell r="D16">
            <v>9425</v>
          </cell>
          <cell r="G16">
            <v>825976.4</v>
          </cell>
          <cell r="I16">
            <v>825976.4</v>
          </cell>
        </row>
        <row r="17">
          <cell r="C17">
            <v>355223.76</v>
          </cell>
          <cell r="D17">
            <v>3752</v>
          </cell>
          <cell r="G17">
            <v>330387.62</v>
          </cell>
          <cell r="I17">
            <v>330387.62</v>
          </cell>
        </row>
        <row r="18">
          <cell r="C18">
            <v>344771.76</v>
          </cell>
          <cell r="D18">
            <v>25083.75</v>
          </cell>
          <cell r="G18">
            <v>349437.37</v>
          </cell>
          <cell r="I18">
            <v>349437.37</v>
          </cell>
        </row>
        <row r="19">
          <cell r="C19">
            <v>71361.600000000006</v>
          </cell>
          <cell r="D19">
            <v>700.02</v>
          </cell>
          <cell r="G19">
            <v>66114.820000000007</v>
          </cell>
          <cell r="I19">
            <v>66114.820000000007</v>
          </cell>
        </row>
        <row r="20">
          <cell r="C20">
            <v>74884.800000000003</v>
          </cell>
          <cell r="D20">
            <v>0</v>
          </cell>
          <cell r="G20">
            <v>67549.97</v>
          </cell>
          <cell r="I20">
            <v>67549.97</v>
          </cell>
        </row>
        <row r="21">
          <cell r="C21">
            <v>1238400</v>
          </cell>
          <cell r="D21">
            <v>103620</v>
          </cell>
          <cell r="G21">
            <v>1117312</v>
          </cell>
          <cell r="I21">
            <v>1117312</v>
          </cell>
        </row>
        <row r="22">
          <cell r="C22">
            <v>3264000</v>
          </cell>
          <cell r="D22">
            <v>188500</v>
          </cell>
          <cell r="G22">
            <v>2944853.33</v>
          </cell>
          <cell r="I22">
            <v>2944853.33</v>
          </cell>
        </row>
        <row r="23">
          <cell r="C23">
            <v>4532976.3600000003</v>
          </cell>
          <cell r="D23">
            <v>8719.52</v>
          </cell>
          <cell r="G23">
            <v>4281530.32</v>
          </cell>
          <cell r="I23">
            <v>4281530.32</v>
          </cell>
        </row>
        <row r="24">
          <cell r="C24">
            <v>290000</v>
          </cell>
          <cell r="D24">
            <v>139000</v>
          </cell>
          <cell r="G24">
            <v>429000</v>
          </cell>
          <cell r="I24">
            <v>429000</v>
          </cell>
        </row>
        <row r="25">
          <cell r="C25">
            <v>297000</v>
          </cell>
          <cell r="D25">
            <v>-7000</v>
          </cell>
          <cell r="G25">
            <v>290000</v>
          </cell>
          <cell r="I25">
            <v>290000</v>
          </cell>
        </row>
        <row r="26">
          <cell r="C26">
            <v>167730.54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1577437.09</v>
          </cell>
          <cell r="D27">
            <v>103499.51</v>
          </cell>
          <cell r="G27">
            <v>1549435.46</v>
          </cell>
          <cell r="I27">
            <v>1549435.46</v>
          </cell>
        </row>
        <row r="28">
          <cell r="C28">
            <v>278679.08</v>
          </cell>
          <cell r="D28">
            <v>-1967.11</v>
          </cell>
          <cell r="G28">
            <v>77018.13</v>
          </cell>
          <cell r="I28">
            <v>77018.13</v>
          </cell>
        </row>
        <row r="29">
          <cell r="C29">
            <v>225836.33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66643.360000000001</v>
          </cell>
          <cell r="D30">
            <v>12391.32</v>
          </cell>
          <cell r="G30">
            <v>45634.68</v>
          </cell>
          <cell r="I30">
            <v>45634.68</v>
          </cell>
        </row>
        <row r="31">
          <cell r="C31">
            <v>91841.83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1997688.99</v>
          </cell>
          <cell r="D32">
            <v>77360.75</v>
          </cell>
          <cell r="G32">
            <v>1908575.66</v>
          </cell>
          <cell r="I32">
            <v>1908575.66</v>
          </cell>
        </row>
        <row r="33">
          <cell r="C33">
            <v>56395.92</v>
          </cell>
          <cell r="D33">
            <v>-11605.52</v>
          </cell>
          <cell r="G33">
            <v>44790.400000000001</v>
          </cell>
          <cell r="I33">
            <v>44790.400000000001</v>
          </cell>
        </row>
        <row r="34">
          <cell r="C34">
            <v>275982.11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10000</v>
          </cell>
          <cell r="D35">
            <v>-10000</v>
          </cell>
          <cell r="G35">
            <v>0</v>
          </cell>
          <cell r="I35">
            <v>0</v>
          </cell>
        </row>
        <row r="36">
          <cell r="C36">
            <v>12669.28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38937.519999999997</v>
          </cell>
          <cell r="D37">
            <v>-492.88</v>
          </cell>
          <cell r="G37">
            <v>38444.639999999999</v>
          </cell>
          <cell r="I37">
            <v>38444.639999999999</v>
          </cell>
        </row>
        <row r="38">
          <cell r="C38">
            <v>427155.82</v>
          </cell>
          <cell r="D38">
            <v>-23704.06</v>
          </cell>
          <cell r="G38">
            <v>0</v>
          </cell>
          <cell r="I38">
            <v>0</v>
          </cell>
        </row>
        <row r="39">
          <cell r="C39">
            <v>39550</v>
          </cell>
          <cell r="D39">
            <v>-6650</v>
          </cell>
          <cell r="G39">
            <v>32900</v>
          </cell>
          <cell r="I39">
            <v>32900</v>
          </cell>
        </row>
        <row r="40">
          <cell r="C40">
            <v>1869120</v>
          </cell>
          <cell r="D40">
            <v>205000</v>
          </cell>
          <cell r="G40">
            <v>1685777.5</v>
          </cell>
          <cell r="I40">
            <v>1685777.5</v>
          </cell>
        </row>
        <row r="41">
          <cell r="C41">
            <v>16800</v>
          </cell>
          <cell r="D41">
            <v>8580</v>
          </cell>
          <cell r="G41">
            <v>25380</v>
          </cell>
          <cell r="I41">
            <v>25380</v>
          </cell>
        </row>
        <row r="42">
          <cell r="C42">
            <v>1200000</v>
          </cell>
          <cell r="D42">
            <v>120079.14</v>
          </cell>
          <cell r="G42">
            <v>1082666.6599999999</v>
          </cell>
          <cell r="I42">
            <v>1082666.6599999999</v>
          </cell>
        </row>
        <row r="43">
          <cell r="C43">
            <v>26520</v>
          </cell>
          <cell r="D43">
            <v>-8100</v>
          </cell>
          <cell r="G43">
            <v>13460</v>
          </cell>
          <cell r="I43">
            <v>13460</v>
          </cell>
        </row>
        <row r="44">
          <cell r="C44">
            <v>1600</v>
          </cell>
          <cell r="D44">
            <v>-1600</v>
          </cell>
          <cell r="G44">
            <v>0</v>
          </cell>
          <cell r="I44">
            <v>0</v>
          </cell>
        </row>
        <row r="45">
          <cell r="C45">
            <v>16018.6</v>
          </cell>
          <cell r="D45">
            <v>246.44</v>
          </cell>
          <cell r="G45">
            <v>16265.04</v>
          </cell>
          <cell r="I45">
            <v>16265.04</v>
          </cell>
        </row>
        <row r="46">
          <cell r="C46">
            <v>58400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21350</v>
          </cell>
          <cell r="D47">
            <v>-1750</v>
          </cell>
          <cell r="G47">
            <v>0</v>
          </cell>
          <cell r="I47">
            <v>0</v>
          </cell>
        </row>
        <row r="48">
          <cell r="C48">
            <v>14500</v>
          </cell>
          <cell r="D48">
            <v>-100</v>
          </cell>
          <cell r="G48">
            <v>14400</v>
          </cell>
          <cell r="I48">
            <v>14400</v>
          </cell>
        </row>
        <row r="49">
          <cell r="C49">
            <v>58630</v>
          </cell>
          <cell r="D49">
            <v>0</v>
          </cell>
          <cell r="G49">
            <v>40550</v>
          </cell>
          <cell r="I49">
            <v>40550</v>
          </cell>
        </row>
        <row r="50">
          <cell r="C50">
            <v>56615.040000000001</v>
          </cell>
          <cell r="D50">
            <v>304.45</v>
          </cell>
          <cell r="G50">
            <v>54701.57</v>
          </cell>
          <cell r="I50">
            <v>54701.57</v>
          </cell>
        </row>
        <row r="51">
          <cell r="C51">
            <v>130500</v>
          </cell>
          <cell r="D51">
            <v>12500</v>
          </cell>
          <cell r="G51">
            <v>143000</v>
          </cell>
          <cell r="I51">
            <v>143000</v>
          </cell>
        </row>
        <row r="52">
          <cell r="C52">
            <v>18958.36</v>
          </cell>
          <cell r="D52">
            <v>-18958.36</v>
          </cell>
          <cell r="G52">
            <v>0</v>
          </cell>
          <cell r="I52">
            <v>0</v>
          </cell>
        </row>
        <row r="53">
          <cell r="C53">
            <v>2011458.36</v>
          </cell>
          <cell r="D53">
            <v>-338962.82</v>
          </cell>
          <cell r="G53">
            <v>0</v>
          </cell>
          <cell r="I53">
            <v>0</v>
          </cell>
        </row>
        <row r="54">
          <cell r="C54">
            <v>230724.48000000001</v>
          </cell>
          <cell r="D54">
            <v>-3060.3</v>
          </cell>
          <cell r="G54">
            <v>178571.64</v>
          </cell>
          <cell r="I54">
            <v>178571.64</v>
          </cell>
        </row>
        <row r="55">
          <cell r="C55">
            <v>100655.59</v>
          </cell>
          <cell r="D55">
            <v>0</v>
          </cell>
          <cell r="G55">
            <v>93168.78</v>
          </cell>
          <cell r="I55">
            <v>93168.78</v>
          </cell>
        </row>
        <row r="57">
          <cell r="C57">
            <v>480800</v>
          </cell>
          <cell r="D57">
            <v>-6341.42</v>
          </cell>
          <cell r="G57">
            <v>104173.9</v>
          </cell>
          <cell r="I57">
            <v>104173.9</v>
          </cell>
        </row>
        <row r="58">
          <cell r="C58">
            <v>639400</v>
          </cell>
          <cell r="D58">
            <v>-15714.28</v>
          </cell>
          <cell r="G58">
            <v>6095.97</v>
          </cell>
          <cell r="I58">
            <v>6095.97</v>
          </cell>
        </row>
        <row r="59">
          <cell r="C59">
            <v>1000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46400</v>
          </cell>
          <cell r="D60">
            <v>24224.28</v>
          </cell>
          <cell r="G60">
            <v>62941.599999999999</v>
          </cell>
          <cell r="I60">
            <v>37526</v>
          </cell>
        </row>
        <row r="61">
          <cell r="C61">
            <v>157100</v>
          </cell>
          <cell r="D61">
            <v>367660.56</v>
          </cell>
          <cell r="G61">
            <v>339983.97</v>
          </cell>
          <cell r="I61">
            <v>339983.97</v>
          </cell>
        </row>
        <row r="62">
          <cell r="C62">
            <v>71959</v>
          </cell>
          <cell r="D62">
            <v>16331.52</v>
          </cell>
          <cell r="G62">
            <v>37886.46</v>
          </cell>
          <cell r="I62">
            <v>37886.46</v>
          </cell>
        </row>
        <row r="63">
          <cell r="C63">
            <v>91305</v>
          </cell>
          <cell r="D63">
            <v>19709.79</v>
          </cell>
          <cell r="G63">
            <v>49747.76</v>
          </cell>
          <cell r="I63">
            <v>49747.76</v>
          </cell>
        </row>
        <row r="64">
          <cell r="C64">
            <v>46542</v>
          </cell>
          <cell r="D64">
            <v>120</v>
          </cell>
          <cell r="G64">
            <v>33857.879999999997</v>
          </cell>
          <cell r="I64">
            <v>601.17999999999995</v>
          </cell>
        </row>
        <row r="65">
          <cell r="C65">
            <v>86400</v>
          </cell>
          <cell r="D65">
            <v>104433.12</v>
          </cell>
          <cell r="G65">
            <v>8225.35</v>
          </cell>
          <cell r="I65">
            <v>8225.35</v>
          </cell>
        </row>
        <row r="66">
          <cell r="C66">
            <v>4185900</v>
          </cell>
          <cell r="D66">
            <v>-965896.21</v>
          </cell>
          <cell r="G66">
            <v>1409259.74</v>
          </cell>
          <cell r="I66">
            <v>1409259.74</v>
          </cell>
        </row>
        <row r="67">
          <cell r="C67">
            <v>20000</v>
          </cell>
          <cell r="D67">
            <v>-5000</v>
          </cell>
          <cell r="G67">
            <v>0</v>
          </cell>
          <cell r="I67">
            <v>0</v>
          </cell>
        </row>
        <row r="68">
          <cell r="C68">
            <v>11000</v>
          </cell>
          <cell r="D68">
            <v>212120.19</v>
          </cell>
          <cell r="G68">
            <v>179104.19</v>
          </cell>
          <cell r="I68">
            <v>179104.19</v>
          </cell>
        </row>
        <row r="69">
          <cell r="C69">
            <v>20000</v>
          </cell>
          <cell r="D69">
            <v>-5000</v>
          </cell>
          <cell r="G69">
            <v>0</v>
          </cell>
          <cell r="I69">
            <v>0</v>
          </cell>
        </row>
        <row r="70">
          <cell r="C70">
            <v>15000</v>
          </cell>
          <cell r="D70">
            <v>-277.77</v>
          </cell>
          <cell r="G70">
            <v>2146.0100000000002</v>
          </cell>
          <cell r="I70">
            <v>2146.0100000000002</v>
          </cell>
        </row>
        <row r="71">
          <cell r="C71">
            <v>19947</v>
          </cell>
          <cell r="D71">
            <v>1631</v>
          </cell>
          <cell r="G71">
            <v>621.05999999999995</v>
          </cell>
          <cell r="I71">
            <v>621.05999999999995</v>
          </cell>
        </row>
        <row r="72">
          <cell r="C72">
            <v>168000</v>
          </cell>
          <cell r="D72">
            <v>45000</v>
          </cell>
          <cell r="G72">
            <v>0</v>
          </cell>
          <cell r="I72">
            <v>0</v>
          </cell>
        </row>
        <row r="73">
          <cell r="C73">
            <v>115510</v>
          </cell>
          <cell r="D73">
            <v>10520.45</v>
          </cell>
          <cell r="G73">
            <v>8678.26</v>
          </cell>
          <cell r="I73">
            <v>8678.26</v>
          </cell>
        </row>
        <row r="74">
          <cell r="C74">
            <v>21000</v>
          </cell>
          <cell r="D74">
            <v>0</v>
          </cell>
          <cell r="G74">
            <v>0</v>
          </cell>
          <cell r="I74">
            <v>0</v>
          </cell>
        </row>
        <row r="76">
          <cell r="C76">
            <v>501700</v>
          </cell>
          <cell r="D76">
            <v>-15040.53</v>
          </cell>
          <cell r="G76">
            <v>200411</v>
          </cell>
          <cell r="I76">
            <v>200411</v>
          </cell>
        </row>
        <row r="77">
          <cell r="C77">
            <v>113200</v>
          </cell>
          <cell r="D77">
            <v>-2846.58</v>
          </cell>
          <cell r="G77">
            <v>51253.35</v>
          </cell>
          <cell r="I77">
            <v>51253.35</v>
          </cell>
        </row>
        <row r="78">
          <cell r="C78">
            <v>242800</v>
          </cell>
          <cell r="D78">
            <v>-1034.6600000000001</v>
          </cell>
          <cell r="G78">
            <v>183911.56</v>
          </cell>
          <cell r="I78">
            <v>183911.56</v>
          </cell>
        </row>
        <row r="79">
          <cell r="C79">
            <v>9600</v>
          </cell>
          <cell r="D79">
            <v>-301</v>
          </cell>
          <cell r="G79">
            <v>5689</v>
          </cell>
          <cell r="I79">
            <v>5689</v>
          </cell>
        </row>
        <row r="80">
          <cell r="C80">
            <v>28000</v>
          </cell>
          <cell r="D80">
            <v>-3400</v>
          </cell>
          <cell r="G80">
            <v>24592</v>
          </cell>
          <cell r="I80">
            <v>24592</v>
          </cell>
        </row>
        <row r="81">
          <cell r="C81">
            <v>4489800</v>
          </cell>
          <cell r="D81">
            <v>-12388.51</v>
          </cell>
          <cell r="G81">
            <v>4092293.09</v>
          </cell>
          <cell r="I81">
            <v>4092293.09</v>
          </cell>
        </row>
        <row r="82">
          <cell r="C82">
            <v>150000</v>
          </cell>
          <cell r="D82">
            <v>0</v>
          </cell>
          <cell r="G82">
            <v>90604.58</v>
          </cell>
          <cell r="I82">
            <v>90604.58</v>
          </cell>
        </row>
        <row r="83">
          <cell r="C83">
            <v>3547123</v>
          </cell>
          <cell r="D83">
            <v>-168077.22</v>
          </cell>
          <cell r="G83">
            <v>2063232.42</v>
          </cell>
          <cell r="I83">
            <v>2063232.42</v>
          </cell>
        </row>
        <row r="84">
          <cell r="C84">
            <v>336834</v>
          </cell>
          <cell r="D84">
            <v>0</v>
          </cell>
          <cell r="G84">
            <v>207916.67</v>
          </cell>
          <cell r="I84">
            <v>207916.67</v>
          </cell>
        </row>
        <row r="85">
          <cell r="C85">
            <v>573334</v>
          </cell>
          <cell r="D85">
            <v>168077.22</v>
          </cell>
          <cell r="G85">
            <v>616995.36</v>
          </cell>
          <cell r="I85">
            <v>616995.36</v>
          </cell>
        </row>
        <row r="86">
          <cell r="C86">
            <v>658834</v>
          </cell>
          <cell r="D86">
            <v>0</v>
          </cell>
          <cell r="G86">
            <v>504375</v>
          </cell>
          <cell r="I86">
            <v>504375</v>
          </cell>
        </row>
        <row r="87">
          <cell r="C87">
            <v>191270</v>
          </cell>
          <cell r="D87">
            <v>-16318.26</v>
          </cell>
          <cell r="G87">
            <v>584.64</v>
          </cell>
          <cell r="I87">
            <v>584.64</v>
          </cell>
        </row>
        <row r="88">
          <cell r="C88">
            <v>336000</v>
          </cell>
          <cell r="D88">
            <v>64323.99</v>
          </cell>
          <cell r="G88">
            <v>364627.91</v>
          </cell>
          <cell r="I88">
            <v>364627.91</v>
          </cell>
        </row>
        <row r="89">
          <cell r="C89">
            <v>5500</v>
          </cell>
          <cell r="D89">
            <v>0</v>
          </cell>
          <cell r="G89">
            <v>191.4</v>
          </cell>
          <cell r="I89">
            <v>191.4</v>
          </cell>
        </row>
        <row r="90">
          <cell r="C90">
            <v>400000</v>
          </cell>
          <cell r="D90">
            <v>-40000</v>
          </cell>
          <cell r="G90">
            <v>245997.67</v>
          </cell>
          <cell r="I90">
            <v>245997.67</v>
          </cell>
        </row>
        <row r="91">
          <cell r="C91">
            <v>6000</v>
          </cell>
          <cell r="D91">
            <v>0</v>
          </cell>
          <cell r="G91">
            <v>90</v>
          </cell>
          <cell r="I91">
            <v>90</v>
          </cell>
        </row>
        <row r="92">
          <cell r="C92">
            <v>414450</v>
          </cell>
          <cell r="D92">
            <v>-21641.1</v>
          </cell>
          <cell r="G92">
            <v>110195.05</v>
          </cell>
          <cell r="I92">
            <v>110195.05</v>
          </cell>
        </row>
        <row r="93">
          <cell r="C93">
            <v>89613</v>
          </cell>
          <cell r="D93">
            <v>146819.4</v>
          </cell>
          <cell r="G93">
            <v>30119.59</v>
          </cell>
          <cell r="I93">
            <v>30119.59</v>
          </cell>
        </row>
        <row r="94">
          <cell r="C94">
            <v>80680</v>
          </cell>
          <cell r="D94">
            <v>5100</v>
          </cell>
          <cell r="G94">
            <v>12374.45</v>
          </cell>
          <cell r="I94">
            <v>12374.45</v>
          </cell>
        </row>
        <row r="95">
          <cell r="C95">
            <v>201340</v>
          </cell>
          <cell r="D95">
            <v>22000</v>
          </cell>
          <cell r="G95">
            <v>51876.35</v>
          </cell>
          <cell r="I95">
            <v>37724.35</v>
          </cell>
        </row>
        <row r="96">
          <cell r="C96">
            <v>575630</v>
          </cell>
          <cell r="D96">
            <v>54706.91</v>
          </cell>
          <cell r="G96">
            <v>348797.66</v>
          </cell>
          <cell r="I96">
            <v>317556.06</v>
          </cell>
        </row>
        <row r="97">
          <cell r="C97">
            <v>374165</v>
          </cell>
          <cell r="D97">
            <v>-2250.62</v>
          </cell>
          <cell r="G97">
            <v>308181.82</v>
          </cell>
          <cell r="I97">
            <v>308181.82</v>
          </cell>
        </row>
        <row r="98">
          <cell r="C98">
            <v>35000</v>
          </cell>
          <cell r="D98">
            <v>2116.09</v>
          </cell>
          <cell r="G98">
            <v>21460</v>
          </cell>
          <cell r="I98">
            <v>21460</v>
          </cell>
        </row>
        <row r="99">
          <cell r="C99">
            <v>20190</v>
          </cell>
          <cell r="D99">
            <v>-1645</v>
          </cell>
          <cell r="G99">
            <v>1683</v>
          </cell>
          <cell r="I99">
            <v>1683</v>
          </cell>
        </row>
        <row r="100">
          <cell r="C100">
            <v>249400</v>
          </cell>
          <cell r="D100">
            <v>7168</v>
          </cell>
          <cell r="G100">
            <v>59489.24</v>
          </cell>
          <cell r="I100">
            <v>59489.24</v>
          </cell>
        </row>
        <row r="101">
          <cell r="C101">
            <v>26950</v>
          </cell>
          <cell r="D101">
            <v>-3440.55</v>
          </cell>
          <cell r="G101">
            <v>1331.01</v>
          </cell>
          <cell r="I101">
            <v>1331.01</v>
          </cell>
        </row>
        <row r="102">
          <cell r="C102">
            <v>707700</v>
          </cell>
          <cell r="D102">
            <v>-33112.410000000003</v>
          </cell>
          <cell r="G102">
            <v>251834.48</v>
          </cell>
          <cell r="I102">
            <v>251834.48</v>
          </cell>
        </row>
        <row r="103">
          <cell r="C103">
            <v>1990498</v>
          </cell>
          <cell r="D103">
            <v>47663.6</v>
          </cell>
          <cell r="G103">
            <v>379352.19</v>
          </cell>
          <cell r="I103">
            <v>379352.19</v>
          </cell>
        </row>
        <row r="105">
          <cell r="C105">
            <v>1510626</v>
          </cell>
          <cell r="D105">
            <v>0</v>
          </cell>
          <cell r="G105">
            <v>955400</v>
          </cell>
          <cell r="I105">
            <v>955400</v>
          </cell>
        </row>
        <row r="106">
          <cell r="C106">
            <v>9189645</v>
          </cell>
          <cell r="D106">
            <v>0</v>
          </cell>
          <cell r="G106">
            <v>6785690</v>
          </cell>
          <cell r="I106">
            <v>6785690</v>
          </cell>
        </row>
        <row r="107">
          <cell r="C107">
            <v>1384740</v>
          </cell>
          <cell r="D107">
            <v>0</v>
          </cell>
          <cell r="G107">
            <v>1164450</v>
          </cell>
          <cell r="I107">
            <v>1164450</v>
          </cell>
        </row>
        <row r="108">
          <cell r="C108">
            <v>503543</v>
          </cell>
          <cell r="D108">
            <v>0</v>
          </cell>
          <cell r="G108">
            <v>412945</v>
          </cell>
          <cell r="I108">
            <v>412945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2BC09-29A5-46E2-88DE-4C3EEE2CD62C}">
  <sheetPr>
    <pageSetUpPr fitToPage="1"/>
  </sheetPr>
  <dimension ref="B1:J103"/>
  <sheetViews>
    <sheetView tabSelected="1" workbookViewId="0">
      <selection activeCell="B93" sqref="A93:XFD97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44833921.999999993</v>
      </c>
      <c r="E10" s="24">
        <f>SUM(E11:E17)</f>
        <v>653078.39999999979</v>
      </c>
      <c r="F10" s="24">
        <f t="shared" ref="F10:I10" si="0">SUM(F11:F17)</f>
        <v>45487000.399999999</v>
      </c>
      <c r="G10" s="24">
        <f t="shared" si="0"/>
        <v>37456869.719999999</v>
      </c>
      <c r="H10" s="24">
        <f t="shared" si="0"/>
        <v>37456869.719999999</v>
      </c>
      <c r="I10" s="24">
        <f t="shared" si="0"/>
        <v>8030130.6799999923</v>
      </c>
    </row>
    <row r="11" spans="2:9" ht="15" customHeight="1" x14ac:dyDescent="0.25">
      <c r="B11" s="25"/>
      <c r="C11" s="26" t="s">
        <v>16</v>
      </c>
      <c r="D11" s="27">
        <f>'[1]EDO. FINAN. NOV (3)'!C8</f>
        <v>14499262.310000001</v>
      </c>
      <c r="E11" s="27">
        <f>'[1]EDO. FINAN. NOV (3)'!D8</f>
        <v>-19880.21</v>
      </c>
      <c r="F11" s="27">
        <f>D11+E11</f>
        <v>14479382.1</v>
      </c>
      <c r="G11" s="27">
        <f>'[1]EDO. FINAN. NOV (3)'!G8</f>
        <v>13574195.050000001</v>
      </c>
      <c r="H11" s="27">
        <f>'[1]EDO. FINAN. NOV (3)'!I8</f>
        <v>13574195.050000001</v>
      </c>
      <c r="I11" s="28">
        <f>+F11-G11</f>
        <v>905187.04999999888</v>
      </c>
    </row>
    <row r="12" spans="2:9" ht="15" customHeight="1" x14ac:dyDescent="0.25">
      <c r="B12" s="25"/>
      <c r="C12" s="26" t="s">
        <v>17</v>
      </c>
      <c r="D12" s="27">
        <f>'[1]EDO. FINAN. NOV (3)'!C9</f>
        <v>2149999.7599999998</v>
      </c>
      <c r="E12" s="27">
        <f>'[1]EDO. FINAN. NOV (3)'!D9</f>
        <v>0</v>
      </c>
      <c r="F12" s="27">
        <f t="shared" ref="F12:F27" si="1">D12+E12</f>
        <v>2149999.7599999998</v>
      </c>
      <c r="G12" s="27">
        <f>'[1]EDO. FINAN. NOV (3)'!G9</f>
        <v>1613416.68</v>
      </c>
      <c r="H12" s="27">
        <f>'[1]EDO. FINAN. NOV (3)'!I9</f>
        <v>1613416.68</v>
      </c>
      <c r="I12" s="28">
        <f t="shared" ref="I12:I75" si="2">+F12-G12</f>
        <v>536583.07999999984</v>
      </c>
    </row>
    <row r="13" spans="2:9" ht="15" customHeight="1" x14ac:dyDescent="0.25">
      <c r="B13" s="25"/>
      <c r="C13" s="26" t="s">
        <v>18</v>
      </c>
      <c r="D13" s="27">
        <f>'[1]EDO. FINAN. NOV (3)'!C10+'[1]EDO. FINAN. NOV (3)'!C11+'[1]EDO. FINAN. NOV (3)'!C12+'[1]EDO. FINAN. NOV (3)'!C13</f>
        <v>3392074.03</v>
      </c>
      <c r="E13" s="27">
        <f>'[1]EDO. FINAN. NOV (3)'!D10+'[1]EDO. FINAN. NOV (3)'!D11+'[1]EDO. FINAN. NOV (3)'!D12+'[1]EDO. FINAN. NOV (3)'!D13</f>
        <v>65445.5</v>
      </c>
      <c r="F13" s="27">
        <f t="shared" si="1"/>
        <v>3457519.53</v>
      </c>
      <c r="G13" s="27">
        <f>'[1]EDO. FINAN. NOV (3)'!G10+'[1]EDO. FINAN. NOV (3)'!G11+'[1]EDO. FINAN. NOV (3)'!G12+'[1]EDO. FINAN. NOV (3)'!G13</f>
        <v>2350849.2999999998</v>
      </c>
      <c r="H13" s="27">
        <f>'[1]EDO. FINAN. NOV (3)'!I10+'[1]EDO. FINAN. NOV (3)'!I11+'[1]EDO. FINAN. NOV (3)'!I12+'[1]EDO. FINAN. NOV (3)'!I13</f>
        <v>2350849.2999999998</v>
      </c>
      <c r="I13" s="28">
        <f t="shared" si="2"/>
        <v>1106670.23</v>
      </c>
    </row>
    <row r="14" spans="2:9" ht="15" customHeight="1" x14ac:dyDescent="0.25">
      <c r="B14" s="25"/>
      <c r="C14" s="26" t="s">
        <v>19</v>
      </c>
      <c r="D14" s="27">
        <f>'[1]EDO. FINAN. NOV (3)'!C14+'[1]EDO. FINAN. NOV (3)'!C15+'[1]EDO. FINAN. NOV (3)'!C16+'[1]EDO. FINAN. NOV (3)'!C17+'[1]EDO. FINAN. NOV (3)'!C18+'[1]EDO. FINAN. NOV (3)'!C19+'[1]EDO. FINAN. NOV (3)'!C20</f>
        <v>4071811.2399999998</v>
      </c>
      <c r="E14" s="27">
        <f>'[1]EDO. FINAN. NOV (3)'!D14+'[1]EDO. FINAN. NOV (3)'!D15+'[1]EDO. FINAN. NOV (3)'!D16+'[1]EDO. FINAN. NOV (3)'!D17+'[1]EDO. FINAN. NOV (3)'!D18+'[1]EDO. FINAN. NOV (3)'!D19+'[1]EDO. FINAN. NOV (3)'!D20</f>
        <v>61663.029999999992</v>
      </c>
      <c r="F14" s="27">
        <f t="shared" si="1"/>
        <v>4133474.2699999996</v>
      </c>
      <c r="G14" s="27">
        <f>'[1]EDO. FINAN. NOV (3)'!G14+'[1]EDO. FINAN. NOV (3)'!G15+'[1]EDO. FINAN. NOV (3)'!G16+'[1]EDO. FINAN. NOV (3)'!G17+'[1]EDO. FINAN. NOV (3)'!G18+'[1]EDO. FINAN. NOV (3)'!G19+'[1]EDO. FINAN. NOV (3)'!G20</f>
        <v>3810972.8800000004</v>
      </c>
      <c r="H14" s="27">
        <f>'[1]EDO. FINAN. NOV (3)'!I14+'[1]EDO. FINAN. NOV (3)'!I15+'[1]EDO. FINAN. NOV (3)'!I16+'[1]EDO. FINAN. NOV (3)'!I17+'[1]EDO. FINAN. NOV (3)'!I18+'[1]EDO. FINAN. NOV (3)'!I19+'[1]EDO. FINAN. NOV (3)'!I20</f>
        <v>3810972.8800000004</v>
      </c>
      <c r="I14" s="28">
        <f t="shared" si="2"/>
        <v>322501.3899999992</v>
      </c>
    </row>
    <row r="15" spans="2:9" ht="15" customHeight="1" x14ac:dyDescent="0.25">
      <c r="B15" s="25"/>
      <c r="C15" s="26" t="s">
        <v>20</v>
      </c>
      <c r="D15" s="27">
        <f>'[1]EDO. FINAN. NOV (3)'!C21+'[1]EDO. FINAN. NOV (3)'!C22+'[1]EDO. FINAN. NOV (3)'!C23+'[1]EDO. FINAN. NOV (3)'!C24+'[1]EDO. FINAN. NOV (3)'!C25+'[1]EDO. FINAN. NOV (3)'!C26+'[1]EDO. FINAN. NOV (3)'!C27+'[1]EDO. FINAN. NOV (3)'!C28+'[1]EDO. FINAN. NOV (3)'!C29+'[1]EDO. FINAN. NOV (3)'!C30+'[1]EDO. FINAN. NOV (3)'!C31+'[1]EDO. FINAN. NOV (3)'!C32+'[1]EDO. FINAN. NOV (3)'!C33+'[1]EDO. FINAN. NOV (3)'!C34+'[1]EDO. FINAN. NOV (3)'!C35+'[1]EDO. FINAN. NOV (3)'!C36+'[1]EDO. FINAN. NOV (3)'!C37+'[1]EDO. FINAN. NOV (3)'!C38+'[1]EDO. FINAN. NOV (3)'!C39+'[1]EDO. FINAN. NOV (3)'!C40+'[1]EDO. FINAN. NOV (3)'!C41+'[1]EDO. FINAN. NOV (3)'!C42+'[1]EDO. FINAN. NOV (3)'!C43+'[1]EDO. FINAN. NOV (3)'!C44+'[1]EDO. FINAN. NOV (3)'!C45+'[1]EDO. FINAN. NOV (3)'!C46+'[1]EDO. FINAN. NOV (3)'!C47+'[1]EDO. FINAN. NOV (3)'!C48+'[1]EDO. FINAN. NOV (3)'!C49+'[1]EDO. FINAN. NOV (3)'!C50+'[1]EDO. FINAN. NOV (3)'!C51+'[1]EDO. FINAN. NOV (3)'!C52+'[1]EDO. FINAN. NOV (3)'!C53</f>
        <v>20389394.589999996</v>
      </c>
      <c r="E15" s="27">
        <f>'[1]EDO. FINAN. NOV (3)'!D21+'[1]EDO. FINAN. NOV (3)'!D22+'[1]EDO. FINAN. NOV (3)'!D23+'[1]EDO. FINAN. NOV (3)'!D24+'[1]EDO. FINAN. NOV (3)'!D25+'[1]EDO. FINAN. NOV (3)'!D26+'[1]EDO. FINAN. NOV (3)'!D27+'[1]EDO. FINAN. NOV (3)'!D28+'[1]EDO. FINAN. NOV (3)'!D29+'[1]EDO. FINAN. NOV (3)'!D30+'[1]EDO. FINAN. NOV (3)'!D31+'[1]EDO. FINAN. NOV (3)'!D32+'[1]EDO. FINAN. NOV (3)'!D33+'[1]EDO. FINAN. NOV (3)'!D34+'[1]EDO. FINAN. NOV (3)'!D35+'[1]EDO. FINAN. NOV (3)'!D36+'[1]EDO. FINAN. NOV (3)'!D37+'[1]EDO. FINAN. NOV (3)'!D38+'[1]EDO. FINAN. NOV (3)'!D39+'[1]EDO. FINAN. NOV (3)'!D40+'[1]EDO. FINAN. NOV (3)'!D41+'[1]EDO. FINAN. NOV (3)'!D42+'[1]EDO. FINAN. NOV (3)'!D43+'[1]EDO. FINAN. NOV (3)'!D44+'[1]EDO. FINAN. NOV (3)'!D45+'[1]EDO. FINAN. NOV (3)'!D46+'[1]EDO. FINAN. NOV (3)'!D47+'[1]EDO. FINAN. NOV (3)'!D48+'[1]EDO. FINAN. NOV (3)'!D49+'[1]EDO. FINAN. NOV (3)'!D50+'[1]EDO. FINAN. NOV (3)'!D51+'[1]EDO. FINAN. NOV (3)'!D52+'[1]EDO. FINAN. NOV (3)'!D53</f>
        <v>548910.37999999989</v>
      </c>
      <c r="F15" s="27">
        <f t="shared" si="1"/>
        <v>20938304.969999995</v>
      </c>
      <c r="G15" s="27">
        <f>'[1]EDO. FINAN. NOV (3)'!G21+'[1]EDO. FINAN. NOV (3)'!G22+'[1]EDO. FINAN. NOV (3)'!G23+'[1]EDO. FINAN. NOV (3)'!G24+'[1]EDO. FINAN. NOV (3)'!G25+'[1]EDO. FINAN. NOV (3)'!G26+'[1]EDO. FINAN. NOV (3)'!G27+'[1]EDO. FINAN. NOV (3)'!G28+'[1]EDO. FINAN. NOV (3)'!G29+'[1]EDO. FINAN. NOV (3)'!G30+'[1]EDO. FINAN. NOV (3)'!G31+'[1]EDO. FINAN. NOV (3)'!G32+'[1]EDO. FINAN. NOV (3)'!G33+'[1]EDO. FINAN. NOV (3)'!G34+'[1]EDO. FINAN. NOV (3)'!G35+'[1]EDO. FINAN. NOV (3)'!G36+'[1]EDO. FINAN. NOV (3)'!G37+'[1]EDO. FINAN. NOV (3)'!G38+'[1]EDO. FINAN. NOV (3)'!G39+'[1]EDO. FINAN. NOV (3)'!G40+'[1]EDO. FINAN. NOV (3)'!G41+'[1]EDO. FINAN. NOV (3)'!G42+'[1]EDO. FINAN. NOV (3)'!G43+'[1]EDO. FINAN. NOV (3)'!G44+'[1]EDO. FINAN. NOV (3)'!G45+'[1]EDO. FINAN. NOV (3)'!G46+'[1]EDO. FINAN. NOV (3)'!G47+'[1]EDO. FINAN. NOV (3)'!G48+'[1]EDO. FINAN. NOV (3)'!G49+'[1]EDO. FINAN. NOV (3)'!G50+'[1]EDO. FINAN. NOV (3)'!G51+'[1]EDO. FINAN. NOV (3)'!G52+'[1]EDO. FINAN. NOV (3)'!G53</f>
        <v>15835695.390000001</v>
      </c>
      <c r="H15" s="27">
        <f>'[1]EDO. FINAN. NOV (3)'!I21+'[1]EDO. FINAN. NOV (3)'!I22+'[1]EDO. FINAN. NOV (3)'!I23+'[1]EDO. FINAN. NOV (3)'!I24+'[1]EDO. FINAN. NOV (3)'!I25+'[1]EDO. FINAN. NOV (3)'!I26+'[1]EDO. FINAN. NOV (3)'!I27+'[1]EDO. FINAN. NOV (3)'!I28+'[1]EDO. FINAN. NOV (3)'!I29+'[1]EDO. FINAN. NOV (3)'!I30+'[1]EDO. FINAN. NOV (3)'!I31+'[1]EDO. FINAN. NOV (3)'!I32+'[1]EDO. FINAN. NOV (3)'!I33+'[1]EDO. FINAN. NOV (3)'!I34+'[1]EDO. FINAN. NOV (3)'!I35+'[1]EDO. FINAN. NOV (3)'!I36+'[1]EDO. FINAN. NOV (3)'!I37+'[1]EDO. FINAN. NOV (3)'!I38+'[1]EDO. FINAN. NOV (3)'!I39+'[1]EDO. FINAN. NOV (3)'!I40+'[1]EDO. FINAN. NOV (3)'!I41+'[1]EDO. FINAN. NOV (3)'!I42+'[1]EDO. FINAN. NOV (3)'!I43+'[1]EDO. FINAN. NOV (3)'!I44+'[1]EDO. FINAN. NOV (3)'!I45+'[1]EDO. FINAN. NOV (3)'!I46+'[1]EDO. FINAN. NOV (3)'!I47+'[1]EDO. FINAN. NOV (3)'!I48+'[1]EDO. FINAN. NOV (3)'!I49+'[1]EDO. FINAN. NOV (3)'!I50+'[1]EDO. FINAN. NOV (3)'!I51+'[1]EDO. FINAN. NOV (3)'!I52+'[1]EDO. FINAN. NOV (3)'!I53</f>
        <v>15835695.390000001</v>
      </c>
      <c r="I15" s="28">
        <f t="shared" si="2"/>
        <v>5102609.5799999945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NOV (3)'!C54+'[1]EDO. FINAN. NOV (3)'!C55</f>
        <v>331380.07</v>
      </c>
      <c r="E17" s="27">
        <f>'[1]EDO. FINAN. NOV (3)'!D54+'[1]EDO. FINAN. NOV (3)'!D55</f>
        <v>-3060.3</v>
      </c>
      <c r="F17" s="27">
        <f t="shared" si="1"/>
        <v>328319.77</v>
      </c>
      <c r="G17" s="27">
        <f>'[1]EDO. FINAN. NOV (3)'!G54+'[1]EDO. FINAN. NOV (3)'!G55</f>
        <v>271740.42000000004</v>
      </c>
      <c r="H17" s="27">
        <f>'[1]EDO. FINAN. NOV (3)'!I54+'[1]EDO. FINAN. NOV (3)'!I55</f>
        <v>271740.42000000004</v>
      </c>
      <c r="I17" s="28">
        <f t="shared" si="2"/>
        <v>56579.349999999977</v>
      </c>
    </row>
    <row r="18" spans="2:9" ht="15" customHeight="1" x14ac:dyDescent="0.25">
      <c r="B18" s="29" t="s">
        <v>23</v>
      </c>
      <c r="C18" s="30"/>
      <c r="D18" s="24">
        <f>SUM(D19:D27)</f>
        <v>6197263</v>
      </c>
      <c r="E18" s="24">
        <f t="shared" ref="E18:I18" si="3">SUM(E19:E27)</f>
        <v>-196478.7699999999</v>
      </c>
      <c r="F18" s="24">
        <f t="shared" si="3"/>
        <v>6000784.2300000004</v>
      </c>
      <c r="G18" s="24">
        <f t="shared" si="3"/>
        <v>2242722.15</v>
      </c>
      <c r="H18" s="24">
        <f t="shared" si="3"/>
        <v>2184049.85</v>
      </c>
      <c r="I18" s="24">
        <f t="shared" si="3"/>
        <v>3758062.0800000005</v>
      </c>
    </row>
    <row r="19" spans="2:9" ht="15" customHeight="1" x14ac:dyDescent="0.25">
      <c r="B19" s="25"/>
      <c r="C19" s="26" t="s">
        <v>24</v>
      </c>
      <c r="D19" s="27">
        <f>'[1]EDO. FINAN. NOV (3)'!C57+'[1]EDO. FINAN. NOV (3)'!C58+'[1]EDO. FINAN. NOV (3)'!C59+'[1]EDO. FINAN. NOV (3)'!C60+'[1]EDO. FINAN. NOV (3)'!C61</f>
        <v>1324700</v>
      </c>
      <c r="E19" s="27">
        <f>'[1]EDO. FINAN. NOV (3)'!D57+'[1]EDO. FINAN. NOV (3)'!D58+'[1]EDO. FINAN. NOV (3)'!D59+'[1]EDO. FINAN. NOV (3)'!D60+'[1]EDO. FINAN. NOV (3)'!D61</f>
        <v>369829.14</v>
      </c>
      <c r="F19" s="27">
        <f>D19+E19</f>
        <v>1694529.1400000001</v>
      </c>
      <c r="G19" s="27">
        <f>'[1]EDO. FINAN. NOV (3)'!G57+'[1]EDO. FINAN. NOV (3)'!G58+'[1]EDO. FINAN. NOV (3)'!G59+'[1]EDO. FINAN. NOV (3)'!G60+'[1]EDO. FINAN. NOV (3)'!G61</f>
        <v>513195.43999999994</v>
      </c>
      <c r="H19" s="27">
        <f>'[1]EDO. FINAN. NOV (3)'!I57+'[1]EDO. FINAN. NOV (3)'!I58+'[1]EDO. FINAN. NOV (3)'!I59+'[1]EDO. FINAN. NOV (3)'!I60+'[1]EDO. FINAN. NOV (3)'!I61</f>
        <v>487779.83999999997</v>
      </c>
      <c r="I19" s="28">
        <f t="shared" si="2"/>
        <v>1181333.7000000002</v>
      </c>
    </row>
    <row r="20" spans="2:9" ht="15" customHeight="1" x14ac:dyDescent="0.25">
      <c r="B20" s="25"/>
      <c r="C20" s="26" t="s">
        <v>25</v>
      </c>
      <c r="D20" s="27">
        <f>'[1]EDO. FINAN. NOV (3)'!C62</f>
        <v>71959</v>
      </c>
      <c r="E20" s="27">
        <f>'[1]EDO. FINAN. NOV (3)'!D62</f>
        <v>16331.52</v>
      </c>
      <c r="F20" s="27">
        <f t="shared" si="1"/>
        <v>88290.52</v>
      </c>
      <c r="G20" s="27">
        <f>'[1]EDO. FINAN. NOV (3)'!G62</f>
        <v>37886.46</v>
      </c>
      <c r="H20" s="27">
        <f>'[1]EDO. FINAN. NOV (3)'!I62</f>
        <v>37886.46</v>
      </c>
      <c r="I20" s="28">
        <f t="shared" si="2"/>
        <v>50404.060000000005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NOV (3)'!C63+'[1]EDO. FINAN. NOV (3)'!C64+'[1]EDO. FINAN. NOV (3)'!C65</f>
        <v>224247</v>
      </c>
      <c r="E22" s="27">
        <f>'[1]EDO. FINAN. NOV (3)'!D63+'[1]EDO. FINAN. NOV (3)'!D64+'[1]EDO. FINAN. NOV (3)'!D65</f>
        <v>124262.91</v>
      </c>
      <c r="F22" s="27">
        <f t="shared" si="1"/>
        <v>348509.91000000003</v>
      </c>
      <c r="G22" s="27">
        <f>'[1]EDO. FINAN. NOV (3)'!G63+'[1]EDO. FINAN. NOV (3)'!G64+'[1]EDO. FINAN. NOV (3)'!G65</f>
        <v>91830.99</v>
      </c>
      <c r="H22" s="27">
        <f>'[1]EDO. FINAN. NOV (3)'!I63+'[1]EDO. FINAN. NOV (3)'!I64+'[1]EDO. FINAN. NOV (3)'!I65</f>
        <v>58574.29</v>
      </c>
      <c r="I22" s="28">
        <f t="shared" si="2"/>
        <v>256678.92000000004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NOV (3)'!C66</f>
        <v>4185900</v>
      </c>
      <c r="E24" s="27">
        <f>'[1]EDO. FINAN. NOV (3)'!D66</f>
        <v>-965896.21</v>
      </c>
      <c r="F24" s="27">
        <f t="shared" si="1"/>
        <v>3220003.79</v>
      </c>
      <c r="G24" s="27">
        <f>'[1]EDO. FINAN. NOV (3)'!G66</f>
        <v>1409259.74</v>
      </c>
      <c r="H24" s="27">
        <f>'[1]EDO. FINAN. NOV (3)'!I66</f>
        <v>1409259.74</v>
      </c>
      <c r="I24" s="28">
        <f t="shared" si="2"/>
        <v>1810744.05</v>
      </c>
    </row>
    <row r="25" spans="2:9" ht="15" customHeight="1" x14ac:dyDescent="0.25">
      <c r="B25" s="25"/>
      <c r="C25" s="26" t="s">
        <v>30</v>
      </c>
      <c r="D25" s="27">
        <f>'[1]EDO. FINAN. NOV (3)'!C67+'[1]EDO. FINAN. NOV (3)'!C68</f>
        <v>31000</v>
      </c>
      <c r="E25" s="27">
        <f>'[1]EDO. FINAN. NOV (3)'!D67+'[1]EDO. FINAN. NOV (3)'!D68</f>
        <v>207120.19</v>
      </c>
      <c r="F25" s="27">
        <f t="shared" si="1"/>
        <v>238120.19</v>
      </c>
      <c r="G25" s="27">
        <f>'[1]EDO. FINAN. NOV (3)'!G67+'[1]EDO. FINAN. NOV (3)'!G68</f>
        <v>179104.19</v>
      </c>
      <c r="H25" s="27">
        <f>'[1]EDO. FINAN. NOV (3)'!I67+'[1]EDO. FINAN. NOV (3)'!I68</f>
        <v>179104.19</v>
      </c>
      <c r="I25" s="28">
        <f t="shared" si="2"/>
        <v>59016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NOV (3)'!C69+'[1]EDO. FINAN. NOV (3)'!C70+'[1]EDO. FINAN. NOV (3)'!C71+'[1]EDO. FINAN. NOV (3)'!C72+'[1]EDO. FINAN. NOV (3)'!C73+'[1]EDO. FINAN. NOV (3)'!C74</f>
        <v>359457</v>
      </c>
      <c r="E27" s="27">
        <f>'[1]EDO. FINAN. NOV (3)'!D69+'[1]EDO. FINAN. NOV (3)'!D70+'[1]EDO. FINAN. NOV (3)'!D71+'[1]EDO. FINAN. NOV (3)'!D72+'[1]EDO. FINAN. NOV (3)'!D73+'[1]EDO. FINAN. NOV (3)'!D74</f>
        <v>51873.679999999993</v>
      </c>
      <c r="F27" s="27">
        <f t="shared" si="1"/>
        <v>411330.68</v>
      </c>
      <c r="G27" s="27">
        <f>'[1]EDO. FINAN. NOV (3)'!G69+'[1]EDO. FINAN. NOV (3)'!G70+'[1]EDO. FINAN. NOV (3)'!G71+'[1]EDO. FINAN. NOV (3)'!G72+'[1]EDO. FINAN. NOV (3)'!G73+'[1]EDO. FINAN. NOV (3)'!G74</f>
        <v>11445.33</v>
      </c>
      <c r="H27" s="27">
        <f>'[1]EDO. FINAN. NOV (3)'!I69+'[1]EDO. FINAN. NOV (3)'!I70+'[1]EDO. FINAN. NOV (3)'!I71+'[1]EDO. FINAN. NOV (3)'!I72+'[1]EDO. FINAN. NOV (3)'!I73+'[1]EDO. FINAN. NOV (3)'!I74</f>
        <v>11445.33</v>
      </c>
      <c r="I27" s="28">
        <f t="shared" si="2"/>
        <v>399885.35</v>
      </c>
    </row>
    <row r="28" spans="2:9" ht="15" customHeight="1" x14ac:dyDescent="0.25">
      <c r="B28" s="29" t="s">
        <v>33</v>
      </c>
      <c r="C28" s="30"/>
      <c r="D28" s="24">
        <f>SUM(D29:D37)</f>
        <v>16355611</v>
      </c>
      <c r="E28" s="24">
        <f t="shared" ref="E28:I28" si="4">SUM(E29:E37)</f>
        <v>196478.77000000002</v>
      </c>
      <c r="F28" s="24">
        <f t="shared" si="4"/>
        <v>16552089.770000001</v>
      </c>
      <c r="G28" s="24">
        <f t="shared" si="4"/>
        <v>10229460.489999998</v>
      </c>
      <c r="H28" s="24">
        <f t="shared" si="4"/>
        <v>10184066.889999999</v>
      </c>
      <c r="I28" s="24">
        <f t="shared" si="4"/>
        <v>6322629.2800000012</v>
      </c>
    </row>
    <row r="29" spans="2:9" ht="15" customHeight="1" x14ac:dyDescent="0.25">
      <c r="B29" s="25"/>
      <c r="C29" s="26" t="s">
        <v>34</v>
      </c>
      <c r="D29" s="27">
        <f>'[1]EDO. FINAN. NOV (3)'!C76+'[1]EDO. FINAN. NOV (3)'!C77+'[1]EDO. FINAN. NOV (3)'!C78+'[1]EDO. FINAN. NOV (3)'!C79+'[1]EDO. FINAN. NOV (3)'!C80</f>
        <v>895300</v>
      </c>
      <c r="E29" s="27">
        <f>'[1]EDO. FINAN. NOV (3)'!D76+'[1]EDO. FINAN. NOV (3)'!D77+'[1]EDO. FINAN. NOV (3)'!D78+'[1]EDO. FINAN. NOV (3)'!D79+'[1]EDO. FINAN. NOV (3)'!D80</f>
        <v>-22622.77</v>
      </c>
      <c r="F29" s="27">
        <f t="shared" ref="F29:F81" si="5">D29+E29</f>
        <v>872677.23</v>
      </c>
      <c r="G29" s="27">
        <f>'[1]EDO. FINAN. NOV (3)'!G76+'[1]EDO. FINAN. NOV (3)'!G77+'[1]EDO. FINAN. NOV (3)'!G78+'[1]EDO. FINAN. NOV (3)'!G79+'[1]EDO. FINAN. NOV (3)'!G80</f>
        <v>465856.91000000003</v>
      </c>
      <c r="H29" s="27">
        <f>'[1]EDO. FINAN. NOV (3)'!I76+'[1]EDO. FINAN. NOV (3)'!I77+'[1]EDO. FINAN. NOV (3)'!I78+'[1]EDO. FINAN. NOV (3)'!I79+'[1]EDO. FINAN. NOV (3)'!I80</f>
        <v>465856.91000000003</v>
      </c>
      <c r="I29" s="28">
        <f t="shared" si="2"/>
        <v>406820.31999999995</v>
      </c>
    </row>
    <row r="30" spans="2:9" ht="15" customHeight="1" x14ac:dyDescent="0.25">
      <c r="B30" s="25"/>
      <c r="C30" s="26" t="s">
        <v>35</v>
      </c>
      <c r="D30" s="27">
        <f>'[1]EDO. FINAN. NOV (3)'!C81+'[1]EDO. FINAN. NOV (3)'!C82</f>
        <v>4639800</v>
      </c>
      <c r="E30" s="27">
        <f>'[1]EDO. FINAN. NOV (3)'!D81+'[1]EDO. FINAN. NOV (3)'!D82</f>
        <v>-12388.51</v>
      </c>
      <c r="F30" s="27">
        <f t="shared" si="5"/>
        <v>4627411.49</v>
      </c>
      <c r="G30" s="27">
        <f>'[1]EDO. FINAN. NOV (3)'!G81+'[1]EDO. FINAN. NOV (3)'!G82</f>
        <v>4182897.67</v>
      </c>
      <c r="H30" s="27">
        <f>'[1]EDO. FINAN. NOV (3)'!I81+'[1]EDO. FINAN. NOV (3)'!I82</f>
        <v>4182897.67</v>
      </c>
      <c r="I30" s="28">
        <f t="shared" si="2"/>
        <v>444513.8200000003</v>
      </c>
    </row>
    <row r="31" spans="2:9" ht="15" customHeight="1" x14ac:dyDescent="0.25">
      <c r="B31" s="25"/>
      <c r="C31" s="26" t="s">
        <v>36</v>
      </c>
      <c r="D31" s="27">
        <f>'[1]EDO. FINAN. NOV (3)'!C83+'[1]EDO. FINAN. NOV (3)'!C84+'[1]EDO. FINAN. NOV (3)'!C85+'[1]EDO. FINAN. NOV (3)'!C86+'[1]EDO. FINAN. NOV (3)'!C87+'[1]EDO. FINAN. NOV (3)'!C88</f>
        <v>5643395</v>
      </c>
      <c r="E31" s="27">
        <f>'[1]EDO. FINAN. NOV (3)'!D83+'[1]EDO. FINAN. NOV (3)'!D84+'[1]EDO. FINAN. NOV (3)'!D85+'[1]EDO. FINAN. NOV (3)'!D86+'[1]EDO. FINAN. NOV (3)'!D87+'[1]EDO. FINAN. NOV (3)'!D88</f>
        <v>48005.729999999996</v>
      </c>
      <c r="F31" s="27">
        <f t="shared" si="5"/>
        <v>5691400.7300000004</v>
      </c>
      <c r="G31" s="27">
        <f>'[1]EDO. FINAN. NOV (3)'!G83+'[1]EDO. FINAN. NOV (3)'!G84+'[1]EDO. FINAN. NOV (3)'!G85+'[1]EDO. FINAN. NOV (3)'!G86+'[1]EDO. FINAN. NOV (3)'!G87+'[1]EDO. FINAN. NOV (3)'!G88</f>
        <v>3757732</v>
      </c>
      <c r="H31" s="27">
        <f>'[1]EDO. FINAN. NOV (3)'!I83+'[1]EDO. FINAN. NOV (3)'!I84+'[1]EDO. FINAN. NOV (3)'!I85+'[1]EDO. FINAN. NOV (3)'!I86+'[1]EDO. FINAN. NOV (3)'!I87+'[1]EDO. FINAN. NOV (3)'!I88</f>
        <v>3757732</v>
      </c>
      <c r="I31" s="28">
        <f t="shared" si="2"/>
        <v>1933668.7300000004</v>
      </c>
    </row>
    <row r="32" spans="2:9" ht="15" customHeight="1" x14ac:dyDescent="0.25">
      <c r="B32" s="25"/>
      <c r="C32" s="26" t="s">
        <v>37</v>
      </c>
      <c r="D32" s="27">
        <f>'[1]EDO. FINAN. NOV (3)'!C89+'[1]EDO. FINAN. NOV (3)'!C90+'[1]EDO. FINAN. NOV (3)'!C91+'[1]EDO. FINAN. NOV (3)'!C92</f>
        <v>825950</v>
      </c>
      <c r="E32" s="27">
        <f>'[1]EDO. FINAN. NOV (3)'!D89+'[1]EDO. FINAN. NOV (3)'!D90+'[1]EDO. FINAN. NOV (3)'!D91+'[1]EDO. FINAN. NOV (3)'!D92</f>
        <v>-61641.1</v>
      </c>
      <c r="F32" s="27">
        <f t="shared" si="5"/>
        <v>764308.9</v>
      </c>
      <c r="G32" s="27">
        <f>'[1]EDO. FINAN. NOV (3)'!G89+'[1]EDO. FINAN. NOV (3)'!G90+'[1]EDO. FINAN. NOV (3)'!G91+'[1]EDO. FINAN. NOV (3)'!G92</f>
        <v>356474.12</v>
      </c>
      <c r="H32" s="27">
        <f>'[1]EDO. FINAN. NOV (3)'!I89+'[1]EDO. FINAN. NOV (3)'!I90+'[1]EDO. FINAN. NOV (3)'!I91+'[1]EDO. FINAN. NOV (3)'!I92</f>
        <v>356474.12</v>
      </c>
      <c r="I32" s="28">
        <f t="shared" si="2"/>
        <v>407834.78</v>
      </c>
    </row>
    <row r="33" spans="2:9" ht="15" customHeight="1" x14ac:dyDescent="0.25">
      <c r="B33" s="25"/>
      <c r="C33" s="26" t="s">
        <v>38</v>
      </c>
      <c r="D33" s="27">
        <f>'[1]EDO. FINAN. NOV (3)'!C93+'[1]EDO. FINAN. NOV (3)'!C94+'[1]EDO. FINAN. NOV (3)'!C95+'[1]EDO. FINAN. NOV (3)'!C96+'[1]EDO. FINAN. NOV (3)'!C97+'[1]EDO. FINAN. NOV (3)'!C98</f>
        <v>1356428</v>
      </c>
      <c r="E33" s="27">
        <f>'[1]EDO. FINAN. NOV (3)'!D93+'[1]EDO. FINAN. NOV (3)'!D94+'[1]EDO. FINAN. NOV (3)'!D95+'[1]EDO. FINAN. NOV (3)'!D96+'[1]EDO. FINAN. NOV (3)'!D97+'[1]EDO. FINAN. NOV (3)'!D98</f>
        <v>228491.78</v>
      </c>
      <c r="F33" s="27">
        <f t="shared" si="5"/>
        <v>1584919.78</v>
      </c>
      <c r="G33" s="27">
        <f>'[1]EDO. FINAN. NOV (3)'!G93+'[1]EDO. FINAN. NOV (3)'!G94+'[1]EDO. FINAN. NOV (3)'!G95+'[1]EDO. FINAN. NOV (3)'!G96+'[1]EDO. FINAN. NOV (3)'!G97+'[1]EDO. FINAN. NOV (3)'!G98</f>
        <v>772809.87</v>
      </c>
      <c r="H33" s="27">
        <f>'[1]EDO. FINAN. NOV (3)'!I93+'[1]EDO. FINAN. NOV (3)'!I94+'[1]EDO. FINAN. NOV (3)'!I95+'[1]EDO. FINAN. NOV (3)'!I96+'[1]EDO. FINAN. NOV (3)'!I97+'[1]EDO. FINAN. NOV (3)'!I98</f>
        <v>727416.27</v>
      </c>
      <c r="I33" s="28">
        <f t="shared" si="2"/>
        <v>812109.91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NOV (3)'!C99+'[1]EDO. FINAN. NOV (3)'!C100+'[1]EDO. FINAN. NOV (3)'!C101+'[1]EDO. FINAN. NOV (3)'!C102</f>
        <v>1004240</v>
      </c>
      <c r="E35" s="27">
        <f>'[1]EDO. FINAN. NOV (3)'!D99+'[1]EDO. FINAN. NOV (3)'!D100+'[1]EDO. FINAN. NOV (3)'!D101+'[1]EDO. FINAN. NOV (3)'!D102</f>
        <v>-31029.960000000003</v>
      </c>
      <c r="F35" s="27">
        <f t="shared" si="5"/>
        <v>973210.04</v>
      </c>
      <c r="G35" s="27">
        <f>'[1]EDO. FINAN. NOV (3)'!G99+'[1]EDO. FINAN. NOV (3)'!G100+'[1]EDO. FINAN. NOV (3)'!G101+'[1]EDO. FINAN. NOV (3)'!G102</f>
        <v>314337.73</v>
      </c>
      <c r="H35" s="27">
        <f>'[1]EDO. FINAN. NOV (3)'!I99+'[1]EDO. FINAN. NOV (3)'!I100+'[1]EDO. FINAN. NOV (3)'!I101+'[1]EDO. FINAN. NOV (3)'!I102</f>
        <v>314337.73</v>
      </c>
      <c r="I35" s="28">
        <f t="shared" si="2"/>
        <v>658872.31000000006</v>
      </c>
    </row>
    <row r="36" spans="2:9" ht="15" customHeight="1" x14ac:dyDescent="0.25">
      <c r="B36" s="25"/>
      <c r="C36" s="26" t="s">
        <v>41</v>
      </c>
      <c r="D36" s="27">
        <f>'[1]EDO. FINAN. NOV (3)'!C103</f>
        <v>1990498</v>
      </c>
      <c r="E36" s="27">
        <f>'[1]EDO. FINAN. NOV (3)'!D103</f>
        <v>47663.6</v>
      </c>
      <c r="F36" s="27">
        <f t="shared" si="5"/>
        <v>2038161.6</v>
      </c>
      <c r="G36" s="27">
        <f>'[1]EDO. FINAN. NOV (3)'!G103</f>
        <v>379352.19</v>
      </c>
      <c r="H36" s="27">
        <f>'[1]EDO. FINAN. NOV (3)'!I103</f>
        <v>379352.19</v>
      </c>
      <c r="I36" s="28">
        <f t="shared" si="2"/>
        <v>1658809.4100000001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12588554</v>
      </c>
      <c r="E38" s="24">
        <f t="shared" ref="E38:I38" si="6">SUM(E39:E47)</f>
        <v>0</v>
      </c>
      <c r="F38" s="24">
        <f t="shared" si="6"/>
        <v>12588554</v>
      </c>
      <c r="G38" s="24">
        <f t="shared" si="6"/>
        <v>9318485</v>
      </c>
      <c r="H38" s="24">
        <f t="shared" si="6"/>
        <v>9318485</v>
      </c>
      <c r="I38" s="24">
        <f t="shared" si="6"/>
        <v>3270069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NOV (3)'!C105+'[1]EDO. FINAN. NOV (3)'!C106+'[1]EDO. FINAN. NOV (3)'!C107+'[1]EDO. FINAN. NOV (3)'!C108</f>
        <v>12588554</v>
      </c>
      <c r="E42" s="27">
        <f>'[1]EDO. FINAN. NOV (3)'!D105+'[1]EDO. FINAN. NOV (3)'!D106+'[1]EDO. FINAN. NOV (3)'!D107+'[1]EDO. FINAN. NOV (3)'!D108</f>
        <v>0</v>
      </c>
      <c r="F42" s="27">
        <f t="shared" si="5"/>
        <v>12588554</v>
      </c>
      <c r="G42" s="27">
        <f>'[1]EDO. FINAN. NOV (3)'!G105+'[1]EDO. FINAN. NOV (3)'!G106+'[1]EDO. FINAN. NOV (3)'!G107+'[1]EDO. FINAN. NOV (3)'!G108</f>
        <v>9318485</v>
      </c>
      <c r="H42" s="27">
        <f>'[1]EDO. FINAN. NOV (3)'!I105+'[1]EDO. FINAN. NOV (3)'!I106+'[1]EDO. FINAN. NOV (3)'!I107+'[1]EDO. FINAN. NOV (3)'!I108</f>
        <v>9318485</v>
      </c>
      <c r="I42" s="28">
        <f t="shared" si="2"/>
        <v>3270069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0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0" ht="15" customHeight="1" thickBot="1" x14ac:dyDescent="0.3">
      <c r="B82" s="31"/>
      <c r="C82" s="32" t="s">
        <v>87</v>
      </c>
      <c r="D82" s="33">
        <f>SUM(D10+D18+D28+D38+D48+D58+D62+D70+D74)</f>
        <v>79975350</v>
      </c>
      <c r="E82" s="33">
        <f t="shared" ref="E82:I82" si="13">SUM(E10+E18+E28+E38+E48+E58+E62+E70+E74)</f>
        <v>653078.39999999991</v>
      </c>
      <c r="F82" s="33">
        <f t="shared" si="13"/>
        <v>80628428.399999991</v>
      </c>
      <c r="G82" s="33">
        <f t="shared" si="13"/>
        <v>59247537.359999999</v>
      </c>
      <c r="H82" s="33">
        <f t="shared" si="13"/>
        <v>59143471.460000001</v>
      </c>
      <c r="I82" s="33">
        <f t="shared" si="13"/>
        <v>21380891.039999992</v>
      </c>
    </row>
    <row r="93" spans="2:10" x14ac:dyDescent="0.25">
      <c r="G93" s="34"/>
      <c r="H93" s="34"/>
      <c r="I93" s="34"/>
      <c r="J93" s="34"/>
    </row>
    <row r="95" spans="2:10" x14ac:dyDescent="0.25">
      <c r="D95" s="34"/>
    </row>
    <row r="99" spans="4:9" x14ac:dyDescent="0.25">
      <c r="D99" s="34"/>
      <c r="E99" s="34"/>
      <c r="F99" s="34"/>
      <c r="G99" s="34"/>
      <c r="H99" s="34"/>
      <c r="I99" s="34"/>
    </row>
    <row r="100" spans="4:9" x14ac:dyDescent="0.25">
      <c r="D100" s="34"/>
      <c r="E100" s="34"/>
      <c r="F100" s="34"/>
      <c r="G100" s="34"/>
      <c r="H100" s="34"/>
      <c r="I100" s="34"/>
    </row>
    <row r="101" spans="4:9" x14ac:dyDescent="0.25">
      <c r="D101" s="34"/>
      <c r="E101" s="34"/>
      <c r="F101" s="34"/>
      <c r="G101" s="34"/>
      <c r="H101" s="34"/>
      <c r="I101" s="34"/>
    </row>
    <row r="102" spans="4:9" x14ac:dyDescent="0.25">
      <c r="D102" s="34"/>
      <c r="E102" s="34"/>
      <c r="F102" s="34"/>
      <c r="G102" s="34"/>
      <c r="H102" s="34"/>
      <c r="I102" s="34"/>
    </row>
    <row r="103" spans="4:9" x14ac:dyDescent="0.25">
      <c r="D103" s="34"/>
      <c r="E103" s="34"/>
      <c r="F103" s="34"/>
      <c r="G103" s="34"/>
      <c r="H103" s="34"/>
      <c r="I103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2020-12-10T00:15:56Z</dcterms:created>
  <dcterms:modified xsi:type="dcterms:W3CDTF">2020-12-10T00:17:03Z</dcterms:modified>
</cp:coreProperties>
</file>