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NTABILIDAD\EJERCICIO 2020\06. JUNIO 2020\"/>
    </mc:Choice>
  </mc:AlternateContent>
  <xr:revisionPtr revIDLastSave="0" documentId="13_ncr:1_{80A10ACE-8B50-4FFE-B8F1-8A768DB43EFA}" xr6:coauthVersionLast="47" xr6:coauthVersionMax="47" xr10:uidLastSave="{00000000-0000-0000-0000-000000000000}"/>
  <bookViews>
    <workbookView xWindow="-120" yWindow="-120" windowWidth="20730" windowHeight="11160" tabRatio="940" activeTab="4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INGR'!$B$1:$J$70</definedName>
    <definedName name="_xlnm.Print_Area" localSheetId="1">'2.1 A.E. CAP Y CONC'!$B$1:$I$90</definedName>
    <definedName name="_xlnm.Print_Area" localSheetId="2">'2.2 A.E. TIPO GASTO'!$B$1:$I$38</definedName>
    <definedName name="_xlnm.Print_Area" localSheetId="3">'2.3 A.E. CLASIF ADMVA'!$B$1:$I$77</definedName>
    <definedName name="_xlnm.Print_Area" localSheetId="4">'2.4 E.A. FIN FUNC'!$B$1:$I$56</definedName>
    <definedName name="_xlnm.Print_Area" localSheetId="5">'2.5 A.E. FUENTE FIN'!$B$1:$I$37</definedName>
    <definedName name="_xlnm.Print_Titles" localSheetId="1">'2.1 A.E. CAP Y CONC'!$1:$10</definedName>
  </definedNames>
  <calcPr calcId="191029"/>
</workbook>
</file>

<file path=xl/calcChain.xml><?xml version="1.0" encoding="utf-8"?>
<calcChain xmlns="http://schemas.openxmlformats.org/spreadsheetml/2006/main">
  <c r="E22" i="5" l="1"/>
  <c r="I25" i="1"/>
  <c r="H25" i="1"/>
  <c r="F25" i="1"/>
  <c r="E24" i="1"/>
  <c r="E25" i="1"/>
  <c r="I45" i="1" l="1"/>
  <c r="I24" i="1" s="1"/>
  <c r="H45" i="1"/>
  <c r="H24" i="1" s="1"/>
  <c r="F45" i="1"/>
  <c r="F24" i="1" s="1"/>
  <c r="G46" i="1"/>
  <c r="G25" i="1" l="1"/>
  <c r="F13" i="4" l="1"/>
  <c r="G13" i="4" s="1"/>
  <c r="H13" i="4" l="1"/>
  <c r="H39" i="4"/>
  <c r="E29" i="4" l="1"/>
  <c r="H75" i="4" l="1"/>
  <c r="H71" i="4"/>
  <c r="H63" i="4"/>
  <c r="H59" i="4"/>
  <c r="H49" i="4"/>
  <c r="H29" i="4"/>
  <c r="H19" i="4"/>
  <c r="B52" i="2" l="1"/>
  <c r="B29" i="2"/>
  <c r="H24" i="3"/>
  <c r="G24" i="3"/>
  <c r="E24" i="3"/>
  <c r="D24" i="3"/>
  <c r="F22" i="3"/>
  <c r="I22" i="3" s="1"/>
  <c r="F20" i="3"/>
  <c r="I20" i="3" s="1"/>
  <c r="F18" i="3"/>
  <c r="I18" i="3" s="1"/>
  <c r="H12" i="2" l="1"/>
  <c r="H19" i="13"/>
  <c r="G19" i="13"/>
  <c r="G12" i="2"/>
  <c r="E12" i="2"/>
  <c r="E19" i="13"/>
  <c r="G24" i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J25" i="1"/>
  <c r="F36" i="4" l="1"/>
  <c r="F37" i="4"/>
  <c r="F38" i="4"/>
  <c r="H21" i="13" l="1"/>
  <c r="G21" i="13"/>
  <c r="E21" i="13"/>
  <c r="D21" i="13"/>
  <c r="H14" i="13"/>
  <c r="H26" i="13" s="1"/>
  <c r="G14" i="13"/>
  <c r="G26" i="13" s="1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F14" i="13" l="1"/>
  <c r="I14" i="13" l="1"/>
  <c r="I26" i="13" s="1"/>
  <c r="F21" i="4" l="1"/>
  <c r="F31" i="4" l="1"/>
  <c r="I31" i="4" s="1"/>
  <c r="G47" i="1" l="1"/>
  <c r="G45" i="1"/>
  <c r="J47" i="1" l="1"/>
  <c r="J55" i="1"/>
  <c r="G55" i="1"/>
  <c r="J52" i="1"/>
  <c r="G52" i="1"/>
  <c r="J51" i="1"/>
  <c r="G51" i="1"/>
  <c r="J50" i="1"/>
  <c r="G50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E48" i="5" s="1"/>
  <c r="G42" i="5"/>
  <c r="H42" i="5"/>
  <c r="F43" i="5"/>
  <c r="F44" i="5"/>
  <c r="I44" i="5" s="1"/>
  <c r="F45" i="5"/>
  <c r="I45" i="5" s="1"/>
  <c r="F46" i="5"/>
  <c r="I46" i="5" s="1"/>
  <c r="D11" i="4"/>
  <c r="E11" i="4"/>
  <c r="F12" i="4"/>
  <c r="I13" i="4"/>
  <c r="F14" i="4"/>
  <c r="G14" i="4" s="1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F33" i="4"/>
  <c r="I33" i="4" s="1"/>
  <c r="F34" i="4"/>
  <c r="I34" i="4" s="1"/>
  <c r="F35" i="4"/>
  <c r="I35" i="4" s="1"/>
  <c r="I36" i="4"/>
  <c r="I37" i="4"/>
  <c r="I38" i="4"/>
  <c r="D39" i="4"/>
  <c r="E39" i="4"/>
  <c r="G39" i="4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9" i="1"/>
  <c r="F49" i="1"/>
  <c r="H49" i="1"/>
  <c r="I49" i="1"/>
  <c r="G49" i="1"/>
  <c r="J49" i="1"/>
  <c r="E54" i="1"/>
  <c r="F54" i="1"/>
  <c r="H54" i="1"/>
  <c r="I54" i="1"/>
  <c r="G54" i="1"/>
  <c r="J54" i="1"/>
  <c r="E83" i="4" l="1"/>
  <c r="H28" i="1"/>
  <c r="I30" i="4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7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7" i="1"/>
  <c r="I35" i="1"/>
  <c r="I57" i="1" s="1"/>
  <c r="F35" i="1"/>
  <c r="F57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7" i="1" s="1"/>
  <c r="J35" i="1"/>
  <c r="J57" i="1" s="1"/>
  <c r="H14" i="4" l="1"/>
  <c r="H11" i="4" s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<sst xmlns="http://schemas.openxmlformats.org/spreadsheetml/2006/main" count="343" uniqueCount="200">
  <si>
    <t>RECURSOS HUMANOS Y FINANCIEROS</t>
  </si>
  <si>
    <t>C.P. MAGDALENA GERALDINA ZAVALA RICO</t>
  </si>
  <si>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</si>
  <si>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</si>
  <si>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</si>
  <si>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</si>
  <si>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</si>
  <si>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</si>
  <si>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</si>
  <si>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</si>
  <si>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</si>
  <si>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</si>
  <si>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</si>
  <si>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</si>
  <si>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</si>
  <si>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</si>
  <si>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</si>
  <si>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</si>
  <si>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</si>
  <si>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</si>
  <si>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</si>
  <si>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</si>
  <si>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</si>
  <si>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</si>
  <si>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</si>
  <si>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</si>
  <si>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</si>
  <si>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</si>
  <si>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</si>
  <si>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</si>
  <si>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</si>
  <si>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</si>
  <si>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</si>
  <si>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</si>
  <si>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</si>
  <si>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</si>
  <si>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</si>
  <si>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</si>
  <si>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</si>
  <si>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</si>
  <si>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</si>
  <si>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</si>
  <si>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</si>
  <si>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</si>
  <si>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</si>
  <si>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</si>
  <si>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</si>
  <si>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</si>
  <si>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</si>
  <si>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</si>
  <si>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</si>
  <si>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</si>
  <si>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</si>
  <si>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</si>
  <si>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</si>
  <si>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</si>
  <si>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</si>
  <si>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</si>
  <si>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</si>
  <si>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</si>
  <si>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</si>
  <si>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</si>
  <si>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</si>
  <si>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</si>
  <si>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</si>
  <si>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</si>
  <si>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</si>
  <si>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</si>
  <si>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</si>
  <si>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</si>
  <si>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</si>
  <si>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</si>
  <si>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</si>
  <si>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</si>
  <si>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</si>
  <si>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</si>
  <si>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</si>
  <si>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</si>
  <si>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</si>
  <si>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</si>
  <si>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</si>
  <si>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</si>
  <si>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</si>
  <si>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</si>
  <si>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</si>
  <si>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</si>
  <si>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</si>
  <si>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</si>
  <si>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</si>
  <si>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</si>
  <si>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</si>
  <si>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</si>
  <si>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</si>
  <si>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</si>
  <si>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</si>
  <si>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</si>
  <si>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</si>
  <si>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</si>
  <si>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</si>
  <si>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</si>
  <si>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</si>
  <si>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</si>
  <si>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</si>
  <si>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</si>
  <si>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</si>
  <si>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</si>
  <si>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</si>
  <si>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</si>
  <si>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</si>
  <si>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</si>
  <si>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</si>
  <si>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</si>
  <si>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</si>
  <si>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</si>
  <si>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</si>
  <si>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</si>
  <si>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</si>
  <si>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</si>
  <si>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</si>
  <si>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</si>
  <si>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</si>
  <si>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</si>
  <si>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</si>
  <si>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</si>
  <si>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</si>
  <si>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</si>
  <si>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</si>
  <si>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</si>
  <si>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</si>
  <si>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</si>
  <si>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</si>
  <si>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</si>
  <si>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</si>
  <si>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</si>
  <si>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</si>
  <si>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</si>
  <si>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</si>
  <si>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</si>
  <si>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</si>
  <si>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</si>
  <si>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</si>
  <si>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</si>
  <si>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</si>
  <si>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</si>
  <si>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</si>
  <si>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</si>
  <si>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</si>
  <si>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</si>
  <si>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</si>
  <si>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</si>
  <si>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</si>
  <si>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</si>
  <si>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</si>
  <si>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</si>
  <si>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</si>
  <si>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</si>
  <si>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</si>
  <si>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</si>
  <si>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</si>
  <si>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</si>
  <si>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</si>
  <si>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</si>
  <si>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</si>
  <si>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</si>
  <si>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</si>
  <si>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</si>
  <si>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</si>
  <si>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</si>
  <si>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MTRO. CUAUHTEMOC MODESTO LOPEZ</t>
  </si>
  <si>
    <t>SECRETARIO TECNICO</t>
  </si>
  <si>
    <t>1. NO ETIQUETADO</t>
  </si>
  <si>
    <t>11. Recursos Fiscales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</si>
  <si>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</si>
  <si>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</si>
  <si>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</si>
  <si>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</si>
  <si>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</si>
  <si>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</si>
  <si>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</si>
  <si>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</si>
  <si>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</si>
  <si>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</si>
  <si>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</si>
  <si>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</si>
  <si>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</si>
  <si>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</si>
  <si>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</si>
  <si>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</si>
  <si>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</si>
  <si>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</si>
  <si>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</si>
  <si>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</si>
  <si>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</si>
  <si>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</si>
  <si>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</si>
  <si>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Participaciones, Aportaciones, Convenios, Incentivos Derivados de la Colaboración Fiscal, Fondos Distintos de Aportaciones</t>
  </si>
  <si>
    <t xml:space="preserve">      Convenios</t>
  </si>
  <si>
    <t>Transferencias, Asignaciones, Subsidios, Subsenciones y Pensiones y Jubilaciones</t>
  </si>
  <si>
    <t>12. Financiamientos Externos</t>
  </si>
  <si>
    <t>Del 01 de Enero al 30 de Junio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</si>
</sst>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1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50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 vertic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 applyAlignment="1">
      <alignment horizontal="center"/>
    </xf>
    <xf numFmtId="0" fontId="8" fillId="2" borderId="19" xfId="2" applyFont="1" applyFill="1" applyBorder="1"/>
    <xf numFmtId="0" fontId="8" fillId="2" borderId="0" xfId="2" applyFont="1" applyFill="1"/>
    <xf numFmtId="0" fontId="8" fillId="2" borderId="20" xfId="2" applyFont="1" applyFill="1" applyBorder="1"/>
    <xf numFmtId="37" fontId="11" fillId="3" borderId="22" xfId="1" applyNumberFormat="1" applyFont="1" applyFill="1" applyBorder="1" applyAlignment="1">
      <alignment horizontal="center" vertical="center"/>
    </xf>
    <xf numFmtId="37" fontId="11" fillId="3" borderId="23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5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20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4" xfId="0" applyFont="1" applyFill="1" applyBorder="1" applyAlignment="1">
      <alignment horizontal="justify" vertical="top" wrapText="1"/>
    </xf>
    <xf numFmtId="0" fontId="9" fillId="2" borderId="16" xfId="0" applyFont="1" applyFill="1" applyBorder="1" applyAlignment="1">
      <alignment horizontal="justify" vertical="top" wrapText="1"/>
    </xf>
    <xf numFmtId="164" fontId="21" fillId="2" borderId="24" xfId="1" applyNumberFormat="1" applyFont="1" applyFill="1" applyBorder="1" applyAlignment="1">
      <alignment horizontal="justify" vertical="top" wrapText="1"/>
    </xf>
    <xf numFmtId="164" fontId="21" fillId="2" borderId="34" xfId="1" applyNumberFormat="1" applyFont="1" applyFill="1" applyBorder="1" applyAlignment="1">
      <alignment horizontal="justify" vertical="top" wrapText="1"/>
    </xf>
    <xf numFmtId="0" fontId="21" fillId="2" borderId="35" xfId="0" applyFont="1" applyFill="1" applyBorder="1" applyAlignment="1">
      <alignment horizontal="justify" vertical="top" wrapText="1"/>
    </xf>
    <xf numFmtId="0" fontId="4" fillId="2" borderId="36" xfId="0" applyFont="1" applyFill="1" applyBorder="1" applyAlignment="1">
      <alignment horizontal="justify" vertical="top" wrapText="1"/>
    </xf>
    <xf numFmtId="164" fontId="16" fillId="2" borderId="17" xfId="1" applyNumberFormat="1" applyFont="1" applyFill="1" applyBorder="1" applyAlignment="1">
      <alignment vertical="center" wrapText="1"/>
    </xf>
    <xf numFmtId="164" fontId="16" fillId="2" borderId="18" xfId="1" applyNumberFormat="1" applyFont="1" applyFill="1" applyBorder="1" applyAlignment="1" applyProtection="1">
      <alignment vertical="center" wrapText="1"/>
      <protection locked="0"/>
    </xf>
    <xf numFmtId="164" fontId="16" fillId="2" borderId="18" xfId="1" applyNumberFormat="1" applyFont="1" applyFill="1" applyBorder="1" applyAlignment="1">
      <alignment vertical="center" wrapText="1"/>
    </xf>
    <xf numFmtId="0" fontId="21" fillId="2" borderId="19" xfId="0" applyFont="1" applyFill="1" applyBorder="1" applyAlignment="1" applyProtection="1">
      <alignment horizontal="justify" vertical="top" wrapText="1"/>
      <protection locked="0"/>
    </xf>
    <xf numFmtId="0" fontId="4" fillId="2" borderId="20" xfId="0" applyFont="1" applyFill="1" applyBorder="1" applyAlignment="1">
      <alignment horizontal="justify" vertical="top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0" fontId="4" fillId="2" borderId="20" xfId="0" applyFont="1" applyFill="1" applyBorder="1" applyAlignment="1">
      <alignment horizontal="justify" vertical="center" wrapText="1"/>
    </xf>
    <xf numFmtId="37" fontId="11" fillId="3" borderId="22" xfId="1" applyNumberFormat="1" applyFont="1" applyFill="1" applyBorder="1" applyAlignment="1">
      <alignment horizontal="center"/>
    </xf>
    <xf numFmtId="37" fontId="11" fillId="3" borderId="23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7" xfId="0" applyNumberFormat="1" applyFont="1" applyFill="1" applyBorder="1" applyAlignment="1">
      <alignment horizontal="right" vertical="center" wrapText="1"/>
    </xf>
    <xf numFmtId="3" fontId="4" fillId="2" borderId="18" xfId="0" applyNumberFormat="1" applyFont="1" applyFill="1" applyBorder="1" applyAlignment="1">
      <alignment horizontal="right" vertical="center" wrapText="1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2" fillId="0" borderId="0" xfId="0" applyFont="1" applyAlignment="1">
      <alignment vertical="center"/>
    </xf>
    <xf numFmtId="0" fontId="3" fillId="0" borderId="3" xfId="0" applyFont="1" applyBorder="1" applyAlignment="1">
      <alignment horizontal="justify" vertical="center" wrapText="1"/>
    </xf>
    <xf numFmtId="0" fontId="3" fillId="0" borderId="4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4" xfId="0" applyFont="1" applyFill="1" applyBorder="1" applyAlignment="1">
      <alignment vertical="center"/>
    </xf>
    <xf numFmtId="0" fontId="3" fillId="2" borderId="16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4" xfId="0" applyFont="1" applyFill="1" applyBorder="1" applyAlignment="1">
      <alignment vertical="top"/>
    </xf>
    <xf numFmtId="0" fontId="21" fillId="2" borderId="16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justify" vertical="top"/>
    </xf>
    <xf numFmtId="43" fontId="21" fillId="2" borderId="18" xfId="1" applyFont="1" applyFill="1" applyBorder="1" applyAlignment="1" applyProtection="1">
      <alignment horizontal="right" vertical="center" wrapText="1"/>
      <protection locked="0"/>
    </xf>
    <xf numFmtId="0" fontId="21" fillId="2" borderId="19" xfId="0" applyFont="1" applyFill="1" applyBorder="1" applyAlignment="1">
      <alignment horizontal="justify" vertical="center" wrapText="1"/>
    </xf>
    <xf numFmtId="0" fontId="10" fillId="2" borderId="20" xfId="2" applyFont="1" applyFill="1" applyBorder="1" applyAlignment="1">
      <alignment horizontal="center" vertical="center"/>
    </xf>
    <xf numFmtId="0" fontId="16" fillId="2" borderId="19" xfId="0" applyFont="1" applyFill="1" applyBorder="1" applyAlignment="1">
      <alignment vertical="center" wrapText="1"/>
    </xf>
    <xf numFmtId="0" fontId="14" fillId="2" borderId="20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20" xfId="0" applyFont="1" applyFill="1" applyBorder="1" applyAlignment="1">
      <alignment horizontal="justify" vertical="center" wrapText="1"/>
    </xf>
    <xf numFmtId="0" fontId="3" fillId="2" borderId="36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16" xfId="0" applyFont="1" applyFill="1" applyBorder="1" applyAlignment="1">
      <alignment horizontal="justify" vertical="center" wrapText="1"/>
    </xf>
    <xf numFmtId="0" fontId="3" fillId="2" borderId="14" xfId="0" applyFont="1" applyFill="1" applyBorder="1" applyAlignment="1">
      <alignment horizontal="justify" vertical="center" wrapText="1"/>
    </xf>
    <xf numFmtId="0" fontId="16" fillId="2" borderId="20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20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9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9" xfId="0" applyFont="1" applyFill="1" applyBorder="1" applyAlignment="1">
      <alignment vertical="center"/>
    </xf>
    <xf numFmtId="0" fontId="8" fillId="2" borderId="14" xfId="2" applyFont="1" applyFill="1" applyBorder="1" applyAlignment="1">
      <alignment vertical="center" wrapText="1"/>
    </xf>
    <xf numFmtId="43" fontId="16" fillId="2" borderId="18" xfId="1" applyFont="1" applyFill="1" applyBorder="1" applyAlignment="1" applyProtection="1">
      <alignment vertical="center" wrapText="1"/>
      <protection locked="0"/>
    </xf>
    <xf numFmtId="43" fontId="16" fillId="2" borderId="18" xfId="1" applyFont="1" applyFill="1" applyBorder="1" applyAlignment="1">
      <alignment vertical="center" wrapText="1"/>
    </xf>
    <xf numFmtId="43" fontId="16" fillId="2" borderId="17" xfId="1" applyFont="1" applyFill="1" applyBorder="1" applyAlignment="1">
      <alignment vertical="center" wrapText="1"/>
    </xf>
    <xf numFmtId="43" fontId="20" fillId="2" borderId="23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14" fillId="2" borderId="18" xfId="1" applyFont="1" applyFill="1" applyBorder="1" applyAlignment="1">
      <alignment horizontal="right" vertical="center"/>
    </xf>
    <xf numFmtId="43" fontId="14" fillId="2" borderId="17" xfId="1" applyFont="1" applyFill="1" applyBorder="1" applyAlignment="1">
      <alignment horizontal="right" vertical="center"/>
    </xf>
    <xf numFmtId="43" fontId="16" fillId="2" borderId="18" xfId="1" applyFont="1" applyFill="1" applyBorder="1" applyAlignment="1" applyProtection="1">
      <alignment horizontal="right" vertical="center" wrapText="1"/>
      <protection locked="0"/>
    </xf>
    <xf numFmtId="43" fontId="16" fillId="2" borderId="18" xfId="1" applyFont="1" applyFill="1" applyBorder="1" applyAlignment="1">
      <alignment horizontal="right" vertical="center" wrapText="1"/>
    </xf>
    <xf numFmtId="43" fontId="16" fillId="2" borderId="17" xfId="1" applyFont="1" applyFill="1" applyBorder="1" applyAlignment="1">
      <alignment horizontal="right" vertical="center" wrapText="1"/>
    </xf>
    <xf numFmtId="43" fontId="10" fillId="2" borderId="19" xfId="1" applyFont="1" applyFill="1" applyBorder="1" applyAlignment="1" applyProtection="1">
      <alignment horizontal="right" vertical="center"/>
      <protection locked="0"/>
    </xf>
    <xf numFmtId="43" fontId="10" fillId="2" borderId="19" xfId="1" applyFont="1" applyFill="1" applyBorder="1" applyAlignment="1">
      <alignment horizontal="right" vertical="center"/>
    </xf>
    <xf numFmtId="43" fontId="10" fillId="2" borderId="21" xfId="1" applyFont="1" applyFill="1" applyBorder="1" applyAlignment="1">
      <alignment horizontal="right" vertical="center"/>
    </xf>
    <xf numFmtId="43" fontId="20" fillId="2" borderId="18" xfId="1" applyFont="1" applyFill="1" applyBorder="1" applyAlignment="1">
      <alignment horizontal="right" vertical="center" wrapText="1"/>
    </xf>
    <xf numFmtId="43" fontId="20" fillId="2" borderId="17" xfId="1" applyFont="1" applyFill="1" applyBorder="1" applyAlignment="1">
      <alignment horizontal="right" vertical="center" wrapText="1"/>
    </xf>
    <xf numFmtId="43" fontId="10" fillId="2" borderId="13" xfId="1" applyFont="1" applyFill="1" applyBorder="1" applyAlignment="1">
      <alignment horizontal="right" vertical="center"/>
    </xf>
    <xf numFmtId="43" fontId="10" fillId="2" borderId="2" xfId="1" applyFont="1" applyFill="1" applyBorder="1" applyAlignment="1">
      <alignment horizontal="right" vertical="center"/>
    </xf>
    <xf numFmtId="4" fontId="21" fillId="2" borderId="18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8" xfId="0" applyNumberFormat="1" applyFont="1" applyFill="1" applyBorder="1" applyAlignment="1">
      <alignment horizontal="right" vertical="center" wrapText="1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34" xfId="0" applyNumberFormat="1" applyFont="1" applyFill="1" applyBorder="1" applyAlignment="1">
      <alignment horizontal="right" vertical="center" wrapText="1"/>
    </xf>
    <xf numFmtId="4" fontId="21" fillId="2" borderId="24" xfId="0" applyNumberFormat="1" applyFont="1" applyFill="1" applyBorder="1" applyAlignment="1">
      <alignment horizontal="right" vertical="center" wrapText="1"/>
    </xf>
    <xf numFmtId="4" fontId="3" fillId="2" borderId="13" xfId="0" applyNumberFormat="1" applyFont="1" applyFill="1" applyBorder="1" applyAlignment="1">
      <alignment horizontal="right" vertical="center" wrapText="1"/>
    </xf>
    <xf numFmtId="4" fontId="3" fillId="2" borderId="2" xfId="0" applyNumberFormat="1" applyFont="1" applyFill="1" applyBorder="1" applyAlignment="1">
      <alignment horizontal="right" vertical="center" wrapText="1"/>
    </xf>
    <xf numFmtId="43" fontId="14" fillId="2" borderId="18" xfId="1" applyFont="1" applyFill="1" applyBorder="1" applyAlignment="1">
      <alignment horizontal="right"/>
    </xf>
    <xf numFmtId="43" fontId="14" fillId="2" borderId="17" xfId="1" applyFont="1" applyFill="1" applyBorder="1" applyAlignment="1">
      <alignment horizontal="right"/>
    </xf>
    <xf numFmtId="43" fontId="10" fillId="2" borderId="18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8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/>
    </xf>
    <xf numFmtId="43" fontId="10" fillId="2" borderId="18" xfId="1" applyFont="1" applyFill="1" applyBorder="1" applyAlignment="1" applyProtection="1">
      <alignment horizontal="right"/>
      <protection locked="0"/>
    </xf>
    <xf numFmtId="43" fontId="10" fillId="2" borderId="24" xfId="1" applyFont="1" applyFill="1" applyBorder="1" applyAlignment="1">
      <alignment horizontal="right"/>
    </xf>
    <xf numFmtId="43" fontId="14" fillId="2" borderId="23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43" fontId="3" fillId="2" borderId="18" xfId="1" applyFont="1" applyFill="1" applyBorder="1" applyAlignment="1">
      <alignment horizontal="right" vertical="top" wrapText="1"/>
    </xf>
    <xf numFmtId="43" fontId="3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 wrapText="1"/>
      <protection locked="0"/>
    </xf>
    <xf numFmtId="43" fontId="21" fillId="2" borderId="18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/>
      <protection locked="0"/>
    </xf>
    <xf numFmtId="43" fontId="21" fillId="2" borderId="18" xfId="1" applyFont="1" applyFill="1" applyBorder="1" applyAlignment="1">
      <alignment horizontal="right" vertical="top"/>
    </xf>
    <xf numFmtId="43" fontId="21" fillId="2" borderId="17" xfId="1" applyFont="1" applyFill="1" applyBorder="1" applyAlignment="1">
      <alignment horizontal="right" vertical="top"/>
    </xf>
    <xf numFmtId="43" fontId="3" fillId="2" borderId="18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21" fillId="2" borderId="13" xfId="1" applyFont="1" applyFill="1" applyBorder="1" applyAlignment="1">
      <alignment horizontal="right" vertical="top"/>
    </xf>
    <xf numFmtId="43" fontId="21" fillId="2" borderId="2" xfId="1" applyFont="1" applyFill="1" applyBorder="1" applyAlignment="1">
      <alignment horizontal="right" vertical="top"/>
    </xf>
    <xf numFmtId="43" fontId="3" fillId="2" borderId="13" xfId="1" applyFont="1" applyFill="1" applyBorder="1" applyAlignment="1">
      <alignment horizontal="right" vertical="center"/>
    </xf>
    <xf numFmtId="43" fontId="3" fillId="2" borderId="2" xfId="1" applyFont="1" applyFill="1" applyBorder="1" applyAlignment="1">
      <alignment horizontal="right" vertical="center"/>
    </xf>
    <xf numFmtId="0" fontId="21" fillId="2" borderId="20" xfId="0" applyFont="1" applyFill="1" applyBorder="1" applyAlignment="1">
      <alignment horizontal="left" vertical="top"/>
    </xf>
    <xf numFmtId="0" fontId="10" fillId="2" borderId="20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9" xfId="2" applyFont="1" applyFill="1" applyBorder="1" applyAlignment="1">
      <alignment vertical="center"/>
    </xf>
    <xf numFmtId="0" fontId="10" fillId="2" borderId="19" xfId="2" applyFont="1" applyFill="1" applyBorder="1" applyAlignment="1">
      <alignment horizontal="center"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4" xfId="2" applyFont="1" applyFill="1" applyBorder="1" applyAlignment="1">
      <alignment vertical="center" wrapText="1"/>
    </xf>
    <xf numFmtId="43" fontId="10" fillId="2" borderId="14" xfId="1" applyFont="1" applyFill="1" applyBorder="1" applyAlignment="1">
      <alignment horizontal="center" vertical="center"/>
    </xf>
    <xf numFmtId="43" fontId="10" fillId="2" borderId="31" xfId="1" applyFont="1" applyFill="1" applyBorder="1" applyAlignment="1">
      <alignment horizontal="center" vertical="center"/>
    </xf>
    <xf numFmtId="0" fontId="14" fillId="2" borderId="12" xfId="2" applyFont="1" applyFill="1" applyBorder="1" applyAlignment="1">
      <alignment horizontal="centerContinuous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left" vertical="center" wrapText="1"/>
    </xf>
    <xf numFmtId="43" fontId="14" fillId="2" borderId="9" xfId="1" applyFont="1" applyFill="1" applyBorder="1" applyAlignment="1">
      <alignment horizontal="right" vertical="center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2" xfId="2" applyFont="1" applyFill="1" applyBorder="1" applyAlignment="1">
      <alignment horizontal="centerContinuous"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30" xfId="0" applyFont="1" applyFill="1" applyBorder="1" applyAlignment="1">
      <alignment horizontal="left" vertical="center" wrapText="1"/>
    </xf>
    <xf numFmtId="0" fontId="21" fillId="2" borderId="37" xfId="0" applyFont="1" applyFill="1" applyBorder="1" applyAlignment="1">
      <alignment horizontal="justify" vertical="center" wrapText="1"/>
    </xf>
    <xf numFmtId="164" fontId="21" fillId="2" borderId="40" xfId="1" applyNumberFormat="1" applyFont="1" applyFill="1" applyBorder="1" applyAlignment="1">
      <alignment horizontal="justify" vertical="center" wrapText="1"/>
    </xf>
    <xf numFmtId="164" fontId="21" fillId="2" borderId="5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8" xfId="1" applyFont="1" applyFill="1" applyBorder="1" applyAlignment="1" applyProtection="1">
      <alignment vertical="center" wrapText="1"/>
      <protection locked="0"/>
    </xf>
    <xf numFmtId="43" fontId="20" fillId="2" borderId="18" xfId="1" applyFont="1" applyFill="1" applyBorder="1" applyAlignment="1">
      <alignment vertical="center" wrapText="1"/>
    </xf>
    <xf numFmtId="43" fontId="20" fillId="2" borderId="17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8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20" xfId="0" applyFont="1" applyFill="1" applyBorder="1" applyAlignment="1" applyProtection="1">
      <alignment vertical="top" wrapText="1"/>
      <protection locked="0"/>
    </xf>
    <xf numFmtId="0" fontId="21" fillId="2" borderId="19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43" fontId="10" fillId="4" borderId="18" xfId="1" applyFont="1" applyFill="1" applyBorder="1" applyAlignment="1" applyProtection="1">
      <alignment horizontal="right"/>
      <protection locked="0"/>
    </xf>
    <xf numFmtId="43" fontId="8" fillId="4" borderId="18" xfId="4" applyFont="1" applyFill="1" applyBorder="1" applyAlignment="1">
      <alignment horizontal="right" vertical="center" wrapText="1"/>
    </xf>
    <xf numFmtId="43" fontId="8" fillId="4" borderId="18" xfId="4" applyFont="1" applyFill="1" applyBorder="1" applyAlignment="1" applyProtection="1">
      <alignment horizontal="right" vertical="center" wrapText="1"/>
      <protection locked="0"/>
    </xf>
    <xf numFmtId="0" fontId="16" fillId="2" borderId="19" xfId="0" applyFont="1" applyFill="1" applyBorder="1" applyAlignment="1">
      <alignment horizontal="left" vertical="center" wrapText="1"/>
    </xf>
    <xf numFmtId="43" fontId="16" fillId="2" borderId="21" xfId="1" applyFont="1" applyFill="1" applyBorder="1" applyAlignment="1">
      <alignment horizontal="right" vertical="center" wrapText="1"/>
    </xf>
    <xf numFmtId="0" fontId="3" fillId="2" borderId="1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16" fillId="2" borderId="0" xfId="0" applyFont="1" applyFill="1" applyAlignment="1">
      <alignment horizontal="left" vertical="center" wrapText="1"/>
    </xf>
    <xf numFmtId="0" fontId="16" fillId="2" borderId="19" xfId="0" applyFont="1" applyFill="1" applyBorder="1" applyAlignment="1">
      <alignment horizontal="left" vertical="center" wrapText="1"/>
    </xf>
    <xf numFmtId="43" fontId="13" fillId="0" borderId="4" xfId="1" applyFont="1" applyBorder="1" applyAlignment="1">
      <alignment horizontal="center" vertical="center" wrapText="1"/>
    </xf>
    <xf numFmtId="43" fontId="13" fillId="0" borderId="3" xfId="1" applyFont="1" applyBorder="1" applyAlignment="1">
      <alignment horizontal="center" vertical="center" wrapText="1"/>
    </xf>
    <xf numFmtId="0" fontId="6" fillId="2" borderId="0" xfId="0" applyFont="1" applyFill="1" applyAlignment="1">
      <alignment horizontal="left" vertical="top" wrapText="1"/>
    </xf>
    <xf numFmtId="43" fontId="14" fillId="2" borderId="5" xfId="1" applyFont="1" applyFill="1" applyBorder="1" applyAlignment="1">
      <alignment vertical="center"/>
    </xf>
    <xf numFmtId="43" fontId="14" fillId="2" borderId="2" xfId="1" applyFont="1" applyFill="1" applyBorder="1" applyAlignment="1">
      <alignment vertical="center"/>
    </xf>
    <xf numFmtId="0" fontId="16" fillId="2" borderId="20" xfId="0" applyFont="1" applyFill="1" applyBorder="1" applyAlignment="1">
      <alignment horizontal="left" vertical="center" wrapText="1"/>
    </xf>
    <xf numFmtId="37" fontId="11" fillId="3" borderId="30" xfId="1" applyNumberFormat="1" applyFont="1" applyFill="1" applyBorder="1" applyAlignment="1">
      <alignment horizontal="center" vertical="center" wrapText="1"/>
    </xf>
    <xf numFmtId="37" fontId="11" fillId="3" borderId="29" xfId="1" applyNumberFormat="1" applyFont="1" applyFill="1" applyBorder="1" applyAlignment="1">
      <alignment horizontal="center" vertical="center"/>
    </xf>
    <xf numFmtId="37" fontId="11" fillId="3" borderId="20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6" xfId="1" applyNumberFormat="1" applyFont="1" applyFill="1" applyBorder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5" xfId="1" applyNumberFormat="1" applyFont="1" applyFill="1" applyBorder="1" applyAlignment="1">
      <alignment horizontal="center" vertical="center" wrapText="1"/>
    </xf>
    <xf numFmtId="37" fontId="11" fillId="3" borderId="24" xfId="1" applyNumberFormat="1" applyFont="1" applyFill="1" applyBorder="1" applyAlignment="1">
      <alignment horizontal="center" vertical="center" wrapText="1"/>
    </xf>
    <xf numFmtId="43" fontId="14" fillId="2" borderId="5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37" fontId="17" fillId="2" borderId="0" xfId="1" applyNumberFormat="1" applyFont="1" applyFill="1" applyAlignment="1">
      <alignment horizontal="center"/>
    </xf>
    <xf numFmtId="37" fontId="11" fillId="3" borderId="33" xfId="1" applyNumberFormat="1" applyFont="1" applyFill="1" applyBorder="1" applyAlignment="1">
      <alignment horizontal="center" vertical="center" wrapText="1"/>
    </xf>
    <xf numFmtId="37" fontId="11" fillId="3" borderId="32" xfId="1" applyNumberFormat="1" applyFont="1" applyFill="1" applyBorder="1" applyAlignment="1">
      <alignment horizontal="center" vertical="center" wrapText="1"/>
    </xf>
    <xf numFmtId="0" fontId="20" fillId="2" borderId="20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5" xfId="1" applyNumberFormat="1" applyFont="1" applyFill="1" applyBorder="1" applyAlignment="1">
      <alignment horizontal="center" vertical="center"/>
    </xf>
    <xf numFmtId="166" fontId="11" fillId="3" borderId="24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30" xfId="1" applyNumberFormat="1" applyFont="1" applyFill="1" applyBorder="1" applyAlignment="1">
      <alignment horizontal="center" vertical="center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0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6" xfId="1" applyNumberFormat="1" applyFont="1" applyFill="1" applyBorder="1" applyAlignment="1">
      <alignment horizontal="center" vertical="center"/>
    </xf>
    <xf numFmtId="166" fontId="11" fillId="3" borderId="14" xfId="1" applyNumberFormat="1" applyFont="1" applyFill="1" applyBorder="1" applyAlignment="1">
      <alignment horizontal="center" vertical="center"/>
    </xf>
    <xf numFmtId="166" fontId="11" fillId="3" borderId="28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37" fontId="27" fillId="2" borderId="0" xfId="1" applyNumberFormat="1" applyFont="1" applyFill="1" applyAlignment="1">
      <alignment horizontal="center"/>
    </xf>
    <xf numFmtId="37" fontId="11" fillId="3" borderId="37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0" fontId="21" fillId="2" borderId="20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20" xfId="0" applyFont="1" applyFill="1" applyBorder="1" applyAlignment="1" applyProtection="1">
      <alignment horizontal="left" vertical="center" wrapText="1"/>
      <protection locked="0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0" fontId="21" fillId="2" borderId="20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left" vertical="top"/>
    </xf>
    <xf numFmtId="0" fontId="3" fillId="2" borderId="20" xfId="0" applyFont="1" applyFill="1" applyBorder="1" applyAlignment="1">
      <alignment horizontal="left" vertical="top" wrapText="1"/>
    </xf>
    <xf numFmtId="0" fontId="3" fillId="2" borderId="19" xfId="0" applyFont="1" applyFill="1" applyBorder="1" applyAlignment="1">
      <alignment horizontal="left" vertical="top" wrapText="1"/>
    </xf>
    <xf numFmtId="0" fontId="3" fillId="2" borderId="20" xfId="0" applyFont="1" applyFill="1" applyBorder="1" applyAlignment="1" applyProtection="1">
      <alignment horizontal="left" vertical="top" wrapText="1"/>
      <protection locked="0"/>
    </xf>
    <xf numFmtId="0" fontId="21" fillId="2" borderId="19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0</xdr:row>
      <xdr:rowOff>95250</xdr:rowOff>
    </xdr:from>
    <xdr:to>
      <xdr:col>3</xdr:col>
      <xdr:colOff>1428750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76200</xdr:rowOff>
    </xdr:from>
    <xdr:to>
      <xdr:col>2</xdr:col>
      <xdr:colOff>2495550</xdr:colOff>
      <xdr:row>4</xdr:row>
      <xdr:rowOff>142875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3</xdr:col>
      <xdr:colOff>1333500</xdr:colOff>
      <xdr:row>4</xdr:row>
      <xdr:rowOff>123825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0</xdr:row>
      <xdr:rowOff>66675</xdr:rowOff>
    </xdr:from>
    <xdr:to>
      <xdr:col>2</xdr:col>
      <xdr:colOff>1743075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8A07C44D-17A4-489C-BEB1-2E77A476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7"/>
  <sheetViews>
    <sheetView topLeftCell="A51" workbookViewId="0">
      <selection activeCell="B2" sqref="B2:J70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212" t="s">
        <v>38</v>
      </c>
      <c r="C2" s="212"/>
      <c r="D2" s="212"/>
      <c r="E2" s="212"/>
      <c r="F2" s="212"/>
      <c r="G2" s="212"/>
      <c r="H2" s="212"/>
      <c r="I2" s="212"/>
      <c r="J2" s="212"/>
    </row>
    <row r="3" spans="1:10" s="1" customFormat="1" ht="15.75" x14ac:dyDescent="0.25">
      <c r="B3" s="212"/>
      <c r="C3" s="212"/>
      <c r="D3" s="212"/>
      <c r="E3" s="212"/>
      <c r="F3" s="212" t="s">
        <v>37</v>
      </c>
      <c r="G3" s="212"/>
      <c r="H3" s="212"/>
      <c r="I3" s="212"/>
      <c r="J3" s="212"/>
    </row>
    <row r="4" spans="1:10" s="1" customFormat="1" ht="15.75" x14ac:dyDescent="0.25">
      <c r="B4" s="212" t="s">
        <v>36</v>
      </c>
      <c r="C4" s="212"/>
      <c r="D4" s="212"/>
      <c r="E4" s="212"/>
      <c r="F4" s="212"/>
      <c r="G4" s="212"/>
      <c r="H4" s="212"/>
      <c r="I4" s="212"/>
      <c r="J4" s="212"/>
    </row>
    <row r="5" spans="1:10" s="1" customFormat="1" ht="15.75" x14ac:dyDescent="0.25">
      <c r="B5" s="212" t="s">
        <v>35</v>
      </c>
      <c r="C5" s="212"/>
      <c r="D5" s="212"/>
      <c r="E5" s="212"/>
      <c r="F5" s="212"/>
      <c r="G5" s="212"/>
      <c r="H5" s="212"/>
      <c r="I5" s="212"/>
      <c r="J5" s="212"/>
    </row>
    <row r="6" spans="1:10" s="1" customFormat="1" ht="15.75" x14ac:dyDescent="0.25">
      <c r="B6" s="212" t="s">
        <v>199</v>
      </c>
      <c r="C6" s="212"/>
      <c r="D6" s="212"/>
      <c r="E6" s="212"/>
      <c r="F6" s="212"/>
      <c r="G6" s="212"/>
      <c r="H6" s="212"/>
      <c r="I6" s="212"/>
      <c r="J6" s="212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199" t="s">
        <v>34</v>
      </c>
      <c r="C9" s="200"/>
      <c r="D9" s="200"/>
      <c r="E9" s="205" t="s">
        <v>31</v>
      </c>
      <c r="F9" s="206"/>
      <c r="G9" s="206"/>
      <c r="H9" s="206"/>
      <c r="I9" s="207"/>
      <c r="J9" s="213" t="s">
        <v>30</v>
      </c>
    </row>
    <row r="10" spans="1:10" ht="34.5" customHeight="1" x14ac:dyDescent="0.25">
      <c r="B10" s="201"/>
      <c r="C10" s="202"/>
      <c r="D10" s="202"/>
      <c r="E10" s="14" t="s">
        <v>29</v>
      </c>
      <c r="F10" s="15" t="s">
        <v>28</v>
      </c>
      <c r="G10" s="14" t="s">
        <v>27</v>
      </c>
      <c r="H10" s="14" t="s">
        <v>26</v>
      </c>
      <c r="I10" s="14" t="s">
        <v>25</v>
      </c>
      <c r="J10" s="214"/>
    </row>
    <row r="11" spans="1:10" ht="15.75" thickBot="1" x14ac:dyDescent="0.3">
      <c r="B11" s="203"/>
      <c r="C11" s="204"/>
      <c r="D11" s="204"/>
      <c r="E11" s="13" t="s">
        <v>24</v>
      </c>
      <c r="F11" s="13" t="s">
        <v>23</v>
      </c>
      <c r="G11" s="13" t="s">
        <v>22</v>
      </c>
      <c r="H11" s="13" t="s">
        <v>21</v>
      </c>
      <c r="I11" s="13" t="s">
        <v>20</v>
      </c>
      <c r="J11" s="12" t="s">
        <v>19</v>
      </c>
    </row>
    <row r="12" spans="1:10" s="41" customFormat="1" x14ac:dyDescent="0.25">
      <c r="A12" s="42"/>
      <c r="B12" s="138"/>
      <c r="C12" s="139"/>
      <c r="D12" s="140"/>
      <c r="E12" s="141"/>
      <c r="F12" s="142"/>
      <c r="G12" s="142"/>
      <c r="H12" s="142"/>
      <c r="I12" s="142"/>
      <c r="J12" s="143"/>
    </row>
    <row r="13" spans="1:10" s="41" customFormat="1" x14ac:dyDescent="0.25">
      <c r="A13" s="42"/>
      <c r="B13" s="198" t="s">
        <v>17</v>
      </c>
      <c r="C13" s="191"/>
      <c r="D13" s="192"/>
      <c r="E13" s="99">
        <v>0</v>
      </c>
      <c r="F13" s="99">
        <v>0</v>
      </c>
      <c r="G13" s="100">
        <f t="shared" ref="G13:G16" si="0">E13+F13</f>
        <v>0</v>
      </c>
      <c r="H13" s="99">
        <v>0</v>
      </c>
      <c r="I13" s="99">
        <v>0</v>
      </c>
      <c r="J13" s="101">
        <f t="shared" ref="J13:J16" si="1">I13-E13</f>
        <v>0</v>
      </c>
    </row>
    <row r="14" spans="1:10" s="41" customFormat="1" x14ac:dyDescent="0.25">
      <c r="A14" s="42"/>
      <c r="B14" s="198" t="s">
        <v>8</v>
      </c>
      <c r="C14" s="191"/>
      <c r="D14" s="192"/>
      <c r="E14" s="99">
        <v>0</v>
      </c>
      <c r="F14" s="99">
        <v>0</v>
      </c>
      <c r="G14" s="100">
        <f t="shared" si="0"/>
        <v>0</v>
      </c>
      <c r="H14" s="99">
        <v>0</v>
      </c>
      <c r="I14" s="99">
        <v>0</v>
      </c>
      <c r="J14" s="101">
        <f t="shared" si="1"/>
        <v>0</v>
      </c>
    </row>
    <row r="15" spans="1:10" s="41" customFormat="1" x14ac:dyDescent="0.25">
      <c r="A15" s="42"/>
      <c r="B15" s="198" t="s">
        <v>16</v>
      </c>
      <c r="C15" s="191"/>
      <c r="D15" s="192"/>
      <c r="E15" s="99">
        <v>0</v>
      </c>
      <c r="F15" s="99">
        <v>0</v>
      </c>
      <c r="G15" s="100">
        <f t="shared" si="0"/>
        <v>0</v>
      </c>
      <c r="H15" s="99">
        <v>0</v>
      </c>
      <c r="I15" s="99">
        <v>0</v>
      </c>
      <c r="J15" s="101">
        <f t="shared" si="1"/>
        <v>0</v>
      </c>
    </row>
    <row r="16" spans="1:10" s="41" customFormat="1" x14ac:dyDescent="0.25">
      <c r="A16" s="42"/>
      <c r="B16" s="198" t="s">
        <v>15</v>
      </c>
      <c r="C16" s="191"/>
      <c r="D16" s="192"/>
      <c r="E16" s="99">
        <v>0</v>
      </c>
      <c r="F16" s="99">
        <v>0</v>
      </c>
      <c r="G16" s="100">
        <f t="shared" si="0"/>
        <v>0</v>
      </c>
      <c r="H16" s="99">
        <v>0</v>
      </c>
      <c r="I16" s="99">
        <v>0</v>
      </c>
      <c r="J16" s="101">
        <f t="shared" si="1"/>
        <v>0</v>
      </c>
    </row>
    <row r="17" spans="1:12" s="41" customFormat="1" x14ac:dyDescent="0.25">
      <c r="A17" s="42"/>
      <c r="B17" s="198" t="s">
        <v>14</v>
      </c>
      <c r="C17" s="191"/>
      <c r="D17" s="192"/>
      <c r="E17" s="100">
        <f>E18+E19</f>
        <v>0</v>
      </c>
      <c r="F17" s="100">
        <f t="shared" ref="F17:J17" si="2">F18+F19</f>
        <v>0</v>
      </c>
      <c r="G17" s="100">
        <f t="shared" si="2"/>
        <v>0</v>
      </c>
      <c r="H17" s="100">
        <f t="shared" si="2"/>
        <v>0</v>
      </c>
      <c r="I17" s="100">
        <f t="shared" si="2"/>
        <v>0</v>
      </c>
      <c r="J17" s="101">
        <f t="shared" si="2"/>
        <v>0</v>
      </c>
    </row>
    <row r="18" spans="1:12" s="41" customFormat="1" x14ac:dyDescent="0.25">
      <c r="A18" s="42"/>
      <c r="B18" s="20" t="s">
        <v>12</v>
      </c>
      <c r="C18" s="191"/>
      <c r="D18" s="192"/>
      <c r="E18" s="99">
        <v>0</v>
      </c>
      <c r="F18" s="99">
        <v>0</v>
      </c>
      <c r="G18" s="100">
        <f t="shared" ref="G18:G19" si="3">E18+F18</f>
        <v>0</v>
      </c>
      <c r="H18" s="99">
        <v>0</v>
      </c>
      <c r="I18" s="99">
        <v>0</v>
      </c>
      <c r="J18" s="101">
        <f t="shared" ref="J18:J19" si="4">I18-E18</f>
        <v>0</v>
      </c>
    </row>
    <row r="19" spans="1:12" s="41" customFormat="1" x14ac:dyDescent="0.25">
      <c r="A19" s="42"/>
      <c r="B19" s="20" t="s">
        <v>11</v>
      </c>
      <c r="C19" s="191"/>
      <c r="D19" s="192"/>
      <c r="E19" s="99">
        <v>0</v>
      </c>
      <c r="F19" s="99">
        <v>0</v>
      </c>
      <c r="G19" s="100">
        <f t="shared" si="3"/>
        <v>0</v>
      </c>
      <c r="H19" s="99">
        <v>0</v>
      </c>
      <c r="I19" s="99">
        <v>0</v>
      </c>
      <c r="J19" s="101">
        <f t="shared" si="4"/>
        <v>0</v>
      </c>
    </row>
    <row r="20" spans="1:12" s="41" customFormat="1" x14ac:dyDescent="0.25">
      <c r="A20" s="42"/>
      <c r="B20" s="198" t="s">
        <v>13</v>
      </c>
      <c r="C20" s="191"/>
      <c r="D20" s="192"/>
      <c r="E20" s="100">
        <f>E21+E22</f>
        <v>0</v>
      </c>
      <c r="F20" s="100">
        <f t="shared" ref="F20:J20" si="5">F21+F22</f>
        <v>0</v>
      </c>
      <c r="G20" s="100">
        <f t="shared" si="5"/>
        <v>0</v>
      </c>
      <c r="H20" s="100">
        <f t="shared" si="5"/>
        <v>0</v>
      </c>
      <c r="I20" s="100">
        <f t="shared" si="5"/>
        <v>0</v>
      </c>
      <c r="J20" s="101">
        <f t="shared" si="5"/>
        <v>0</v>
      </c>
    </row>
    <row r="21" spans="1:12" s="41" customFormat="1" x14ac:dyDescent="0.25">
      <c r="A21" s="42"/>
      <c r="B21" s="20" t="s">
        <v>12</v>
      </c>
      <c r="C21" s="191"/>
      <c r="D21" s="192"/>
      <c r="E21" s="99">
        <v>0</v>
      </c>
      <c r="F21" s="99">
        <v>0</v>
      </c>
      <c r="G21" s="100">
        <f t="shared" ref="G21:G24" si="6">E21+F21</f>
        <v>0</v>
      </c>
      <c r="H21" s="99">
        <v>0</v>
      </c>
      <c r="I21" s="99">
        <v>0</v>
      </c>
      <c r="J21" s="101">
        <f t="shared" ref="J21:J23" si="7">I21-E21</f>
        <v>0</v>
      </c>
    </row>
    <row r="22" spans="1:12" s="41" customFormat="1" x14ac:dyDescent="0.25">
      <c r="A22" s="42"/>
      <c r="B22" s="20" t="s">
        <v>11</v>
      </c>
      <c r="C22" s="191"/>
      <c r="D22" s="192"/>
      <c r="E22" s="99">
        <v>0</v>
      </c>
      <c r="F22" s="99">
        <v>0</v>
      </c>
      <c r="G22" s="100">
        <f t="shared" si="6"/>
        <v>0</v>
      </c>
      <c r="H22" s="99">
        <v>0</v>
      </c>
      <c r="I22" s="99">
        <v>0</v>
      </c>
      <c r="J22" s="101">
        <f t="shared" si="7"/>
        <v>0</v>
      </c>
    </row>
    <row r="23" spans="1:12" s="41" customFormat="1" x14ac:dyDescent="0.25">
      <c r="A23" s="42"/>
      <c r="B23" s="198" t="s">
        <v>7</v>
      </c>
      <c r="C23" s="191"/>
      <c r="D23" s="192"/>
      <c r="E23" s="99">
        <v>0</v>
      </c>
      <c r="F23" s="99">
        <v>0</v>
      </c>
      <c r="G23" s="100">
        <f t="shared" si="6"/>
        <v>0</v>
      </c>
      <c r="H23" s="99">
        <v>0</v>
      </c>
      <c r="I23" s="99">
        <v>0</v>
      </c>
      <c r="J23" s="101">
        <f t="shared" si="7"/>
        <v>0</v>
      </c>
    </row>
    <row r="24" spans="1:12" s="41" customFormat="1" ht="20.25" customHeight="1" x14ac:dyDescent="0.25">
      <c r="A24" s="42"/>
      <c r="B24" s="198" t="s">
        <v>195</v>
      </c>
      <c r="C24" s="191"/>
      <c r="D24" s="192"/>
      <c r="E24" s="99">
        <f>+E45</f>
        <v>0</v>
      </c>
      <c r="F24" s="99">
        <f>+F45</f>
        <v>13000</v>
      </c>
      <c r="G24" s="100">
        <f t="shared" si="6"/>
        <v>13000</v>
      </c>
      <c r="H24" s="99">
        <f>+H45</f>
        <v>13000</v>
      </c>
      <c r="I24" s="99">
        <f>+I45</f>
        <v>13000</v>
      </c>
      <c r="J24" s="101">
        <f t="shared" ref="J24" si="8">I24-E24</f>
        <v>13000</v>
      </c>
    </row>
    <row r="25" spans="1:12" s="41" customFormat="1" ht="24.75" customHeight="1" x14ac:dyDescent="0.25">
      <c r="A25" s="42"/>
      <c r="B25" s="198" t="s">
        <v>197</v>
      </c>
      <c r="C25" s="191"/>
      <c r="D25" s="192"/>
      <c r="E25" s="99">
        <f>+E47</f>
        <v>532979</v>
      </c>
      <c r="F25" s="99">
        <f>+F47</f>
        <v>352587.56</v>
      </c>
      <c r="G25" s="100">
        <f>E25+F25</f>
        <v>885566.56</v>
      </c>
      <c r="H25" s="99">
        <f>+H47</f>
        <v>603452.06000000006</v>
      </c>
      <c r="I25" s="99">
        <f>+I47</f>
        <v>565699.31000000006</v>
      </c>
      <c r="J25" s="101">
        <f>I25-E25</f>
        <v>32720.310000000056</v>
      </c>
      <c r="L25" s="164"/>
    </row>
    <row r="26" spans="1:12" s="41" customFormat="1" x14ac:dyDescent="0.25">
      <c r="A26" s="42"/>
      <c r="B26" s="198" t="s">
        <v>4</v>
      </c>
      <c r="C26" s="191"/>
      <c r="D26" s="192"/>
      <c r="E26" s="99">
        <v>0</v>
      </c>
      <c r="F26" s="99">
        <v>0</v>
      </c>
      <c r="G26" s="100">
        <f>E26+F26</f>
        <v>0</v>
      </c>
      <c r="H26" s="99">
        <v>0</v>
      </c>
      <c r="I26" s="99">
        <v>0</v>
      </c>
      <c r="J26" s="101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4"/>
      <c r="E27" s="145"/>
      <c r="F27" s="145"/>
      <c r="G27" s="145"/>
      <c r="H27" s="145"/>
      <c r="I27" s="145"/>
      <c r="J27" s="146"/>
    </row>
    <row r="28" spans="1:12" s="41" customFormat="1" ht="15.75" thickBot="1" x14ac:dyDescent="0.3">
      <c r="A28" s="42"/>
      <c r="B28" s="147"/>
      <c r="C28" s="148"/>
      <c r="D28" s="149" t="s">
        <v>3</v>
      </c>
      <c r="E28" s="150">
        <f t="shared" ref="E28:J28" si="10">E13+E14+E15+E16+E17+E20+E23+E24+E25+E26</f>
        <v>532979</v>
      </c>
      <c r="F28" s="150">
        <f t="shared" si="10"/>
        <v>365587.56</v>
      </c>
      <c r="G28" s="151">
        <f t="shared" si="10"/>
        <v>898566.56</v>
      </c>
      <c r="H28" s="152">
        <f t="shared" si="10"/>
        <v>616452.06000000006</v>
      </c>
      <c r="I28" s="153">
        <f t="shared" si="10"/>
        <v>578699.31000000006</v>
      </c>
      <c r="J28" s="210">
        <f t="shared" si="10"/>
        <v>45720.310000000056</v>
      </c>
    </row>
    <row r="29" spans="1:12" s="41" customFormat="1" ht="15.75" thickBot="1" x14ac:dyDescent="0.3">
      <c r="A29" s="42"/>
      <c r="B29" s="42"/>
      <c r="C29" s="42"/>
      <c r="D29" s="42"/>
      <c r="E29" s="154"/>
      <c r="F29" s="154"/>
      <c r="G29" s="154"/>
      <c r="H29" s="193" t="s">
        <v>33</v>
      </c>
      <c r="I29" s="194"/>
      <c r="J29" s="211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199" t="s">
        <v>32</v>
      </c>
      <c r="C31" s="200"/>
      <c r="D31" s="200"/>
      <c r="E31" s="205" t="s">
        <v>31</v>
      </c>
      <c r="F31" s="206"/>
      <c r="G31" s="206"/>
      <c r="H31" s="206"/>
      <c r="I31" s="207"/>
      <c r="J31" s="208" t="s">
        <v>30</v>
      </c>
    </row>
    <row r="32" spans="1:12" ht="48.75" customHeight="1" x14ac:dyDescent="0.25">
      <c r="B32" s="201"/>
      <c r="C32" s="202"/>
      <c r="D32" s="202"/>
      <c r="E32" s="14" t="s">
        <v>29</v>
      </c>
      <c r="F32" s="15" t="s">
        <v>28</v>
      </c>
      <c r="G32" s="14" t="s">
        <v>27</v>
      </c>
      <c r="H32" s="14" t="s">
        <v>26</v>
      </c>
      <c r="I32" s="14" t="s">
        <v>25</v>
      </c>
      <c r="J32" s="209"/>
    </row>
    <row r="33" spans="1:10" ht="15.75" thickBot="1" x14ac:dyDescent="0.3">
      <c r="B33" s="203"/>
      <c r="C33" s="204"/>
      <c r="D33" s="204"/>
      <c r="E33" s="13" t="s">
        <v>24</v>
      </c>
      <c r="F33" s="13" t="s">
        <v>23</v>
      </c>
      <c r="G33" s="13" t="s">
        <v>22</v>
      </c>
      <c r="H33" s="13" t="s">
        <v>21</v>
      </c>
      <c r="I33" s="13" t="s">
        <v>20</v>
      </c>
      <c r="J33" s="12" t="s">
        <v>19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1" t="s">
        <v>18</v>
      </c>
      <c r="C35" s="82"/>
      <c r="D35" s="83"/>
      <c r="E35" s="94">
        <f t="shared" ref="E35:J35" si="11">E36+E37+E38+E39+E42+E45+E47</f>
        <v>532979</v>
      </c>
      <c r="F35" s="94">
        <f t="shared" si="11"/>
        <v>365587.56</v>
      </c>
      <c r="G35" s="94">
        <f t="shared" si="11"/>
        <v>898566.56</v>
      </c>
      <c r="H35" s="94">
        <f>H36+H37+H38+H39+H42+H45+H47</f>
        <v>616452.06000000006</v>
      </c>
      <c r="I35" s="94">
        <f t="shared" si="11"/>
        <v>578699.31000000006</v>
      </c>
      <c r="J35" s="95">
        <f t="shared" si="11"/>
        <v>45720.310000000056</v>
      </c>
    </row>
    <row r="36" spans="1:10" s="41" customFormat="1" x14ac:dyDescent="0.25">
      <c r="A36" s="42"/>
      <c r="B36" s="69"/>
      <c r="C36" s="191" t="s">
        <v>17</v>
      </c>
      <c r="D36" s="192"/>
      <c r="E36" s="96">
        <v>0</v>
      </c>
      <c r="F36" s="96">
        <v>0</v>
      </c>
      <c r="G36" s="97">
        <f t="shared" ref="G36:G38" si="12">E36+F36</f>
        <v>0</v>
      </c>
      <c r="H36" s="96">
        <v>0</v>
      </c>
      <c r="I36" s="96">
        <v>0</v>
      </c>
      <c r="J36" s="98">
        <f t="shared" ref="J36:J38" si="13">I36-E36</f>
        <v>0</v>
      </c>
    </row>
    <row r="37" spans="1:10" s="41" customFormat="1" x14ac:dyDescent="0.25">
      <c r="A37" s="42"/>
      <c r="B37" s="69"/>
      <c r="C37" s="191" t="s">
        <v>16</v>
      </c>
      <c r="D37" s="192"/>
      <c r="E37" s="96">
        <v>0</v>
      </c>
      <c r="F37" s="96">
        <v>0</v>
      </c>
      <c r="G37" s="97">
        <f t="shared" si="12"/>
        <v>0</v>
      </c>
      <c r="H37" s="96">
        <v>0</v>
      </c>
      <c r="I37" s="96">
        <v>0</v>
      </c>
      <c r="J37" s="98">
        <f t="shared" si="13"/>
        <v>0</v>
      </c>
    </row>
    <row r="38" spans="1:10" s="41" customFormat="1" x14ac:dyDescent="0.25">
      <c r="A38" s="42"/>
      <c r="B38" s="69"/>
      <c r="C38" s="191" t="s">
        <v>15</v>
      </c>
      <c r="D38" s="192"/>
      <c r="E38" s="96">
        <v>0</v>
      </c>
      <c r="F38" s="96">
        <v>0</v>
      </c>
      <c r="G38" s="97">
        <f t="shared" si="12"/>
        <v>0</v>
      </c>
      <c r="H38" s="96">
        <v>0</v>
      </c>
      <c r="I38" s="96">
        <v>0</v>
      </c>
      <c r="J38" s="98">
        <f t="shared" si="13"/>
        <v>0</v>
      </c>
    </row>
    <row r="39" spans="1:10" s="41" customFormat="1" x14ac:dyDescent="0.25">
      <c r="A39" s="42"/>
      <c r="B39" s="69"/>
      <c r="C39" s="191" t="s">
        <v>14</v>
      </c>
      <c r="D39" s="192"/>
      <c r="E39" s="97">
        <f>E40+E41</f>
        <v>0</v>
      </c>
      <c r="F39" s="97">
        <f t="shared" ref="F39:J39" si="14">F40+F41</f>
        <v>0</v>
      </c>
      <c r="G39" s="97">
        <f t="shared" si="14"/>
        <v>0</v>
      </c>
      <c r="H39" s="97">
        <f t="shared" si="14"/>
        <v>0</v>
      </c>
      <c r="I39" s="97">
        <f t="shared" si="14"/>
        <v>0</v>
      </c>
      <c r="J39" s="98">
        <f t="shared" si="14"/>
        <v>0</v>
      </c>
    </row>
    <row r="40" spans="1:10" s="41" customFormat="1" x14ac:dyDescent="0.25">
      <c r="A40" s="42"/>
      <c r="B40" s="69"/>
      <c r="C40" s="84" t="s">
        <v>12</v>
      </c>
      <c r="D40" s="70"/>
      <c r="E40" s="96">
        <v>0</v>
      </c>
      <c r="F40" s="96">
        <v>0</v>
      </c>
      <c r="G40" s="97">
        <f t="shared" ref="G40:G41" si="15">E40+F40</f>
        <v>0</v>
      </c>
      <c r="H40" s="96">
        <v>0</v>
      </c>
      <c r="I40" s="96">
        <v>0</v>
      </c>
      <c r="J40" s="98">
        <f t="shared" ref="J40:J41" si="16">I40-E40</f>
        <v>0</v>
      </c>
    </row>
    <row r="41" spans="1:10" s="41" customFormat="1" x14ac:dyDescent="0.25">
      <c r="A41" s="42"/>
      <c r="B41" s="69"/>
      <c r="C41" s="84" t="s">
        <v>11</v>
      </c>
      <c r="D41" s="70"/>
      <c r="E41" s="96">
        <v>0</v>
      </c>
      <c r="F41" s="96">
        <v>0</v>
      </c>
      <c r="G41" s="97">
        <f t="shared" si="15"/>
        <v>0</v>
      </c>
      <c r="H41" s="96">
        <v>0</v>
      </c>
      <c r="I41" s="96">
        <v>0</v>
      </c>
      <c r="J41" s="98">
        <f t="shared" si="16"/>
        <v>0</v>
      </c>
    </row>
    <row r="42" spans="1:10" s="41" customFormat="1" x14ac:dyDescent="0.25">
      <c r="A42" s="42"/>
      <c r="B42" s="69"/>
      <c r="C42" s="191" t="s">
        <v>13</v>
      </c>
      <c r="D42" s="192"/>
      <c r="E42" s="97">
        <f>E43+E44</f>
        <v>0</v>
      </c>
      <c r="F42" s="97">
        <f t="shared" ref="F42:J42" si="17">F43+F44</f>
        <v>0</v>
      </c>
      <c r="G42" s="97">
        <f t="shared" si="17"/>
        <v>0</v>
      </c>
      <c r="H42" s="97">
        <f t="shared" si="17"/>
        <v>0</v>
      </c>
      <c r="I42" s="97">
        <f t="shared" si="17"/>
        <v>0</v>
      </c>
      <c r="J42" s="98">
        <f t="shared" si="17"/>
        <v>0</v>
      </c>
    </row>
    <row r="43" spans="1:10" s="41" customFormat="1" x14ac:dyDescent="0.25">
      <c r="A43" s="42"/>
      <c r="B43" s="69"/>
      <c r="C43" s="84" t="s">
        <v>12</v>
      </c>
      <c r="D43" s="70"/>
      <c r="E43" s="96">
        <v>0</v>
      </c>
      <c r="F43" s="96">
        <v>0</v>
      </c>
      <c r="G43" s="97">
        <f t="shared" ref="G43:G44" si="18">E43+F43</f>
        <v>0</v>
      </c>
      <c r="H43" s="96">
        <v>0</v>
      </c>
      <c r="I43" s="96">
        <v>0</v>
      </c>
      <c r="J43" s="98">
        <f t="shared" ref="J43:J44" si="19">I43-E43</f>
        <v>0</v>
      </c>
    </row>
    <row r="44" spans="1:10" s="41" customFormat="1" x14ac:dyDescent="0.25">
      <c r="A44" s="42"/>
      <c r="B44" s="69"/>
      <c r="C44" s="84" t="s">
        <v>11</v>
      </c>
      <c r="D44" s="70"/>
      <c r="E44" s="96">
        <v>0</v>
      </c>
      <c r="F44" s="96">
        <v>0</v>
      </c>
      <c r="G44" s="97">
        <f t="shared" si="18"/>
        <v>0</v>
      </c>
      <c r="H44" s="96">
        <v>0</v>
      </c>
      <c r="I44" s="96">
        <v>0</v>
      </c>
      <c r="J44" s="98">
        <f t="shared" si="19"/>
        <v>0</v>
      </c>
    </row>
    <row r="45" spans="1:10" s="41" customFormat="1" ht="34.5" customHeight="1" x14ac:dyDescent="0.25">
      <c r="A45" s="42"/>
      <c r="B45" s="69"/>
      <c r="C45" s="191" t="s">
        <v>195</v>
      </c>
      <c r="D45" s="192"/>
      <c r="E45" s="99">
        <v>0</v>
      </c>
      <c r="F45" s="99">
        <f>+F46</f>
        <v>13000</v>
      </c>
      <c r="G45" s="100">
        <f>E45+F45</f>
        <v>13000</v>
      </c>
      <c r="H45" s="99">
        <f>+H46</f>
        <v>13000</v>
      </c>
      <c r="I45" s="99">
        <f>+I46</f>
        <v>13000</v>
      </c>
      <c r="J45" s="98">
        <f>I45-E45</f>
        <v>13000</v>
      </c>
    </row>
    <row r="46" spans="1:10" s="41" customFormat="1" x14ac:dyDescent="0.25">
      <c r="A46" s="42"/>
      <c r="B46" s="69"/>
      <c r="C46" s="84" t="s">
        <v>196</v>
      </c>
      <c r="D46" s="187"/>
      <c r="E46" s="99">
        <v>0</v>
      </c>
      <c r="F46" s="99">
        <v>13000</v>
      </c>
      <c r="G46" s="100">
        <f>E46+F46</f>
        <v>13000</v>
      </c>
      <c r="H46" s="99">
        <v>13000</v>
      </c>
      <c r="I46" s="99">
        <v>13000</v>
      </c>
      <c r="J46" s="188"/>
    </row>
    <row r="47" spans="1:10" s="41" customFormat="1" ht="23.25" customHeight="1" x14ac:dyDescent="0.25">
      <c r="A47" s="42"/>
      <c r="B47" s="69"/>
      <c r="C47" s="191" t="s">
        <v>197</v>
      </c>
      <c r="D47" s="192"/>
      <c r="E47" s="99">
        <v>532979</v>
      </c>
      <c r="F47" s="99">
        <v>352587.56</v>
      </c>
      <c r="G47" s="100">
        <f>E47+F47</f>
        <v>885566.56</v>
      </c>
      <c r="H47" s="99">
        <v>603452.06000000006</v>
      </c>
      <c r="I47" s="99">
        <v>565699.31000000006</v>
      </c>
      <c r="J47" s="101">
        <f>I47-E47</f>
        <v>32720.310000000056</v>
      </c>
    </row>
    <row r="48" spans="1:10" s="41" customFormat="1" x14ac:dyDescent="0.25">
      <c r="A48" s="42"/>
      <c r="B48" s="69"/>
      <c r="C48" s="85"/>
      <c r="D48" s="70"/>
      <c r="E48" s="97"/>
      <c r="F48" s="97"/>
      <c r="G48" s="97"/>
      <c r="H48" s="97"/>
      <c r="I48" s="97"/>
      <c r="J48" s="98"/>
    </row>
    <row r="49" spans="1:10" s="41" customFormat="1" x14ac:dyDescent="0.25">
      <c r="A49" s="42"/>
      <c r="B49" s="81" t="s">
        <v>9</v>
      </c>
      <c r="C49" s="82"/>
      <c r="D49" s="70"/>
      <c r="E49" s="102">
        <f t="shared" ref="E49:J49" si="20">E50+E51+E52</f>
        <v>0</v>
      </c>
      <c r="F49" s="102">
        <f t="shared" si="20"/>
        <v>0</v>
      </c>
      <c r="G49" s="102">
        <f t="shared" si="20"/>
        <v>0</v>
      </c>
      <c r="H49" s="102">
        <f t="shared" si="20"/>
        <v>0</v>
      </c>
      <c r="I49" s="102">
        <f t="shared" si="20"/>
        <v>0</v>
      </c>
      <c r="J49" s="103">
        <f t="shared" si="20"/>
        <v>0</v>
      </c>
    </row>
    <row r="50" spans="1:10" s="41" customFormat="1" x14ac:dyDescent="0.25">
      <c r="A50" s="42"/>
      <c r="B50" s="81"/>
      <c r="C50" s="191" t="s">
        <v>8</v>
      </c>
      <c r="D50" s="192"/>
      <c r="E50" s="96">
        <v>0</v>
      </c>
      <c r="F50" s="96">
        <v>0</v>
      </c>
      <c r="G50" s="97">
        <f t="shared" ref="G50:G52" si="21">E50+F50</f>
        <v>0</v>
      </c>
      <c r="H50" s="96">
        <v>0</v>
      </c>
      <c r="I50" s="96">
        <v>0</v>
      </c>
      <c r="J50" s="98">
        <f t="shared" ref="J50:J52" si="22">I50-E50</f>
        <v>0</v>
      </c>
    </row>
    <row r="51" spans="1:10" s="41" customFormat="1" x14ac:dyDescent="0.25">
      <c r="A51" s="42"/>
      <c r="B51" s="69"/>
      <c r="C51" s="191" t="s">
        <v>7</v>
      </c>
      <c r="D51" s="192"/>
      <c r="E51" s="96">
        <v>0</v>
      </c>
      <c r="F51" s="96">
        <v>0</v>
      </c>
      <c r="G51" s="97">
        <f t="shared" si="21"/>
        <v>0</v>
      </c>
      <c r="H51" s="96">
        <v>0</v>
      </c>
      <c r="I51" s="96">
        <v>0</v>
      </c>
      <c r="J51" s="98">
        <f t="shared" si="22"/>
        <v>0</v>
      </c>
    </row>
    <row r="52" spans="1:10" s="41" customFormat="1" ht="21.75" customHeight="1" x14ac:dyDescent="0.25">
      <c r="A52" s="42"/>
      <c r="B52" s="69"/>
      <c r="C52" s="191" t="s">
        <v>6</v>
      </c>
      <c r="D52" s="192"/>
      <c r="E52" s="96">
        <v>0</v>
      </c>
      <c r="F52" s="96">
        <v>0</v>
      </c>
      <c r="G52" s="97">
        <f t="shared" si="21"/>
        <v>0</v>
      </c>
      <c r="H52" s="96">
        <v>0</v>
      </c>
      <c r="I52" s="96">
        <v>0</v>
      </c>
      <c r="J52" s="98">
        <f t="shared" si="22"/>
        <v>0</v>
      </c>
    </row>
    <row r="53" spans="1:10" s="41" customFormat="1" x14ac:dyDescent="0.25">
      <c r="A53" s="42"/>
      <c r="B53" s="71"/>
      <c r="C53" s="86"/>
      <c r="D53" s="87"/>
      <c r="E53" s="94"/>
      <c r="F53" s="94"/>
      <c r="G53" s="94"/>
      <c r="H53" s="94"/>
      <c r="I53" s="94"/>
      <c r="J53" s="95"/>
    </row>
    <row r="54" spans="1:10" s="41" customFormat="1" x14ac:dyDescent="0.25">
      <c r="A54" s="42"/>
      <c r="B54" s="81" t="s">
        <v>5</v>
      </c>
      <c r="C54" s="72"/>
      <c r="D54" s="70"/>
      <c r="E54" s="94">
        <f t="shared" ref="E54:J54" si="23">E55</f>
        <v>0</v>
      </c>
      <c r="F54" s="94">
        <f t="shared" si="23"/>
        <v>0</v>
      </c>
      <c r="G54" s="94">
        <f t="shared" si="23"/>
        <v>0</v>
      </c>
      <c r="H54" s="94">
        <f t="shared" si="23"/>
        <v>0</v>
      </c>
      <c r="I54" s="94">
        <f t="shared" si="23"/>
        <v>0</v>
      </c>
      <c r="J54" s="95">
        <f t="shared" si="23"/>
        <v>0</v>
      </c>
    </row>
    <row r="55" spans="1:10" s="41" customFormat="1" x14ac:dyDescent="0.25">
      <c r="A55" s="42"/>
      <c r="B55" s="69"/>
      <c r="C55" s="191" t="s">
        <v>4</v>
      </c>
      <c r="D55" s="192"/>
      <c r="E55" s="96">
        <v>0</v>
      </c>
      <c r="F55" s="96">
        <v>0</v>
      </c>
      <c r="G55" s="97">
        <f>E55+F55</f>
        <v>0</v>
      </c>
      <c r="H55" s="96">
        <v>0</v>
      </c>
      <c r="I55" s="96">
        <v>0</v>
      </c>
      <c r="J55" s="98">
        <f>I55-E55</f>
        <v>0</v>
      </c>
    </row>
    <row r="56" spans="1:10" s="41" customFormat="1" ht="15.75" thickBot="1" x14ac:dyDescent="0.3">
      <c r="A56" s="42"/>
      <c r="B56" s="6"/>
      <c r="C56" s="5"/>
      <c r="D56" s="88"/>
      <c r="E56" s="104"/>
      <c r="F56" s="104"/>
      <c r="G56" s="104"/>
      <c r="H56" s="104"/>
      <c r="I56" s="104"/>
      <c r="J56" s="105"/>
    </row>
    <row r="57" spans="1:10" s="41" customFormat="1" ht="15.75" thickBot="1" x14ac:dyDescent="0.3">
      <c r="A57" s="42"/>
      <c r="B57" s="155"/>
      <c r="C57" s="156"/>
      <c r="D57" s="157" t="s">
        <v>3</v>
      </c>
      <c r="E57" s="150">
        <f t="shared" ref="E57:J57" si="24">E35+E49+E54</f>
        <v>532979</v>
      </c>
      <c r="F57" s="150">
        <f t="shared" si="24"/>
        <v>365587.56</v>
      </c>
      <c r="G57" s="151">
        <f t="shared" si="24"/>
        <v>898566.56</v>
      </c>
      <c r="H57" s="152">
        <f t="shared" si="24"/>
        <v>616452.06000000006</v>
      </c>
      <c r="I57" s="153">
        <f t="shared" si="24"/>
        <v>578699.31000000006</v>
      </c>
      <c r="J57" s="196">
        <f t="shared" si="24"/>
        <v>45720.310000000056</v>
      </c>
    </row>
    <row r="58" spans="1:10" s="41" customFormat="1" ht="15.75" thickBot="1" x14ac:dyDescent="0.3">
      <c r="A58" s="42"/>
      <c r="B58" s="158"/>
      <c r="C58" s="158"/>
      <c r="D58" s="158"/>
      <c r="E58" s="159"/>
      <c r="F58" s="159"/>
      <c r="G58" s="159"/>
      <c r="H58" s="193" t="s">
        <v>33</v>
      </c>
      <c r="I58" s="194"/>
      <c r="J58" s="197"/>
    </row>
    <row r="59" spans="1:10" s="1" customFormat="1" x14ac:dyDescent="0.25">
      <c r="B59" s="195"/>
      <c r="C59" s="195"/>
      <c r="D59" s="195"/>
      <c r="E59" s="195"/>
      <c r="F59" s="195"/>
      <c r="G59" s="195"/>
      <c r="H59" s="195"/>
      <c r="I59" s="195"/>
      <c r="J59" s="195"/>
    </row>
    <row r="60" spans="1:10" s="1" customFormat="1" x14ac:dyDescent="0.25">
      <c r="B60" s="73" t="s">
        <v>2</v>
      </c>
      <c r="C60" s="4"/>
      <c r="D60" s="3"/>
      <c r="E60" s="3"/>
      <c r="F60" s="3"/>
      <c r="G60" s="3"/>
      <c r="H60" s="3"/>
      <c r="I60" s="3"/>
      <c r="J60" s="3"/>
    </row>
    <row r="61" spans="1:10" s="1" customFormat="1" x14ac:dyDescent="0.25">
      <c r="B61" s="3"/>
      <c r="C61" s="3"/>
      <c r="D61" s="3"/>
      <c r="E61" s="3"/>
      <c r="F61" s="3"/>
      <c r="G61" s="3"/>
      <c r="H61" s="3"/>
      <c r="I61" s="3"/>
      <c r="J61" s="3"/>
    </row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/>
    <row r="69" spans="4:9" s="1" customFormat="1" x14ac:dyDescent="0.25">
      <c r="D69" s="189" t="s">
        <v>168</v>
      </c>
      <c r="E69" s="189"/>
      <c r="F69" s="2"/>
      <c r="G69" s="189" t="s">
        <v>1</v>
      </c>
      <c r="H69" s="189"/>
      <c r="I69" s="189"/>
    </row>
    <row r="70" spans="4:9" s="1" customFormat="1" x14ac:dyDescent="0.25">
      <c r="D70" s="190" t="s">
        <v>169</v>
      </c>
      <c r="E70" s="190"/>
      <c r="F70" s="2"/>
      <c r="G70" s="190" t="s">
        <v>0</v>
      </c>
      <c r="H70" s="190"/>
      <c r="I70" s="190"/>
    </row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  <row r="77" spans="4:9" s="1" customFormat="1" x14ac:dyDescent="0.25"/>
  </sheetData>
  <mergeCells count="45"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C42:D42"/>
    <mergeCell ref="C45:D45"/>
    <mergeCell ref="B25:D25"/>
    <mergeCell ref="B26:D26"/>
    <mergeCell ref="C36:D36"/>
    <mergeCell ref="C37:D37"/>
    <mergeCell ref="C38:D38"/>
    <mergeCell ref="B31:D33"/>
    <mergeCell ref="D69:E69"/>
    <mergeCell ref="D70:E70"/>
    <mergeCell ref="G69:I69"/>
    <mergeCell ref="G70:I70"/>
    <mergeCell ref="C47:D47"/>
    <mergeCell ref="C50:D50"/>
    <mergeCell ref="C51:D51"/>
    <mergeCell ref="C52:D52"/>
    <mergeCell ref="C55:D55"/>
    <mergeCell ref="H58:I58"/>
    <mergeCell ref="B59:J59"/>
    <mergeCell ref="J57:J58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80" activePane="bottomRight" state="frozen"/>
      <selection pane="topRight" activeCell="B1" sqref="B1"/>
      <selection pane="bottomLeft" activeCell="A11" sqref="A11"/>
      <selection pane="bottomRight" activeCell="B2" sqref="B2:I90"/>
    </sheetView>
  </sheetViews>
  <sheetFormatPr baseColWidth="10" defaultColWidth="0" defaultRowHeight="15" x14ac:dyDescent="0.25"/>
  <cols>
    <col min="1" max="1" width="6.28515625" style="165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5"/>
    </row>
    <row r="2" spans="1:9" s="1" customFormat="1" ht="15.75" x14ac:dyDescent="0.25">
      <c r="A2" s="165"/>
      <c r="C2" s="212" t="s">
        <v>38</v>
      </c>
      <c r="D2" s="212"/>
      <c r="E2" s="212"/>
      <c r="F2" s="212"/>
      <c r="G2" s="212"/>
      <c r="H2" s="212"/>
      <c r="I2" s="212"/>
    </row>
    <row r="3" spans="1:9" s="1" customFormat="1" x14ac:dyDescent="0.25">
      <c r="A3" s="165"/>
      <c r="C3" s="219"/>
      <c r="D3" s="219"/>
      <c r="E3" s="219"/>
      <c r="F3" s="219"/>
      <c r="G3" s="219"/>
      <c r="H3" s="219"/>
      <c r="I3" s="219"/>
    </row>
    <row r="4" spans="1:9" s="1" customFormat="1" x14ac:dyDescent="0.25">
      <c r="A4" s="165"/>
      <c r="C4" s="219" t="s">
        <v>58</v>
      </c>
      <c r="D4" s="219"/>
      <c r="E4" s="219"/>
      <c r="F4" s="219"/>
      <c r="G4" s="219"/>
      <c r="H4" s="219"/>
      <c r="I4" s="219"/>
    </row>
    <row r="5" spans="1:9" s="1" customFormat="1" x14ac:dyDescent="0.25">
      <c r="A5" s="165"/>
      <c r="C5" s="219" t="s">
        <v>134</v>
      </c>
      <c r="D5" s="219"/>
      <c r="E5" s="219"/>
      <c r="F5" s="219"/>
      <c r="G5" s="219"/>
      <c r="H5" s="219"/>
      <c r="I5" s="219"/>
    </row>
    <row r="6" spans="1:9" s="1" customFormat="1" x14ac:dyDescent="0.25">
      <c r="A6" s="165"/>
      <c r="C6" s="219" t="s">
        <v>199</v>
      </c>
      <c r="D6" s="219"/>
      <c r="E6" s="219"/>
      <c r="F6" s="219"/>
      <c r="G6" s="219"/>
      <c r="H6" s="219"/>
      <c r="I6" s="219"/>
    </row>
    <row r="7" spans="1:9" s="1" customFormat="1" ht="15.75" thickBot="1" x14ac:dyDescent="0.3">
      <c r="A7" s="165"/>
      <c r="B7" s="3"/>
      <c r="C7" s="3"/>
      <c r="D7" s="3"/>
      <c r="E7" s="3"/>
      <c r="F7" s="3"/>
      <c r="G7" s="3"/>
      <c r="H7" s="167"/>
      <c r="I7" s="3"/>
    </row>
    <row r="8" spans="1:9" ht="19.5" customHeight="1" x14ac:dyDescent="0.25">
      <c r="B8" s="220" t="s">
        <v>56</v>
      </c>
      <c r="C8" s="221"/>
      <c r="D8" s="226" t="s">
        <v>55</v>
      </c>
      <c r="E8" s="227"/>
      <c r="F8" s="227"/>
      <c r="G8" s="227"/>
      <c r="H8" s="228"/>
      <c r="I8" s="217" t="s">
        <v>54</v>
      </c>
    </row>
    <row r="9" spans="1:9" ht="28.5" customHeight="1" x14ac:dyDescent="0.25">
      <c r="B9" s="222"/>
      <c r="C9" s="223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8"/>
    </row>
    <row r="10" spans="1:9" ht="15.75" thickBot="1" x14ac:dyDescent="0.3">
      <c r="B10" s="224"/>
      <c r="C10" s="225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215" t="s">
        <v>133</v>
      </c>
      <c r="C11" s="216"/>
      <c r="D11" s="113">
        <f t="shared" ref="D11:I11" si="0">SUM(D12:D18)</f>
        <v>0</v>
      </c>
      <c r="E11" s="113">
        <f t="shared" si="0"/>
        <v>350287.56</v>
      </c>
      <c r="F11" s="113">
        <f t="shared" si="0"/>
        <v>350287.56</v>
      </c>
      <c r="G11" s="113">
        <f t="shared" si="0"/>
        <v>350287.56</v>
      </c>
      <c r="H11" s="113">
        <f t="shared" ref="H11" si="1">SUM(H12:H18)</f>
        <v>350287.56</v>
      </c>
      <c r="I11" s="114">
        <f t="shared" si="0"/>
        <v>0</v>
      </c>
    </row>
    <row r="12" spans="1:9" x14ac:dyDescent="0.25">
      <c r="B12" s="79"/>
      <c r="C12" s="80" t="s">
        <v>132</v>
      </c>
      <c r="D12" s="115">
        <v>0</v>
      </c>
      <c r="E12" s="116">
        <v>0</v>
      </c>
      <c r="F12" s="117">
        <f t="shared" ref="F12:F17" si="2">D12+E12</f>
        <v>0</v>
      </c>
      <c r="G12" s="115">
        <v>0</v>
      </c>
      <c r="H12" s="115">
        <v>0</v>
      </c>
      <c r="I12" s="118">
        <f t="shared" ref="I12:I18" si="3">F12-G12</f>
        <v>0</v>
      </c>
    </row>
    <row r="13" spans="1:9" x14ac:dyDescent="0.25">
      <c r="A13" s="165">
        <v>1200</v>
      </c>
      <c r="B13" s="79"/>
      <c r="C13" s="80" t="s">
        <v>131</v>
      </c>
      <c r="D13" s="119">
        <v>0</v>
      </c>
      <c r="E13" s="184">
        <v>156575</v>
      </c>
      <c r="F13" s="117">
        <f>D13+E13</f>
        <v>156575</v>
      </c>
      <c r="G13" s="119">
        <f>+F13</f>
        <v>156575</v>
      </c>
      <c r="H13" s="119">
        <f>+G13</f>
        <v>156575</v>
      </c>
      <c r="I13" s="118">
        <f t="shared" si="3"/>
        <v>0</v>
      </c>
    </row>
    <row r="14" spans="1:9" x14ac:dyDescent="0.25">
      <c r="A14" s="165">
        <v>1300</v>
      </c>
      <c r="B14" s="79"/>
      <c r="C14" s="80" t="s">
        <v>130</v>
      </c>
      <c r="D14" s="115">
        <v>0</v>
      </c>
      <c r="E14" s="184">
        <v>193712.56</v>
      </c>
      <c r="F14" s="117">
        <f t="shared" si="2"/>
        <v>193712.56</v>
      </c>
      <c r="G14" s="115">
        <f>+F14</f>
        <v>193712.56</v>
      </c>
      <c r="H14" s="119">
        <f>+G14</f>
        <v>193712.56</v>
      </c>
      <c r="I14" s="118">
        <f t="shared" si="3"/>
        <v>0</v>
      </c>
    </row>
    <row r="15" spans="1:9" x14ac:dyDescent="0.25">
      <c r="B15" s="79"/>
      <c r="C15" s="80" t="s">
        <v>129</v>
      </c>
      <c r="D15" s="115">
        <v>0</v>
      </c>
      <c r="E15" s="116">
        <v>0</v>
      </c>
      <c r="F15" s="117">
        <f t="shared" si="2"/>
        <v>0</v>
      </c>
      <c r="G15" s="115">
        <v>0</v>
      </c>
      <c r="H15" s="115">
        <v>0</v>
      </c>
      <c r="I15" s="118">
        <f t="shared" si="3"/>
        <v>0</v>
      </c>
    </row>
    <row r="16" spans="1:9" x14ac:dyDescent="0.25">
      <c r="B16" s="79"/>
      <c r="C16" s="80" t="s">
        <v>128</v>
      </c>
      <c r="D16" s="115">
        <v>0</v>
      </c>
      <c r="E16" s="116">
        <v>0</v>
      </c>
      <c r="F16" s="117">
        <f t="shared" si="2"/>
        <v>0</v>
      </c>
      <c r="G16" s="115">
        <v>0</v>
      </c>
      <c r="H16" s="115">
        <v>0</v>
      </c>
      <c r="I16" s="118">
        <f t="shared" si="3"/>
        <v>0</v>
      </c>
    </row>
    <row r="17" spans="1:258" x14ac:dyDescent="0.25">
      <c r="B17" s="79"/>
      <c r="C17" s="80" t="s">
        <v>127</v>
      </c>
      <c r="D17" s="119">
        <v>0</v>
      </c>
      <c r="E17" s="119">
        <v>0</v>
      </c>
      <c r="F17" s="117">
        <f t="shared" si="2"/>
        <v>0</v>
      </c>
      <c r="G17" s="119">
        <v>0</v>
      </c>
      <c r="H17" s="119">
        <v>0</v>
      </c>
      <c r="I17" s="118">
        <f t="shared" si="3"/>
        <v>0</v>
      </c>
    </row>
    <row r="18" spans="1:258" x14ac:dyDescent="0.25">
      <c r="B18" s="79"/>
      <c r="C18" s="80" t="s">
        <v>126</v>
      </c>
      <c r="D18" s="115">
        <v>0</v>
      </c>
      <c r="E18" s="116">
        <v>0</v>
      </c>
      <c r="F18" s="117">
        <v>0</v>
      </c>
      <c r="G18" s="115">
        <v>0</v>
      </c>
      <c r="H18" s="115">
        <v>0</v>
      </c>
      <c r="I18" s="118">
        <f t="shared" si="3"/>
        <v>0</v>
      </c>
    </row>
    <row r="19" spans="1:258" x14ac:dyDescent="0.25">
      <c r="B19" s="215" t="s">
        <v>125</v>
      </c>
      <c r="C19" s="216"/>
      <c r="D19" s="113">
        <f t="shared" ref="D19:I19" si="4">SUM(D20:D28)</f>
        <v>137533.87</v>
      </c>
      <c r="E19" s="113">
        <f t="shared" si="4"/>
        <v>17200</v>
      </c>
      <c r="F19" s="113">
        <f t="shared" si="4"/>
        <v>154733.87</v>
      </c>
      <c r="G19" s="113">
        <f t="shared" si="4"/>
        <v>24051.09</v>
      </c>
      <c r="H19" s="113">
        <f t="shared" ref="H19" si="5">SUM(H20:H28)</f>
        <v>24051.09</v>
      </c>
      <c r="I19" s="114">
        <f t="shared" si="4"/>
        <v>130682.78</v>
      </c>
    </row>
    <row r="20" spans="1:258" x14ac:dyDescent="0.25">
      <c r="A20" s="165">
        <v>2100</v>
      </c>
      <c r="B20" s="79"/>
      <c r="C20" s="80" t="s">
        <v>124</v>
      </c>
      <c r="D20" s="115">
        <v>66331</v>
      </c>
      <c r="E20" s="184">
        <v>13000</v>
      </c>
      <c r="F20" s="117">
        <f t="shared" ref="F20:F28" si="6">D20+E20</f>
        <v>79331</v>
      </c>
      <c r="G20" s="184">
        <v>9185.34</v>
      </c>
      <c r="H20" s="184">
        <v>9185.34</v>
      </c>
      <c r="I20" s="118">
        <f>F20-G20</f>
        <v>70145.66</v>
      </c>
    </row>
    <row r="21" spans="1:258" x14ac:dyDescent="0.25">
      <c r="A21" s="165">
        <v>2200</v>
      </c>
      <c r="B21" s="79"/>
      <c r="C21" s="80" t="s">
        <v>123</v>
      </c>
      <c r="D21" s="115">
        <v>29491.87</v>
      </c>
      <c r="E21" s="184">
        <v>0</v>
      </c>
      <c r="F21" s="117">
        <f t="shared" si="6"/>
        <v>29491.87</v>
      </c>
      <c r="G21" s="184">
        <v>3964.6</v>
      </c>
      <c r="H21" s="184">
        <v>3964.6</v>
      </c>
      <c r="I21" s="118">
        <f t="shared" ref="I21:I28" si="7">F21-G21</f>
        <v>25527.27</v>
      </c>
    </row>
    <row r="22" spans="1:258" x14ac:dyDescent="0.25">
      <c r="A22" s="165">
        <v>2300</v>
      </c>
      <c r="B22" s="79"/>
      <c r="C22" s="80" t="s">
        <v>122</v>
      </c>
      <c r="D22" s="115">
        <v>0</v>
      </c>
      <c r="E22" s="184">
        <v>0</v>
      </c>
      <c r="F22" s="117">
        <f t="shared" si="6"/>
        <v>0</v>
      </c>
      <c r="G22" s="184">
        <v>0</v>
      </c>
      <c r="H22" s="184">
        <v>0</v>
      </c>
      <c r="I22" s="118">
        <f t="shared" si="7"/>
        <v>0</v>
      </c>
    </row>
    <row r="23" spans="1:258" x14ac:dyDescent="0.25">
      <c r="A23" s="165">
        <v>2400</v>
      </c>
      <c r="B23" s="79"/>
      <c r="C23" s="80" t="s">
        <v>121</v>
      </c>
      <c r="D23" s="115">
        <v>7003</v>
      </c>
      <c r="E23" s="184">
        <v>0</v>
      </c>
      <c r="F23" s="117">
        <f t="shared" si="6"/>
        <v>7003</v>
      </c>
      <c r="G23" s="184">
        <v>261</v>
      </c>
      <c r="H23" s="184">
        <v>261</v>
      </c>
      <c r="I23" s="118">
        <f t="shared" si="7"/>
        <v>6742</v>
      </c>
    </row>
    <row r="24" spans="1:258" x14ac:dyDescent="0.25">
      <c r="A24" s="165">
        <v>2500</v>
      </c>
      <c r="B24" s="79"/>
      <c r="C24" s="80" t="s">
        <v>120</v>
      </c>
      <c r="D24" s="119">
        <v>0</v>
      </c>
      <c r="E24" s="184">
        <v>2340</v>
      </c>
      <c r="F24" s="117">
        <f t="shared" si="6"/>
        <v>2340</v>
      </c>
      <c r="G24" s="184">
        <v>2340</v>
      </c>
      <c r="H24" s="184">
        <v>2340</v>
      </c>
      <c r="I24" s="118">
        <f t="shared" si="7"/>
        <v>0</v>
      </c>
    </row>
    <row r="25" spans="1:258" x14ac:dyDescent="0.25">
      <c r="A25" s="165">
        <v>2600</v>
      </c>
      <c r="B25" s="79"/>
      <c r="C25" s="80" t="s">
        <v>119</v>
      </c>
      <c r="D25" s="115">
        <v>24005</v>
      </c>
      <c r="E25" s="184">
        <v>0</v>
      </c>
      <c r="F25" s="117">
        <f t="shared" si="6"/>
        <v>24005</v>
      </c>
      <c r="G25" s="184">
        <v>222.9</v>
      </c>
      <c r="H25" s="184">
        <v>222.9</v>
      </c>
      <c r="I25" s="118">
        <f t="shared" si="7"/>
        <v>23782.1</v>
      </c>
    </row>
    <row r="26" spans="1:258" x14ac:dyDescent="0.25">
      <c r="A26" s="165">
        <v>2700</v>
      </c>
      <c r="B26" s="79"/>
      <c r="C26" s="80" t="s">
        <v>118</v>
      </c>
      <c r="D26" s="119">
        <v>4000</v>
      </c>
      <c r="E26" s="184">
        <v>1860</v>
      </c>
      <c r="F26" s="117">
        <f t="shared" si="6"/>
        <v>5860</v>
      </c>
      <c r="G26" s="184">
        <v>5858</v>
      </c>
      <c r="H26" s="184">
        <v>5858</v>
      </c>
      <c r="I26" s="118">
        <f t="shared" si="7"/>
        <v>2</v>
      </c>
    </row>
    <row r="27" spans="1:258" x14ac:dyDescent="0.25">
      <c r="A27" s="165">
        <v>2800</v>
      </c>
      <c r="B27" s="79"/>
      <c r="C27" s="80" t="s">
        <v>117</v>
      </c>
      <c r="D27" s="119">
        <v>0</v>
      </c>
      <c r="E27" s="184">
        <v>0</v>
      </c>
      <c r="F27" s="117">
        <f t="shared" si="6"/>
        <v>0</v>
      </c>
      <c r="G27" s="184">
        <v>0</v>
      </c>
      <c r="H27" s="184">
        <v>0</v>
      </c>
      <c r="I27" s="118">
        <f t="shared" si="7"/>
        <v>0</v>
      </c>
    </row>
    <row r="28" spans="1:258" x14ac:dyDescent="0.25">
      <c r="A28" s="165">
        <v>2900</v>
      </c>
      <c r="B28" s="79"/>
      <c r="C28" s="80" t="s">
        <v>116</v>
      </c>
      <c r="D28" s="115">
        <v>6703</v>
      </c>
      <c r="E28" s="184">
        <v>0</v>
      </c>
      <c r="F28" s="117">
        <f t="shared" si="6"/>
        <v>6703</v>
      </c>
      <c r="G28" s="184">
        <v>2219.25</v>
      </c>
      <c r="H28" s="184">
        <v>2219.25</v>
      </c>
      <c r="I28" s="118">
        <f t="shared" si="7"/>
        <v>4483.75</v>
      </c>
    </row>
    <row r="29" spans="1:258" x14ac:dyDescent="0.25">
      <c r="B29" s="215" t="s">
        <v>115</v>
      </c>
      <c r="C29" s="216"/>
      <c r="D29" s="113">
        <f t="shared" ref="D29:G29" si="8">SUM(D30:D38)</f>
        <v>395445.13</v>
      </c>
      <c r="E29" s="113">
        <f t="shared" si="8"/>
        <v>-4092.3999999999996</v>
      </c>
      <c r="F29" s="113">
        <f t="shared" si="8"/>
        <v>391352.73</v>
      </c>
      <c r="G29" s="113">
        <f t="shared" si="8"/>
        <v>92271.01999999999</v>
      </c>
      <c r="H29" s="113">
        <f t="shared" ref="H29" si="9">SUM(H30:H38)</f>
        <v>91044.54</v>
      </c>
      <c r="I29" s="114">
        <f>SUM(I30:I38)</f>
        <v>299081.71000000002</v>
      </c>
      <c r="IX29" s="171"/>
    </row>
    <row r="30" spans="1:258" x14ac:dyDescent="0.25">
      <c r="A30" s="165">
        <v>3100</v>
      </c>
      <c r="B30" s="79"/>
      <c r="C30" s="80" t="s">
        <v>114</v>
      </c>
      <c r="D30" s="184">
        <v>29400</v>
      </c>
      <c r="E30" s="184">
        <v>798</v>
      </c>
      <c r="F30" s="117">
        <f t="shared" ref="F30:F35" si="10">D30+E30</f>
        <v>30198</v>
      </c>
      <c r="G30" s="184">
        <v>12941.2</v>
      </c>
      <c r="H30" s="184">
        <v>11714.72</v>
      </c>
      <c r="I30" s="118">
        <f t="shared" ref="I30:I38" si="11">F30-G30</f>
        <v>17256.8</v>
      </c>
    </row>
    <row r="31" spans="1:258" x14ac:dyDescent="0.25">
      <c r="A31" s="165">
        <v>3200</v>
      </c>
      <c r="B31" s="79"/>
      <c r="C31" s="80" t="s">
        <v>113</v>
      </c>
      <c r="D31" s="184">
        <v>224600</v>
      </c>
      <c r="E31" s="184">
        <v>-3256.4</v>
      </c>
      <c r="F31" s="117">
        <f t="shared" si="10"/>
        <v>221343.6</v>
      </c>
      <c r="G31" s="184">
        <v>65748.800000000003</v>
      </c>
      <c r="H31" s="184">
        <v>65748.800000000003</v>
      </c>
      <c r="I31" s="118">
        <f>F31-G31</f>
        <v>155594.79999999999</v>
      </c>
    </row>
    <row r="32" spans="1:258" x14ac:dyDescent="0.25">
      <c r="A32" s="165">
        <v>3300</v>
      </c>
      <c r="B32" s="79"/>
      <c r="C32" s="80" t="s">
        <v>112</v>
      </c>
      <c r="D32" s="184">
        <v>27000</v>
      </c>
      <c r="E32" s="184">
        <v>-1639.8</v>
      </c>
      <c r="F32" s="117">
        <f t="shared" si="10"/>
        <v>25360.2</v>
      </c>
      <c r="G32" s="184">
        <v>3460.2</v>
      </c>
      <c r="H32" s="184">
        <v>3460.2</v>
      </c>
      <c r="I32" s="118">
        <f t="shared" si="11"/>
        <v>21900</v>
      </c>
    </row>
    <row r="33" spans="1:9" x14ac:dyDescent="0.25">
      <c r="A33" s="165">
        <v>3400</v>
      </c>
      <c r="B33" s="79"/>
      <c r="C33" s="80" t="s">
        <v>111</v>
      </c>
      <c r="D33" s="184">
        <v>17200</v>
      </c>
      <c r="E33" s="184">
        <v>5.8</v>
      </c>
      <c r="F33" s="117">
        <f t="shared" si="10"/>
        <v>17205.8</v>
      </c>
      <c r="G33" s="184">
        <v>6519.2</v>
      </c>
      <c r="H33" s="184">
        <v>6519.2</v>
      </c>
      <c r="I33" s="118">
        <f t="shared" si="11"/>
        <v>10686.599999999999</v>
      </c>
    </row>
    <row r="34" spans="1:9" x14ac:dyDescent="0.25">
      <c r="A34" s="165">
        <v>3500</v>
      </c>
      <c r="B34" s="79"/>
      <c r="C34" s="80" t="s">
        <v>110</v>
      </c>
      <c r="D34" s="184">
        <v>20400</v>
      </c>
      <c r="E34" s="184">
        <v>997.6</v>
      </c>
      <c r="F34" s="117">
        <f t="shared" si="10"/>
        <v>21397.599999999999</v>
      </c>
      <c r="G34" s="184">
        <v>1277.6199999999999</v>
      </c>
      <c r="H34" s="184">
        <v>1277.6199999999999</v>
      </c>
      <c r="I34" s="118">
        <f t="shared" si="11"/>
        <v>20119.98</v>
      </c>
    </row>
    <row r="35" spans="1:9" x14ac:dyDescent="0.25">
      <c r="A35" s="165">
        <v>3600</v>
      </c>
      <c r="B35" s="79"/>
      <c r="C35" s="80" t="s">
        <v>109</v>
      </c>
      <c r="D35" s="184">
        <v>0</v>
      </c>
      <c r="E35" s="184">
        <v>0</v>
      </c>
      <c r="F35" s="117">
        <f t="shared" si="10"/>
        <v>0</v>
      </c>
      <c r="G35" s="184">
        <v>0</v>
      </c>
      <c r="H35" s="184">
        <v>0</v>
      </c>
      <c r="I35" s="118">
        <f t="shared" si="11"/>
        <v>0</v>
      </c>
    </row>
    <row r="36" spans="1:9" x14ac:dyDescent="0.25">
      <c r="A36" s="165">
        <v>3700</v>
      </c>
      <c r="B36" s="79"/>
      <c r="C36" s="80" t="s">
        <v>108</v>
      </c>
      <c r="D36" s="184">
        <v>64945.13</v>
      </c>
      <c r="E36" s="184">
        <v>0</v>
      </c>
      <c r="F36" s="117">
        <f t="shared" ref="F36:F38" si="12">D36+E36</f>
        <v>64945.13</v>
      </c>
      <c r="G36" s="184">
        <v>0</v>
      </c>
      <c r="H36" s="184">
        <v>0</v>
      </c>
      <c r="I36" s="118">
        <f t="shared" si="11"/>
        <v>64945.13</v>
      </c>
    </row>
    <row r="37" spans="1:9" x14ac:dyDescent="0.25">
      <c r="A37" s="165">
        <v>3800</v>
      </c>
      <c r="B37" s="79"/>
      <c r="C37" s="80" t="s">
        <v>107</v>
      </c>
      <c r="D37" s="184">
        <v>9600</v>
      </c>
      <c r="E37" s="184">
        <v>-1021.6</v>
      </c>
      <c r="F37" s="117">
        <f t="shared" si="12"/>
        <v>8578.4</v>
      </c>
      <c r="G37" s="184">
        <v>0</v>
      </c>
      <c r="H37" s="184">
        <v>0</v>
      </c>
      <c r="I37" s="118">
        <f t="shared" si="11"/>
        <v>8578.4</v>
      </c>
    </row>
    <row r="38" spans="1:9" x14ac:dyDescent="0.25">
      <c r="A38" s="165">
        <v>3900</v>
      </c>
      <c r="B38" s="79"/>
      <c r="C38" s="80" t="s">
        <v>106</v>
      </c>
      <c r="D38" s="184">
        <v>2300</v>
      </c>
      <c r="E38" s="184">
        <v>24</v>
      </c>
      <c r="F38" s="117">
        <f t="shared" si="12"/>
        <v>2324</v>
      </c>
      <c r="G38" s="184">
        <v>2324</v>
      </c>
      <c r="H38" s="184">
        <v>2324</v>
      </c>
      <c r="I38" s="118">
        <f t="shared" si="11"/>
        <v>0</v>
      </c>
    </row>
    <row r="39" spans="1:9" x14ac:dyDescent="0.25">
      <c r="B39" s="215" t="s">
        <v>6</v>
      </c>
      <c r="C39" s="216"/>
      <c r="D39" s="113">
        <f t="shared" ref="D39:I39" si="13">SUM(D40:D48)</f>
        <v>0</v>
      </c>
      <c r="E39" s="113">
        <f t="shared" si="13"/>
        <v>0</v>
      </c>
      <c r="F39" s="113">
        <f t="shared" si="13"/>
        <v>0</v>
      </c>
      <c r="G39" s="113">
        <f t="shared" si="13"/>
        <v>0</v>
      </c>
      <c r="H39" s="113">
        <f t="shared" ref="H39" si="14">SUM(H40:H48)</f>
        <v>0</v>
      </c>
      <c r="I39" s="114">
        <f t="shared" si="13"/>
        <v>0</v>
      </c>
    </row>
    <row r="40" spans="1:9" x14ac:dyDescent="0.25">
      <c r="B40" s="79"/>
      <c r="C40" s="80" t="s">
        <v>105</v>
      </c>
      <c r="D40" s="119">
        <v>0</v>
      </c>
      <c r="E40" s="119">
        <v>0</v>
      </c>
      <c r="F40" s="117">
        <f t="shared" ref="F40:F48" si="15">D40+E40</f>
        <v>0</v>
      </c>
      <c r="G40" s="119">
        <v>0</v>
      </c>
      <c r="H40" s="119">
        <v>0</v>
      </c>
      <c r="I40" s="118">
        <f t="shared" ref="I40:I48" si="16">F40-G40</f>
        <v>0</v>
      </c>
    </row>
    <row r="41" spans="1:9" x14ac:dyDescent="0.25">
      <c r="B41" s="79"/>
      <c r="C41" s="80" t="s">
        <v>104</v>
      </c>
      <c r="D41" s="119">
        <v>0</v>
      </c>
      <c r="E41" s="119">
        <v>0</v>
      </c>
      <c r="F41" s="117">
        <f t="shared" si="15"/>
        <v>0</v>
      </c>
      <c r="G41" s="119">
        <v>0</v>
      </c>
      <c r="H41" s="119">
        <v>0</v>
      </c>
      <c r="I41" s="118">
        <f t="shared" si="16"/>
        <v>0</v>
      </c>
    </row>
    <row r="42" spans="1:9" x14ac:dyDescent="0.25">
      <c r="B42" s="79"/>
      <c r="C42" s="80" t="s">
        <v>103</v>
      </c>
      <c r="D42" s="119">
        <v>0</v>
      </c>
      <c r="E42" s="119">
        <v>0</v>
      </c>
      <c r="F42" s="117">
        <f t="shared" si="15"/>
        <v>0</v>
      </c>
      <c r="G42" s="119">
        <v>0</v>
      </c>
      <c r="H42" s="119">
        <v>0</v>
      </c>
      <c r="I42" s="118">
        <f t="shared" si="16"/>
        <v>0</v>
      </c>
    </row>
    <row r="43" spans="1:9" x14ac:dyDescent="0.25">
      <c r="B43" s="79"/>
      <c r="C43" s="80" t="s">
        <v>102</v>
      </c>
      <c r="D43" s="119">
        <v>0</v>
      </c>
      <c r="E43" s="119">
        <v>0</v>
      </c>
      <c r="F43" s="117">
        <f t="shared" si="15"/>
        <v>0</v>
      </c>
      <c r="G43" s="119">
        <v>0</v>
      </c>
      <c r="H43" s="119">
        <v>0</v>
      </c>
      <c r="I43" s="118">
        <f t="shared" si="16"/>
        <v>0</v>
      </c>
    </row>
    <row r="44" spans="1:9" x14ac:dyDescent="0.25">
      <c r="B44" s="79"/>
      <c r="C44" s="80" t="s">
        <v>101</v>
      </c>
      <c r="D44" s="119">
        <v>0</v>
      </c>
      <c r="E44" s="119">
        <v>0</v>
      </c>
      <c r="F44" s="117">
        <f t="shared" si="15"/>
        <v>0</v>
      </c>
      <c r="G44" s="119">
        <v>0</v>
      </c>
      <c r="H44" s="119">
        <v>0</v>
      </c>
      <c r="I44" s="118">
        <f t="shared" si="16"/>
        <v>0</v>
      </c>
    </row>
    <row r="45" spans="1:9" x14ac:dyDescent="0.25">
      <c r="B45" s="79"/>
      <c r="C45" s="80" t="s">
        <v>100</v>
      </c>
      <c r="D45" s="119">
        <v>0</v>
      </c>
      <c r="E45" s="119">
        <v>0</v>
      </c>
      <c r="F45" s="117">
        <f t="shared" si="15"/>
        <v>0</v>
      </c>
      <c r="G45" s="119">
        <v>0</v>
      </c>
      <c r="H45" s="119">
        <v>0</v>
      </c>
      <c r="I45" s="118">
        <f t="shared" si="16"/>
        <v>0</v>
      </c>
    </row>
    <row r="46" spans="1:9" x14ac:dyDescent="0.25">
      <c r="B46" s="79"/>
      <c r="C46" s="80" t="s">
        <v>99</v>
      </c>
      <c r="D46" s="119">
        <v>0</v>
      </c>
      <c r="E46" s="119">
        <v>0</v>
      </c>
      <c r="F46" s="117">
        <f t="shared" si="15"/>
        <v>0</v>
      </c>
      <c r="G46" s="119">
        <v>0</v>
      </c>
      <c r="H46" s="119">
        <v>0</v>
      </c>
      <c r="I46" s="118">
        <f t="shared" si="16"/>
        <v>0</v>
      </c>
    </row>
    <row r="47" spans="1:9" x14ac:dyDescent="0.25">
      <c r="B47" s="79"/>
      <c r="C47" s="80" t="s">
        <v>98</v>
      </c>
      <c r="D47" s="119">
        <v>0</v>
      </c>
      <c r="E47" s="119">
        <v>0</v>
      </c>
      <c r="F47" s="117">
        <f t="shared" si="15"/>
        <v>0</v>
      </c>
      <c r="G47" s="119">
        <v>0</v>
      </c>
      <c r="H47" s="119">
        <v>0</v>
      </c>
      <c r="I47" s="118">
        <f t="shared" si="16"/>
        <v>0</v>
      </c>
    </row>
    <row r="48" spans="1:9" x14ac:dyDescent="0.25">
      <c r="A48" s="165">
        <v>4921</v>
      </c>
      <c r="B48" s="79"/>
      <c r="C48" s="80" t="s">
        <v>97</v>
      </c>
      <c r="D48" s="119">
        <v>0</v>
      </c>
      <c r="E48" s="119">
        <v>0</v>
      </c>
      <c r="F48" s="117">
        <f t="shared" si="15"/>
        <v>0</v>
      </c>
      <c r="G48" s="119">
        <v>0</v>
      </c>
      <c r="H48" s="119">
        <v>0</v>
      </c>
      <c r="I48" s="118">
        <f t="shared" si="16"/>
        <v>0</v>
      </c>
    </row>
    <row r="49" spans="1:9" x14ac:dyDescent="0.25">
      <c r="B49" s="215" t="s">
        <v>96</v>
      </c>
      <c r="C49" s="216"/>
      <c r="D49" s="113">
        <f t="shared" ref="D49:I49" si="17">SUM(D50:D58)</f>
        <v>0</v>
      </c>
      <c r="E49" s="113">
        <f t="shared" si="17"/>
        <v>2192.4</v>
      </c>
      <c r="F49" s="113">
        <f t="shared" si="17"/>
        <v>2192.4</v>
      </c>
      <c r="G49" s="113">
        <f t="shared" si="17"/>
        <v>2192.4</v>
      </c>
      <c r="H49" s="113">
        <f t="shared" ref="H49" si="18">SUM(H50:H58)</f>
        <v>2192.4</v>
      </c>
      <c r="I49" s="114">
        <f t="shared" si="17"/>
        <v>0</v>
      </c>
    </row>
    <row r="50" spans="1:9" x14ac:dyDescent="0.25">
      <c r="A50" s="165">
        <v>5100</v>
      </c>
      <c r="B50" s="79"/>
      <c r="C50" s="80" t="s">
        <v>95</v>
      </c>
      <c r="D50" s="115">
        <v>0</v>
      </c>
      <c r="E50" s="116">
        <v>0</v>
      </c>
      <c r="F50" s="117">
        <f t="shared" ref="F50:F58" si="19">D50+E50</f>
        <v>0</v>
      </c>
      <c r="G50" s="115">
        <v>0</v>
      </c>
      <c r="H50" s="115">
        <v>0</v>
      </c>
      <c r="I50" s="118">
        <f t="shared" ref="I50:I58" si="20">F50-G50</f>
        <v>0</v>
      </c>
    </row>
    <row r="51" spans="1:9" x14ac:dyDescent="0.25">
      <c r="A51" s="165">
        <v>5200</v>
      </c>
      <c r="B51" s="79"/>
      <c r="C51" s="80" t="s">
        <v>94</v>
      </c>
      <c r="D51" s="115">
        <v>0</v>
      </c>
      <c r="E51" s="116">
        <v>0</v>
      </c>
      <c r="F51" s="117">
        <f t="shared" si="19"/>
        <v>0</v>
      </c>
      <c r="G51" s="115">
        <v>0</v>
      </c>
      <c r="H51" s="115">
        <v>0</v>
      </c>
      <c r="I51" s="118">
        <f t="shared" si="20"/>
        <v>0</v>
      </c>
    </row>
    <row r="52" spans="1:9" x14ac:dyDescent="0.25">
      <c r="A52" s="165">
        <v>5300</v>
      </c>
      <c r="B52" s="79"/>
      <c r="C52" s="80" t="s">
        <v>93</v>
      </c>
      <c r="D52" s="119">
        <v>0</v>
      </c>
      <c r="E52" s="119">
        <v>0</v>
      </c>
      <c r="F52" s="117">
        <f t="shared" si="19"/>
        <v>0</v>
      </c>
      <c r="G52" s="119">
        <v>0</v>
      </c>
      <c r="H52" s="119">
        <v>0</v>
      </c>
      <c r="I52" s="118">
        <f t="shared" si="20"/>
        <v>0</v>
      </c>
    </row>
    <row r="53" spans="1:9" x14ac:dyDescent="0.25">
      <c r="A53" s="165">
        <v>5400</v>
      </c>
      <c r="B53" s="79"/>
      <c r="C53" s="80" t="s">
        <v>92</v>
      </c>
      <c r="D53" s="119">
        <v>0</v>
      </c>
      <c r="E53" s="119">
        <v>0</v>
      </c>
      <c r="F53" s="117">
        <f t="shared" si="19"/>
        <v>0</v>
      </c>
      <c r="G53" s="119">
        <v>0</v>
      </c>
      <c r="H53" s="119">
        <v>0</v>
      </c>
      <c r="I53" s="118">
        <f t="shared" si="20"/>
        <v>0</v>
      </c>
    </row>
    <row r="54" spans="1:9" x14ac:dyDescent="0.25">
      <c r="A54" s="165">
        <v>5500</v>
      </c>
      <c r="B54" s="79"/>
      <c r="C54" s="80" t="s">
        <v>91</v>
      </c>
      <c r="D54" s="119">
        <v>0</v>
      </c>
      <c r="E54" s="119">
        <v>0</v>
      </c>
      <c r="F54" s="117">
        <f t="shared" si="19"/>
        <v>0</v>
      </c>
      <c r="G54" s="119">
        <v>0</v>
      </c>
      <c r="H54" s="119">
        <v>0</v>
      </c>
      <c r="I54" s="118">
        <f t="shared" si="20"/>
        <v>0</v>
      </c>
    </row>
    <row r="55" spans="1:9" x14ac:dyDescent="0.25">
      <c r="A55" s="165">
        <v>5600</v>
      </c>
      <c r="B55" s="79"/>
      <c r="C55" s="80" t="s">
        <v>90</v>
      </c>
      <c r="D55" s="119">
        <v>0</v>
      </c>
      <c r="E55" s="119">
        <v>0</v>
      </c>
      <c r="F55" s="117">
        <f t="shared" si="19"/>
        <v>0</v>
      </c>
      <c r="G55" s="119">
        <v>0</v>
      </c>
      <c r="H55" s="119">
        <v>0</v>
      </c>
      <c r="I55" s="118">
        <f t="shared" si="20"/>
        <v>0</v>
      </c>
    </row>
    <row r="56" spans="1:9" x14ac:dyDescent="0.25">
      <c r="A56" s="165">
        <v>5700</v>
      </c>
      <c r="B56" s="79"/>
      <c r="C56" s="80" t="s">
        <v>89</v>
      </c>
      <c r="D56" s="119">
        <v>0</v>
      </c>
      <c r="E56" s="119">
        <v>0</v>
      </c>
      <c r="F56" s="117">
        <f t="shared" si="19"/>
        <v>0</v>
      </c>
      <c r="G56" s="119">
        <v>0</v>
      </c>
      <c r="H56" s="119">
        <v>0</v>
      </c>
      <c r="I56" s="118">
        <f t="shared" si="20"/>
        <v>0</v>
      </c>
    </row>
    <row r="57" spans="1:9" x14ac:dyDescent="0.25">
      <c r="A57" s="165">
        <v>5800</v>
      </c>
      <c r="B57" s="79"/>
      <c r="C57" s="80" t="s">
        <v>88</v>
      </c>
      <c r="D57" s="119">
        <v>0</v>
      </c>
      <c r="E57" s="119">
        <v>0</v>
      </c>
      <c r="F57" s="117">
        <f t="shared" si="19"/>
        <v>0</v>
      </c>
      <c r="G57" s="119">
        <v>0</v>
      </c>
      <c r="H57" s="119">
        <v>0</v>
      </c>
      <c r="I57" s="118">
        <f t="shared" si="20"/>
        <v>0</v>
      </c>
    </row>
    <row r="58" spans="1:9" x14ac:dyDescent="0.25">
      <c r="A58" s="165">
        <v>5900</v>
      </c>
      <c r="B58" s="79"/>
      <c r="C58" s="80" t="s">
        <v>87</v>
      </c>
      <c r="D58" s="115">
        <v>0</v>
      </c>
      <c r="E58" s="116">
        <v>2192.4</v>
      </c>
      <c r="F58" s="117">
        <f t="shared" si="19"/>
        <v>2192.4</v>
      </c>
      <c r="G58" s="115">
        <v>2192.4</v>
      </c>
      <c r="H58" s="115">
        <v>2192.4</v>
      </c>
      <c r="I58" s="118">
        <f t="shared" si="20"/>
        <v>0</v>
      </c>
    </row>
    <row r="59" spans="1:9" x14ac:dyDescent="0.25">
      <c r="B59" s="215" t="s">
        <v>86</v>
      </c>
      <c r="C59" s="216"/>
      <c r="D59" s="113">
        <f t="shared" ref="D59:I59" si="21">SUM(D60:D62)</f>
        <v>0</v>
      </c>
      <c r="E59" s="113">
        <f t="shared" si="21"/>
        <v>0</v>
      </c>
      <c r="F59" s="113">
        <f t="shared" si="21"/>
        <v>0</v>
      </c>
      <c r="G59" s="113">
        <f t="shared" si="21"/>
        <v>0</v>
      </c>
      <c r="H59" s="113">
        <f t="shared" ref="H59" si="22">SUM(H60:H62)</f>
        <v>0</v>
      </c>
      <c r="I59" s="114">
        <f t="shared" si="21"/>
        <v>0</v>
      </c>
    </row>
    <row r="60" spans="1:9" x14ac:dyDescent="0.25">
      <c r="A60" s="165">
        <v>6100</v>
      </c>
      <c r="B60" s="79"/>
      <c r="C60" s="80" t="s">
        <v>85</v>
      </c>
      <c r="D60" s="119">
        <v>0</v>
      </c>
      <c r="E60" s="119">
        <v>0</v>
      </c>
      <c r="F60" s="117">
        <f>D60+E60</f>
        <v>0</v>
      </c>
      <c r="G60" s="119">
        <v>0</v>
      </c>
      <c r="H60" s="119">
        <v>0</v>
      </c>
      <c r="I60" s="118">
        <f>F60-G60</f>
        <v>0</v>
      </c>
    </row>
    <row r="61" spans="1:9" x14ac:dyDescent="0.25">
      <c r="A61" s="165">
        <v>6200</v>
      </c>
      <c r="B61" s="79"/>
      <c r="C61" s="80" t="s">
        <v>84</v>
      </c>
      <c r="D61" s="119">
        <v>0</v>
      </c>
      <c r="E61" s="119">
        <v>0</v>
      </c>
      <c r="F61" s="117">
        <f>D61+E61</f>
        <v>0</v>
      </c>
      <c r="G61" s="119">
        <v>0</v>
      </c>
      <c r="H61" s="119">
        <v>0</v>
      </c>
      <c r="I61" s="118">
        <f>F61-G61</f>
        <v>0</v>
      </c>
    </row>
    <row r="62" spans="1:9" x14ac:dyDescent="0.25">
      <c r="A62" s="165">
        <v>6300</v>
      </c>
      <c r="B62" s="79"/>
      <c r="C62" s="80" t="s">
        <v>83</v>
      </c>
      <c r="D62" s="119">
        <v>0</v>
      </c>
      <c r="E62" s="119">
        <v>0</v>
      </c>
      <c r="F62" s="117">
        <f>D62+E62</f>
        <v>0</v>
      </c>
      <c r="G62" s="119">
        <v>0</v>
      </c>
      <c r="H62" s="119">
        <v>0</v>
      </c>
      <c r="I62" s="118">
        <f>F62-G62</f>
        <v>0</v>
      </c>
    </row>
    <row r="63" spans="1:9" x14ac:dyDescent="0.25">
      <c r="B63" s="215" t="s">
        <v>82</v>
      </c>
      <c r="C63" s="216"/>
      <c r="D63" s="113">
        <f t="shared" ref="D63:I63" si="23">SUM(D64:D70)</f>
        <v>0</v>
      </c>
      <c r="E63" s="113">
        <f t="shared" si="23"/>
        <v>0</v>
      </c>
      <c r="F63" s="113">
        <f t="shared" si="23"/>
        <v>0</v>
      </c>
      <c r="G63" s="113">
        <f t="shared" si="23"/>
        <v>0</v>
      </c>
      <c r="H63" s="113">
        <f t="shared" ref="H63" si="24">SUM(H64:H70)</f>
        <v>0</v>
      </c>
      <c r="I63" s="114">
        <f t="shared" si="23"/>
        <v>0</v>
      </c>
    </row>
    <row r="64" spans="1:9" x14ac:dyDescent="0.25">
      <c r="B64" s="79"/>
      <c r="C64" s="80" t="s">
        <v>81</v>
      </c>
      <c r="D64" s="119">
        <v>0</v>
      </c>
      <c r="E64" s="119">
        <v>0</v>
      </c>
      <c r="F64" s="117">
        <f t="shared" ref="F64:F70" si="25">D64+E64</f>
        <v>0</v>
      </c>
      <c r="G64" s="119">
        <v>0</v>
      </c>
      <c r="H64" s="119">
        <v>0</v>
      </c>
      <c r="I64" s="118">
        <f t="shared" ref="I64:I70" si="26">F64-G64</f>
        <v>0</v>
      </c>
    </row>
    <row r="65" spans="1:9" x14ac:dyDescent="0.25">
      <c r="B65" s="79"/>
      <c r="C65" s="80" t="s">
        <v>80</v>
      </c>
      <c r="D65" s="119">
        <v>0</v>
      </c>
      <c r="E65" s="119">
        <v>0</v>
      </c>
      <c r="F65" s="117">
        <f t="shared" si="25"/>
        <v>0</v>
      </c>
      <c r="G65" s="119">
        <v>0</v>
      </c>
      <c r="H65" s="119">
        <v>0</v>
      </c>
      <c r="I65" s="118">
        <f t="shared" si="26"/>
        <v>0</v>
      </c>
    </row>
    <row r="66" spans="1:9" x14ac:dyDescent="0.25">
      <c r="B66" s="79"/>
      <c r="C66" s="80" t="s">
        <v>79</v>
      </c>
      <c r="D66" s="119">
        <v>0</v>
      </c>
      <c r="E66" s="119">
        <v>0</v>
      </c>
      <c r="F66" s="117">
        <f t="shared" si="25"/>
        <v>0</v>
      </c>
      <c r="G66" s="119">
        <v>0</v>
      </c>
      <c r="H66" s="119">
        <v>0</v>
      </c>
      <c r="I66" s="118">
        <f t="shared" si="26"/>
        <v>0</v>
      </c>
    </row>
    <row r="67" spans="1:9" x14ac:dyDescent="0.25">
      <c r="B67" s="79"/>
      <c r="C67" s="80" t="s">
        <v>78</v>
      </c>
      <c r="D67" s="119">
        <v>0</v>
      </c>
      <c r="E67" s="119">
        <v>0</v>
      </c>
      <c r="F67" s="117">
        <f t="shared" si="25"/>
        <v>0</v>
      </c>
      <c r="G67" s="119">
        <v>0</v>
      </c>
      <c r="H67" s="119">
        <v>0</v>
      </c>
      <c r="I67" s="118">
        <f t="shared" si="26"/>
        <v>0</v>
      </c>
    </row>
    <row r="68" spans="1:9" x14ac:dyDescent="0.25">
      <c r="B68" s="79"/>
      <c r="C68" s="80" t="s">
        <v>77</v>
      </c>
      <c r="D68" s="119">
        <v>0</v>
      </c>
      <c r="E68" s="119">
        <v>0</v>
      </c>
      <c r="F68" s="117">
        <f t="shared" si="25"/>
        <v>0</v>
      </c>
      <c r="G68" s="119">
        <v>0</v>
      </c>
      <c r="H68" s="119">
        <v>0</v>
      </c>
      <c r="I68" s="118">
        <f t="shared" si="26"/>
        <v>0</v>
      </c>
    </row>
    <row r="69" spans="1:9" x14ac:dyDescent="0.25">
      <c r="B69" s="79"/>
      <c r="C69" s="80" t="s">
        <v>76</v>
      </c>
      <c r="D69" s="119">
        <v>0</v>
      </c>
      <c r="E69" s="119">
        <v>0</v>
      </c>
      <c r="F69" s="117">
        <f t="shared" si="25"/>
        <v>0</v>
      </c>
      <c r="G69" s="119">
        <v>0</v>
      </c>
      <c r="H69" s="119">
        <v>0</v>
      </c>
      <c r="I69" s="118">
        <f t="shared" si="26"/>
        <v>0</v>
      </c>
    </row>
    <row r="70" spans="1:9" x14ac:dyDescent="0.25">
      <c r="B70" s="79"/>
      <c r="C70" s="80" t="s">
        <v>75</v>
      </c>
      <c r="D70" s="119">
        <v>0</v>
      </c>
      <c r="E70" s="119">
        <v>0</v>
      </c>
      <c r="F70" s="117">
        <f t="shared" si="25"/>
        <v>0</v>
      </c>
      <c r="G70" s="119">
        <v>0</v>
      </c>
      <c r="H70" s="119">
        <v>0</v>
      </c>
      <c r="I70" s="118">
        <f t="shared" si="26"/>
        <v>0</v>
      </c>
    </row>
    <row r="71" spans="1:9" x14ac:dyDescent="0.25">
      <c r="A71" s="165">
        <v>8000</v>
      </c>
      <c r="B71" s="215" t="s">
        <v>10</v>
      </c>
      <c r="C71" s="216"/>
      <c r="D71" s="113">
        <f t="shared" ref="D71:I71" si="27">SUM(D72:D74)</f>
        <v>0</v>
      </c>
      <c r="E71" s="113">
        <f t="shared" si="27"/>
        <v>0</v>
      </c>
      <c r="F71" s="113">
        <f t="shared" si="27"/>
        <v>0</v>
      </c>
      <c r="G71" s="113">
        <f t="shared" si="27"/>
        <v>0</v>
      </c>
      <c r="H71" s="113">
        <f t="shared" ref="H71" si="28">SUM(H72:H74)</f>
        <v>0</v>
      </c>
      <c r="I71" s="114">
        <f t="shared" si="27"/>
        <v>0</v>
      </c>
    </row>
    <row r="72" spans="1:9" x14ac:dyDescent="0.25">
      <c r="B72" s="79"/>
      <c r="C72" s="80" t="s">
        <v>74</v>
      </c>
      <c r="D72" s="119">
        <v>0</v>
      </c>
      <c r="E72" s="119">
        <v>0</v>
      </c>
      <c r="F72" s="117">
        <f>D72+E72</f>
        <v>0</v>
      </c>
      <c r="G72" s="119">
        <v>0</v>
      </c>
      <c r="H72" s="119">
        <v>0</v>
      </c>
      <c r="I72" s="118">
        <f>F72-G72</f>
        <v>0</v>
      </c>
    </row>
    <row r="73" spans="1:9" x14ac:dyDescent="0.25">
      <c r="B73" s="79"/>
      <c r="C73" s="80" t="s">
        <v>73</v>
      </c>
      <c r="D73" s="119">
        <v>0</v>
      </c>
      <c r="E73" s="119">
        <v>0</v>
      </c>
      <c r="F73" s="117">
        <f>D73+E73</f>
        <v>0</v>
      </c>
      <c r="G73" s="119">
        <v>0</v>
      </c>
      <c r="H73" s="119">
        <v>0</v>
      </c>
      <c r="I73" s="118">
        <f>F73-G73</f>
        <v>0</v>
      </c>
    </row>
    <row r="74" spans="1:9" x14ac:dyDescent="0.25">
      <c r="A74" s="165">
        <v>8500</v>
      </c>
      <c r="B74" s="79"/>
      <c r="C74" s="80" t="s">
        <v>72</v>
      </c>
      <c r="D74" s="119">
        <v>0</v>
      </c>
      <c r="E74" s="119">
        <v>0</v>
      </c>
      <c r="F74" s="117">
        <f>D74+E74</f>
        <v>0</v>
      </c>
      <c r="G74" s="119">
        <v>0</v>
      </c>
      <c r="H74" s="119">
        <v>0</v>
      </c>
      <c r="I74" s="118">
        <f>F74-G74</f>
        <v>0</v>
      </c>
    </row>
    <row r="75" spans="1:9" x14ac:dyDescent="0.25">
      <c r="B75" s="215" t="s">
        <v>71</v>
      </c>
      <c r="C75" s="216"/>
      <c r="D75" s="113">
        <f t="shared" ref="D75:I75" si="29">SUM(D76:D82)</f>
        <v>0</v>
      </c>
      <c r="E75" s="113">
        <f t="shared" si="29"/>
        <v>0</v>
      </c>
      <c r="F75" s="113">
        <f t="shared" si="29"/>
        <v>0</v>
      </c>
      <c r="G75" s="113">
        <f t="shared" si="29"/>
        <v>0</v>
      </c>
      <c r="H75" s="113">
        <f t="shared" ref="H75" si="30">SUM(H76:H82)</f>
        <v>0</v>
      </c>
      <c r="I75" s="114">
        <f t="shared" si="29"/>
        <v>0</v>
      </c>
    </row>
    <row r="76" spans="1:9" x14ac:dyDescent="0.25">
      <c r="B76" s="79"/>
      <c r="C76" s="80" t="s">
        <v>70</v>
      </c>
      <c r="D76" s="119">
        <v>0</v>
      </c>
      <c r="E76" s="119">
        <v>0</v>
      </c>
      <c r="F76" s="117">
        <f t="shared" ref="F76:F82" si="31">D76+E76</f>
        <v>0</v>
      </c>
      <c r="G76" s="119">
        <v>0</v>
      </c>
      <c r="H76" s="119">
        <v>0</v>
      </c>
      <c r="I76" s="118">
        <f t="shared" ref="I76:I82" si="32">F76-G76</f>
        <v>0</v>
      </c>
    </row>
    <row r="77" spans="1:9" x14ac:dyDescent="0.25">
      <c r="B77" s="79"/>
      <c r="C77" s="80" t="s">
        <v>69</v>
      </c>
      <c r="D77" s="119">
        <v>0</v>
      </c>
      <c r="E77" s="119">
        <v>0</v>
      </c>
      <c r="F77" s="117">
        <f t="shared" si="31"/>
        <v>0</v>
      </c>
      <c r="G77" s="119">
        <v>0</v>
      </c>
      <c r="H77" s="119">
        <v>0</v>
      </c>
      <c r="I77" s="118">
        <f t="shared" si="32"/>
        <v>0</v>
      </c>
    </row>
    <row r="78" spans="1:9" x14ac:dyDescent="0.25">
      <c r="B78" s="79"/>
      <c r="C78" s="80" t="s">
        <v>68</v>
      </c>
      <c r="D78" s="119">
        <v>0</v>
      </c>
      <c r="E78" s="119">
        <v>0</v>
      </c>
      <c r="F78" s="117">
        <f t="shared" si="31"/>
        <v>0</v>
      </c>
      <c r="G78" s="119">
        <v>0</v>
      </c>
      <c r="H78" s="119">
        <v>0</v>
      </c>
      <c r="I78" s="118">
        <f t="shared" si="32"/>
        <v>0</v>
      </c>
    </row>
    <row r="79" spans="1:9" x14ac:dyDescent="0.25">
      <c r="B79" s="79"/>
      <c r="C79" s="80" t="s">
        <v>67</v>
      </c>
      <c r="D79" s="119">
        <v>0</v>
      </c>
      <c r="E79" s="119">
        <v>0</v>
      </c>
      <c r="F79" s="117">
        <f t="shared" si="31"/>
        <v>0</v>
      </c>
      <c r="G79" s="119">
        <v>0</v>
      </c>
      <c r="H79" s="119">
        <v>0</v>
      </c>
      <c r="I79" s="118">
        <f t="shared" si="32"/>
        <v>0</v>
      </c>
    </row>
    <row r="80" spans="1:9" x14ac:dyDescent="0.25">
      <c r="B80" s="79"/>
      <c r="C80" s="80" t="s">
        <v>66</v>
      </c>
      <c r="D80" s="119">
        <v>0</v>
      </c>
      <c r="E80" s="119">
        <v>0</v>
      </c>
      <c r="F80" s="117">
        <f t="shared" si="31"/>
        <v>0</v>
      </c>
      <c r="G80" s="119">
        <v>0</v>
      </c>
      <c r="H80" s="119">
        <v>0</v>
      </c>
      <c r="I80" s="118">
        <f t="shared" si="32"/>
        <v>0</v>
      </c>
    </row>
    <row r="81" spans="1:9" x14ac:dyDescent="0.25">
      <c r="B81" s="79"/>
      <c r="C81" s="80" t="s">
        <v>65</v>
      </c>
      <c r="D81" s="119">
        <v>0</v>
      </c>
      <c r="E81" s="119">
        <v>0</v>
      </c>
      <c r="F81" s="117">
        <f t="shared" si="31"/>
        <v>0</v>
      </c>
      <c r="G81" s="119">
        <v>0</v>
      </c>
      <c r="H81" s="119">
        <v>0</v>
      </c>
      <c r="I81" s="118">
        <f t="shared" si="32"/>
        <v>0</v>
      </c>
    </row>
    <row r="82" spans="1:9" x14ac:dyDescent="0.25">
      <c r="B82" s="79"/>
      <c r="C82" s="80" t="s">
        <v>64</v>
      </c>
      <c r="D82" s="119">
        <v>0</v>
      </c>
      <c r="E82" s="119">
        <v>0</v>
      </c>
      <c r="F82" s="117">
        <f t="shared" si="31"/>
        <v>0</v>
      </c>
      <c r="G82" s="119">
        <v>0</v>
      </c>
      <c r="H82" s="119">
        <v>0</v>
      </c>
      <c r="I82" s="120">
        <f t="shared" si="32"/>
        <v>0</v>
      </c>
    </row>
    <row r="83" spans="1:9" s="56" customFormat="1" ht="24.75" customHeight="1" thickBot="1" x14ac:dyDescent="0.3">
      <c r="A83" s="166"/>
      <c r="B83" s="58"/>
      <c r="C83" s="57" t="s">
        <v>39</v>
      </c>
      <c r="D83" s="121">
        <f t="shared" ref="D83:I83" si="33">D11+D19+D29+D39+D49+D59+D63+D71+D75</f>
        <v>532979</v>
      </c>
      <c r="E83" s="121">
        <f t="shared" si="33"/>
        <v>365587.56</v>
      </c>
      <c r="F83" s="121">
        <f t="shared" si="33"/>
        <v>898566.55999999994</v>
      </c>
      <c r="G83" s="121">
        <f t="shared" si="33"/>
        <v>468802.07000000007</v>
      </c>
      <c r="H83" s="121">
        <f t="shared" ref="H83" si="34">H11+H19+H29+H39+H49+H59+H63+H71+H75</f>
        <v>467575.59</v>
      </c>
      <c r="I83" s="122">
        <f t="shared" si="33"/>
        <v>429764.49</v>
      </c>
    </row>
    <row r="84" spans="1:9" s="1" customFormat="1" x14ac:dyDescent="0.25">
      <c r="A84" s="165"/>
      <c r="E84" s="172"/>
      <c r="G84" s="172"/>
    </row>
    <row r="85" spans="1:9" s="1" customFormat="1" x14ac:dyDescent="0.25">
      <c r="A85" s="165"/>
    </row>
    <row r="86" spans="1:9" s="1" customFormat="1" x14ac:dyDescent="0.25">
      <c r="A86" s="165"/>
      <c r="E86" s="172"/>
    </row>
    <row r="87" spans="1:9" s="1" customFormat="1" x14ac:dyDescent="0.25">
      <c r="A87" s="165"/>
    </row>
    <row r="88" spans="1:9" s="1" customFormat="1" x14ac:dyDescent="0.25">
      <c r="A88" s="165"/>
    </row>
    <row r="89" spans="1:9" s="1" customFormat="1" x14ac:dyDescent="0.25">
      <c r="A89" s="165"/>
      <c r="C89" s="55" t="s">
        <v>168</v>
      </c>
      <c r="F89" s="189" t="s">
        <v>1</v>
      </c>
      <c r="G89" s="189"/>
      <c r="H89" s="189"/>
    </row>
    <row r="90" spans="1:9" s="1" customFormat="1" x14ac:dyDescent="0.25">
      <c r="A90" s="165"/>
      <c r="C90" s="54" t="s">
        <v>169</v>
      </c>
      <c r="F90" s="190" t="s">
        <v>0</v>
      </c>
      <c r="G90" s="190"/>
      <c r="H90" s="190"/>
    </row>
    <row r="91" spans="1:9" s="1" customFormat="1" x14ac:dyDescent="0.25">
      <c r="A91" s="165"/>
    </row>
    <row r="92" spans="1:9" s="1" customFormat="1" x14ac:dyDescent="0.25">
      <c r="A92" s="165"/>
    </row>
    <row r="93" spans="1:9" s="1" customFormat="1" x14ac:dyDescent="0.25">
      <c r="A93" s="165"/>
    </row>
    <row r="94" spans="1:9" s="1" customFormat="1" x14ac:dyDescent="0.25">
      <c r="A94" s="165"/>
    </row>
    <row r="95" spans="1:9" s="1" customFormat="1" x14ac:dyDescent="0.25">
      <c r="A95" s="165"/>
    </row>
    <row r="96" spans="1:9" s="1" customFormat="1" x14ac:dyDescent="0.25">
      <c r="A96" s="165"/>
    </row>
    <row r="97" spans="1:1" s="1" customFormat="1" x14ac:dyDescent="0.25">
      <c r="A97" s="165"/>
    </row>
    <row r="98" spans="1:1" s="1" customFormat="1" x14ac:dyDescent="0.25">
      <c r="A98" s="165"/>
    </row>
    <row r="99" spans="1:1" s="1" customFormat="1" x14ac:dyDescent="0.25">
      <c r="A99" s="165"/>
    </row>
    <row r="100" spans="1:1" s="1" customFormat="1" x14ac:dyDescent="0.25">
      <c r="A100" s="165"/>
    </row>
    <row r="101" spans="1:1" s="1" customFormat="1" x14ac:dyDescent="0.25">
      <c r="A101" s="165"/>
    </row>
    <row r="102" spans="1:1" s="1" customFormat="1" x14ac:dyDescent="0.25">
      <c r="A102" s="165"/>
    </row>
    <row r="103" spans="1:1" s="1" customFormat="1" x14ac:dyDescent="0.25">
      <c r="A103" s="165"/>
    </row>
    <row r="104" spans="1:1" s="1" customFormat="1" x14ac:dyDescent="0.25">
      <c r="A104" s="165"/>
    </row>
    <row r="105" spans="1:1" s="1" customFormat="1" x14ac:dyDescent="0.25">
      <c r="A105" s="165"/>
    </row>
    <row r="106" spans="1:1" s="1" customFormat="1" x14ac:dyDescent="0.25">
      <c r="A106" s="165"/>
    </row>
    <row r="107" spans="1:1" s="1" customFormat="1" x14ac:dyDescent="0.25">
      <c r="A107" s="165"/>
    </row>
    <row r="108" spans="1:1" s="1" customFormat="1" x14ac:dyDescent="0.25">
      <c r="A108" s="165"/>
    </row>
    <row r="109" spans="1:1" s="1" customFormat="1" x14ac:dyDescent="0.25">
      <c r="A109" s="165"/>
    </row>
    <row r="110" spans="1:1" s="1" customFormat="1" x14ac:dyDescent="0.25">
      <c r="A110" s="165"/>
    </row>
    <row r="111" spans="1:1" s="1" customFormat="1" x14ac:dyDescent="0.25">
      <c r="A111" s="165"/>
    </row>
    <row r="112" spans="1:1" s="1" customFormat="1" x14ac:dyDescent="0.25">
      <c r="A112" s="165"/>
    </row>
    <row r="113" spans="1:1" s="1" customFormat="1" x14ac:dyDescent="0.25">
      <c r="A113" s="165"/>
    </row>
    <row r="114" spans="1:1" s="1" customFormat="1" x14ac:dyDescent="0.25">
      <c r="A114" s="165"/>
    </row>
    <row r="115" spans="1:1" s="1" customFormat="1" x14ac:dyDescent="0.25">
      <c r="A115" s="165"/>
    </row>
    <row r="116" spans="1:1" s="1" customFormat="1" x14ac:dyDescent="0.25">
      <c r="A116" s="165"/>
    </row>
    <row r="117" spans="1:1" s="1" customFormat="1" x14ac:dyDescent="0.25">
      <c r="A117" s="165"/>
    </row>
    <row r="118" spans="1:1" s="1" customFormat="1" x14ac:dyDescent="0.25">
      <c r="A118" s="165"/>
    </row>
    <row r="119" spans="1:1" s="1" customFormat="1" x14ac:dyDescent="0.25">
      <c r="A119" s="165"/>
    </row>
    <row r="120" spans="1:1" s="1" customFormat="1" x14ac:dyDescent="0.25">
      <c r="A120" s="165"/>
    </row>
    <row r="121" spans="1:1" s="1" customFormat="1" x14ac:dyDescent="0.25">
      <c r="A121" s="165"/>
    </row>
    <row r="122" spans="1:1" s="1" customFormat="1" x14ac:dyDescent="0.25">
      <c r="A122" s="165"/>
    </row>
    <row r="123" spans="1:1" s="1" customFormat="1" x14ac:dyDescent="0.25">
      <c r="A123" s="165"/>
    </row>
    <row r="124" spans="1:1" s="1" customFormat="1" x14ac:dyDescent="0.25">
      <c r="A124" s="165"/>
    </row>
    <row r="125" spans="1:1" s="1" customFormat="1" x14ac:dyDescent="0.25">
      <c r="A125" s="165"/>
    </row>
    <row r="126" spans="1:1" s="1" customFormat="1" x14ac:dyDescent="0.25">
      <c r="A126" s="165"/>
    </row>
    <row r="127" spans="1:1" s="1" customFormat="1" x14ac:dyDescent="0.25">
      <c r="A127" s="165"/>
    </row>
    <row r="128" spans="1:1" s="1" customFormat="1" x14ac:dyDescent="0.25">
      <c r="A128" s="165"/>
    </row>
    <row r="129" spans="1:1" s="1" customFormat="1" x14ac:dyDescent="0.25">
      <c r="A129" s="165"/>
    </row>
    <row r="130" spans="1:1" s="1" customFormat="1" x14ac:dyDescent="0.25">
      <c r="A130" s="165"/>
    </row>
    <row r="131" spans="1:1" s="1" customFormat="1" x14ac:dyDescent="0.25">
      <c r="A131" s="165"/>
    </row>
    <row r="132" spans="1:1" s="1" customFormat="1" x14ac:dyDescent="0.25">
      <c r="A132" s="165"/>
    </row>
    <row r="133" spans="1:1" s="1" customFormat="1" x14ac:dyDescent="0.25">
      <c r="A133" s="165"/>
    </row>
    <row r="134" spans="1:1" s="1" customFormat="1" x14ac:dyDescent="0.25">
      <c r="A134" s="165"/>
    </row>
    <row r="135" spans="1:1" s="1" customFormat="1" x14ac:dyDescent="0.25">
      <c r="A135" s="165"/>
    </row>
    <row r="136" spans="1:1" s="1" customFormat="1" x14ac:dyDescent="0.25">
      <c r="A136" s="165"/>
    </row>
    <row r="137" spans="1:1" s="1" customFormat="1" x14ac:dyDescent="0.25">
      <c r="A137" s="165"/>
    </row>
    <row r="138" spans="1:1" s="1" customFormat="1" x14ac:dyDescent="0.25">
      <c r="A138" s="165"/>
    </row>
    <row r="139" spans="1:1" s="1" customFormat="1" x14ac:dyDescent="0.25">
      <c r="A139" s="165"/>
    </row>
    <row r="140" spans="1:1" s="1" customFormat="1" x14ac:dyDescent="0.25">
      <c r="A140" s="165"/>
    </row>
    <row r="141" spans="1:1" s="1" customFormat="1" x14ac:dyDescent="0.25">
      <c r="A141" s="165"/>
    </row>
    <row r="142" spans="1:1" s="1" customFormat="1" x14ac:dyDescent="0.25">
      <c r="A142" s="165"/>
    </row>
    <row r="143" spans="1:1" s="1" customFormat="1" x14ac:dyDescent="0.25">
      <c r="A143" s="165"/>
    </row>
    <row r="144" spans="1:1" s="1" customFormat="1" x14ac:dyDescent="0.25">
      <c r="A144" s="165"/>
    </row>
    <row r="145" spans="1:1" s="1" customFormat="1" x14ac:dyDescent="0.25">
      <c r="A145" s="165"/>
    </row>
    <row r="146" spans="1:1" s="1" customFormat="1" x14ac:dyDescent="0.25">
      <c r="A146" s="165"/>
    </row>
    <row r="147" spans="1:1" s="1" customFormat="1" x14ac:dyDescent="0.25">
      <c r="A147" s="165"/>
    </row>
    <row r="148" spans="1:1" s="1" customFormat="1" x14ac:dyDescent="0.25">
      <c r="A148" s="165"/>
    </row>
    <row r="149" spans="1:1" s="1" customFormat="1" x14ac:dyDescent="0.25">
      <c r="A149" s="165"/>
    </row>
    <row r="150" spans="1:1" s="1" customFormat="1" x14ac:dyDescent="0.25">
      <c r="A150" s="165"/>
    </row>
    <row r="151" spans="1:1" s="1" customFormat="1" x14ac:dyDescent="0.25">
      <c r="A151" s="165"/>
    </row>
    <row r="152" spans="1:1" s="1" customFormat="1" x14ac:dyDescent="0.25">
      <c r="A152" s="165"/>
    </row>
    <row r="153" spans="1:1" s="1" customFormat="1" x14ac:dyDescent="0.25">
      <c r="A153" s="165"/>
    </row>
    <row r="154" spans="1:1" s="1" customFormat="1" x14ac:dyDescent="0.25">
      <c r="A154" s="165"/>
    </row>
    <row r="155" spans="1:1" s="1" customFormat="1" x14ac:dyDescent="0.25">
      <c r="A155" s="165"/>
    </row>
    <row r="156" spans="1:1" s="1" customFormat="1" x14ac:dyDescent="0.25">
      <c r="A156" s="165"/>
    </row>
    <row r="157" spans="1:1" s="1" customFormat="1" x14ac:dyDescent="0.25">
      <c r="A157" s="165"/>
    </row>
    <row r="158" spans="1:1" s="1" customFormat="1" x14ac:dyDescent="0.25">
      <c r="A158" s="165"/>
    </row>
    <row r="159" spans="1:1" s="1" customFormat="1" x14ac:dyDescent="0.25">
      <c r="A159" s="165"/>
    </row>
    <row r="160" spans="1:1" s="1" customFormat="1" x14ac:dyDescent="0.25">
      <c r="A160" s="165"/>
    </row>
    <row r="161" spans="1:1" s="1" customFormat="1" x14ac:dyDescent="0.25">
      <c r="A161" s="165"/>
    </row>
    <row r="162" spans="1:1" s="1" customFormat="1" x14ac:dyDescent="0.25">
      <c r="A162" s="165"/>
    </row>
    <row r="163" spans="1:1" s="1" customFormat="1" x14ac:dyDescent="0.25">
      <c r="A163" s="165"/>
    </row>
    <row r="164" spans="1:1" s="1" customFormat="1" x14ac:dyDescent="0.25">
      <c r="A164" s="165"/>
    </row>
  </sheetData>
  <mergeCells count="19"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  <mergeCell ref="F89:H89"/>
    <mergeCell ref="F90:H90"/>
    <mergeCell ref="B63:C63"/>
    <mergeCell ref="B71:C71"/>
    <mergeCell ref="B75:C75"/>
  </mergeCells>
  <printOptions horizontalCentered="1"/>
  <pageMargins left="0.78740157480314965" right="0.19685039370078741" top="0.55118110236220474" bottom="0.55118110236220474" header="0.31496062992125984" footer="0.19685039370078741"/>
  <pageSetup scale="64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topLeftCell="A20" workbookViewId="0">
      <selection activeCell="B2" sqref="B2:I38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31" t="s">
        <v>38</v>
      </c>
      <c r="E2" s="231"/>
      <c r="F2" s="231"/>
      <c r="G2" s="231"/>
      <c r="H2" s="231"/>
      <c r="I2" s="231"/>
    </row>
    <row r="3" spans="2:9" s="1" customFormat="1" ht="15.75" x14ac:dyDescent="0.25">
      <c r="C3" s="52"/>
      <c r="D3" s="231"/>
      <c r="E3" s="231"/>
      <c r="F3" s="231"/>
      <c r="G3" s="231"/>
      <c r="H3" s="231"/>
      <c r="I3" s="231"/>
    </row>
    <row r="4" spans="2:9" s="1" customFormat="1" x14ac:dyDescent="0.25">
      <c r="C4" s="51"/>
      <c r="D4" s="232" t="s">
        <v>58</v>
      </c>
      <c r="E4" s="232"/>
      <c r="F4" s="232"/>
      <c r="G4" s="232"/>
      <c r="H4" s="232"/>
      <c r="I4" s="232"/>
    </row>
    <row r="5" spans="2:9" s="1" customFormat="1" x14ac:dyDescent="0.25">
      <c r="C5" s="51"/>
      <c r="D5" s="232" t="s">
        <v>63</v>
      </c>
      <c r="E5" s="232"/>
      <c r="F5" s="232"/>
      <c r="G5" s="232"/>
      <c r="H5" s="232"/>
      <c r="I5" s="232"/>
    </row>
    <row r="6" spans="2:9" s="1" customFormat="1" x14ac:dyDescent="0.25">
      <c r="C6" s="51"/>
      <c r="D6" s="232" t="s">
        <v>199</v>
      </c>
      <c r="E6" s="232"/>
      <c r="F6" s="232"/>
      <c r="G6" s="232"/>
      <c r="H6" s="232"/>
      <c r="I6" s="232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20" t="s">
        <v>56</v>
      </c>
      <c r="C10" s="221"/>
      <c r="D10" s="226" t="s">
        <v>55</v>
      </c>
      <c r="E10" s="227"/>
      <c r="F10" s="227"/>
      <c r="G10" s="227"/>
      <c r="H10" s="228"/>
      <c r="I10" s="217" t="s">
        <v>54</v>
      </c>
    </row>
    <row r="11" spans="2:9" ht="30.75" customHeight="1" x14ac:dyDescent="0.25">
      <c r="B11" s="222"/>
      <c r="C11" s="223"/>
      <c r="D11" s="48" t="s">
        <v>53</v>
      </c>
      <c r="E11" s="49" t="s">
        <v>62</v>
      </c>
      <c r="F11" s="48" t="s">
        <v>27</v>
      </c>
      <c r="G11" s="48" t="s">
        <v>26</v>
      </c>
      <c r="H11" s="48" t="s">
        <v>51</v>
      </c>
      <c r="I11" s="218"/>
    </row>
    <row r="12" spans="2:9" ht="15.75" thickBot="1" x14ac:dyDescent="0.3">
      <c r="B12" s="224"/>
      <c r="C12" s="225"/>
      <c r="D12" s="47">
        <v>1</v>
      </c>
      <c r="E12" s="47">
        <v>2</v>
      </c>
      <c r="F12" s="47" t="s">
        <v>50</v>
      </c>
      <c r="G12" s="47">
        <v>4</v>
      </c>
      <c r="H12" s="47">
        <v>5</v>
      </c>
      <c r="I12" s="46" t="s">
        <v>49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29" t="s">
        <v>61</v>
      </c>
      <c r="C14" s="230"/>
      <c r="D14" s="106">
        <v>532979</v>
      </c>
      <c r="E14" s="186">
        <v>363395.16</v>
      </c>
      <c r="F14" s="107">
        <f>+D14+E14</f>
        <v>896374.15999999992</v>
      </c>
      <c r="G14" s="107">
        <v>466609.67</v>
      </c>
      <c r="H14" s="107">
        <v>465383.19</v>
      </c>
      <c r="I14" s="108">
        <f>+F14-G14</f>
        <v>429764.48999999993</v>
      </c>
    </row>
    <row r="15" spans="2:9" x14ac:dyDescent="0.25">
      <c r="B15" s="74"/>
      <c r="C15" s="68"/>
      <c r="D15" s="107"/>
      <c r="E15" s="185"/>
      <c r="F15" s="107"/>
      <c r="G15" s="185"/>
      <c r="H15" s="185"/>
      <c r="I15" s="108"/>
    </row>
    <row r="16" spans="2:9" x14ac:dyDescent="0.25">
      <c r="B16" s="229" t="s">
        <v>60</v>
      </c>
      <c r="C16" s="230"/>
      <c r="D16" s="106">
        <v>0</v>
      </c>
      <c r="E16" s="106">
        <v>2192.4</v>
      </c>
      <c r="F16" s="107">
        <f>+D16+E16</f>
        <v>2192.4</v>
      </c>
      <c r="G16" s="106">
        <v>2192.4</v>
      </c>
      <c r="H16" s="106">
        <v>2192.4</v>
      </c>
      <c r="I16" s="108">
        <f>+F16-G16</f>
        <v>0</v>
      </c>
    </row>
    <row r="17" spans="2:9" x14ac:dyDescent="0.25">
      <c r="B17" s="74"/>
      <c r="C17" s="68"/>
      <c r="D17" s="107"/>
      <c r="E17" s="107"/>
      <c r="F17" s="107"/>
      <c r="G17" s="107"/>
      <c r="H17" s="107"/>
      <c r="I17" s="108"/>
    </row>
    <row r="18" spans="2:9" ht="21" customHeight="1" x14ac:dyDescent="0.25">
      <c r="B18" s="229" t="s">
        <v>59</v>
      </c>
      <c r="C18" s="230"/>
      <c r="D18" s="106">
        <v>0</v>
      </c>
      <c r="E18" s="106">
        <v>0</v>
      </c>
      <c r="F18" s="107">
        <f>+D18+E18</f>
        <v>0</v>
      </c>
      <c r="G18" s="106">
        <v>0</v>
      </c>
      <c r="H18" s="106">
        <v>0</v>
      </c>
      <c r="I18" s="108">
        <f>+F18-G18</f>
        <v>0</v>
      </c>
    </row>
    <row r="19" spans="2:9" ht="21" customHeight="1" x14ac:dyDescent="0.25">
      <c r="B19" s="182"/>
      <c r="C19" s="183"/>
      <c r="D19" s="106"/>
      <c r="E19" s="106"/>
      <c r="F19" s="107"/>
      <c r="G19" s="106"/>
      <c r="H19" s="106"/>
      <c r="I19" s="108"/>
    </row>
    <row r="20" spans="2:9" ht="21" customHeight="1" x14ac:dyDescent="0.25">
      <c r="B20" s="229" t="s">
        <v>101</v>
      </c>
      <c r="C20" s="230"/>
      <c r="D20" s="106">
        <v>0</v>
      </c>
      <c r="E20" s="106">
        <v>0</v>
      </c>
      <c r="F20" s="107">
        <f>+D20+E20</f>
        <v>0</v>
      </c>
      <c r="G20" s="106">
        <v>0</v>
      </c>
      <c r="H20" s="106">
        <v>0</v>
      </c>
      <c r="I20" s="108">
        <f>+F20-G20</f>
        <v>0</v>
      </c>
    </row>
    <row r="21" spans="2:9" ht="21" customHeight="1" x14ac:dyDescent="0.25">
      <c r="B21" s="182"/>
      <c r="C21" s="183"/>
      <c r="D21" s="106"/>
      <c r="E21" s="106"/>
      <c r="F21" s="107"/>
      <c r="G21" s="106"/>
      <c r="H21" s="106"/>
      <c r="I21" s="108"/>
    </row>
    <row r="22" spans="2:9" ht="21" customHeight="1" x14ac:dyDescent="0.25">
      <c r="B22" s="229" t="s">
        <v>74</v>
      </c>
      <c r="C22" s="230"/>
      <c r="D22" s="106">
        <v>0</v>
      </c>
      <c r="E22" s="106">
        <v>0</v>
      </c>
      <c r="F22" s="107">
        <f>+D22+E22</f>
        <v>0</v>
      </c>
      <c r="G22" s="106">
        <v>0</v>
      </c>
      <c r="H22" s="106">
        <v>0</v>
      </c>
      <c r="I22" s="108">
        <f>+F22-G22</f>
        <v>0</v>
      </c>
    </row>
    <row r="23" spans="2:9" x14ac:dyDescent="0.25">
      <c r="B23" s="75"/>
      <c r="C23" s="76"/>
      <c r="D23" s="109"/>
      <c r="E23" s="109"/>
      <c r="F23" s="109"/>
      <c r="G23" s="109"/>
      <c r="H23" s="109"/>
      <c r="I23" s="110"/>
    </row>
    <row r="24" spans="2:9" ht="21" customHeight="1" thickBot="1" x14ac:dyDescent="0.3">
      <c r="B24" s="77"/>
      <c r="C24" s="78" t="s">
        <v>39</v>
      </c>
      <c r="D24" s="111">
        <f>SUM(D14+D16+D18+D20+D22)</f>
        <v>532979</v>
      </c>
      <c r="E24" s="111">
        <f t="shared" ref="E24:H24" si="0">SUM(E14+E16+E18+E20+E22)</f>
        <v>365587.56</v>
      </c>
      <c r="F24" s="111">
        <f t="shared" si="0"/>
        <v>898566.55999999994</v>
      </c>
      <c r="G24" s="111">
        <f t="shared" si="0"/>
        <v>468802.07</v>
      </c>
      <c r="H24" s="111">
        <f t="shared" si="0"/>
        <v>467575.59</v>
      </c>
      <c r="I24" s="112">
        <f>SUM(I14+I16+I18+I20+I22)</f>
        <v>429764.48999999993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3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/>
    <row r="37" spans="4:8" s="1" customFormat="1" x14ac:dyDescent="0.25">
      <c r="D37" s="189" t="s">
        <v>168</v>
      </c>
      <c r="E37" s="189"/>
      <c r="F37" s="2"/>
      <c r="G37" s="189" t="s">
        <v>1</v>
      </c>
      <c r="H37" s="189"/>
    </row>
    <row r="38" spans="4:8" s="1" customFormat="1" x14ac:dyDescent="0.25">
      <c r="D38" s="190" t="s">
        <v>169</v>
      </c>
      <c r="E38" s="190"/>
      <c r="F38" s="2"/>
      <c r="G38" s="190" t="s">
        <v>0</v>
      </c>
      <c r="H38" s="190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B10:C12"/>
    <mergeCell ref="D10:H10"/>
    <mergeCell ref="I10:I11"/>
    <mergeCell ref="D2:I2"/>
    <mergeCell ref="D3:I3"/>
    <mergeCell ref="D4:I4"/>
    <mergeCell ref="D5:I5"/>
    <mergeCell ref="D6:I6"/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topLeftCell="A62" workbookViewId="0">
      <selection activeCell="B2" sqref="B2:I77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212" t="s">
        <v>38</v>
      </c>
      <c r="C2" s="212"/>
      <c r="D2" s="212"/>
      <c r="E2" s="212"/>
      <c r="F2" s="212"/>
      <c r="G2" s="212"/>
      <c r="H2" s="212"/>
      <c r="I2" s="212"/>
    </row>
    <row r="3" spans="1:11" s="1" customFormat="1" x14ac:dyDescent="0.25">
      <c r="B3" s="219"/>
      <c r="C3" s="219"/>
      <c r="D3" s="219"/>
      <c r="E3" s="219"/>
      <c r="F3" s="219"/>
      <c r="G3" s="219"/>
      <c r="H3" s="219"/>
      <c r="I3" s="219"/>
    </row>
    <row r="4" spans="1:11" s="1" customFormat="1" x14ac:dyDescent="0.25">
      <c r="B4" s="219" t="s">
        <v>58</v>
      </c>
      <c r="C4" s="219"/>
      <c r="D4" s="219"/>
      <c r="E4" s="219"/>
      <c r="F4" s="219"/>
      <c r="G4" s="219"/>
      <c r="H4" s="219"/>
      <c r="I4" s="219"/>
    </row>
    <row r="5" spans="1:11" s="1" customFormat="1" x14ac:dyDescent="0.25">
      <c r="B5" s="219" t="s">
        <v>57</v>
      </c>
      <c r="C5" s="219"/>
      <c r="D5" s="219"/>
      <c r="E5" s="219"/>
      <c r="F5" s="219"/>
      <c r="G5" s="219"/>
      <c r="H5" s="219"/>
      <c r="I5" s="219"/>
    </row>
    <row r="6" spans="1:11" s="1" customFormat="1" ht="15.75" x14ac:dyDescent="0.25">
      <c r="B6" s="219" t="s">
        <v>199</v>
      </c>
      <c r="C6" s="219"/>
      <c r="D6" s="219"/>
      <c r="E6" s="219"/>
      <c r="F6" s="219"/>
      <c r="G6" s="219"/>
      <c r="H6" s="219"/>
      <c r="I6" s="219"/>
      <c r="J6" s="180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199" t="s">
        <v>56</v>
      </c>
      <c r="C8" s="234"/>
      <c r="D8" s="237" t="s">
        <v>55</v>
      </c>
      <c r="E8" s="238"/>
      <c r="F8" s="238"/>
      <c r="G8" s="238"/>
      <c r="H8" s="239"/>
      <c r="I8" s="213" t="s">
        <v>54</v>
      </c>
    </row>
    <row r="9" spans="1:11" s="41" customFormat="1" ht="33" customHeight="1" x14ac:dyDescent="0.25">
      <c r="A9" s="42"/>
      <c r="B9" s="201"/>
      <c r="C9" s="235"/>
      <c r="D9" s="14" t="s">
        <v>53</v>
      </c>
      <c r="E9" s="15" t="s">
        <v>52</v>
      </c>
      <c r="F9" s="14" t="s">
        <v>27</v>
      </c>
      <c r="G9" s="14" t="s">
        <v>26</v>
      </c>
      <c r="H9" s="14" t="s">
        <v>51</v>
      </c>
      <c r="I9" s="214"/>
    </row>
    <row r="10" spans="1:11" ht="15.75" thickBot="1" x14ac:dyDescent="0.3">
      <c r="B10" s="203"/>
      <c r="C10" s="236"/>
      <c r="D10" s="40">
        <v>1</v>
      </c>
      <c r="E10" s="40">
        <v>2</v>
      </c>
      <c r="F10" s="40" t="s">
        <v>50</v>
      </c>
      <c r="G10" s="40">
        <v>4</v>
      </c>
      <c r="H10" s="40">
        <v>5</v>
      </c>
      <c r="I10" s="39" t="s">
        <v>49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40" t="s">
        <v>48</v>
      </c>
      <c r="C12" s="241"/>
      <c r="D12" s="89">
        <v>532979</v>
      </c>
      <c r="E12" s="89">
        <f>+'2.2 A.E. TIPO GASTO'!E24</f>
        <v>365587.56</v>
      </c>
      <c r="F12" s="90">
        <f t="shared" ref="F12:F20" si="0">D12+E12</f>
        <v>898566.56</v>
      </c>
      <c r="G12" s="89">
        <f>+'2.2 A.E. TIPO GASTO'!G24</f>
        <v>468802.07</v>
      </c>
      <c r="H12" s="89">
        <f>+'2.2 A.E. TIPO GASTO'!H24</f>
        <v>467575.59</v>
      </c>
      <c r="I12" s="91">
        <f t="shared" ref="I12:I20" si="1">F12-G12</f>
        <v>429764.49000000005</v>
      </c>
      <c r="K12" s="171"/>
    </row>
    <row r="13" spans="1:11" x14ac:dyDescent="0.25">
      <c r="B13" s="34"/>
      <c r="C13" s="33" t="s">
        <v>47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46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45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44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43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42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41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40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39</v>
      </c>
      <c r="D22" s="92">
        <f t="shared" ref="D22:I22" si="2">SUM(D12:D20)</f>
        <v>532979</v>
      </c>
      <c r="E22" s="92">
        <f t="shared" si="2"/>
        <v>365587.56</v>
      </c>
      <c r="F22" s="92">
        <f t="shared" si="2"/>
        <v>898566.56</v>
      </c>
      <c r="G22" s="92">
        <f t="shared" si="2"/>
        <v>468802.07</v>
      </c>
      <c r="H22" s="92">
        <f t="shared" si="2"/>
        <v>467575.59</v>
      </c>
      <c r="I22" s="93">
        <f t="shared" si="2"/>
        <v>429764.49000000005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212" t="s">
        <v>38</v>
      </c>
      <c r="C25" s="212"/>
      <c r="D25" s="212"/>
      <c r="E25" s="212"/>
      <c r="F25" s="212"/>
      <c r="G25" s="212"/>
      <c r="H25" s="212"/>
      <c r="I25" s="212"/>
    </row>
    <row r="26" spans="2:10" s="1" customFormat="1" x14ac:dyDescent="0.25">
      <c r="B26" s="233" t="s">
        <v>183</v>
      </c>
      <c r="C26" s="233"/>
      <c r="D26" s="233"/>
      <c r="E26" s="233"/>
      <c r="F26" s="233"/>
      <c r="G26" s="233"/>
      <c r="H26" s="233"/>
      <c r="I26" s="233"/>
      <c r="J26" s="177"/>
    </row>
    <row r="27" spans="2:10" s="1" customFormat="1" x14ac:dyDescent="0.25">
      <c r="B27" s="233" t="s">
        <v>58</v>
      </c>
      <c r="C27" s="233"/>
      <c r="D27" s="233"/>
      <c r="E27" s="233"/>
      <c r="F27" s="233"/>
      <c r="G27" s="233"/>
      <c r="H27" s="233"/>
      <c r="I27" s="233"/>
      <c r="J27" s="177"/>
    </row>
    <row r="28" spans="2:10" s="1" customFormat="1" x14ac:dyDescent="0.25">
      <c r="B28" s="233" t="s">
        <v>57</v>
      </c>
      <c r="C28" s="233"/>
      <c r="D28" s="233"/>
      <c r="E28" s="233"/>
      <c r="F28" s="233"/>
      <c r="G28" s="233"/>
      <c r="H28" s="233"/>
      <c r="I28" s="233"/>
      <c r="J28" s="177"/>
    </row>
    <row r="29" spans="2:10" s="1" customFormat="1" x14ac:dyDescent="0.25">
      <c r="B29" s="233" t="str">
        <f>+B6</f>
        <v>Del 01 de Enero al 30 de Junio de 2020</v>
      </c>
      <c r="C29" s="233"/>
      <c r="D29" s="233"/>
      <c r="E29" s="233"/>
      <c r="F29" s="233"/>
      <c r="G29" s="233"/>
      <c r="H29" s="233"/>
      <c r="I29" s="233"/>
      <c r="J29" s="181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199" t="s">
        <v>56</v>
      </c>
      <c r="C31" s="234"/>
      <c r="D31" s="237" t="s">
        <v>55</v>
      </c>
      <c r="E31" s="238"/>
      <c r="F31" s="238"/>
      <c r="G31" s="238"/>
      <c r="H31" s="239"/>
      <c r="I31" s="213" t="s">
        <v>54</v>
      </c>
      <c r="J31"/>
    </row>
    <row r="32" spans="2:10" s="1" customFormat="1" ht="24" x14ac:dyDescent="0.25">
      <c r="B32" s="201"/>
      <c r="C32" s="235"/>
      <c r="D32" s="14" t="s">
        <v>53</v>
      </c>
      <c r="E32" s="15" t="s">
        <v>52</v>
      </c>
      <c r="F32" s="14" t="s">
        <v>27</v>
      </c>
      <c r="G32" s="14" t="s">
        <v>26</v>
      </c>
      <c r="H32" s="14" t="s">
        <v>51</v>
      </c>
      <c r="I32" s="214"/>
      <c r="J32" s="41"/>
    </row>
    <row r="33" spans="2:10" s="1" customFormat="1" ht="15.75" thickBot="1" x14ac:dyDescent="0.3">
      <c r="B33" s="203"/>
      <c r="C33" s="236"/>
      <c r="D33" s="40">
        <v>1</v>
      </c>
      <c r="E33" s="40">
        <v>2</v>
      </c>
      <c r="F33" s="40" t="s">
        <v>50</v>
      </c>
      <c r="G33" s="40">
        <v>4</v>
      </c>
      <c r="H33" s="40">
        <v>5</v>
      </c>
      <c r="I33" s="39" t="s">
        <v>49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8"/>
      <c r="C35" s="179" t="s">
        <v>36</v>
      </c>
      <c r="D35" s="89">
        <v>0</v>
      </c>
      <c r="E35" s="89">
        <v>0</v>
      </c>
      <c r="F35" s="90">
        <v>0</v>
      </c>
      <c r="G35" s="89">
        <v>0</v>
      </c>
      <c r="H35" s="89">
        <v>0</v>
      </c>
      <c r="I35" s="91">
        <v>0</v>
      </c>
      <c r="J35"/>
    </row>
    <row r="36" spans="2:10" s="1" customFormat="1" ht="6" customHeight="1" x14ac:dyDescent="0.25">
      <c r="B36" s="178"/>
      <c r="C36" s="179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8"/>
      <c r="C37" s="179" t="s">
        <v>184</v>
      </c>
      <c r="D37" s="89">
        <v>0</v>
      </c>
      <c r="E37" s="89">
        <v>0</v>
      </c>
      <c r="F37" s="90">
        <v>0</v>
      </c>
      <c r="G37" s="89">
        <v>0</v>
      </c>
      <c r="H37" s="89">
        <v>0</v>
      </c>
      <c r="I37" s="91">
        <v>0</v>
      </c>
      <c r="J37"/>
    </row>
    <row r="38" spans="2:10" s="1" customFormat="1" ht="6" customHeight="1" x14ac:dyDescent="0.25">
      <c r="B38" s="178"/>
      <c r="C38" s="179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8"/>
      <c r="C39" s="179" t="s">
        <v>185</v>
      </c>
      <c r="D39" s="89">
        <v>0</v>
      </c>
      <c r="E39" s="89">
        <v>0</v>
      </c>
      <c r="F39" s="90">
        <v>0</v>
      </c>
      <c r="G39" s="89">
        <v>0</v>
      </c>
      <c r="H39" s="89">
        <v>0</v>
      </c>
      <c r="I39" s="91">
        <v>0</v>
      </c>
      <c r="J39"/>
    </row>
    <row r="40" spans="2:10" s="1" customFormat="1" ht="6" customHeight="1" x14ac:dyDescent="0.25">
      <c r="B40" s="178"/>
      <c r="C40" s="179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8"/>
      <c r="C41" s="179" t="s">
        <v>186</v>
      </c>
      <c r="D41" s="89">
        <v>0</v>
      </c>
      <c r="E41" s="89">
        <v>0</v>
      </c>
      <c r="F41" s="90">
        <v>0</v>
      </c>
      <c r="G41" s="89">
        <v>0</v>
      </c>
      <c r="H41" s="89">
        <v>0</v>
      </c>
      <c r="I41" s="91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39</v>
      </c>
      <c r="D43" s="92">
        <f t="shared" ref="D43:I43" si="3">SUM(D35:D41)</f>
        <v>0</v>
      </c>
      <c r="E43" s="92">
        <f t="shared" si="3"/>
        <v>0</v>
      </c>
      <c r="F43" s="92">
        <f t="shared" si="3"/>
        <v>0</v>
      </c>
      <c r="G43" s="92">
        <f t="shared" si="3"/>
        <v>0</v>
      </c>
      <c r="H43" s="92">
        <f t="shared" si="3"/>
        <v>0</v>
      </c>
      <c r="I43" s="93">
        <f t="shared" si="3"/>
        <v>0</v>
      </c>
      <c r="J43"/>
    </row>
    <row r="44" spans="2:10" s="1" customFormat="1" x14ac:dyDescent="0.25"/>
    <row r="45" spans="2:10" s="1" customFormat="1" ht="15.75" x14ac:dyDescent="0.25">
      <c r="B45" s="176" t="s">
        <v>182</v>
      </c>
    </row>
    <row r="46" spans="2:10" s="1" customFormat="1" ht="15.75" x14ac:dyDescent="0.25">
      <c r="B46" s="176"/>
    </row>
    <row r="47" spans="2:10" s="1" customFormat="1" x14ac:dyDescent="0.25"/>
    <row r="48" spans="2:10" s="1" customFormat="1" ht="15.75" x14ac:dyDescent="0.25">
      <c r="B48" s="212" t="s">
        <v>38</v>
      </c>
      <c r="C48" s="212"/>
      <c r="D48" s="212"/>
      <c r="E48" s="212"/>
      <c r="F48" s="212"/>
      <c r="G48" s="212"/>
      <c r="H48" s="212"/>
      <c r="I48" s="212"/>
    </row>
    <row r="49" spans="1:11" s="1" customFormat="1" x14ac:dyDescent="0.25">
      <c r="B49" s="233" t="s">
        <v>187</v>
      </c>
      <c r="C49" s="233"/>
      <c r="D49" s="233"/>
      <c r="E49" s="233"/>
      <c r="F49" s="233"/>
      <c r="G49" s="233"/>
      <c r="H49" s="233"/>
      <c r="I49" s="233"/>
      <c r="J49" s="177"/>
    </row>
    <row r="50" spans="1:11" s="1" customFormat="1" x14ac:dyDescent="0.25">
      <c r="B50" s="233" t="s">
        <v>58</v>
      </c>
      <c r="C50" s="233"/>
      <c r="D50" s="233"/>
      <c r="E50" s="233"/>
      <c r="F50" s="233"/>
      <c r="G50" s="233"/>
      <c r="H50" s="233"/>
      <c r="I50" s="233"/>
      <c r="J50" s="177"/>
    </row>
    <row r="51" spans="1:11" s="1" customFormat="1" x14ac:dyDescent="0.25">
      <c r="B51" s="233" t="s">
        <v>57</v>
      </c>
      <c r="C51" s="233"/>
      <c r="D51" s="233"/>
      <c r="E51" s="233"/>
      <c r="F51" s="233"/>
      <c r="G51" s="233"/>
      <c r="H51" s="233"/>
      <c r="I51" s="233"/>
      <c r="J51" s="177"/>
    </row>
    <row r="52" spans="1:11" s="1" customFormat="1" x14ac:dyDescent="0.25">
      <c r="B52" s="233" t="str">
        <f>+B6</f>
        <v>Del 01 de Enero al 30 de Junio de 2020</v>
      </c>
      <c r="C52" s="233"/>
      <c r="D52" s="233"/>
      <c r="E52" s="233"/>
      <c r="F52" s="233"/>
      <c r="G52" s="233"/>
      <c r="H52" s="233"/>
      <c r="I52" s="233"/>
      <c r="J52" s="181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199" t="s">
        <v>56</v>
      </c>
      <c r="C54" s="234"/>
      <c r="D54" s="237" t="s">
        <v>55</v>
      </c>
      <c r="E54" s="238"/>
      <c r="F54" s="238"/>
      <c r="G54" s="238"/>
      <c r="H54" s="239"/>
      <c r="I54" s="213" t="s">
        <v>54</v>
      </c>
    </row>
    <row r="55" spans="1:11" s="41" customFormat="1" ht="33" customHeight="1" x14ac:dyDescent="0.25">
      <c r="A55" s="42"/>
      <c r="B55" s="201"/>
      <c r="C55" s="235"/>
      <c r="D55" s="14" t="s">
        <v>53</v>
      </c>
      <c r="E55" s="15" t="s">
        <v>52</v>
      </c>
      <c r="F55" s="14" t="s">
        <v>27</v>
      </c>
      <c r="G55" s="14" t="s">
        <v>26</v>
      </c>
      <c r="H55" s="14" t="s">
        <v>51</v>
      </c>
      <c r="I55" s="214"/>
    </row>
    <row r="56" spans="1:11" ht="15.75" thickBot="1" x14ac:dyDescent="0.3">
      <c r="B56" s="203"/>
      <c r="C56" s="236"/>
      <c r="D56" s="40">
        <v>1</v>
      </c>
      <c r="E56" s="40">
        <v>2</v>
      </c>
      <c r="F56" s="40" t="s">
        <v>50</v>
      </c>
      <c r="G56" s="40">
        <v>4</v>
      </c>
      <c r="H56" s="40">
        <v>5</v>
      </c>
      <c r="I56" s="39" t="s">
        <v>49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42" t="s">
        <v>188</v>
      </c>
      <c r="C58" s="243"/>
      <c r="D58" s="89">
        <v>0</v>
      </c>
      <c r="E58" s="89">
        <v>0</v>
      </c>
      <c r="F58" s="90">
        <v>0</v>
      </c>
      <c r="G58" s="89">
        <v>0</v>
      </c>
      <c r="H58" s="89">
        <v>0</v>
      </c>
      <c r="I58" s="91">
        <f t="shared" ref="I58" si="4">F58-G58</f>
        <v>0</v>
      </c>
      <c r="K58" s="164"/>
    </row>
    <row r="59" spans="1:11" s="41" customFormat="1" ht="32.25" customHeight="1" x14ac:dyDescent="0.25">
      <c r="A59" s="42"/>
      <c r="B59" s="242" t="s">
        <v>189</v>
      </c>
      <c r="C59" s="243"/>
      <c r="D59" s="89">
        <v>0</v>
      </c>
      <c r="E59" s="89">
        <v>0</v>
      </c>
      <c r="F59" s="90">
        <v>0</v>
      </c>
      <c r="G59" s="89">
        <v>0</v>
      </c>
      <c r="H59" s="89">
        <v>0</v>
      </c>
      <c r="I59" s="91">
        <f t="shared" ref="I59:I64" si="5">F59-G59</f>
        <v>0</v>
      </c>
    </row>
    <row r="60" spans="1:11" s="41" customFormat="1" ht="32.25" customHeight="1" x14ac:dyDescent="0.25">
      <c r="A60" s="42"/>
      <c r="B60" s="242" t="s">
        <v>190</v>
      </c>
      <c r="C60" s="243"/>
      <c r="D60" s="89">
        <v>0</v>
      </c>
      <c r="E60" s="89">
        <v>0</v>
      </c>
      <c r="F60" s="90">
        <v>0</v>
      </c>
      <c r="G60" s="89">
        <v>0</v>
      </c>
      <c r="H60" s="89">
        <v>0</v>
      </c>
      <c r="I60" s="91">
        <f t="shared" si="5"/>
        <v>0</v>
      </c>
    </row>
    <row r="61" spans="1:11" s="41" customFormat="1" ht="32.25" customHeight="1" x14ac:dyDescent="0.25">
      <c r="A61" s="42"/>
      <c r="B61" s="242" t="s">
        <v>191</v>
      </c>
      <c r="C61" s="243"/>
      <c r="D61" s="89">
        <v>0</v>
      </c>
      <c r="E61" s="89">
        <v>0</v>
      </c>
      <c r="F61" s="90">
        <v>0</v>
      </c>
      <c r="G61" s="89">
        <v>0</v>
      </c>
      <c r="H61" s="89">
        <v>0</v>
      </c>
      <c r="I61" s="91">
        <f t="shared" si="5"/>
        <v>0</v>
      </c>
    </row>
    <row r="62" spans="1:11" s="41" customFormat="1" ht="32.25" customHeight="1" x14ac:dyDescent="0.25">
      <c r="A62" s="42"/>
      <c r="B62" s="242" t="s">
        <v>192</v>
      </c>
      <c r="C62" s="243"/>
      <c r="D62" s="89">
        <v>0</v>
      </c>
      <c r="E62" s="89">
        <v>0</v>
      </c>
      <c r="F62" s="90">
        <v>0</v>
      </c>
      <c r="G62" s="89">
        <v>0</v>
      </c>
      <c r="H62" s="89">
        <v>0</v>
      </c>
      <c r="I62" s="91">
        <f t="shared" si="5"/>
        <v>0</v>
      </c>
    </row>
    <row r="63" spans="1:11" s="41" customFormat="1" ht="32.25" customHeight="1" x14ac:dyDescent="0.25">
      <c r="A63" s="42"/>
      <c r="B63" s="242" t="s">
        <v>193</v>
      </c>
      <c r="C63" s="243"/>
      <c r="D63" s="89">
        <v>0</v>
      </c>
      <c r="E63" s="89">
        <v>0</v>
      </c>
      <c r="F63" s="90">
        <v>0</v>
      </c>
      <c r="G63" s="89">
        <v>0</v>
      </c>
      <c r="H63" s="89">
        <v>0</v>
      </c>
      <c r="I63" s="91">
        <f t="shared" si="5"/>
        <v>0</v>
      </c>
    </row>
    <row r="64" spans="1:11" s="41" customFormat="1" ht="32.25" customHeight="1" x14ac:dyDescent="0.25">
      <c r="A64" s="42"/>
      <c r="B64" s="242" t="s">
        <v>194</v>
      </c>
      <c r="C64" s="243"/>
      <c r="D64" s="89">
        <v>0</v>
      </c>
      <c r="E64" s="89">
        <v>0</v>
      </c>
      <c r="F64" s="90">
        <v>0</v>
      </c>
      <c r="G64" s="89">
        <v>0</v>
      </c>
      <c r="H64" s="89">
        <v>0</v>
      </c>
      <c r="I64" s="91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39</v>
      </c>
      <c r="D66" s="92">
        <f t="shared" ref="D66:I66" si="6">SUM(D58:D64)</f>
        <v>0</v>
      </c>
      <c r="E66" s="92">
        <f t="shared" si="6"/>
        <v>0</v>
      </c>
      <c r="F66" s="92">
        <f t="shared" si="6"/>
        <v>0</v>
      </c>
      <c r="G66" s="92">
        <f t="shared" si="6"/>
        <v>0</v>
      </c>
      <c r="H66" s="92">
        <f t="shared" si="6"/>
        <v>0</v>
      </c>
      <c r="I66" s="93">
        <f t="shared" si="6"/>
        <v>0</v>
      </c>
    </row>
    <row r="67" spans="2:9" s="1" customFormat="1" x14ac:dyDescent="0.25"/>
    <row r="68" spans="2:9" s="1" customFormat="1" ht="15.75" x14ac:dyDescent="0.25">
      <c r="B68" s="176" t="s">
        <v>182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/>
    <row r="76" spans="2:9" s="1" customFormat="1" x14ac:dyDescent="0.25">
      <c r="D76" s="189" t="s">
        <v>168</v>
      </c>
      <c r="E76" s="189"/>
      <c r="F76" s="2"/>
      <c r="G76" s="189" t="s">
        <v>1</v>
      </c>
      <c r="H76" s="189"/>
    </row>
    <row r="77" spans="2:9" s="1" customFormat="1" x14ac:dyDescent="0.25">
      <c r="D77" s="190" t="s">
        <v>169</v>
      </c>
      <c r="E77" s="190"/>
      <c r="F77" s="2"/>
      <c r="G77" s="190" t="s">
        <v>0</v>
      </c>
      <c r="H77" s="190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D76:E76"/>
    <mergeCell ref="G76:H76"/>
    <mergeCell ref="D77:E77"/>
    <mergeCell ref="G77:H77"/>
    <mergeCell ref="B64:C64"/>
    <mergeCell ref="B59:C59"/>
    <mergeCell ref="B60:C60"/>
    <mergeCell ref="B61:C61"/>
    <mergeCell ref="B62:C62"/>
    <mergeCell ref="B63:C63"/>
    <mergeCell ref="B54:C56"/>
    <mergeCell ref="D54:H54"/>
    <mergeCell ref="I54:I55"/>
    <mergeCell ref="B58:C58"/>
    <mergeCell ref="B52:I52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28:I28"/>
    <mergeCell ref="B31:C33"/>
    <mergeCell ref="D31:H31"/>
    <mergeCell ref="I31:I32"/>
    <mergeCell ref="B29:I29"/>
  </mergeCells>
  <printOptions horizontalCentered="1"/>
  <pageMargins left="0.51181102362204722" right="0.51181102362204722" top="0.74803149606299213" bottom="0.74803149606299213" header="0.31496062992125984" footer="0.31496062992125984"/>
  <pageSetup scale="54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abSelected="1" topLeftCell="B1" workbookViewId="0">
      <selection activeCell="H48" sqref="H48"/>
    </sheetView>
  </sheetViews>
  <sheetFormatPr baseColWidth="10" defaultRowHeight="15" x14ac:dyDescent="0.25"/>
  <cols>
    <col min="1" max="1" width="2.7109375" style="60" customWidth="1"/>
    <col min="2" max="2" width="17.85546875" style="59" customWidth="1"/>
    <col min="3" max="3" width="59.7109375" style="59" customWidth="1"/>
    <col min="4" max="9" width="17.85546875" style="59" customWidth="1"/>
  </cols>
  <sheetData>
    <row r="1" spans="1:9" s="1" customFormat="1" x14ac:dyDescent="0.25">
      <c r="A1" s="60"/>
      <c r="B1" s="60"/>
      <c r="C1" s="60"/>
      <c r="D1" s="60"/>
      <c r="E1" s="60"/>
      <c r="F1" s="60"/>
      <c r="G1" s="60"/>
      <c r="H1" s="60"/>
      <c r="I1" s="60"/>
    </row>
    <row r="2" spans="1:9" ht="15.75" x14ac:dyDescent="0.25">
      <c r="B2" s="231" t="s">
        <v>38</v>
      </c>
      <c r="C2" s="231"/>
      <c r="D2" s="231"/>
      <c r="E2" s="231"/>
      <c r="F2" s="231"/>
      <c r="G2" s="231"/>
      <c r="H2" s="231"/>
      <c r="I2" s="231"/>
    </row>
    <row r="3" spans="1:9" x14ac:dyDescent="0.25">
      <c r="B3" s="232"/>
      <c r="C3" s="232"/>
      <c r="D3" s="232"/>
      <c r="E3" s="232"/>
      <c r="F3" s="232"/>
      <c r="G3" s="232"/>
      <c r="H3" s="232"/>
      <c r="I3" s="232"/>
    </row>
    <row r="4" spans="1:9" x14ac:dyDescent="0.25">
      <c r="B4" s="232" t="s">
        <v>58</v>
      </c>
      <c r="C4" s="232"/>
      <c r="D4" s="232"/>
      <c r="E4" s="232"/>
      <c r="F4" s="232"/>
      <c r="G4" s="232"/>
      <c r="H4" s="232"/>
      <c r="I4" s="232"/>
    </row>
    <row r="5" spans="1:9" x14ac:dyDescent="0.25">
      <c r="B5" s="232" t="s">
        <v>167</v>
      </c>
      <c r="C5" s="232"/>
      <c r="D5" s="232"/>
      <c r="E5" s="232"/>
      <c r="F5" s="232"/>
      <c r="G5" s="232"/>
      <c r="H5" s="232"/>
      <c r="I5" s="232"/>
    </row>
    <row r="6" spans="1:9" x14ac:dyDescent="0.25">
      <c r="B6" s="232" t="s">
        <v>199</v>
      </c>
      <c r="C6" s="232"/>
      <c r="D6" s="232"/>
      <c r="E6" s="232"/>
      <c r="F6" s="232"/>
      <c r="G6" s="232"/>
      <c r="H6" s="232"/>
      <c r="I6" s="232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20" t="s">
        <v>56</v>
      </c>
      <c r="C8" s="221"/>
      <c r="D8" s="226" t="s">
        <v>55</v>
      </c>
      <c r="E8" s="227"/>
      <c r="F8" s="227"/>
      <c r="G8" s="227"/>
      <c r="H8" s="228"/>
      <c r="I8" s="217" t="s">
        <v>54</v>
      </c>
    </row>
    <row r="9" spans="1:9" ht="24" x14ac:dyDescent="0.25">
      <c r="B9" s="222"/>
      <c r="C9" s="223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8"/>
    </row>
    <row r="10" spans="1:9" ht="15.75" thickBot="1" x14ac:dyDescent="0.3">
      <c r="B10" s="224"/>
      <c r="C10" s="225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160"/>
      <c r="C11" s="161"/>
      <c r="D11" s="162"/>
      <c r="E11" s="162"/>
      <c r="F11" s="162"/>
      <c r="G11" s="162"/>
      <c r="H11" s="162"/>
      <c r="I11" s="163"/>
    </row>
    <row r="12" spans="1:9" x14ac:dyDescent="0.25">
      <c r="B12" s="246" t="s">
        <v>166</v>
      </c>
      <c r="C12" s="247"/>
      <c r="D12" s="123">
        <f t="shared" ref="D12:I12" si="0">SUM(D13:D20)</f>
        <v>0</v>
      </c>
      <c r="E12" s="123">
        <f t="shared" si="0"/>
        <v>13000</v>
      </c>
      <c r="F12" s="123">
        <f t="shared" si="0"/>
        <v>13000</v>
      </c>
      <c r="G12" s="123">
        <f t="shared" si="0"/>
        <v>8073.14</v>
      </c>
      <c r="H12" s="123">
        <f t="shared" si="0"/>
        <v>8073.14</v>
      </c>
      <c r="I12" s="124">
        <f t="shared" si="0"/>
        <v>4926.8599999999997</v>
      </c>
    </row>
    <row r="13" spans="1:9" x14ac:dyDescent="0.25">
      <c r="B13" s="244" t="s">
        <v>165</v>
      </c>
      <c r="C13" s="245"/>
      <c r="D13" s="125">
        <v>0</v>
      </c>
      <c r="E13" s="125">
        <v>0</v>
      </c>
      <c r="F13" s="126">
        <f t="shared" ref="F13:F20" si="1">D13+E13</f>
        <v>0</v>
      </c>
      <c r="G13" s="125">
        <v>0</v>
      </c>
      <c r="H13" s="125">
        <v>0</v>
      </c>
      <c r="I13" s="127">
        <f t="shared" ref="I13:I20" si="2">F13-G13</f>
        <v>0</v>
      </c>
    </row>
    <row r="14" spans="1:9" x14ac:dyDescent="0.25">
      <c r="B14" s="244" t="s">
        <v>164</v>
      </c>
      <c r="C14" s="245"/>
      <c r="D14" s="125">
        <v>0</v>
      </c>
      <c r="E14" s="125">
        <v>0</v>
      </c>
      <c r="F14" s="126">
        <f t="shared" si="1"/>
        <v>0</v>
      </c>
      <c r="G14" s="125">
        <v>0</v>
      </c>
      <c r="H14" s="125">
        <v>0</v>
      </c>
      <c r="I14" s="127">
        <f t="shared" si="2"/>
        <v>0</v>
      </c>
    </row>
    <row r="15" spans="1:9" x14ac:dyDescent="0.25">
      <c r="B15" s="244" t="s">
        <v>163</v>
      </c>
      <c r="C15" s="245"/>
      <c r="D15" s="125">
        <v>0</v>
      </c>
      <c r="E15" s="125">
        <v>13000</v>
      </c>
      <c r="F15" s="126">
        <f t="shared" si="1"/>
        <v>13000</v>
      </c>
      <c r="G15" s="125">
        <v>8073.14</v>
      </c>
      <c r="H15" s="125">
        <v>8073.14</v>
      </c>
      <c r="I15" s="127">
        <f t="shared" si="2"/>
        <v>4926.8599999999997</v>
      </c>
    </row>
    <row r="16" spans="1:9" x14ac:dyDescent="0.25">
      <c r="B16" s="244" t="s">
        <v>162</v>
      </c>
      <c r="C16" s="245"/>
      <c r="D16" s="125">
        <v>0</v>
      </c>
      <c r="E16" s="125">
        <v>0</v>
      </c>
      <c r="F16" s="126">
        <f t="shared" si="1"/>
        <v>0</v>
      </c>
      <c r="G16" s="125">
        <v>0</v>
      </c>
      <c r="H16" s="125">
        <v>0</v>
      </c>
      <c r="I16" s="127">
        <f t="shared" si="2"/>
        <v>0</v>
      </c>
    </row>
    <row r="17" spans="2:9" x14ac:dyDescent="0.25">
      <c r="B17" s="244" t="s">
        <v>161</v>
      </c>
      <c r="C17" s="245"/>
      <c r="D17" s="125">
        <v>0</v>
      </c>
      <c r="E17" s="125">
        <v>0</v>
      </c>
      <c r="F17" s="126">
        <f t="shared" si="1"/>
        <v>0</v>
      </c>
      <c r="G17" s="125">
        <v>0</v>
      </c>
      <c r="H17" s="125">
        <v>0</v>
      </c>
      <c r="I17" s="127">
        <f t="shared" si="2"/>
        <v>0</v>
      </c>
    </row>
    <row r="18" spans="2:9" x14ac:dyDescent="0.25">
      <c r="B18" s="244" t="s">
        <v>160</v>
      </c>
      <c r="C18" s="245"/>
      <c r="D18" s="125">
        <v>0</v>
      </c>
      <c r="E18" s="125">
        <v>0</v>
      </c>
      <c r="F18" s="126">
        <f t="shared" si="1"/>
        <v>0</v>
      </c>
      <c r="G18" s="125">
        <v>0</v>
      </c>
      <c r="H18" s="125">
        <v>0</v>
      </c>
      <c r="I18" s="127">
        <f t="shared" si="2"/>
        <v>0</v>
      </c>
    </row>
    <row r="19" spans="2:9" x14ac:dyDescent="0.25">
      <c r="B19" s="244" t="s">
        <v>159</v>
      </c>
      <c r="C19" s="245"/>
      <c r="D19" s="125">
        <v>0</v>
      </c>
      <c r="E19" s="125">
        <v>0</v>
      </c>
      <c r="F19" s="126">
        <f t="shared" si="1"/>
        <v>0</v>
      </c>
      <c r="G19" s="125">
        <v>0</v>
      </c>
      <c r="H19" s="125">
        <v>0</v>
      </c>
      <c r="I19" s="127">
        <f t="shared" si="2"/>
        <v>0</v>
      </c>
    </row>
    <row r="20" spans="2:9" x14ac:dyDescent="0.25">
      <c r="B20" s="244" t="s">
        <v>158</v>
      </c>
      <c r="C20" s="245"/>
      <c r="D20" s="125">
        <v>0</v>
      </c>
      <c r="E20" s="125">
        <v>0</v>
      </c>
      <c r="F20" s="126">
        <f t="shared" si="1"/>
        <v>0</v>
      </c>
      <c r="G20" s="125">
        <v>0</v>
      </c>
      <c r="H20" s="125">
        <v>0</v>
      </c>
      <c r="I20" s="127">
        <f t="shared" si="2"/>
        <v>0</v>
      </c>
    </row>
    <row r="21" spans="2:9" x14ac:dyDescent="0.25">
      <c r="B21" s="137"/>
      <c r="C21" s="66"/>
      <c r="D21" s="126"/>
      <c r="E21" s="126"/>
      <c r="F21" s="126"/>
      <c r="G21" s="126"/>
      <c r="H21" s="126"/>
      <c r="I21" s="127"/>
    </row>
    <row r="22" spans="2:9" x14ac:dyDescent="0.25">
      <c r="B22" s="246" t="s">
        <v>157</v>
      </c>
      <c r="C22" s="247"/>
      <c r="D22" s="123">
        <f t="shared" ref="D22:I22" si="3">SUM(D23:D29)</f>
        <v>532979</v>
      </c>
      <c r="E22" s="123">
        <f t="shared" si="3"/>
        <v>352587.56</v>
      </c>
      <c r="F22" s="123">
        <f t="shared" si="3"/>
        <v>885566.56</v>
      </c>
      <c r="G22" s="123">
        <f t="shared" si="3"/>
        <v>460728.93</v>
      </c>
      <c r="H22" s="123">
        <f t="shared" si="3"/>
        <v>459502.45</v>
      </c>
      <c r="I22" s="124">
        <f t="shared" si="3"/>
        <v>424837.63000000006</v>
      </c>
    </row>
    <row r="23" spans="2:9" x14ac:dyDescent="0.25">
      <c r="B23" s="244" t="s">
        <v>156</v>
      </c>
      <c r="C23" s="245"/>
      <c r="D23" s="125">
        <v>0</v>
      </c>
      <c r="E23" s="125">
        <v>0</v>
      </c>
      <c r="F23" s="126">
        <f t="shared" ref="F23:F29" si="4">D23+E23</f>
        <v>0</v>
      </c>
      <c r="G23" s="125">
        <v>0</v>
      </c>
      <c r="H23" s="125">
        <v>0</v>
      </c>
      <c r="I23" s="127">
        <f t="shared" ref="I23:I29" si="5">F23-G23</f>
        <v>0</v>
      </c>
    </row>
    <row r="24" spans="2:9" x14ac:dyDescent="0.25">
      <c r="B24" s="244" t="s">
        <v>155</v>
      </c>
      <c r="C24" s="245"/>
      <c r="D24" s="125">
        <v>0</v>
      </c>
      <c r="E24" s="125">
        <v>0</v>
      </c>
      <c r="F24" s="126">
        <f t="shared" si="4"/>
        <v>0</v>
      </c>
      <c r="G24" s="125">
        <v>0</v>
      </c>
      <c r="H24" s="125">
        <v>0</v>
      </c>
      <c r="I24" s="127">
        <f t="shared" si="5"/>
        <v>0</v>
      </c>
    </row>
    <row r="25" spans="2:9" x14ac:dyDescent="0.25">
      <c r="B25" s="244" t="s">
        <v>154</v>
      </c>
      <c r="C25" s="245"/>
      <c r="D25" s="125">
        <v>0</v>
      </c>
      <c r="E25" s="125">
        <v>0</v>
      </c>
      <c r="F25" s="126">
        <f t="shared" si="4"/>
        <v>0</v>
      </c>
      <c r="G25" s="125">
        <v>0</v>
      </c>
      <c r="H25" s="125">
        <v>0</v>
      </c>
      <c r="I25" s="127">
        <f t="shared" si="5"/>
        <v>0</v>
      </c>
    </row>
    <row r="26" spans="2:9" x14ac:dyDescent="0.25">
      <c r="B26" s="244" t="s">
        <v>153</v>
      </c>
      <c r="C26" s="245"/>
      <c r="D26" s="125">
        <v>0</v>
      </c>
      <c r="E26" s="125">
        <v>0</v>
      </c>
      <c r="F26" s="126">
        <f t="shared" si="4"/>
        <v>0</v>
      </c>
      <c r="G26" s="125">
        <v>0</v>
      </c>
      <c r="H26" s="125">
        <v>0</v>
      </c>
      <c r="I26" s="127">
        <f t="shared" si="5"/>
        <v>0</v>
      </c>
    </row>
    <row r="27" spans="2:9" x14ac:dyDescent="0.25">
      <c r="B27" s="244" t="s">
        <v>152</v>
      </c>
      <c r="C27" s="245"/>
      <c r="D27" s="125">
        <v>0</v>
      </c>
      <c r="E27" s="125">
        <v>0</v>
      </c>
      <c r="F27" s="126">
        <f t="shared" si="4"/>
        <v>0</v>
      </c>
      <c r="G27" s="125">
        <v>0</v>
      </c>
      <c r="H27" s="125">
        <v>0</v>
      </c>
      <c r="I27" s="127">
        <f t="shared" si="5"/>
        <v>0</v>
      </c>
    </row>
    <row r="28" spans="2:9" x14ac:dyDescent="0.25">
      <c r="B28" s="244" t="s">
        <v>151</v>
      </c>
      <c r="C28" s="245"/>
      <c r="D28" s="128">
        <v>532979</v>
      </c>
      <c r="E28" s="128">
        <v>352587.56</v>
      </c>
      <c r="F28" s="126">
        <f t="shared" si="4"/>
        <v>885566.56</v>
      </c>
      <c r="G28" s="128">
        <v>460728.93</v>
      </c>
      <c r="H28" s="128">
        <v>459502.45</v>
      </c>
      <c r="I28" s="127">
        <f>F28-G28</f>
        <v>424837.63000000006</v>
      </c>
    </row>
    <row r="29" spans="2:9" x14ac:dyDescent="0.25">
      <c r="B29" s="244" t="s">
        <v>150</v>
      </c>
      <c r="C29" s="245"/>
      <c r="D29" s="125">
        <v>0</v>
      </c>
      <c r="E29" s="125">
        <v>0</v>
      </c>
      <c r="F29" s="126">
        <f t="shared" si="4"/>
        <v>0</v>
      </c>
      <c r="G29" s="125">
        <v>0</v>
      </c>
      <c r="H29" s="125">
        <v>0</v>
      </c>
      <c r="I29" s="127">
        <f t="shared" si="5"/>
        <v>0</v>
      </c>
    </row>
    <row r="30" spans="2:9" x14ac:dyDescent="0.25">
      <c r="B30" s="137"/>
      <c r="C30" s="66"/>
      <c r="D30" s="129"/>
      <c r="E30" s="129"/>
      <c r="F30" s="126"/>
      <c r="G30" s="129"/>
      <c r="H30" s="129"/>
      <c r="I30" s="130"/>
    </row>
    <row r="31" spans="2:9" x14ac:dyDescent="0.25">
      <c r="B31" s="246" t="s">
        <v>149</v>
      </c>
      <c r="C31" s="247"/>
      <c r="D31" s="131">
        <f t="shared" ref="D31:I31" si="6">SUM(D32:D40)</f>
        <v>0</v>
      </c>
      <c r="E31" s="131">
        <f t="shared" si="6"/>
        <v>0</v>
      </c>
      <c r="F31" s="131">
        <f t="shared" si="6"/>
        <v>0</v>
      </c>
      <c r="G31" s="131">
        <f t="shared" si="6"/>
        <v>0</v>
      </c>
      <c r="H31" s="131">
        <f t="shared" si="6"/>
        <v>0</v>
      </c>
      <c r="I31" s="132">
        <f t="shared" si="6"/>
        <v>0</v>
      </c>
    </row>
    <row r="32" spans="2:9" x14ac:dyDescent="0.25">
      <c r="B32" s="244" t="s">
        <v>148</v>
      </c>
      <c r="C32" s="245"/>
      <c r="D32" s="125">
        <v>0</v>
      </c>
      <c r="E32" s="125">
        <v>0</v>
      </c>
      <c r="F32" s="126">
        <f t="shared" ref="F32:F40" si="7">D32+E32</f>
        <v>0</v>
      </c>
      <c r="G32" s="125">
        <v>0</v>
      </c>
      <c r="H32" s="125">
        <v>0</v>
      </c>
      <c r="I32" s="127">
        <f t="shared" ref="I32:I40" si="8">F32-G32</f>
        <v>0</v>
      </c>
    </row>
    <row r="33" spans="1:9" x14ac:dyDescent="0.25">
      <c r="B33" s="244" t="s">
        <v>147</v>
      </c>
      <c r="C33" s="245"/>
      <c r="D33" s="125">
        <v>0</v>
      </c>
      <c r="E33" s="125">
        <v>0</v>
      </c>
      <c r="F33" s="126">
        <f t="shared" si="7"/>
        <v>0</v>
      </c>
      <c r="G33" s="125">
        <v>0</v>
      </c>
      <c r="H33" s="125">
        <v>0</v>
      </c>
      <c r="I33" s="127">
        <f t="shared" si="8"/>
        <v>0</v>
      </c>
    </row>
    <row r="34" spans="1:9" x14ac:dyDescent="0.25">
      <c r="B34" s="244" t="s">
        <v>146</v>
      </c>
      <c r="C34" s="245"/>
      <c r="D34" s="125">
        <v>0</v>
      </c>
      <c r="E34" s="125">
        <v>0</v>
      </c>
      <c r="F34" s="126">
        <f t="shared" si="7"/>
        <v>0</v>
      </c>
      <c r="G34" s="125">
        <v>0</v>
      </c>
      <c r="H34" s="125">
        <v>0</v>
      </c>
      <c r="I34" s="127">
        <f t="shared" si="8"/>
        <v>0</v>
      </c>
    </row>
    <row r="35" spans="1:9" x14ac:dyDescent="0.25">
      <c r="B35" s="244" t="s">
        <v>145</v>
      </c>
      <c r="C35" s="245"/>
      <c r="D35" s="125">
        <v>0</v>
      </c>
      <c r="E35" s="125">
        <v>0</v>
      </c>
      <c r="F35" s="126">
        <f t="shared" si="7"/>
        <v>0</v>
      </c>
      <c r="G35" s="125">
        <v>0</v>
      </c>
      <c r="H35" s="125">
        <v>0</v>
      </c>
      <c r="I35" s="127">
        <f t="shared" si="8"/>
        <v>0</v>
      </c>
    </row>
    <row r="36" spans="1:9" x14ac:dyDescent="0.25">
      <c r="B36" s="244" t="s">
        <v>144</v>
      </c>
      <c r="C36" s="245"/>
      <c r="D36" s="125">
        <v>0</v>
      </c>
      <c r="E36" s="125">
        <v>0</v>
      </c>
      <c r="F36" s="126">
        <f t="shared" si="7"/>
        <v>0</v>
      </c>
      <c r="G36" s="125">
        <v>0</v>
      </c>
      <c r="H36" s="125">
        <v>0</v>
      </c>
      <c r="I36" s="127">
        <f t="shared" si="8"/>
        <v>0</v>
      </c>
    </row>
    <row r="37" spans="1:9" x14ac:dyDescent="0.25">
      <c r="B37" s="244" t="s">
        <v>143</v>
      </c>
      <c r="C37" s="245"/>
      <c r="D37" s="125">
        <v>0</v>
      </c>
      <c r="E37" s="125">
        <v>0</v>
      </c>
      <c r="F37" s="126">
        <f t="shared" si="7"/>
        <v>0</v>
      </c>
      <c r="G37" s="125">
        <v>0</v>
      </c>
      <c r="H37" s="125">
        <v>0</v>
      </c>
      <c r="I37" s="127">
        <f t="shared" si="8"/>
        <v>0</v>
      </c>
    </row>
    <row r="38" spans="1:9" x14ac:dyDescent="0.25">
      <c r="B38" s="244" t="s">
        <v>142</v>
      </c>
      <c r="C38" s="245"/>
      <c r="D38" s="125">
        <v>0</v>
      </c>
      <c r="E38" s="125">
        <v>0</v>
      </c>
      <c r="F38" s="126">
        <f t="shared" si="7"/>
        <v>0</v>
      </c>
      <c r="G38" s="125">
        <v>0</v>
      </c>
      <c r="H38" s="125">
        <v>0</v>
      </c>
      <c r="I38" s="127">
        <f t="shared" si="8"/>
        <v>0</v>
      </c>
    </row>
    <row r="39" spans="1:9" x14ac:dyDescent="0.25">
      <c r="B39" s="244" t="s">
        <v>141</v>
      </c>
      <c r="C39" s="245"/>
      <c r="D39" s="125">
        <v>0</v>
      </c>
      <c r="E39" s="125">
        <v>0</v>
      </c>
      <c r="F39" s="126">
        <f t="shared" si="7"/>
        <v>0</v>
      </c>
      <c r="G39" s="125">
        <v>0</v>
      </c>
      <c r="H39" s="125">
        <v>0</v>
      </c>
      <c r="I39" s="127">
        <f t="shared" si="8"/>
        <v>0</v>
      </c>
    </row>
    <row r="40" spans="1:9" x14ac:dyDescent="0.25">
      <c r="B40" s="244" t="s">
        <v>140</v>
      </c>
      <c r="C40" s="245"/>
      <c r="D40" s="125">
        <v>0</v>
      </c>
      <c r="E40" s="125">
        <v>0</v>
      </c>
      <c r="F40" s="126">
        <f t="shared" si="7"/>
        <v>0</v>
      </c>
      <c r="G40" s="125">
        <v>0</v>
      </c>
      <c r="H40" s="125">
        <v>0</v>
      </c>
      <c r="I40" s="127">
        <f t="shared" si="8"/>
        <v>0</v>
      </c>
    </row>
    <row r="41" spans="1:9" x14ac:dyDescent="0.25">
      <c r="B41" s="137"/>
      <c r="C41" s="66"/>
      <c r="D41" s="129"/>
      <c r="E41" s="129"/>
      <c r="F41" s="129"/>
      <c r="G41" s="129"/>
      <c r="H41" s="129"/>
      <c r="I41" s="130"/>
    </row>
    <row r="42" spans="1:9" x14ac:dyDescent="0.25">
      <c r="B42" s="246" t="s">
        <v>139</v>
      </c>
      <c r="C42" s="247"/>
      <c r="D42" s="131">
        <f t="shared" ref="D42:I42" si="9">SUM(D43:D46)</f>
        <v>0</v>
      </c>
      <c r="E42" s="131">
        <f t="shared" si="9"/>
        <v>0</v>
      </c>
      <c r="F42" s="131">
        <f t="shared" si="9"/>
        <v>0</v>
      </c>
      <c r="G42" s="131">
        <f t="shared" si="9"/>
        <v>0</v>
      </c>
      <c r="H42" s="131">
        <f t="shared" si="9"/>
        <v>0</v>
      </c>
      <c r="I42" s="132">
        <f t="shared" si="9"/>
        <v>0</v>
      </c>
    </row>
    <row r="43" spans="1:9" x14ac:dyDescent="0.25">
      <c r="B43" s="244" t="s">
        <v>138</v>
      </c>
      <c r="C43" s="245"/>
      <c r="D43" s="125">
        <v>0</v>
      </c>
      <c r="E43" s="125">
        <v>0</v>
      </c>
      <c r="F43" s="126">
        <f>D43+E43</f>
        <v>0</v>
      </c>
      <c r="G43" s="125">
        <v>0</v>
      </c>
      <c r="H43" s="125">
        <v>0</v>
      </c>
      <c r="I43" s="127">
        <f>F43-G43</f>
        <v>0</v>
      </c>
    </row>
    <row r="44" spans="1:9" x14ac:dyDescent="0.25">
      <c r="B44" s="244" t="s">
        <v>137</v>
      </c>
      <c r="C44" s="245"/>
      <c r="D44" s="125">
        <v>0</v>
      </c>
      <c r="E44" s="125">
        <v>0</v>
      </c>
      <c r="F44" s="126">
        <f>D44+E44</f>
        <v>0</v>
      </c>
      <c r="G44" s="125">
        <v>0</v>
      </c>
      <c r="H44" s="125">
        <v>0</v>
      </c>
      <c r="I44" s="127">
        <f>F44-G44</f>
        <v>0</v>
      </c>
    </row>
    <row r="45" spans="1:9" x14ac:dyDescent="0.25">
      <c r="B45" s="244" t="s">
        <v>136</v>
      </c>
      <c r="C45" s="245"/>
      <c r="D45" s="125">
        <v>0</v>
      </c>
      <c r="E45" s="125">
        <v>0</v>
      </c>
      <c r="F45" s="126">
        <f>D45+E45</f>
        <v>0</v>
      </c>
      <c r="G45" s="125">
        <v>0</v>
      </c>
      <c r="H45" s="125">
        <v>0</v>
      </c>
      <c r="I45" s="127">
        <f>F45-G45</f>
        <v>0</v>
      </c>
    </row>
    <row r="46" spans="1:9" x14ac:dyDescent="0.25">
      <c r="B46" s="244" t="s">
        <v>135</v>
      </c>
      <c r="C46" s="245"/>
      <c r="D46" s="125">
        <v>0</v>
      </c>
      <c r="E46" s="125">
        <v>0</v>
      </c>
      <c r="F46" s="126">
        <f>D46+E46</f>
        <v>0</v>
      </c>
      <c r="G46" s="125">
        <v>0</v>
      </c>
      <c r="H46" s="125">
        <v>0</v>
      </c>
      <c r="I46" s="127">
        <f>F46-G46</f>
        <v>0</v>
      </c>
    </row>
    <row r="47" spans="1:9" ht="15.75" thickBot="1" x14ac:dyDescent="0.3">
      <c r="B47" s="65"/>
      <c r="C47" s="64"/>
      <c r="D47" s="133"/>
      <c r="E47" s="133"/>
      <c r="F47" s="133"/>
      <c r="G47" s="133"/>
      <c r="H47" s="133"/>
      <c r="I47" s="134"/>
    </row>
    <row r="48" spans="1:9" s="41" customFormat="1" ht="21" customHeight="1" thickBot="1" x14ac:dyDescent="0.3">
      <c r="A48" s="63"/>
      <c r="B48" s="62"/>
      <c r="C48" s="61" t="s">
        <v>39</v>
      </c>
      <c r="D48" s="135">
        <f t="shared" ref="D48:I48" si="10">SUM(D12,D22,D31,D42)</f>
        <v>532979</v>
      </c>
      <c r="E48" s="135">
        <f t="shared" si="10"/>
        <v>365587.56</v>
      </c>
      <c r="F48" s="135">
        <f t="shared" si="10"/>
        <v>898566.56</v>
      </c>
      <c r="G48" s="135">
        <f t="shared" si="10"/>
        <v>468802.07</v>
      </c>
      <c r="H48" s="135">
        <f>SUM(H12,H22,H31,H42)</f>
        <v>467575.59</v>
      </c>
      <c r="I48" s="136">
        <f t="shared" si="10"/>
        <v>429764.49000000005</v>
      </c>
    </row>
    <row r="49" spans="1:9" s="1" customFormat="1" x14ac:dyDescent="0.25">
      <c r="A49" s="60"/>
      <c r="B49" s="60"/>
      <c r="C49" s="60"/>
      <c r="D49" s="60"/>
      <c r="E49" s="60"/>
      <c r="F49" s="60"/>
      <c r="G49" s="60"/>
      <c r="H49" s="60"/>
      <c r="I49" s="60"/>
    </row>
    <row r="50" spans="1:9" s="1" customFormat="1" x14ac:dyDescent="0.25">
      <c r="A50" s="60"/>
      <c r="B50" s="60"/>
      <c r="C50" s="60"/>
      <c r="D50" s="60"/>
      <c r="E50" s="60"/>
      <c r="F50" s="175"/>
      <c r="G50" s="60"/>
      <c r="H50" s="60"/>
      <c r="I50" s="60"/>
    </row>
    <row r="51" spans="1:9" s="1" customFormat="1" x14ac:dyDescent="0.25">
      <c r="A51" s="60"/>
      <c r="B51" s="60"/>
      <c r="C51" s="60"/>
      <c r="D51" s="60"/>
      <c r="E51" s="60"/>
      <c r="F51" s="60"/>
      <c r="G51" s="60"/>
      <c r="H51" s="60"/>
      <c r="I51" s="60"/>
    </row>
    <row r="52" spans="1:9" s="1" customFormat="1" x14ac:dyDescent="0.25">
      <c r="A52" s="60"/>
      <c r="B52" s="60"/>
      <c r="C52" s="60"/>
      <c r="D52" s="60"/>
      <c r="E52" s="60"/>
      <c r="F52" s="60"/>
      <c r="G52" s="60"/>
      <c r="H52" s="60"/>
      <c r="I52" s="60"/>
    </row>
    <row r="53" spans="1:9" s="1" customFormat="1" x14ac:dyDescent="0.25">
      <c r="A53" s="60"/>
      <c r="B53" s="60"/>
      <c r="C53" s="60"/>
      <c r="D53" s="60"/>
      <c r="E53" s="60"/>
      <c r="F53" s="60"/>
      <c r="G53" s="60"/>
      <c r="H53" s="60"/>
      <c r="I53" s="60"/>
    </row>
    <row r="54" spans="1:9" s="1" customFormat="1" x14ac:dyDescent="0.25">
      <c r="A54" s="60"/>
      <c r="B54" s="60"/>
      <c r="C54" s="60"/>
      <c r="D54" s="60"/>
      <c r="E54" s="60"/>
      <c r="F54" s="60"/>
      <c r="G54" s="60"/>
      <c r="H54" s="60"/>
      <c r="I54" s="60"/>
    </row>
    <row r="55" spans="1:9" s="1" customFormat="1" x14ac:dyDescent="0.25">
      <c r="A55" s="60"/>
      <c r="B55" s="60"/>
      <c r="C55" s="55" t="s">
        <v>168</v>
      </c>
      <c r="D55" s="60"/>
      <c r="E55" s="60"/>
      <c r="F55" s="189" t="s">
        <v>1</v>
      </c>
      <c r="G55" s="189"/>
      <c r="H55" s="189"/>
      <c r="I55" s="60"/>
    </row>
    <row r="56" spans="1:9" s="1" customFormat="1" x14ac:dyDescent="0.25">
      <c r="A56" s="60"/>
      <c r="B56" s="60"/>
      <c r="C56" s="54" t="s">
        <v>169</v>
      </c>
      <c r="D56" s="60"/>
      <c r="E56" s="60"/>
      <c r="F56" s="190" t="s">
        <v>0</v>
      </c>
      <c r="G56" s="190"/>
      <c r="H56" s="190"/>
      <c r="I56" s="60"/>
    </row>
    <row r="57" spans="1:9" s="1" customFormat="1" x14ac:dyDescent="0.25">
      <c r="A57" s="60"/>
      <c r="B57" s="60"/>
      <c r="C57" s="60"/>
      <c r="D57" s="60"/>
      <c r="E57" s="60"/>
      <c r="F57" s="60"/>
      <c r="G57" s="60"/>
      <c r="H57" s="60"/>
      <c r="I57" s="60"/>
    </row>
    <row r="58" spans="1:9" s="1" customFormat="1" x14ac:dyDescent="0.25">
      <c r="A58" s="60"/>
      <c r="B58" s="60"/>
      <c r="C58" s="60"/>
      <c r="D58" s="60"/>
      <c r="E58" s="60"/>
      <c r="F58" s="60"/>
      <c r="G58" s="60"/>
      <c r="H58" s="60"/>
      <c r="I58" s="60"/>
    </row>
    <row r="59" spans="1:9" s="1" customFormat="1" x14ac:dyDescent="0.25">
      <c r="A59" s="60"/>
      <c r="B59" s="60"/>
      <c r="C59" s="60"/>
      <c r="D59" s="60"/>
      <c r="E59" s="60"/>
      <c r="F59" s="60"/>
      <c r="G59" s="60"/>
      <c r="H59" s="60"/>
      <c r="I59" s="60"/>
    </row>
    <row r="60" spans="1:9" s="1" customFormat="1" x14ac:dyDescent="0.25">
      <c r="A60" s="60"/>
      <c r="B60" s="60"/>
      <c r="C60" s="60"/>
      <c r="D60" s="60"/>
      <c r="E60" s="60"/>
      <c r="F60" s="60"/>
      <c r="G60" s="60"/>
      <c r="H60" s="60"/>
      <c r="I60" s="60"/>
    </row>
    <row r="61" spans="1:9" s="1" customFormat="1" x14ac:dyDescent="0.25">
      <c r="A61" s="60"/>
      <c r="B61" s="60"/>
      <c r="C61" s="60"/>
      <c r="D61" s="60"/>
      <c r="E61" s="60"/>
      <c r="F61" s="60"/>
      <c r="G61" s="60"/>
      <c r="H61" s="60"/>
      <c r="I61" s="60"/>
    </row>
    <row r="62" spans="1:9" s="1" customFormat="1" x14ac:dyDescent="0.25">
      <c r="A62" s="60"/>
      <c r="B62" s="60"/>
      <c r="C62" s="60"/>
      <c r="D62" s="60"/>
      <c r="E62" s="60"/>
      <c r="F62" s="60"/>
      <c r="G62" s="60"/>
      <c r="H62" s="60"/>
      <c r="I62" s="60"/>
    </row>
    <row r="63" spans="1:9" s="1" customFormat="1" x14ac:dyDescent="0.25">
      <c r="A63" s="60"/>
      <c r="B63" s="60"/>
      <c r="C63" s="60"/>
      <c r="D63" s="60"/>
      <c r="E63" s="60"/>
      <c r="F63" s="60"/>
      <c r="G63" s="60"/>
      <c r="H63" s="60"/>
      <c r="I63" s="60"/>
    </row>
    <row r="64" spans="1:9" s="1" customFormat="1" x14ac:dyDescent="0.25">
      <c r="A64" s="60"/>
      <c r="B64" s="60"/>
      <c r="C64" s="60"/>
      <c r="D64" s="60"/>
      <c r="E64" s="60"/>
      <c r="F64" s="60"/>
      <c r="G64" s="60"/>
      <c r="H64" s="60"/>
      <c r="I64" s="60"/>
    </row>
    <row r="65" spans="1:9" s="1" customFormat="1" x14ac:dyDescent="0.25">
      <c r="A65" s="60"/>
      <c r="B65" s="60"/>
      <c r="C65" s="60"/>
      <c r="D65" s="60"/>
      <c r="E65" s="60"/>
      <c r="F65" s="60"/>
      <c r="G65" s="60"/>
      <c r="H65" s="60"/>
      <c r="I65" s="60"/>
    </row>
    <row r="66" spans="1:9" s="1" customFormat="1" x14ac:dyDescent="0.25">
      <c r="A66" s="60"/>
      <c r="B66" s="60"/>
      <c r="C66" s="60"/>
      <c r="D66" s="60"/>
      <c r="E66" s="60"/>
      <c r="F66" s="60"/>
      <c r="G66" s="60"/>
      <c r="H66" s="60"/>
      <c r="I66" s="60"/>
    </row>
  </sheetData>
  <mergeCells count="42">
    <mergeCell ref="D8:H8"/>
    <mergeCell ref="I8:I9"/>
    <mergeCell ref="B2:I2"/>
    <mergeCell ref="B3:I3"/>
    <mergeCell ref="B4:I4"/>
    <mergeCell ref="B5:I5"/>
    <mergeCell ref="B6:I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</mergeCells>
  <printOptions horizontalCentered="1"/>
  <pageMargins left="0.78740157480314965" right="0.19685039370078741" top="0.59055118110236227" bottom="0.59055118110236227" header="0.31496062992125984" footer="0.31496062992125984"/>
  <pageSetup scale="63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workbookViewId="0">
      <selection activeCell="B7" sqref="B7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212" t="s">
        <v>38</v>
      </c>
      <c r="C2" s="212"/>
      <c r="D2" s="212"/>
      <c r="E2" s="212"/>
      <c r="F2" s="212"/>
      <c r="G2" s="212"/>
      <c r="H2" s="212"/>
      <c r="I2" s="212"/>
    </row>
    <row r="3" spans="1:9" s="1" customFormat="1" x14ac:dyDescent="0.25">
      <c r="B3" s="219"/>
      <c r="C3" s="219"/>
      <c r="D3" s="219"/>
      <c r="E3" s="219"/>
      <c r="F3" s="219"/>
      <c r="G3" s="219"/>
      <c r="H3" s="219"/>
      <c r="I3" s="219"/>
    </row>
    <row r="4" spans="1:9" s="1" customFormat="1" x14ac:dyDescent="0.25">
      <c r="B4" s="219" t="s">
        <v>58</v>
      </c>
      <c r="C4" s="219"/>
      <c r="D4" s="219"/>
      <c r="E4" s="219"/>
      <c r="F4" s="219"/>
      <c r="G4" s="219"/>
      <c r="H4" s="219"/>
      <c r="I4" s="219"/>
    </row>
    <row r="5" spans="1:9" s="1" customFormat="1" x14ac:dyDescent="0.25">
      <c r="B5" s="219" t="s">
        <v>181</v>
      </c>
      <c r="C5" s="219"/>
      <c r="D5" s="219"/>
      <c r="E5" s="219"/>
      <c r="F5" s="219"/>
      <c r="G5" s="219"/>
      <c r="H5" s="219"/>
      <c r="I5" s="219"/>
    </row>
    <row r="6" spans="1:9" s="1" customFormat="1" x14ac:dyDescent="0.25">
      <c r="B6" s="219" t="s">
        <v>199</v>
      </c>
      <c r="C6" s="219"/>
      <c r="D6" s="219"/>
      <c r="E6" s="219"/>
      <c r="F6" s="219"/>
      <c r="G6" s="219"/>
      <c r="H6" s="219"/>
      <c r="I6" s="219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199" t="s">
        <v>56</v>
      </c>
      <c r="C10" s="234"/>
      <c r="D10" s="237" t="s">
        <v>55</v>
      </c>
      <c r="E10" s="238"/>
      <c r="F10" s="238"/>
      <c r="G10" s="238"/>
      <c r="H10" s="239"/>
      <c r="I10" s="213" t="s">
        <v>54</v>
      </c>
    </row>
    <row r="11" spans="1:9" s="41" customFormat="1" ht="33" customHeight="1" x14ac:dyDescent="0.25">
      <c r="A11" s="42"/>
      <c r="B11" s="201"/>
      <c r="C11" s="235"/>
      <c r="D11" s="14" t="s">
        <v>53</v>
      </c>
      <c r="E11" s="15" t="s">
        <v>52</v>
      </c>
      <c r="F11" s="14" t="s">
        <v>27</v>
      </c>
      <c r="G11" s="14" t="s">
        <v>26</v>
      </c>
      <c r="H11" s="14" t="s">
        <v>51</v>
      </c>
      <c r="I11" s="214"/>
    </row>
    <row r="12" spans="1:9" ht="15.75" thickBot="1" x14ac:dyDescent="0.3">
      <c r="B12" s="203"/>
      <c r="C12" s="236"/>
      <c r="D12" s="40">
        <v>1</v>
      </c>
      <c r="E12" s="40">
        <v>2</v>
      </c>
      <c r="F12" s="40" t="s">
        <v>50</v>
      </c>
      <c r="G12" s="40">
        <v>4</v>
      </c>
      <c r="H12" s="40">
        <v>5</v>
      </c>
      <c r="I12" s="39" t="s">
        <v>49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8" t="s">
        <v>170</v>
      </c>
      <c r="C14" s="249"/>
      <c r="D14" s="168">
        <f>SUM(D15:D20)</f>
        <v>532979</v>
      </c>
      <c r="E14" s="168">
        <f>SUM(E15:E20)</f>
        <v>365587.56</v>
      </c>
      <c r="F14" s="169">
        <f t="shared" ref="F14:F24" si="0">D14+E14</f>
        <v>898566.56</v>
      </c>
      <c r="G14" s="168">
        <f t="shared" ref="G14:H14" si="1">SUM(G15:G20)</f>
        <v>468802.07</v>
      </c>
      <c r="H14" s="168">
        <f t="shared" si="1"/>
        <v>467575.59</v>
      </c>
      <c r="I14" s="170">
        <f t="shared" ref="I14:I24" si="2">F14-G14</f>
        <v>429764.49000000005</v>
      </c>
    </row>
    <row r="15" spans="1:9" x14ac:dyDescent="0.25">
      <c r="B15" s="34"/>
      <c r="C15" s="33" t="s">
        <v>171</v>
      </c>
      <c r="D15" s="31"/>
      <c r="E15" s="31"/>
      <c r="F15" s="32">
        <f t="shared" si="0"/>
        <v>0</v>
      </c>
      <c r="G15" s="31"/>
      <c r="H15" s="31"/>
      <c r="I15" s="91">
        <f t="shared" si="2"/>
        <v>0</v>
      </c>
    </row>
    <row r="16" spans="1:9" x14ac:dyDescent="0.25">
      <c r="B16" s="34"/>
      <c r="C16" s="33" t="s">
        <v>198</v>
      </c>
      <c r="D16" s="31"/>
      <c r="E16" s="31"/>
      <c r="F16" s="32">
        <f t="shared" si="0"/>
        <v>0</v>
      </c>
      <c r="G16" s="31"/>
      <c r="H16" s="31"/>
      <c r="I16" s="91">
        <f t="shared" si="2"/>
        <v>0</v>
      </c>
    </row>
    <row r="17" spans="2:11" x14ac:dyDescent="0.25">
      <c r="B17" s="34"/>
      <c r="C17" s="33" t="s">
        <v>172</v>
      </c>
      <c r="D17" s="31"/>
      <c r="E17" s="31"/>
      <c r="F17" s="32">
        <f t="shared" si="0"/>
        <v>0</v>
      </c>
      <c r="G17" s="31"/>
      <c r="H17" s="31"/>
      <c r="I17" s="91">
        <f t="shared" si="2"/>
        <v>0</v>
      </c>
    </row>
    <row r="18" spans="2:11" x14ac:dyDescent="0.25">
      <c r="B18" s="34"/>
      <c r="C18" s="33" t="s">
        <v>173</v>
      </c>
      <c r="D18" s="31"/>
      <c r="E18" s="31"/>
      <c r="F18" s="32">
        <f t="shared" si="0"/>
        <v>0</v>
      </c>
      <c r="G18" s="31"/>
      <c r="H18" s="31"/>
      <c r="I18" s="91">
        <f t="shared" si="2"/>
        <v>0</v>
      </c>
    </row>
    <row r="19" spans="2:11" x14ac:dyDescent="0.25">
      <c r="B19" s="34"/>
      <c r="C19" s="33" t="s">
        <v>174</v>
      </c>
      <c r="D19" s="89">
        <v>532979</v>
      </c>
      <c r="E19" s="67">
        <f>+'2.2 A.E. TIPO GASTO'!E24</f>
        <v>365587.56</v>
      </c>
      <c r="F19" s="90">
        <f t="shared" si="0"/>
        <v>898566.56</v>
      </c>
      <c r="G19" s="174">
        <f>+'2.2 A.E. TIPO GASTO'!G24</f>
        <v>468802.07</v>
      </c>
      <c r="H19" s="174">
        <f>+'2.2 A.E. TIPO GASTO'!H24</f>
        <v>467575.59</v>
      </c>
      <c r="I19" s="91">
        <f t="shared" si="2"/>
        <v>429764.49000000005</v>
      </c>
      <c r="K19" s="171"/>
    </row>
    <row r="20" spans="2:11" x14ac:dyDescent="0.25">
      <c r="B20" s="34"/>
      <c r="C20" s="33" t="s">
        <v>175</v>
      </c>
      <c r="D20" s="31"/>
      <c r="E20" s="31"/>
      <c r="F20" s="32">
        <f t="shared" si="0"/>
        <v>0</v>
      </c>
      <c r="G20" s="31"/>
      <c r="H20" s="31"/>
      <c r="I20" s="91">
        <f t="shared" si="2"/>
        <v>0</v>
      </c>
    </row>
    <row r="21" spans="2:11" x14ac:dyDescent="0.25">
      <c r="B21" s="248" t="s">
        <v>176</v>
      </c>
      <c r="C21" s="249"/>
      <c r="D21" s="168">
        <f>SUM(D22:D25)</f>
        <v>0</v>
      </c>
      <c r="E21" s="168">
        <f>SUM(E22:E25)</f>
        <v>0</v>
      </c>
      <c r="F21" s="169">
        <f t="shared" ref="F21" si="3">D21+E21</f>
        <v>0</v>
      </c>
      <c r="G21" s="168">
        <f>SUM(G22:G25)</f>
        <v>0</v>
      </c>
      <c r="H21" s="168">
        <f>SUM(H22:H25)</f>
        <v>0</v>
      </c>
      <c r="I21" s="91"/>
    </row>
    <row r="22" spans="2:11" x14ac:dyDescent="0.25">
      <c r="B22" s="34"/>
      <c r="C22" s="33" t="s">
        <v>177</v>
      </c>
      <c r="D22" s="31"/>
      <c r="E22" s="31"/>
      <c r="F22" s="32"/>
      <c r="G22" s="31"/>
      <c r="H22" s="31"/>
      <c r="I22" s="91"/>
    </row>
    <row r="23" spans="2:11" x14ac:dyDescent="0.25">
      <c r="B23" s="34"/>
      <c r="C23" s="33" t="s">
        <v>178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179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180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39</v>
      </c>
      <c r="D26" s="92">
        <f>+D14+D21</f>
        <v>532979</v>
      </c>
      <c r="E26" s="92">
        <f t="shared" ref="E26:H26" si="4">+E14+E21</f>
        <v>365587.56</v>
      </c>
      <c r="F26" s="92">
        <f t="shared" si="4"/>
        <v>898566.56</v>
      </c>
      <c r="G26" s="92">
        <f t="shared" si="4"/>
        <v>468802.07</v>
      </c>
      <c r="H26" s="92">
        <f t="shared" si="4"/>
        <v>467575.59</v>
      </c>
      <c r="I26" s="93">
        <f>+I14+I21</f>
        <v>429764.49000000005</v>
      </c>
    </row>
    <row r="27" spans="2:11" s="1" customFormat="1" x14ac:dyDescent="0.25"/>
    <row r="28" spans="2:11" s="1" customFormat="1" x14ac:dyDescent="0.25">
      <c r="G28" s="172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/>
    <row r="36" spans="3:8" s="1" customFormat="1" x14ac:dyDescent="0.25">
      <c r="C36" s="189" t="s">
        <v>168</v>
      </c>
      <c r="D36" s="189"/>
      <c r="F36" s="189" t="s">
        <v>1</v>
      </c>
      <c r="G36" s="189"/>
      <c r="H36" s="189"/>
    </row>
    <row r="37" spans="3:8" s="1" customFormat="1" x14ac:dyDescent="0.25">
      <c r="C37" s="190" t="s">
        <v>169</v>
      </c>
      <c r="D37" s="190"/>
      <c r="F37" s="190" t="s">
        <v>0</v>
      </c>
      <c r="G37" s="190"/>
      <c r="H37" s="190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0:C12"/>
    <mergeCell ref="D10:H10"/>
    <mergeCell ref="I10:I11"/>
    <mergeCell ref="B2:I2"/>
    <mergeCell ref="B3:I3"/>
    <mergeCell ref="B4:I4"/>
    <mergeCell ref="B5:I5"/>
    <mergeCell ref="B6:I6"/>
    <mergeCell ref="B14:C14"/>
    <mergeCell ref="C36:D36"/>
    <mergeCell ref="F36:H36"/>
    <mergeCell ref="C37:D37"/>
    <mergeCell ref="F37:H37"/>
    <mergeCell ref="B21:C21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Hp</cp:lastModifiedBy>
  <cp:lastPrinted>2020-07-08T03:17:28Z</cp:lastPrinted>
  <dcterms:created xsi:type="dcterms:W3CDTF">2015-01-21T04:10:56Z</dcterms:created>
  <dcterms:modified xsi:type="dcterms:W3CDTF">2021-09-22T04:11:56Z</dcterms:modified>
</cp:coreProperties>
</file>