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7. JULIO 2020\"/>
    </mc:Choice>
  </mc:AlternateContent>
  <xr:revisionPtr revIDLastSave="0" documentId="13_ncr:1_{6FF0CCB1-0792-46AF-87DD-A01828884CC1}" xr6:coauthVersionLast="47" xr6:coauthVersionMax="47" xr10:uidLastSave="{00000000-0000-0000-0000-000000000000}"/>
  <bookViews>
    <workbookView xWindow="-120" yWindow="-120" windowWidth="20730" windowHeight="11160" tabRatio="940" activeTab="1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H12" i="2" l="1"/>
  <c r="H19" i="13"/>
  <c r="G19" i="13"/>
  <c r="G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<sst xmlns="http://schemas.openxmlformats.org/spreadsheetml/2006/main" count="343" uniqueCount="200">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</sst>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199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195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197</v>
      </c>
      <c r="C25" s="190"/>
      <c r="D25" s="191"/>
      <c r="E25" s="99">
        <f>+E47</f>
        <v>532979</v>
      </c>
      <c r="F25" s="99">
        <f>+F47</f>
        <v>409978.78</v>
      </c>
      <c r="G25" s="100">
        <f>E25+F25</f>
        <v>942957.78</v>
      </c>
      <c r="H25" s="99">
        <f>+H47</f>
        <v>698596.03</v>
      </c>
      <c r="I25" s="99">
        <f>+I47</f>
        <v>698596.03</v>
      </c>
      <c r="J25" s="101">
        <f>I25-E25</f>
        <v>165617.03000000003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422978.78</v>
      </c>
      <c r="G28" s="151">
        <f t="shared" si="10"/>
        <v>955957.78</v>
      </c>
      <c r="H28" s="152">
        <f t="shared" si="10"/>
        <v>711596.03</v>
      </c>
      <c r="I28" s="153">
        <f t="shared" si="10"/>
        <v>711596.03</v>
      </c>
      <c r="J28" s="206">
        <f t="shared" si="10"/>
        <v>178617.03000000003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422978.78</v>
      </c>
      <c r="G35" s="94">
        <f t="shared" si="11"/>
        <v>955957.78</v>
      </c>
      <c r="H35" s="94">
        <f>H36+H37+H38+H39+H42+H45+H47</f>
        <v>711596.03</v>
      </c>
      <c r="I35" s="94">
        <f t="shared" si="11"/>
        <v>711596.03</v>
      </c>
      <c r="J35" s="95">
        <f t="shared" si="11"/>
        <v>178617.03000000003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195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197</v>
      </c>
      <c r="D47" s="191"/>
      <c r="E47" s="99">
        <v>532979</v>
      </c>
      <c r="F47" s="99">
        <v>409978.78</v>
      </c>
      <c r="G47" s="100">
        <f>E47+F47</f>
        <v>942957.78</v>
      </c>
      <c r="H47" s="99">
        <v>698596.03</v>
      </c>
      <c r="I47" s="99">
        <v>698596.03</v>
      </c>
      <c r="J47" s="101">
        <f>I47-E47</f>
        <v>165617.03000000003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422978.78</v>
      </c>
      <c r="G57" s="151">
        <f t="shared" si="24"/>
        <v>955957.78</v>
      </c>
      <c r="H57" s="152">
        <f t="shared" si="24"/>
        <v>711596.03</v>
      </c>
      <c r="I57" s="153">
        <f t="shared" si="24"/>
        <v>711596.03</v>
      </c>
      <c r="J57" s="213">
        <f t="shared" si="24"/>
        <v>178617.03000000003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tabSelected="1" zoomScale="90" zoomScaleNormal="9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H14" sqref="H14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407678.78</v>
      </c>
      <c r="F11" s="113">
        <f t="shared" si="0"/>
        <v>407678.78</v>
      </c>
      <c r="G11" s="113">
        <f t="shared" si="0"/>
        <v>391809.67000000004</v>
      </c>
      <c r="H11" s="113">
        <f t="shared" ref="H11" si="1">SUM(H12:H18)</f>
        <v>391809.67000000004</v>
      </c>
      <c r="I11" s="114">
        <f t="shared" si="0"/>
        <v>15869.109999999986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182228</v>
      </c>
      <c r="F13" s="117">
        <f>D13+E13</f>
        <v>182228</v>
      </c>
      <c r="G13" s="119">
        <f>+F13</f>
        <v>182228</v>
      </c>
      <c r="H13" s="119">
        <f>+G13</f>
        <v>182228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225450.78</v>
      </c>
      <c r="F14" s="117">
        <f t="shared" si="2"/>
        <v>225450.78</v>
      </c>
      <c r="G14" s="115">
        <v>209581.67</v>
      </c>
      <c r="H14" s="119">
        <f>+G14</f>
        <v>209581.67</v>
      </c>
      <c r="I14" s="118">
        <f t="shared" si="3"/>
        <v>15869.109999999986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17200</v>
      </c>
      <c r="F19" s="113">
        <f t="shared" si="4"/>
        <v>154733.87</v>
      </c>
      <c r="G19" s="113">
        <f t="shared" si="4"/>
        <v>29342.300000000003</v>
      </c>
      <c r="H19" s="113">
        <f t="shared" ref="H19" si="5">SUM(H20:H28)</f>
        <v>29342.300000000003</v>
      </c>
      <c r="I19" s="114">
        <f t="shared" si="4"/>
        <v>125391.57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10619.87</v>
      </c>
      <c r="H20" s="184">
        <v>10619.87</v>
      </c>
      <c r="I20" s="118">
        <f>F20-G20</f>
        <v>68711.13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-3218.68</v>
      </c>
      <c r="F23" s="117">
        <f t="shared" si="6"/>
        <v>3784.32</v>
      </c>
      <c r="G23" s="184">
        <v>301</v>
      </c>
      <c r="H23" s="184">
        <v>301</v>
      </c>
      <c r="I23" s="118">
        <f t="shared" si="7"/>
        <v>3483.32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5558.68</v>
      </c>
      <c r="F24" s="117">
        <f t="shared" si="6"/>
        <v>5558.68</v>
      </c>
      <c r="G24" s="184">
        <v>5558.68</v>
      </c>
      <c r="H24" s="184">
        <v>5558.68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1860</v>
      </c>
      <c r="F26" s="117">
        <f t="shared" si="6"/>
        <v>5860</v>
      </c>
      <c r="G26" s="184">
        <v>5858</v>
      </c>
      <c r="H26" s="184">
        <v>5858</v>
      </c>
      <c r="I26" s="118">
        <f t="shared" si="7"/>
        <v>2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2817.25</v>
      </c>
      <c r="H28" s="184">
        <v>2817.25</v>
      </c>
      <c r="I28" s="118">
        <f t="shared" si="7"/>
        <v>3885.75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-8091.4</v>
      </c>
      <c r="F29" s="113">
        <f t="shared" si="8"/>
        <v>387353.73</v>
      </c>
      <c r="G29" s="113">
        <f t="shared" si="8"/>
        <v>114127.62999999999</v>
      </c>
      <c r="H29" s="113">
        <f t="shared" ref="H29" si="9">SUM(H30:H38)</f>
        <v>112892.21999999999</v>
      </c>
      <c r="I29" s="114">
        <f>SUM(I30:I38)</f>
        <v>273226.10000000003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15518.61</v>
      </c>
      <c r="H30" s="184">
        <v>14283.2</v>
      </c>
      <c r="I30" s="118">
        <f t="shared" ref="I30:I38" si="11">F30-G30</f>
        <v>14679.39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82186</v>
      </c>
      <c r="H31" s="184">
        <v>82186</v>
      </c>
      <c r="I31" s="118">
        <f>F31-G31</f>
        <v>139157.6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-1639.8</v>
      </c>
      <c r="F32" s="117">
        <f t="shared" si="10"/>
        <v>25360.2</v>
      </c>
      <c r="G32" s="184">
        <v>3460.2</v>
      </c>
      <c r="H32" s="184">
        <v>3460.2</v>
      </c>
      <c r="I32" s="118">
        <f t="shared" si="11"/>
        <v>21900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997.6</v>
      </c>
      <c r="F34" s="117">
        <f t="shared" si="10"/>
        <v>21397.599999999999</v>
      </c>
      <c r="G34" s="184">
        <v>4119.62</v>
      </c>
      <c r="H34" s="184">
        <v>4119.62</v>
      </c>
      <c r="I34" s="118">
        <f t="shared" si="11"/>
        <v>17277.98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-5020.6000000000004</v>
      </c>
      <c r="F37" s="117">
        <f t="shared" si="12"/>
        <v>4579.3999999999996</v>
      </c>
      <c r="G37" s="184">
        <v>0</v>
      </c>
      <c r="H37" s="184">
        <v>0</v>
      </c>
      <c r="I37" s="118">
        <f t="shared" si="11"/>
        <v>4579.3999999999996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6191.4</v>
      </c>
      <c r="F49" s="113">
        <f t="shared" si="17"/>
        <v>6191.4</v>
      </c>
      <c r="G49" s="113">
        <f t="shared" si="17"/>
        <v>6191.4</v>
      </c>
      <c r="H49" s="113">
        <f t="shared" ref="H49" si="18">SUM(H50:H58)</f>
        <v>6191.4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3999</v>
      </c>
      <c r="F50" s="117">
        <f t="shared" ref="F50:F58" si="19">D50+E50</f>
        <v>3999</v>
      </c>
      <c r="G50" s="115">
        <v>3999</v>
      </c>
      <c r="H50" s="115">
        <v>3999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422978.78</v>
      </c>
      <c r="F83" s="121">
        <f t="shared" si="33"/>
        <v>955957.78</v>
      </c>
      <c r="G83" s="121">
        <f t="shared" si="33"/>
        <v>541471</v>
      </c>
      <c r="H83" s="121">
        <f t="shared" ref="H83" si="34">H11+H19+H29+H39+H49+H59+H63+H71+H75</f>
        <v>540235.59000000008</v>
      </c>
      <c r="I83" s="122">
        <f t="shared" si="33"/>
        <v>414486.78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D7" sqref="D7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199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416787.38</v>
      </c>
      <c r="F14" s="107">
        <f>+D14+E14</f>
        <v>949766.38</v>
      </c>
      <c r="G14" s="107">
        <v>535279.6</v>
      </c>
      <c r="H14" s="107">
        <v>534044.18999999994</v>
      </c>
      <c r="I14" s="108">
        <f>+F14-G14</f>
        <v>414486.78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6191.4</v>
      </c>
      <c r="F16" s="107">
        <f>+D16+E16</f>
        <v>6191.4</v>
      </c>
      <c r="G16" s="106">
        <v>6191.4</v>
      </c>
      <c r="H16" s="106">
        <v>6191.4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422978.78</v>
      </c>
      <c r="F24" s="111">
        <f t="shared" si="0"/>
        <v>955957.78</v>
      </c>
      <c r="G24" s="111">
        <f t="shared" si="0"/>
        <v>541471</v>
      </c>
      <c r="H24" s="111">
        <f t="shared" si="0"/>
        <v>540235.59</v>
      </c>
      <c r="I24" s="112">
        <f>SUM(I14+I16+I18+I20+I22)</f>
        <v>414486.78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f>+'2.2 A.E. TIPO GASTO'!E24</f>
        <v>422978.78</v>
      </c>
      <c r="F12" s="90">
        <f t="shared" ref="F12:F20" si="0">D12+E12</f>
        <v>955957.78</v>
      </c>
      <c r="G12" s="89">
        <f>+'2.2 A.E. TIPO GASTO'!G24</f>
        <v>541471</v>
      </c>
      <c r="H12" s="89">
        <f>+'2.2 A.E. TIPO GASTO'!H24</f>
        <v>540235.59</v>
      </c>
      <c r="I12" s="91">
        <f t="shared" ref="I12:I20" si="1">F12-G12</f>
        <v>414486.78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422978.78</v>
      </c>
      <c r="F22" s="92">
        <f t="shared" si="2"/>
        <v>955957.78</v>
      </c>
      <c r="G22" s="92">
        <f t="shared" si="2"/>
        <v>541471</v>
      </c>
      <c r="H22" s="92">
        <f t="shared" si="2"/>
        <v>540235.59</v>
      </c>
      <c r="I22" s="93">
        <f t="shared" si="2"/>
        <v>414486.78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Julio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Julio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workbookViewId="0">
      <selection activeCell="G48" sqref="G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199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409978.78</v>
      </c>
      <c r="F22" s="123">
        <f t="shared" si="3"/>
        <v>942957.78</v>
      </c>
      <c r="G22" s="123">
        <f t="shared" si="3"/>
        <v>533397.86</v>
      </c>
      <c r="H22" s="123">
        <f t="shared" si="3"/>
        <v>532162.44999999995</v>
      </c>
      <c r="I22" s="124">
        <f t="shared" si="3"/>
        <v>409559.92000000004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409978.78</v>
      </c>
      <c r="F28" s="126">
        <f t="shared" si="4"/>
        <v>942957.78</v>
      </c>
      <c r="G28" s="128">
        <v>533397.86</v>
      </c>
      <c r="H28" s="128">
        <v>532162.44999999995</v>
      </c>
      <c r="I28" s="127">
        <f>F28-G28</f>
        <v>409559.92000000004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422978.78</v>
      </c>
      <c r="F48" s="135">
        <f t="shared" si="10"/>
        <v>955957.78</v>
      </c>
      <c r="G48" s="135">
        <f t="shared" si="10"/>
        <v>541471</v>
      </c>
      <c r="H48" s="135">
        <f>SUM(H12,H22,H31,H42)</f>
        <v>540235.59</v>
      </c>
      <c r="I48" s="136">
        <f t="shared" si="10"/>
        <v>414486.78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422978.78</v>
      </c>
      <c r="F14" s="169">
        <f t="shared" ref="F14:F24" si="0">D14+E14</f>
        <v>955957.78</v>
      </c>
      <c r="G14" s="168">
        <f t="shared" ref="G14:H14" si="1">SUM(G15:G20)</f>
        <v>541471</v>
      </c>
      <c r="H14" s="168">
        <f t="shared" si="1"/>
        <v>540235.59</v>
      </c>
      <c r="I14" s="170">
        <f t="shared" ref="I14:I24" si="2">F14-G14</f>
        <v>414486.78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422978.78</v>
      </c>
      <c r="F19" s="90">
        <f t="shared" si="0"/>
        <v>955957.78</v>
      </c>
      <c r="G19" s="174">
        <f>+'2.2 A.E. TIPO GASTO'!G24</f>
        <v>541471</v>
      </c>
      <c r="H19" s="174">
        <f>+'2.2 A.E. TIPO GASTO'!H24</f>
        <v>540235.59</v>
      </c>
      <c r="I19" s="91">
        <f t="shared" si="2"/>
        <v>414486.78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422978.78</v>
      </c>
      <c r="F26" s="92">
        <f t="shared" si="4"/>
        <v>955957.78</v>
      </c>
      <c r="G26" s="92">
        <f t="shared" si="4"/>
        <v>541471</v>
      </c>
      <c r="H26" s="92">
        <f t="shared" si="4"/>
        <v>540235.59</v>
      </c>
      <c r="I26" s="93">
        <f>+I14+I21</f>
        <v>414486.78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2020-09-23T14:38:57Z</cp:lastPrinted>
  <dcterms:created xsi:type="dcterms:W3CDTF">2015-01-21T04:10:56Z</dcterms:created>
  <dcterms:modified xsi:type="dcterms:W3CDTF">2021-09-22T04:39:38Z</dcterms:modified>
</cp:coreProperties>
</file>