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JERCICIO 2021\TRANSPARENCIA PAGINA ESTATAL\A.84 F.XXVI   B\EDO. FINANCIEROS\"/>
    </mc:Choice>
  </mc:AlternateContent>
  <xr:revisionPtr revIDLastSave="0" documentId="13_ncr:1_{31FFE2D3-C81A-435F-BA3D-BD48225C1BC1}" xr6:coauthVersionLast="45" xr6:coauthVersionMax="45" xr10:uidLastSave="{00000000-0000-0000-0000-000000000000}"/>
  <bookViews>
    <workbookView xWindow="-120" yWindow="-120" windowWidth="19440" windowHeight="11640" xr2:uid="{AA3E104D-8AED-4F99-8DB8-BE6B46BE84E3}"/>
  </bookViews>
  <sheets>
    <sheet name="ANALITICO R-33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1" i="1" l="1"/>
  <c r="F81" i="1"/>
  <c r="I80" i="1"/>
  <c r="F80" i="1"/>
  <c r="I79" i="1"/>
  <c r="F79" i="1"/>
  <c r="I78" i="1"/>
  <c r="F78" i="1"/>
  <c r="I77" i="1"/>
  <c r="F77" i="1"/>
  <c r="I76" i="1"/>
  <c r="F76" i="1"/>
  <c r="I75" i="1"/>
  <c r="F75" i="1"/>
  <c r="I74" i="1"/>
  <c r="H74" i="1"/>
  <c r="G74" i="1"/>
  <c r="F74" i="1"/>
  <c r="E74" i="1"/>
  <c r="D74" i="1"/>
  <c r="I73" i="1"/>
  <c r="F73" i="1"/>
  <c r="I72" i="1"/>
  <c r="F72" i="1"/>
  <c r="I71" i="1"/>
  <c r="F71" i="1"/>
  <c r="I70" i="1"/>
  <c r="H70" i="1"/>
  <c r="G70" i="1"/>
  <c r="F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F64" i="1"/>
  <c r="I63" i="1"/>
  <c r="F63" i="1"/>
  <c r="I62" i="1"/>
  <c r="H62" i="1"/>
  <c r="G62" i="1"/>
  <c r="F62" i="1"/>
  <c r="E62" i="1"/>
  <c r="D62" i="1"/>
  <c r="I61" i="1"/>
  <c r="F61" i="1"/>
  <c r="I60" i="1"/>
  <c r="F60" i="1"/>
  <c r="I59" i="1"/>
  <c r="F59" i="1"/>
  <c r="I58" i="1"/>
  <c r="H58" i="1"/>
  <c r="G58" i="1"/>
  <c r="F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I49" i="1"/>
  <c r="F49" i="1"/>
  <c r="I48" i="1"/>
  <c r="H48" i="1"/>
  <c r="G48" i="1"/>
  <c r="F48" i="1"/>
  <c r="E48" i="1"/>
  <c r="D48" i="1"/>
  <c r="I47" i="1"/>
  <c r="F47" i="1"/>
  <c r="I46" i="1"/>
  <c r="F46" i="1"/>
  <c r="I45" i="1"/>
  <c r="F45" i="1"/>
  <c r="I44" i="1"/>
  <c r="F44" i="1"/>
  <c r="I43" i="1"/>
  <c r="F43" i="1"/>
  <c r="H42" i="1"/>
  <c r="G42" i="1"/>
  <c r="E42" i="1"/>
  <c r="D42" i="1"/>
  <c r="F42" i="1" s="1"/>
  <c r="F41" i="1"/>
  <c r="I41" i="1" s="1"/>
  <c r="F40" i="1"/>
  <c r="I40" i="1" s="1"/>
  <c r="F39" i="1"/>
  <c r="I39" i="1" s="1"/>
  <c r="H38" i="1"/>
  <c r="G38" i="1"/>
  <c r="E38" i="1"/>
  <c r="D38" i="1"/>
  <c r="F37" i="1"/>
  <c r="I37" i="1" s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D31" i="1"/>
  <c r="F31" i="1" s="1"/>
  <c r="I31" i="1" s="1"/>
  <c r="H30" i="1"/>
  <c r="G30" i="1"/>
  <c r="E30" i="1"/>
  <c r="D30" i="1"/>
  <c r="F30" i="1" s="1"/>
  <c r="I30" i="1" s="1"/>
  <c r="H29" i="1"/>
  <c r="G29" i="1"/>
  <c r="E29" i="1"/>
  <c r="D29" i="1"/>
  <c r="F29" i="1" s="1"/>
  <c r="H28" i="1"/>
  <c r="G28" i="1"/>
  <c r="E28" i="1"/>
  <c r="D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F25" i="1" s="1"/>
  <c r="I25" i="1" s="1"/>
  <c r="H24" i="1"/>
  <c r="G24" i="1"/>
  <c r="E24" i="1"/>
  <c r="D24" i="1"/>
  <c r="F24" i="1" s="1"/>
  <c r="I24" i="1" s="1"/>
  <c r="F23" i="1"/>
  <c r="I23" i="1" s="1"/>
  <c r="H22" i="1"/>
  <c r="G22" i="1"/>
  <c r="E22" i="1"/>
  <c r="D22" i="1"/>
  <c r="F22" i="1" s="1"/>
  <c r="I22" i="1" s="1"/>
  <c r="I21" i="1"/>
  <c r="F21" i="1"/>
  <c r="H20" i="1"/>
  <c r="G20" i="1"/>
  <c r="E20" i="1"/>
  <c r="D20" i="1"/>
  <c r="F20" i="1" s="1"/>
  <c r="I20" i="1" s="1"/>
  <c r="H19" i="1"/>
  <c r="G19" i="1"/>
  <c r="E19" i="1"/>
  <c r="D19" i="1"/>
  <c r="F19" i="1" s="1"/>
  <c r="H18" i="1"/>
  <c r="G18" i="1"/>
  <c r="E18" i="1"/>
  <c r="D18" i="1"/>
  <c r="H17" i="1"/>
  <c r="G17" i="1"/>
  <c r="E17" i="1"/>
  <c r="D17" i="1"/>
  <c r="F17" i="1" s="1"/>
  <c r="I17" i="1" s="1"/>
  <c r="F16" i="1"/>
  <c r="I16" i="1" s="1"/>
  <c r="H15" i="1"/>
  <c r="G15" i="1"/>
  <c r="E15" i="1"/>
  <c r="D15" i="1"/>
  <c r="F15" i="1" s="1"/>
  <c r="I15" i="1" s="1"/>
  <c r="H14" i="1"/>
  <c r="G14" i="1"/>
  <c r="E14" i="1"/>
  <c r="D14" i="1"/>
  <c r="F14" i="1" s="1"/>
  <c r="I14" i="1" s="1"/>
  <c r="H13" i="1"/>
  <c r="G13" i="1"/>
  <c r="E13" i="1"/>
  <c r="D13" i="1"/>
  <c r="F13" i="1" s="1"/>
  <c r="I13" i="1" s="1"/>
  <c r="H12" i="1"/>
  <c r="G12" i="1"/>
  <c r="E12" i="1"/>
  <c r="D12" i="1"/>
  <c r="F12" i="1" s="1"/>
  <c r="I12" i="1" s="1"/>
  <c r="H11" i="1"/>
  <c r="G11" i="1"/>
  <c r="E11" i="1"/>
  <c r="D11" i="1"/>
  <c r="F11" i="1" s="1"/>
  <c r="H10" i="1"/>
  <c r="H82" i="1" s="1"/>
  <c r="G10" i="1"/>
  <c r="G82" i="1" s="1"/>
  <c r="E10" i="1"/>
  <c r="E82" i="1" s="1"/>
  <c r="D10" i="1"/>
  <c r="D82" i="1" s="1"/>
  <c r="I19" i="1" l="1"/>
  <c r="I18" i="1" s="1"/>
  <c r="F18" i="1"/>
  <c r="I29" i="1"/>
  <c r="I28" i="1" s="1"/>
  <c r="F28" i="1"/>
  <c r="I42" i="1"/>
  <c r="F38" i="1"/>
  <c r="I11" i="1"/>
  <c r="I10" i="1" s="1"/>
  <c r="F10" i="1"/>
  <c r="F82" i="1" s="1"/>
  <c r="I38" i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<sst xmlns="http://schemas.openxmlformats.org/spreadsheetml/2006/main" count="88" uniqueCount="88">
  <si>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</si>
  <si>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</si>
  <si>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</si>
  <si>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</si>
  <si>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FEBRERO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</si>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</sst>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F908761F-2407-4150-A089-BC50BE41626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A78A035C-AFA9-4211-BB45-9ECA0D146EA4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94F595E6-D357-47BE-8B9A-9F0417BE37FE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%202021/ESTADOS%20FINANCIEROS%202021/RAMO%2033/ESTADO%20DEL%20EJERCICIO%20DEL%20PRESUPUESTO%20-%20copia/EDO.%20FINAN.%20FEBRERO%202021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FEB"/>
      <sheetName val="EDO. FINAN. FEB (2)"/>
      <sheetName val="EDO. FINAN. ENE (3)"/>
      <sheetName val="ANALITICO R-33"/>
      <sheetName val="RPPM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C8">
            <v>15081635.879999999</v>
          </cell>
          <cell r="D8">
            <v>0</v>
          </cell>
          <cell r="G8">
            <v>2486480.7999999998</v>
          </cell>
          <cell r="I8">
            <v>2486480.7999999998</v>
          </cell>
        </row>
        <row r="9">
          <cell r="C9">
            <v>2150000.0699999998</v>
          </cell>
          <cell r="D9">
            <v>0</v>
          </cell>
          <cell r="G9">
            <v>300000</v>
          </cell>
          <cell r="I9">
            <v>300000</v>
          </cell>
        </row>
        <row r="10">
          <cell r="C10">
            <v>469465</v>
          </cell>
          <cell r="D10">
            <v>0</v>
          </cell>
          <cell r="G10">
            <v>75427.5</v>
          </cell>
          <cell r="I10">
            <v>75427.5</v>
          </cell>
        </row>
        <row r="11">
          <cell r="C11">
            <v>882733.68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1830677.4899999998</v>
          </cell>
          <cell r="D12">
            <v>0</v>
          </cell>
          <cell r="G12">
            <v>1111217.68</v>
          </cell>
          <cell r="I12">
            <v>1111217.68</v>
          </cell>
        </row>
        <row r="13">
          <cell r="C13">
            <v>21176.639999999999</v>
          </cell>
          <cell r="D13">
            <v>0</v>
          </cell>
          <cell r="G13">
            <v>3529.44</v>
          </cell>
          <cell r="I13">
            <v>3529.44</v>
          </cell>
        </row>
        <row r="14">
          <cell r="C14">
            <v>1836353.2799999996</v>
          </cell>
          <cell r="D14">
            <v>0</v>
          </cell>
          <cell r="G14">
            <v>304252.56</v>
          </cell>
          <cell r="I14">
            <v>304252.56</v>
          </cell>
        </row>
        <row r="15">
          <cell r="C15">
            <v>584804.88</v>
          </cell>
          <cell r="D15">
            <v>0</v>
          </cell>
          <cell r="G15">
            <v>96891.88</v>
          </cell>
          <cell r="I15">
            <v>96891.88</v>
          </cell>
        </row>
        <row r="16">
          <cell r="C16">
            <v>920941.19999999984</v>
          </cell>
          <cell r="D16">
            <v>0</v>
          </cell>
          <cell r="G16">
            <v>152583.4</v>
          </cell>
          <cell r="I16">
            <v>152583.4</v>
          </cell>
        </row>
        <row r="17">
          <cell r="C17">
            <v>368366.16</v>
          </cell>
          <cell r="D17">
            <v>0</v>
          </cell>
          <cell r="G17">
            <v>61032.08</v>
          </cell>
          <cell r="I17">
            <v>61032.08</v>
          </cell>
        </row>
        <row r="18">
          <cell r="C18">
            <v>911895.41999999981</v>
          </cell>
          <cell r="D18">
            <v>0</v>
          </cell>
          <cell r="G18">
            <v>151983.13</v>
          </cell>
          <cell r="I18">
            <v>151983.13</v>
          </cell>
        </row>
        <row r="19">
          <cell r="C19">
            <v>74657.61</v>
          </cell>
          <cell r="D19">
            <v>0</v>
          </cell>
          <cell r="G19">
            <v>12062.21</v>
          </cell>
          <cell r="I19">
            <v>12062.21</v>
          </cell>
        </row>
        <row r="20">
          <cell r="C20">
            <v>74445</v>
          </cell>
          <cell r="D20">
            <v>0</v>
          </cell>
          <cell r="G20">
            <v>12194.8</v>
          </cell>
          <cell r="I20">
            <v>12194.8</v>
          </cell>
        </row>
        <row r="21">
          <cell r="C21">
            <v>1345140</v>
          </cell>
          <cell r="D21">
            <v>0</v>
          </cell>
          <cell r="G21">
            <v>221370</v>
          </cell>
          <cell r="I21">
            <v>221370</v>
          </cell>
        </row>
        <row r="22">
          <cell r="C22">
            <v>3456000</v>
          </cell>
          <cell r="D22">
            <v>0</v>
          </cell>
          <cell r="G22">
            <v>565200</v>
          </cell>
          <cell r="I22">
            <v>565200</v>
          </cell>
        </row>
        <row r="23">
          <cell r="C23">
            <v>5018968.32</v>
          </cell>
          <cell r="D23">
            <v>0</v>
          </cell>
          <cell r="G23">
            <v>811773.6</v>
          </cell>
          <cell r="I23">
            <v>811773.6</v>
          </cell>
        </row>
        <row r="24">
          <cell r="C24">
            <v>432000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330000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175209.05000000005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1783881.0399999996</v>
          </cell>
          <cell r="D27">
            <v>0</v>
          </cell>
          <cell r="G27">
            <v>295556.87</v>
          </cell>
          <cell r="I27">
            <v>295556.87</v>
          </cell>
        </row>
        <row r="28">
          <cell r="C28">
            <v>361302.58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330969.40999999997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75600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139180.49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317006.28000000009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2106096.48</v>
          </cell>
          <cell r="D33">
            <v>0</v>
          </cell>
          <cell r="G33">
            <v>351016.08</v>
          </cell>
          <cell r="I33">
            <v>351016.08</v>
          </cell>
        </row>
        <row r="34">
          <cell r="C34">
            <v>13000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44210.399999999994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33600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2068500</v>
          </cell>
          <cell r="D37">
            <v>0</v>
          </cell>
          <cell r="G37">
            <v>338840</v>
          </cell>
          <cell r="I37">
            <v>338840</v>
          </cell>
        </row>
        <row r="38">
          <cell r="C38">
            <v>25380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1306980</v>
          </cell>
          <cell r="D39">
            <v>0</v>
          </cell>
          <cell r="G39">
            <v>215090</v>
          </cell>
          <cell r="I39">
            <v>215090</v>
          </cell>
        </row>
        <row r="40">
          <cell r="C40">
            <v>22800</v>
          </cell>
          <cell r="D40">
            <v>0</v>
          </cell>
          <cell r="G40">
            <v>3800</v>
          </cell>
          <cell r="I40">
            <v>3800</v>
          </cell>
        </row>
        <row r="41">
          <cell r="C41">
            <v>18704.399999999998</v>
          </cell>
          <cell r="D41">
            <v>0</v>
          </cell>
          <cell r="G41">
            <v>0</v>
          </cell>
          <cell r="I41">
            <v>0</v>
          </cell>
        </row>
        <row r="42">
          <cell r="C42">
            <v>73740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19950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14400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63000</v>
          </cell>
          <cell r="D45">
            <v>0</v>
          </cell>
          <cell r="G45">
            <v>3000</v>
          </cell>
          <cell r="I45">
            <v>3000</v>
          </cell>
        </row>
        <row r="46">
          <cell r="C46">
            <v>30606.720000000005</v>
          </cell>
          <cell r="D46">
            <v>0</v>
          </cell>
          <cell r="G46">
            <v>5101.12</v>
          </cell>
          <cell r="I46">
            <v>5101.12</v>
          </cell>
        </row>
        <row r="47">
          <cell r="C47">
            <v>144000</v>
          </cell>
          <cell r="D47">
            <v>0</v>
          </cell>
          <cell r="G47">
            <v>0</v>
          </cell>
          <cell r="I47">
            <v>0</v>
          </cell>
        </row>
        <row r="48">
          <cell r="C48">
            <v>670800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191213.51999999993</v>
          </cell>
          <cell r="D49">
            <v>0</v>
          </cell>
          <cell r="G49">
            <v>31868.92</v>
          </cell>
          <cell r="I49">
            <v>31868.92</v>
          </cell>
        </row>
        <row r="51">
          <cell r="C51">
            <v>816700</v>
          </cell>
          <cell r="D51">
            <v>0</v>
          </cell>
          <cell r="G51">
            <v>3956.6</v>
          </cell>
          <cell r="I51">
            <v>3956.6</v>
          </cell>
        </row>
        <row r="52">
          <cell r="C52">
            <v>949000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10600</v>
          </cell>
          <cell r="D53">
            <v>0</v>
          </cell>
          <cell r="G53">
            <v>0</v>
          </cell>
          <cell r="I53">
            <v>0</v>
          </cell>
        </row>
        <row r="54">
          <cell r="C54">
            <v>247000</v>
          </cell>
          <cell r="D54">
            <v>0</v>
          </cell>
          <cell r="G54">
            <v>0</v>
          </cell>
          <cell r="I54">
            <v>0</v>
          </cell>
        </row>
        <row r="55">
          <cell r="C55">
            <v>591700</v>
          </cell>
          <cell r="D55">
            <v>0</v>
          </cell>
          <cell r="G55">
            <v>2557.1</v>
          </cell>
          <cell r="I55">
            <v>2557.1</v>
          </cell>
        </row>
        <row r="56">
          <cell r="C56">
            <v>100750</v>
          </cell>
          <cell r="D56">
            <v>0</v>
          </cell>
          <cell r="G56">
            <v>750</v>
          </cell>
          <cell r="I56">
            <v>750</v>
          </cell>
        </row>
        <row r="57">
          <cell r="C57">
            <v>194814</v>
          </cell>
          <cell r="D57">
            <v>0</v>
          </cell>
          <cell r="G57">
            <v>0</v>
          </cell>
          <cell r="I57">
            <v>0</v>
          </cell>
        </row>
        <row r="58">
          <cell r="C58">
            <v>63364</v>
          </cell>
          <cell r="D58">
            <v>0</v>
          </cell>
          <cell r="G58">
            <v>0</v>
          </cell>
          <cell r="I58">
            <v>0</v>
          </cell>
        </row>
        <row r="59">
          <cell r="C59">
            <v>160250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1902700</v>
          </cell>
          <cell r="D60">
            <v>0</v>
          </cell>
          <cell r="G60">
            <v>168312.02</v>
          </cell>
          <cell r="I60">
            <v>168312.02</v>
          </cell>
        </row>
        <row r="61">
          <cell r="C61">
            <v>30000</v>
          </cell>
          <cell r="D61">
            <v>0</v>
          </cell>
          <cell r="G61">
            <v>0</v>
          </cell>
          <cell r="I61">
            <v>0</v>
          </cell>
        </row>
        <row r="62">
          <cell r="C62">
            <v>326800</v>
          </cell>
          <cell r="D62">
            <v>0</v>
          </cell>
          <cell r="G62">
            <v>0</v>
          </cell>
          <cell r="I62">
            <v>0</v>
          </cell>
        </row>
        <row r="63">
          <cell r="C63">
            <v>30000</v>
          </cell>
          <cell r="D63">
            <v>0</v>
          </cell>
          <cell r="G63">
            <v>0</v>
          </cell>
          <cell r="I63">
            <v>0</v>
          </cell>
        </row>
        <row r="64">
          <cell r="C64">
            <v>29000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120036</v>
          </cell>
          <cell r="D65">
            <v>0</v>
          </cell>
          <cell r="G65">
            <v>243.6</v>
          </cell>
          <cell r="I65">
            <v>243.6</v>
          </cell>
        </row>
        <row r="66">
          <cell r="C66">
            <v>472000</v>
          </cell>
          <cell r="D66">
            <v>0</v>
          </cell>
          <cell r="G66">
            <v>0</v>
          </cell>
          <cell r="I66">
            <v>0</v>
          </cell>
        </row>
        <row r="67">
          <cell r="C67">
            <v>261510</v>
          </cell>
          <cell r="D67">
            <v>0</v>
          </cell>
          <cell r="G67">
            <v>150</v>
          </cell>
          <cell r="I67">
            <v>150</v>
          </cell>
        </row>
        <row r="68">
          <cell r="C68">
            <v>55300</v>
          </cell>
          <cell r="D68">
            <v>0</v>
          </cell>
          <cell r="G68">
            <v>0</v>
          </cell>
          <cell r="I68">
            <v>0</v>
          </cell>
        </row>
        <row r="70">
          <cell r="C70">
            <v>581360</v>
          </cell>
          <cell r="D70">
            <v>0</v>
          </cell>
          <cell r="G70">
            <v>28740</v>
          </cell>
          <cell r="I70">
            <v>28740</v>
          </cell>
        </row>
        <row r="71">
          <cell r="C71">
            <v>189983</v>
          </cell>
          <cell r="D71">
            <v>0</v>
          </cell>
          <cell r="G71">
            <v>6956.03</v>
          </cell>
          <cell r="I71">
            <v>6956.03</v>
          </cell>
        </row>
        <row r="72">
          <cell r="C72">
            <v>311180</v>
          </cell>
          <cell r="D72">
            <v>0</v>
          </cell>
          <cell r="G72">
            <v>29229.66</v>
          </cell>
          <cell r="I72">
            <v>29229.66</v>
          </cell>
        </row>
        <row r="73">
          <cell r="C73">
            <v>17400</v>
          </cell>
          <cell r="D73">
            <v>0</v>
          </cell>
          <cell r="G73">
            <v>998</v>
          </cell>
          <cell r="I73">
            <v>998</v>
          </cell>
        </row>
        <row r="74">
          <cell r="C74">
            <v>50000</v>
          </cell>
          <cell r="D74">
            <v>0</v>
          </cell>
          <cell r="G74">
            <v>0</v>
          </cell>
          <cell r="I74">
            <v>0</v>
          </cell>
        </row>
        <row r="75">
          <cell r="C75">
            <v>4858084</v>
          </cell>
          <cell r="D75">
            <v>0</v>
          </cell>
          <cell r="G75">
            <v>748388.08</v>
          </cell>
          <cell r="I75">
            <v>748388.08</v>
          </cell>
        </row>
        <row r="76">
          <cell r="C76">
            <v>266000</v>
          </cell>
          <cell r="D76">
            <v>0</v>
          </cell>
          <cell r="G76">
            <v>8700</v>
          </cell>
          <cell r="I76">
            <v>8700</v>
          </cell>
        </row>
        <row r="77">
          <cell r="C77">
            <v>2859500</v>
          </cell>
          <cell r="D77">
            <v>0</v>
          </cell>
          <cell r="G77">
            <v>381000</v>
          </cell>
          <cell r="I77">
            <v>381000</v>
          </cell>
        </row>
        <row r="78">
          <cell r="C78">
            <v>290000</v>
          </cell>
          <cell r="D78">
            <v>0</v>
          </cell>
          <cell r="G78">
            <v>37000</v>
          </cell>
          <cell r="I78">
            <v>37000</v>
          </cell>
        </row>
        <row r="79">
          <cell r="C79">
            <v>967500</v>
          </cell>
          <cell r="D79">
            <v>0</v>
          </cell>
          <cell r="G79">
            <v>115000</v>
          </cell>
          <cell r="I79">
            <v>115000</v>
          </cell>
        </row>
        <row r="80">
          <cell r="C80">
            <v>659334</v>
          </cell>
          <cell r="D80">
            <v>0</v>
          </cell>
          <cell r="G80">
            <v>92000</v>
          </cell>
          <cell r="I80">
            <v>92000</v>
          </cell>
        </row>
        <row r="81">
          <cell r="C81">
            <v>264407</v>
          </cell>
          <cell r="D81">
            <v>0</v>
          </cell>
          <cell r="G81">
            <v>0</v>
          </cell>
          <cell r="I81">
            <v>0</v>
          </cell>
        </row>
        <row r="82">
          <cell r="C82">
            <v>470000</v>
          </cell>
          <cell r="D82">
            <v>0</v>
          </cell>
          <cell r="G82">
            <v>67905.98</v>
          </cell>
          <cell r="I82">
            <v>67905.98</v>
          </cell>
        </row>
        <row r="83">
          <cell r="C83">
            <v>19600</v>
          </cell>
          <cell r="D83">
            <v>0</v>
          </cell>
          <cell r="G83">
            <v>0</v>
          </cell>
          <cell r="I83">
            <v>0</v>
          </cell>
        </row>
        <row r="84">
          <cell r="C84">
            <v>350000</v>
          </cell>
          <cell r="D84">
            <v>0</v>
          </cell>
          <cell r="G84">
            <v>0</v>
          </cell>
          <cell r="I84">
            <v>0</v>
          </cell>
        </row>
        <row r="85">
          <cell r="C85">
            <v>97000</v>
          </cell>
          <cell r="D85">
            <v>0</v>
          </cell>
          <cell r="G85">
            <v>0</v>
          </cell>
          <cell r="I85">
            <v>0</v>
          </cell>
        </row>
        <row r="86">
          <cell r="C86">
            <v>420400</v>
          </cell>
          <cell r="D86">
            <v>0</v>
          </cell>
          <cell r="G86">
            <v>525.29</v>
          </cell>
          <cell r="I86">
            <v>525.29</v>
          </cell>
        </row>
        <row r="87">
          <cell r="C87">
            <v>250200</v>
          </cell>
          <cell r="D87">
            <v>0</v>
          </cell>
          <cell r="G87">
            <v>1363.66</v>
          </cell>
          <cell r="I87">
            <v>1363.66</v>
          </cell>
        </row>
        <row r="88">
          <cell r="C88">
            <v>253246</v>
          </cell>
          <cell r="D88">
            <v>0</v>
          </cell>
          <cell r="G88">
            <v>10861.64</v>
          </cell>
          <cell r="I88">
            <v>10861.64</v>
          </cell>
        </row>
        <row r="89">
          <cell r="C89">
            <v>479420</v>
          </cell>
          <cell r="D89">
            <v>0</v>
          </cell>
          <cell r="G89">
            <v>0</v>
          </cell>
          <cell r="I89">
            <v>0</v>
          </cell>
        </row>
        <row r="90">
          <cell r="C90">
            <v>913300</v>
          </cell>
          <cell r="D90">
            <v>0</v>
          </cell>
          <cell r="G90">
            <v>5705.02</v>
          </cell>
          <cell r="I90">
            <v>5705.02</v>
          </cell>
        </row>
        <row r="91">
          <cell r="C91">
            <v>477265</v>
          </cell>
          <cell r="D91">
            <v>0</v>
          </cell>
          <cell r="G91">
            <v>63526.36</v>
          </cell>
          <cell r="I91">
            <v>63526.36</v>
          </cell>
        </row>
        <row r="92">
          <cell r="C92">
            <v>60000</v>
          </cell>
          <cell r="D92">
            <v>0</v>
          </cell>
          <cell r="G92">
            <v>50</v>
          </cell>
          <cell r="I92">
            <v>50</v>
          </cell>
        </row>
        <row r="93">
          <cell r="C93">
            <v>50435</v>
          </cell>
          <cell r="D93">
            <v>0</v>
          </cell>
          <cell r="G93">
            <v>0</v>
          </cell>
          <cell r="I93">
            <v>0</v>
          </cell>
        </row>
        <row r="94">
          <cell r="C94">
            <v>294800</v>
          </cell>
          <cell r="D94">
            <v>0</v>
          </cell>
          <cell r="G94">
            <v>0</v>
          </cell>
          <cell r="I94">
            <v>0</v>
          </cell>
        </row>
        <row r="95">
          <cell r="C95">
            <v>58040</v>
          </cell>
          <cell r="D95">
            <v>0</v>
          </cell>
          <cell r="G95">
            <v>0</v>
          </cell>
          <cell r="I95">
            <v>0</v>
          </cell>
        </row>
        <row r="96">
          <cell r="C96">
            <v>791800</v>
          </cell>
          <cell r="D96">
            <v>0</v>
          </cell>
          <cell r="G96">
            <v>18582</v>
          </cell>
          <cell r="I96">
            <v>18582</v>
          </cell>
        </row>
        <row r="97">
          <cell r="C97">
            <v>300000</v>
          </cell>
          <cell r="D97">
            <v>0</v>
          </cell>
          <cell r="G97">
            <v>19652.400000000001</v>
          </cell>
          <cell r="I97">
            <v>19652.400000000001</v>
          </cell>
        </row>
        <row r="99">
          <cell r="C99">
            <v>13444576</v>
          </cell>
          <cell r="D99">
            <v>0</v>
          </cell>
          <cell r="G99">
            <v>1985800</v>
          </cell>
          <cell r="I99">
            <v>1985800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47E11-AED8-480F-A390-2379889A01B3}">
  <sheetPr>
    <pageSetUpPr fitToPage="1"/>
  </sheetPr>
  <dimension ref="B1:J108"/>
  <sheetViews>
    <sheetView tabSelected="1" topLeftCell="B1" workbookViewId="0">
      <selection activeCell="B1" sqref="B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45819391</v>
      </c>
      <c r="E10" s="24">
        <f>SUM(E11:E17)</f>
        <v>0</v>
      </c>
      <c r="F10" s="24">
        <f t="shared" ref="F10:I10" si="0">SUM(F11:F17)</f>
        <v>45819391</v>
      </c>
      <c r="G10" s="24">
        <f t="shared" si="0"/>
        <v>7610272.0700000003</v>
      </c>
      <c r="H10" s="24">
        <f t="shared" si="0"/>
        <v>7610272.0700000003</v>
      </c>
      <c r="I10" s="24">
        <f t="shared" si="0"/>
        <v>38209118.93</v>
      </c>
    </row>
    <row r="11" spans="2:9" ht="15" customHeight="1" x14ac:dyDescent="0.25">
      <c r="B11" s="25"/>
      <c r="C11" s="26" t="s">
        <v>16</v>
      </c>
      <c r="D11" s="27">
        <f>'[1]EDO. FINAN. ENE (3)'!C8</f>
        <v>15081635.879999999</v>
      </c>
      <c r="E11" s="27">
        <f>'[1]EDO. FINAN. ENE (3)'!D8</f>
        <v>0</v>
      </c>
      <c r="F11" s="27">
        <f>D11+E11</f>
        <v>15081635.879999999</v>
      </c>
      <c r="G11" s="27">
        <f>'[1]EDO. FINAN. ENE (3)'!G8</f>
        <v>2486480.7999999998</v>
      </c>
      <c r="H11" s="27">
        <f>'[1]EDO. FINAN. ENE (3)'!I8</f>
        <v>2486480.7999999998</v>
      </c>
      <c r="I11" s="28">
        <f>+F11-G11</f>
        <v>12595155.079999998</v>
      </c>
    </row>
    <row r="12" spans="2:9" ht="15" customHeight="1" x14ac:dyDescent="0.25">
      <c r="B12" s="25"/>
      <c r="C12" s="26" t="s">
        <v>17</v>
      </c>
      <c r="D12" s="27">
        <f>'[1]EDO. FINAN. ENE (3)'!C9</f>
        <v>2150000.0699999998</v>
      </c>
      <c r="E12" s="27">
        <f>'[1]EDO. FINAN. ENE (3)'!D9</f>
        <v>0</v>
      </c>
      <c r="F12" s="27">
        <f t="shared" ref="F12:F27" si="1">D12+E12</f>
        <v>2150000.0699999998</v>
      </c>
      <c r="G12" s="27">
        <f>'[1]EDO. FINAN. ENE (3)'!G9</f>
        <v>300000</v>
      </c>
      <c r="H12" s="27">
        <f>'[1]EDO. FINAN. ENE (3)'!I9</f>
        <v>300000</v>
      </c>
      <c r="I12" s="28">
        <f t="shared" ref="I12:I75" si="2">+F12-G12</f>
        <v>1850000.0699999998</v>
      </c>
    </row>
    <row r="13" spans="2:9" ht="15" customHeight="1" x14ac:dyDescent="0.25">
      <c r="B13" s="25"/>
      <c r="C13" s="26" t="s">
        <v>18</v>
      </c>
      <c r="D13" s="27">
        <f>'[1]EDO. FINAN. ENE (3)'!C10+'[1]EDO. FINAN. ENE (3)'!C11+'[1]EDO. FINAN. ENE (3)'!C12+'[1]EDO. FINAN. ENE (3)'!C13</f>
        <v>3204052.81</v>
      </c>
      <c r="E13" s="27">
        <f>'[1]EDO. FINAN. ENE (3)'!D10+'[1]EDO. FINAN. ENE (3)'!D11+'[1]EDO. FINAN. ENE (3)'!D12+'[1]EDO. FINAN. ENE (3)'!D13</f>
        <v>0</v>
      </c>
      <c r="F13" s="27">
        <f t="shared" si="1"/>
        <v>3204052.81</v>
      </c>
      <c r="G13" s="27">
        <f>'[1]EDO. FINAN. ENE (3)'!G10+'[1]EDO. FINAN. ENE (3)'!G11+'[1]EDO. FINAN. ENE (3)'!G12+'[1]EDO. FINAN. ENE (3)'!G13</f>
        <v>1190174.6199999999</v>
      </c>
      <c r="H13" s="27">
        <f>'[1]EDO. FINAN. ENE (3)'!I10+'[1]EDO. FINAN. ENE (3)'!I11+'[1]EDO. FINAN. ENE (3)'!I12+'[1]EDO. FINAN. ENE (3)'!I13</f>
        <v>1190174.6199999999</v>
      </c>
      <c r="I13" s="28">
        <f t="shared" si="2"/>
        <v>2013878.1900000002</v>
      </c>
    </row>
    <row r="14" spans="2:9" ht="15" customHeight="1" x14ac:dyDescent="0.25">
      <c r="B14" s="25"/>
      <c r="C14" s="26" t="s">
        <v>19</v>
      </c>
      <c r="D14" s="27">
        <f>'[1]EDO. FINAN. ENE (3)'!C14+'[1]EDO. FINAN. ENE (3)'!C15+'[1]EDO. FINAN. ENE (3)'!C16+'[1]EDO. FINAN. ENE (3)'!C17+'[1]EDO. FINAN. ENE (3)'!C18+'[1]EDO. FINAN. ENE (3)'!C19+'[1]EDO. FINAN. ENE (3)'!C20</f>
        <v>4771463.55</v>
      </c>
      <c r="E14" s="27">
        <f>'[1]EDO. FINAN. ENE (3)'!D14+'[1]EDO. FINAN. ENE (3)'!D15+'[1]EDO. FINAN. ENE (3)'!D16+'[1]EDO. FINAN. ENE (3)'!D17+'[1]EDO. FINAN. ENE (3)'!D18+'[1]EDO. FINAN. ENE (3)'!D19+'[1]EDO. FINAN. ENE (3)'!D20</f>
        <v>0</v>
      </c>
      <c r="F14" s="27">
        <f t="shared" si="1"/>
        <v>4771463.55</v>
      </c>
      <c r="G14" s="27">
        <f>'[1]EDO. FINAN. ENE (3)'!G14+'[1]EDO. FINAN. ENE (3)'!G15+'[1]EDO. FINAN. ENE (3)'!G16+'[1]EDO. FINAN. ENE (3)'!G17+'[1]EDO. FINAN. ENE (3)'!G18+'[1]EDO. FINAN. ENE (3)'!G19+'[1]EDO. FINAN. ENE (3)'!G20</f>
        <v>791000.05999999994</v>
      </c>
      <c r="H14" s="27">
        <f>'[1]EDO. FINAN. ENE (3)'!I14+'[1]EDO. FINAN. ENE (3)'!I15+'[1]EDO. FINAN. ENE (3)'!I16+'[1]EDO. FINAN. ENE (3)'!I17+'[1]EDO. FINAN. ENE (3)'!I18+'[1]EDO. FINAN. ENE (3)'!I19+'[1]EDO. FINAN. ENE (3)'!I20</f>
        <v>791000.05999999994</v>
      </c>
      <c r="I14" s="28">
        <f t="shared" si="2"/>
        <v>3980463.4899999998</v>
      </c>
    </row>
    <row r="15" spans="2:9" ht="15" customHeight="1" x14ac:dyDescent="0.25">
      <c r="B15" s="25"/>
      <c r="C15" s="26" t="s">
        <v>20</v>
      </c>
      <c r="D15" s="27">
        <f>'[1]EDO. FINAN. ENE (3)'!C21+'[1]EDO. FINAN. ENE (3)'!C22+'[1]EDO. FINAN. ENE (3)'!C23+'[1]EDO. FINAN. ENE (3)'!C24+'[1]EDO. FINAN. ENE (3)'!C25+'[1]EDO. FINAN. ENE (3)'!C26+'[1]EDO. FINAN. ENE (3)'!C27+'[1]EDO. FINAN. ENE (3)'!C28+'[1]EDO. FINAN. ENE (3)'!C29+'[1]EDO. FINAN. ENE (3)'!C30+'[1]EDO. FINAN. ENE (3)'!C31+'[1]EDO. FINAN. ENE (3)'!C32+'[1]EDO. FINAN. ENE (3)'!C33+'[1]EDO. FINAN. ENE (3)'!C34+'[1]EDO. FINAN. ENE (3)'!C35+'[1]EDO. FINAN. ENE (3)'!C36+'[1]EDO. FINAN. ENE (3)'!C37+'[1]EDO. FINAN. ENE (3)'!C38+'[1]EDO. FINAN. ENE (3)'!C39+'[1]EDO. FINAN. ENE (3)'!C40+'[1]EDO. FINAN. ENE (3)'!C41+'[1]EDO. FINAN. ENE (3)'!C42+'[1]EDO. FINAN. ENE (3)'!C43+'[1]EDO. FINAN. ENE (3)'!C44+'[1]EDO. FINAN. ENE (3)'!C45+'[1]EDO. FINAN. ENE (3)'!C46+'[1]EDO. FINAN. ENE (3)'!C47+'[1]EDO. FINAN. ENE (3)'!C48</f>
        <v>20421025.169999998</v>
      </c>
      <c r="E15" s="27">
        <f>'[1]EDO. FINAN. ENE (3)'!D21+'[1]EDO. FINAN. ENE (3)'!D22+'[1]EDO. FINAN. ENE (3)'!D23+'[1]EDO. FINAN. ENE (3)'!D24+'[1]EDO. FINAN. ENE (3)'!D25+'[1]EDO. FINAN. ENE (3)'!D26+'[1]EDO. FINAN. ENE (3)'!D27+'[1]EDO. FINAN. ENE (3)'!D28+'[1]EDO. FINAN. ENE (3)'!D29+'[1]EDO. FINAN. ENE (3)'!D30+'[1]EDO. FINAN. ENE (3)'!D31+'[1]EDO. FINAN. ENE (3)'!D32+'[1]EDO. FINAN. ENE (3)'!D33+'[1]EDO. FINAN. ENE (3)'!D34+'[1]EDO. FINAN. ENE (3)'!D35+'[1]EDO. FINAN. ENE (3)'!D36+'[1]EDO. FINAN. ENE (3)'!D37+'[1]EDO. FINAN. ENE (3)'!D38+'[1]EDO. FINAN. ENE (3)'!D39+'[1]EDO. FINAN. ENE (3)'!D40+'[1]EDO. FINAN. ENE (3)'!D41+'[1]EDO. FINAN. ENE (3)'!D42+'[1]EDO. FINAN. ENE (3)'!D43+'[1]EDO. FINAN. ENE (3)'!D44+'[1]EDO. FINAN. ENE (3)'!D45+'[1]EDO. FINAN. ENE (3)'!D46+'[1]EDO. FINAN. ENE (3)'!D47+'[1]EDO. FINAN. ENE (3)'!D48</f>
        <v>0</v>
      </c>
      <c r="F15" s="27">
        <f t="shared" si="1"/>
        <v>20421025.169999998</v>
      </c>
      <c r="G15" s="27">
        <f>'[1]EDO. FINAN. ENE (3)'!G21+'[1]EDO. FINAN. ENE (3)'!G22+'[1]EDO. FINAN. ENE (3)'!G23+'[1]EDO. FINAN. ENE (3)'!G24+'[1]EDO. FINAN. ENE (3)'!G25+'[1]EDO. FINAN. ENE (3)'!G26+'[1]EDO. FINAN. ENE (3)'!G27+'[1]EDO. FINAN. ENE (3)'!G28+'[1]EDO. FINAN. ENE (3)'!G29+'[1]EDO. FINAN. ENE (3)'!G30+'[1]EDO. FINAN. ENE (3)'!G31+'[1]EDO. FINAN. ENE (3)'!G32+'[1]EDO. FINAN. ENE (3)'!G33+'[1]EDO. FINAN. ENE (3)'!G34+'[1]EDO. FINAN. ENE (3)'!G35+'[1]EDO. FINAN. ENE (3)'!G36+'[1]EDO. FINAN. ENE (3)'!G37+'[1]EDO. FINAN. ENE (3)'!G38+'[1]EDO. FINAN. ENE (3)'!G39+'[1]EDO. FINAN. ENE (3)'!G40+'[1]EDO. FINAN. ENE (3)'!G41+'[1]EDO. FINAN. ENE (3)'!G42+'[1]EDO. FINAN. ENE (3)'!G43+'[1]EDO. FINAN. ENE (3)'!G44+'[1]EDO. FINAN. ENE (3)'!G45+'[1]EDO. FINAN. ENE (3)'!G46+'[1]EDO. FINAN. ENE (3)'!G47+'[1]EDO. FINAN. ENE (3)'!G48</f>
        <v>2810747.6700000004</v>
      </c>
      <c r="H15" s="27">
        <f>'[1]EDO. FINAN. ENE (3)'!I21+'[1]EDO. FINAN. ENE (3)'!I22+'[1]EDO. FINAN. ENE (3)'!I23+'[1]EDO. FINAN. ENE (3)'!I24+'[1]EDO. FINAN. ENE (3)'!I25+'[1]EDO. FINAN. ENE (3)'!I26+'[1]EDO. FINAN. ENE (3)'!I27+'[1]EDO. FINAN. ENE (3)'!I28+'[1]EDO. FINAN. ENE (3)'!I29+'[1]EDO. FINAN. ENE (3)'!I30+'[1]EDO. FINAN. ENE (3)'!I31+'[1]EDO. FINAN. ENE (3)'!I32+'[1]EDO. FINAN. ENE (3)'!I33+'[1]EDO. FINAN. ENE (3)'!I34+'[1]EDO. FINAN. ENE (3)'!I35+'[1]EDO. FINAN. ENE (3)'!I36+'[1]EDO. FINAN. ENE (3)'!I37+'[1]EDO. FINAN. ENE (3)'!I38+'[1]EDO. FINAN. ENE (3)'!I39+'[1]EDO. FINAN. ENE (3)'!I40+'[1]EDO. FINAN. ENE (3)'!I41+'[1]EDO. FINAN. ENE (3)'!I42+'[1]EDO. FINAN. ENE (3)'!I43+'[1]EDO. FINAN. ENE (3)'!I44+'[1]EDO. FINAN. ENE (3)'!I45+'[1]EDO. FINAN. ENE (3)'!I46+'[1]EDO. FINAN. ENE (3)'!I47+'[1]EDO. FINAN. ENE (3)'!I48</f>
        <v>2810747.6700000004</v>
      </c>
      <c r="I15" s="28">
        <f t="shared" si="2"/>
        <v>17610277.499999996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ENE (3)'!C49</f>
        <v>191213.51999999993</v>
      </c>
      <c r="E17" s="27">
        <f>'[1]EDO. FINAN. ENE (3)'!D49</f>
        <v>0</v>
      </c>
      <c r="F17" s="27">
        <f t="shared" si="1"/>
        <v>191213.51999999993</v>
      </c>
      <c r="G17" s="27">
        <f>'[1]EDO. FINAN. ENE (3)'!G49</f>
        <v>31868.92</v>
      </c>
      <c r="H17" s="27">
        <f>'[1]EDO. FINAN. ENE (3)'!I49</f>
        <v>31868.92</v>
      </c>
      <c r="I17" s="28">
        <f t="shared" si="2"/>
        <v>159344.59999999992</v>
      </c>
    </row>
    <row r="18" spans="2:9" ht="15" customHeight="1" x14ac:dyDescent="0.25">
      <c r="B18" s="29" t="s">
        <v>23</v>
      </c>
      <c r="C18" s="30"/>
      <c r="D18" s="24">
        <f>SUM(D19:D27)</f>
        <v>6361524</v>
      </c>
      <c r="E18" s="24">
        <f t="shared" ref="E18:I18" si="3">SUM(E19:E27)</f>
        <v>0</v>
      </c>
      <c r="F18" s="24">
        <f t="shared" si="3"/>
        <v>6361524</v>
      </c>
      <c r="G18" s="24">
        <f t="shared" si="3"/>
        <v>175969.32</v>
      </c>
      <c r="H18" s="24">
        <f t="shared" si="3"/>
        <v>175969.32</v>
      </c>
      <c r="I18" s="24">
        <f t="shared" si="3"/>
        <v>6185554.6799999997</v>
      </c>
    </row>
    <row r="19" spans="2:9" ht="15" customHeight="1" x14ac:dyDescent="0.25">
      <c r="B19" s="25"/>
      <c r="C19" s="26" t="s">
        <v>24</v>
      </c>
      <c r="D19" s="27">
        <f>'[1]EDO. FINAN. ENE (3)'!C51+'[1]EDO. FINAN. ENE (3)'!C52+'[1]EDO. FINAN. ENE (3)'!C53+'[1]EDO. FINAN. ENE (3)'!C54+'[1]EDO. FINAN. ENE (3)'!C55</f>
        <v>2615000</v>
      </c>
      <c r="E19" s="27">
        <f>'[1]EDO. FINAN. ENE (3)'!D51+'[1]EDO. FINAN. ENE (3)'!D52+'[1]EDO. FINAN. ENE (3)'!D53+'[1]EDO. FINAN. ENE (3)'!D54+'[1]EDO. FINAN. ENE (3)'!D55</f>
        <v>0</v>
      </c>
      <c r="F19" s="27">
        <f>D19+E19</f>
        <v>2615000</v>
      </c>
      <c r="G19" s="27">
        <f>'[1]EDO. FINAN. ENE (3)'!G51+'[1]EDO. FINAN. ENE (3)'!G52+'[1]EDO. FINAN. ENE (3)'!G53+'[1]EDO. FINAN. ENE (3)'!G54+'[1]EDO. FINAN. ENE (3)'!G55</f>
        <v>6513.7</v>
      </c>
      <c r="H19" s="27">
        <f>'[1]EDO. FINAN. ENE (3)'!I51+'[1]EDO. FINAN. ENE (3)'!I52+'[1]EDO. FINAN. ENE (3)'!I53+'[1]EDO. FINAN. ENE (3)'!I54+'[1]EDO. FINAN. ENE (3)'!I55</f>
        <v>6513.7</v>
      </c>
      <c r="I19" s="28">
        <f t="shared" si="2"/>
        <v>2608486.2999999998</v>
      </c>
    </row>
    <row r="20" spans="2:9" ht="15" customHeight="1" x14ac:dyDescent="0.25">
      <c r="B20" s="25"/>
      <c r="C20" s="26" t="s">
        <v>25</v>
      </c>
      <c r="D20" s="27">
        <f>'[1]EDO. FINAN. ENE (3)'!C56</f>
        <v>100750</v>
      </c>
      <c r="E20" s="27">
        <f>'[1]EDO. FINAN. ENE (3)'!D56</f>
        <v>0</v>
      </c>
      <c r="F20" s="27">
        <f t="shared" si="1"/>
        <v>100750</v>
      </c>
      <c r="G20" s="27">
        <f>'[1]EDO. FINAN. ENE (3)'!G56</f>
        <v>750</v>
      </c>
      <c r="H20" s="27">
        <f>'[1]EDO. FINAN. ENE (3)'!I56</f>
        <v>750</v>
      </c>
      <c r="I20" s="28">
        <f t="shared" si="2"/>
        <v>100000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ENE (3)'!C57+'[1]EDO. FINAN. ENE (3)'!C58+'[1]EDO. FINAN. ENE (3)'!C59</f>
        <v>418428</v>
      </c>
      <c r="E22" s="27">
        <f>'[1]EDO. FINAN. ENE (3)'!D57+'[1]EDO. FINAN. ENE (3)'!D58+'[1]EDO. FINAN. ENE (3)'!D59</f>
        <v>0</v>
      </c>
      <c r="F22" s="27">
        <f t="shared" si="1"/>
        <v>418428</v>
      </c>
      <c r="G22" s="27">
        <f>'[1]EDO. FINAN. ENE (3)'!G57+'[1]EDO. FINAN. ENE (3)'!G58+'[1]EDO. FINAN. ENE (3)'!G59</f>
        <v>0</v>
      </c>
      <c r="H22" s="27">
        <f>'[1]EDO. FINAN. ENE (3)'!I57+'[1]EDO. FINAN. ENE (3)'!I58+'[1]EDO. FINAN. ENE (3)'!I59</f>
        <v>0</v>
      </c>
      <c r="I22" s="28">
        <f t="shared" si="2"/>
        <v>418428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ENE (3)'!C60</f>
        <v>1902700</v>
      </c>
      <c r="E24" s="27">
        <f>'[1]EDO. FINAN. ENE (3)'!D60</f>
        <v>0</v>
      </c>
      <c r="F24" s="27">
        <f t="shared" si="1"/>
        <v>1902700</v>
      </c>
      <c r="G24" s="27">
        <f>'[1]EDO. FINAN. ENE (3)'!G60</f>
        <v>168312.02</v>
      </c>
      <c r="H24" s="27">
        <f>'[1]EDO. FINAN. ENE (3)'!I60</f>
        <v>168312.02</v>
      </c>
      <c r="I24" s="28">
        <f t="shared" si="2"/>
        <v>1734387.98</v>
      </c>
    </row>
    <row r="25" spans="2:9" ht="15" customHeight="1" x14ac:dyDescent="0.25">
      <c r="B25" s="25"/>
      <c r="C25" s="26" t="s">
        <v>30</v>
      </c>
      <c r="D25" s="27">
        <f>'[1]EDO. FINAN. ENE (3)'!C61+'[1]EDO. FINAN. ENE (3)'!C62</f>
        <v>356800</v>
      </c>
      <c r="E25" s="27">
        <f>'[1]EDO. FINAN. ENE (3)'!D61+'[1]EDO. FINAN. ENE (3)'!D62</f>
        <v>0</v>
      </c>
      <c r="F25" s="27">
        <f t="shared" si="1"/>
        <v>356800</v>
      </c>
      <c r="G25" s="27">
        <f>'[1]EDO. FINAN. ENE (3)'!G61+'[1]EDO. FINAN. ENE (3)'!G62</f>
        <v>0</v>
      </c>
      <c r="H25" s="27">
        <f>'[1]EDO. FINAN. ENE (3)'!I61+'[1]EDO. FINAN. ENE (3)'!I62</f>
        <v>0</v>
      </c>
      <c r="I25" s="28">
        <f t="shared" si="2"/>
        <v>356800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ENE (3)'!C63+'[1]EDO. FINAN. ENE (3)'!C64+'[1]EDO. FINAN. ENE (3)'!C65+'[1]EDO. FINAN. ENE (3)'!C66+'[1]EDO. FINAN. ENE (3)'!C67+'[1]EDO. FINAN. ENE (3)'!C68</f>
        <v>967846</v>
      </c>
      <c r="E27" s="27">
        <f>'[1]EDO. FINAN. ENE (3)'!D63+'[1]EDO. FINAN. ENE (3)'!D64+'[1]EDO. FINAN. ENE (3)'!D65+'[1]EDO. FINAN. ENE (3)'!D66+'[1]EDO. FINAN. ENE (3)'!D67+'[1]EDO. FINAN. ENE (3)'!D68</f>
        <v>0</v>
      </c>
      <c r="F27" s="27">
        <f t="shared" si="1"/>
        <v>967846</v>
      </c>
      <c r="G27" s="27">
        <f>'[1]EDO. FINAN. ENE (3)'!G63+'[1]EDO. FINAN. ENE (3)'!G64+'[1]EDO. FINAN. ENE (3)'!G65+'[1]EDO. FINAN. ENE (3)'!G66+'[1]EDO. FINAN. ENE (3)'!G67+'[1]EDO. FINAN. ENE (3)'!G68</f>
        <v>393.6</v>
      </c>
      <c r="H27" s="27">
        <f>'[1]EDO. FINAN. ENE (3)'!I63+'[1]EDO. FINAN. ENE (3)'!I64+'[1]EDO. FINAN. ENE (3)'!I65+'[1]EDO. FINAN. ENE (3)'!I66+'[1]EDO. FINAN. ENE (3)'!I67+'[1]EDO. FINAN. ENE (3)'!I68</f>
        <v>393.6</v>
      </c>
      <c r="I27" s="28">
        <f t="shared" si="2"/>
        <v>967452.4</v>
      </c>
    </row>
    <row r="28" spans="2:9" ht="15" customHeight="1" x14ac:dyDescent="0.25">
      <c r="B28" s="29" t="s">
        <v>33</v>
      </c>
      <c r="C28" s="30"/>
      <c r="D28" s="24">
        <f>SUM(D29:D37)</f>
        <v>16600254</v>
      </c>
      <c r="E28" s="24">
        <f t="shared" ref="E28:I28" si="4">SUM(E29:E37)</f>
        <v>0</v>
      </c>
      <c r="F28" s="24">
        <f t="shared" si="4"/>
        <v>16600254</v>
      </c>
      <c r="G28" s="24">
        <f t="shared" si="4"/>
        <v>1636184.1199999999</v>
      </c>
      <c r="H28" s="24">
        <f t="shared" si="4"/>
        <v>1636184.1199999999</v>
      </c>
      <c r="I28" s="24">
        <f t="shared" si="4"/>
        <v>14964069.880000001</v>
      </c>
    </row>
    <row r="29" spans="2:9" ht="15" customHeight="1" x14ac:dyDescent="0.25">
      <c r="B29" s="25"/>
      <c r="C29" s="26" t="s">
        <v>34</v>
      </c>
      <c r="D29" s="27">
        <f>'[1]EDO. FINAN. ENE (3)'!C70+'[1]EDO. FINAN. ENE (3)'!C71+'[1]EDO. FINAN. ENE (3)'!C72+'[1]EDO. FINAN. ENE (3)'!C73+'[1]EDO. FINAN. ENE (3)'!C74</f>
        <v>1149923</v>
      </c>
      <c r="E29" s="27">
        <f>'[1]EDO. FINAN. ENE (3)'!D70+'[1]EDO. FINAN. ENE (3)'!D71+'[1]EDO. FINAN. ENE (3)'!D72+'[1]EDO. FINAN. ENE (3)'!D73+'[1]EDO. FINAN. ENE (3)'!D74</f>
        <v>0</v>
      </c>
      <c r="F29" s="27">
        <f t="shared" ref="F29:F81" si="5">D29+E29</f>
        <v>1149923</v>
      </c>
      <c r="G29" s="27">
        <f>'[1]EDO. FINAN. ENE (3)'!G70+'[1]EDO. FINAN. ENE (3)'!G71+'[1]EDO. FINAN. ENE (3)'!G72+'[1]EDO. FINAN. ENE (3)'!G73+'[1]EDO. FINAN. ENE (3)'!G74</f>
        <v>65923.69</v>
      </c>
      <c r="H29" s="27">
        <f>'[1]EDO. FINAN. ENE (3)'!I70+'[1]EDO. FINAN. ENE (3)'!I71+'[1]EDO. FINAN. ENE (3)'!I72+'[1]EDO. FINAN. ENE (3)'!I73+'[1]EDO. FINAN. ENE (3)'!I74</f>
        <v>65923.69</v>
      </c>
      <c r="I29" s="28">
        <f t="shared" si="2"/>
        <v>1083999.31</v>
      </c>
    </row>
    <row r="30" spans="2:9" ht="15" customHeight="1" x14ac:dyDescent="0.25">
      <c r="B30" s="25"/>
      <c r="C30" s="26" t="s">
        <v>35</v>
      </c>
      <c r="D30" s="27">
        <f>'[1]EDO. FINAN. ENE (3)'!C75+'[1]EDO. FINAN. ENE (3)'!C76</f>
        <v>5124084</v>
      </c>
      <c r="E30" s="27">
        <f>'[1]EDO. FINAN. ENE (3)'!D75+'[1]EDO. FINAN. ENE (3)'!D76</f>
        <v>0</v>
      </c>
      <c r="F30" s="27">
        <f t="shared" si="5"/>
        <v>5124084</v>
      </c>
      <c r="G30" s="27">
        <f>'[1]EDO. FINAN. ENE (3)'!G75+'[1]EDO. FINAN. ENE (3)'!G76</f>
        <v>757088.08</v>
      </c>
      <c r="H30" s="27">
        <f>'[1]EDO. FINAN. ENE (3)'!I75+'[1]EDO. FINAN. ENE (3)'!I76</f>
        <v>757088.08</v>
      </c>
      <c r="I30" s="28">
        <f t="shared" si="2"/>
        <v>4366995.92</v>
      </c>
    </row>
    <row r="31" spans="2:9" ht="15" customHeight="1" x14ac:dyDescent="0.25">
      <c r="B31" s="25"/>
      <c r="C31" s="26" t="s">
        <v>36</v>
      </c>
      <c r="D31" s="27">
        <f>'[1]EDO. FINAN. ENE (3)'!C77+'[1]EDO. FINAN. ENE (3)'!C78+'[1]EDO. FINAN. ENE (3)'!C79+'[1]EDO. FINAN. ENE (3)'!C80+'[1]EDO. FINAN. ENE (3)'!C81+'[1]EDO. FINAN. ENE (3)'!C82</f>
        <v>5510741</v>
      </c>
      <c r="E31" s="27">
        <f>'[1]EDO. FINAN. ENE (3)'!D77+'[1]EDO. FINAN. ENE (3)'!D78+'[1]EDO. FINAN. ENE (3)'!D79+'[1]EDO. FINAN. ENE (3)'!D80+'[1]EDO. FINAN. ENE (3)'!D81+'[1]EDO. FINAN. ENE (3)'!D82</f>
        <v>0</v>
      </c>
      <c r="F31" s="27">
        <f t="shared" si="5"/>
        <v>5510741</v>
      </c>
      <c r="G31" s="27">
        <f>'[1]EDO. FINAN. ENE (3)'!G77+'[1]EDO. FINAN. ENE (3)'!G78+'[1]EDO. FINAN. ENE (3)'!G79+'[1]EDO. FINAN. ENE (3)'!G80+'[1]EDO. FINAN. ENE (3)'!G81+'[1]EDO. FINAN. ENE (3)'!G82</f>
        <v>692905.98</v>
      </c>
      <c r="H31" s="27">
        <f>'[1]EDO. FINAN. ENE (3)'!I77+'[1]EDO. FINAN. ENE (3)'!I78+'[1]EDO. FINAN. ENE (3)'!I79+'[1]EDO. FINAN. ENE (3)'!I80+'[1]EDO. FINAN. ENE (3)'!I81+'[1]EDO. FINAN. ENE (3)'!I82</f>
        <v>692905.98</v>
      </c>
      <c r="I31" s="28">
        <f t="shared" si="2"/>
        <v>4817835.0199999996</v>
      </c>
    </row>
    <row r="32" spans="2:9" ht="15" customHeight="1" x14ac:dyDescent="0.25">
      <c r="B32" s="25"/>
      <c r="C32" s="26" t="s">
        <v>37</v>
      </c>
      <c r="D32" s="27">
        <f>'[1]EDO. FINAN. ENE (3)'!C83+'[1]EDO. FINAN. ENE (3)'!C84+'[1]EDO. FINAN. ENE (3)'!C85+'[1]EDO. FINAN. ENE (3)'!C86</f>
        <v>887000</v>
      </c>
      <c r="E32" s="27">
        <f>'[1]EDO. FINAN. ENE (3)'!D83+'[1]EDO. FINAN. ENE (3)'!D84+'[1]EDO. FINAN. ENE (3)'!D85+'[1]EDO. FINAN. ENE (3)'!D86</f>
        <v>0</v>
      </c>
      <c r="F32" s="27">
        <f t="shared" si="5"/>
        <v>887000</v>
      </c>
      <c r="G32" s="27">
        <f>'[1]EDO. FINAN. ENE (3)'!G83+'[1]EDO. FINAN. ENE (3)'!G84+'[1]EDO. FINAN. ENE (3)'!G85+'[1]EDO. FINAN. ENE (3)'!G86</f>
        <v>525.29</v>
      </c>
      <c r="H32" s="27">
        <f>'[1]EDO. FINAN. ENE (3)'!I83+'[1]EDO. FINAN. ENE (3)'!I84+'[1]EDO. FINAN. ENE (3)'!I85+'[1]EDO. FINAN. ENE (3)'!I86</f>
        <v>525.29</v>
      </c>
      <c r="I32" s="28">
        <f t="shared" si="2"/>
        <v>886474.71</v>
      </c>
    </row>
    <row r="33" spans="2:9" ht="15" customHeight="1" x14ac:dyDescent="0.25">
      <c r="B33" s="25"/>
      <c r="C33" s="26" t="s">
        <v>38</v>
      </c>
      <c r="D33" s="27">
        <f>'[1]EDO. FINAN. ENE (3)'!C87+'[1]EDO. FINAN. ENE (3)'!C88+'[1]EDO. FINAN. ENE (3)'!C89+'[1]EDO. FINAN. ENE (3)'!C90+'[1]EDO. FINAN. ENE (3)'!C91+'[1]EDO. FINAN. ENE (3)'!C92</f>
        <v>2433431</v>
      </c>
      <c r="E33" s="27">
        <f>'[1]EDO. FINAN. ENE (3)'!D87+'[1]EDO. FINAN. ENE (3)'!D88+'[1]EDO. FINAN. ENE (3)'!D89+'[1]EDO. FINAN. ENE (3)'!D90+'[1]EDO. FINAN. ENE (3)'!D91+'[1]EDO. FINAN. ENE (3)'!D92</f>
        <v>0</v>
      </c>
      <c r="F33" s="27">
        <f t="shared" si="5"/>
        <v>2433431</v>
      </c>
      <c r="G33" s="27">
        <f>'[1]EDO. FINAN. ENE (3)'!G87+'[1]EDO. FINAN. ENE (3)'!G88+'[1]EDO. FINAN. ENE (3)'!G89+'[1]EDO. FINAN. ENE (3)'!G90+'[1]EDO. FINAN. ENE (3)'!G91+'[1]EDO. FINAN. ENE (3)'!G92</f>
        <v>81506.679999999993</v>
      </c>
      <c r="H33" s="27">
        <f>'[1]EDO. FINAN. ENE (3)'!I87+'[1]EDO. FINAN. ENE (3)'!I88+'[1]EDO. FINAN. ENE (3)'!I89+'[1]EDO. FINAN. ENE (3)'!I90+'[1]EDO. FINAN. ENE (3)'!I91+'[1]EDO. FINAN. ENE (3)'!I92</f>
        <v>81506.679999999993</v>
      </c>
      <c r="I33" s="28">
        <f t="shared" si="2"/>
        <v>2351924.3199999998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ENE (3)'!C93+'[1]EDO. FINAN. ENE (3)'!C94+'[1]EDO. FINAN. ENE (3)'!C95+'[1]EDO. FINAN. ENE (3)'!C96</f>
        <v>1195075</v>
      </c>
      <c r="E35" s="27">
        <f>'[1]EDO. FINAN. ENE (3)'!D93+'[1]EDO. FINAN. ENE (3)'!D94+'[1]EDO. FINAN. ENE (3)'!D95+'[1]EDO. FINAN. ENE (3)'!D96</f>
        <v>0</v>
      </c>
      <c r="F35" s="27">
        <f t="shared" si="5"/>
        <v>1195075</v>
      </c>
      <c r="G35" s="27">
        <f>'[1]EDO. FINAN. ENE (3)'!G93+'[1]EDO. FINAN. ENE (3)'!G94+'[1]EDO. FINAN. ENE (3)'!G95+'[1]EDO. FINAN. ENE (3)'!G96</f>
        <v>18582</v>
      </c>
      <c r="H35" s="27">
        <f>'[1]EDO. FINAN. ENE (3)'!I93+'[1]EDO. FINAN. ENE (3)'!I94+'[1]EDO. FINAN. ENE (3)'!I95+'[1]EDO. FINAN. ENE (3)'!I96</f>
        <v>18582</v>
      </c>
      <c r="I35" s="28">
        <f t="shared" si="2"/>
        <v>1176493</v>
      </c>
    </row>
    <row r="36" spans="2:9" ht="15" customHeight="1" x14ac:dyDescent="0.25">
      <c r="B36" s="25"/>
      <c r="C36" s="26" t="s">
        <v>41</v>
      </c>
      <c r="D36" s="27">
        <f>'[1]EDO. FINAN. ENE (3)'!C97</f>
        <v>300000</v>
      </c>
      <c r="E36" s="27">
        <f>'[1]EDO. FINAN. ENE (3)'!D97</f>
        <v>0</v>
      </c>
      <c r="F36" s="27">
        <f t="shared" si="5"/>
        <v>300000</v>
      </c>
      <c r="G36" s="27">
        <f>'[1]EDO. FINAN. ENE (3)'!G97</f>
        <v>19652.400000000001</v>
      </c>
      <c r="H36" s="27">
        <f>'[1]EDO. FINAN. ENE (3)'!I97</f>
        <v>19652.400000000001</v>
      </c>
      <c r="I36" s="28">
        <f t="shared" si="2"/>
        <v>280347.59999999998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13444576</v>
      </c>
      <c r="E38" s="24">
        <f t="shared" ref="E38:I38" si="6">SUM(E39:E47)</f>
        <v>0</v>
      </c>
      <c r="F38" s="24">
        <f t="shared" si="6"/>
        <v>13444576</v>
      </c>
      <c r="G38" s="24">
        <f t="shared" si="6"/>
        <v>1985800</v>
      </c>
      <c r="H38" s="24">
        <f t="shared" si="6"/>
        <v>1985800</v>
      </c>
      <c r="I38" s="24">
        <f t="shared" si="6"/>
        <v>11458776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ENE (3)'!C99</f>
        <v>13444576</v>
      </c>
      <c r="E42" s="27">
        <f>'[1]EDO. FINAN. ENE (3)'!D99</f>
        <v>0</v>
      </c>
      <c r="F42" s="27">
        <f t="shared" si="5"/>
        <v>13444576</v>
      </c>
      <c r="G42" s="27">
        <f>'[1]EDO. FINAN. ENE (3)'!G99</f>
        <v>1985800</v>
      </c>
      <c r="H42" s="27">
        <f>'[1]EDO. FINAN. ENE (3)'!I99</f>
        <v>1985800</v>
      </c>
      <c r="I42" s="28">
        <f t="shared" si="2"/>
        <v>11458776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82225745</v>
      </c>
      <c r="E82" s="33">
        <f t="shared" ref="E82:I82" si="13">SUM(E10+E18+E28+E38+E48+E58+E62+E70+E74)</f>
        <v>0</v>
      </c>
      <c r="F82" s="33">
        <f t="shared" si="13"/>
        <v>82225745</v>
      </c>
      <c r="G82" s="33">
        <f t="shared" si="13"/>
        <v>11408225.51</v>
      </c>
      <c r="H82" s="33">
        <f t="shared" si="13"/>
        <v>11408225.51</v>
      </c>
      <c r="I82" s="33">
        <f t="shared" si="13"/>
        <v>70817519.49000001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2021-03-21T22:02:58Z</dcterms:created>
  <dcterms:modified xsi:type="dcterms:W3CDTF">2021-03-21T22:03:40Z</dcterms:modified>
</cp:coreProperties>
</file>