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2. FEBRERO 2020\"/>
    </mc:Choice>
  </mc:AlternateContent>
  <xr:revisionPtr revIDLastSave="0" documentId="13_ncr:1_{E82B8CC9-EC94-4E57-95BD-8AD26E35A520}" xr6:coauthVersionLast="47" xr6:coauthVersionMax="47" xr10:uidLastSave="{00000000-0000-0000-0000-000000000000}"/>
  <bookViews>
    <workbookView xWindow="-120" yWindow="-120" windowWidth="20730" windowHeight="11160" tabRatio="940" activeTab="2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I22" i="3"/>
  <c r="F22" i="3"/>
  <c r="F20" i="3"/>
  <c r="I20" i="3" s="1"/>
  <c r="F18" i="3"/>
  <c r="I18" i="3" s="1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G14" i="4" l="1"/>
  <c r="E83" i="4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<sst xmlns="http://schemas.openxmlformats.org/spreadsheetml/2006/main" count="342" uniqueCount="197">
  <si>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</si>
  <si>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</si>
  <si>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</si>
  <si>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</si>
  <si>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</si>
  <si>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</si>
  <si>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</si>
  <si>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</si>
  <si>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</si>
  <si>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</si>
  <si>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</si>
  <si>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</si>
  <si>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</si>
  <si>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</si>
  <si>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</si>
  <si>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</si>
  <si>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</si>
  <si>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</si>
  <si>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</si>
  <si>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</si>
  <si>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</si>
  <si>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</si>
  <si>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</si>
  <si>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</si>
  <si>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</si>
  <si>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</si>
  <si>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</si>
  <si>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</si>
  <si>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</si>
  <si>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</si>
  <si>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</si>
  <si>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</si>
  <si>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</si>
  <si>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</si>
  <si>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</si>
  <si>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</si>
  <si>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</si>
  <si>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</si>
  <si>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</si>
  <si>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</si>
  <si>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</si>
  <si>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</si>
  <si>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</si>
  <si>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</si>
  <si>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</si>
  <si>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</si>
  <si>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</si>
  <si>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</si>
  <si>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</si>
  <si>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</si>
  <si>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</si>
  <si>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</si>
  <si>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</si>
  <si>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</si>
  <si>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</si>
  <si>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</si>
  <si>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</si>
  <si>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</si>
  <si>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</si>
  <si>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</si>
  <si>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</si>
  <si>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</si>
  <si>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</si>
  <si>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</si>
  <si>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</si>
  <si>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</si>
  <si>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</si>
  <si>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</si>
  <si>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</si>
  <si>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</si>
  <si>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</si>
  <si>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</si>
  <si>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</si>
  <si>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</si>
  <si>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</si>
  <si>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</si>
  <si>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</si>
  <si>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</si>
  <si>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</si>
  <si>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</si>
  <si>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</si>
  <si>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</si>
  <si>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</si>
  <si>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</si>
  <si>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</si>
  <si>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</si>
  <si>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</si>
  <si>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</si>
  <si>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</si>
  <si>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</si>
  <si>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</si>
  <si>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</si>
  <si>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</si>
  <si>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</si>
  <si>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</si>
  <si>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</si>
  <si>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</si>
  <si>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</si>
  <si>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</si>
  <si>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</si>
  <si>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</si>
  <si>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</si>
  <si>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</si>
  <si>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</si>
  <si>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</si>
  <si>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</si>
  <si>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</si>
  <si>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</si>
  <si>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</si>
  <si>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</si>
  <si>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</si>
  <si>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</si>
  <si>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</si>
  <si>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</si>
  <si>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</si>
  <si>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</si>
  <si>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</si>
  <si>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</si>
  <si>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</si>
  <si>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</si>
  <si>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</si>
  <si>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</si>
  <si>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</si>
  <si>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</si>
  <si>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</si>
  <si>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</si>
  <si>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</si>
  <si>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</si>
  <si>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</si>
  <si>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</si>
  <si>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</si>
  <si>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</si>
  <si>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</si>
  <si>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</si>
  <si>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</si>
  <si>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</si>
  <si>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</si>
  <si>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</si>
  <si>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</si>
  <si>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</si>
  <si>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</si>
  <si>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</si>
  <si>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</si>
  <si>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</si>
  <si>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</si>
  <si>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</si>
  <si>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</si>
  <si>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</si>
  <si>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</si>
  <si>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</si>
  <si>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</si>
  <si>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</si>
  <si>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</si>
  <si>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</si>
  <si>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</si>
  <si>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</si>
  <si>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</si>
  <si>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</si>
  <si>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</si>
  <si>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</si>
  <si>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</si>
  <si>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</si>
  <si>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</si>
  <si>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</si>
  <si>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</si>
  <si>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</si>
  <si>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</si>
  <si>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</si>
  <si>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</si>
  <si>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</si>
  <si>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</si>
  <si>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</si>
  <si>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</si>
  <si>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</si>
  <si>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</si>
  <si>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</si>
  <si>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</si>
  <si>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</si>
  <si>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</si>
  <si>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</si>
  <si>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</si>
  <si>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</si>
  <si>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</si>
  <si>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</si>
  <si>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</si>
  <si>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</si>
  <si>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</si>
  <si>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</si>
  <si>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</si>
  <si>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</si>
  <si>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</si>
  <si>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</si>
  <si>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</si>
  <si>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</si>
  <si>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</si>
  <si>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</si>
  <si>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29 de Febrero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</si>
</sst>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8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topLeftCell="A51" workbookViewId="0">
      <selection activeCell="B2" sqref="B2:J69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  <c r="J2" s="210"/>
    </row>
    <row r="3" spans="1:10" s="1" customFormat="1" ht="15.75" x14ac:dyDescent="0.25">
      <c r="B3" s="210"/>
      <c r="C3" s="210"/>
      <c r="D3" s="210"/>
      <c r="E3" s="210"/>
      <c r="F3" s="210" t="s">
        <v>37</v>
      </c>
      <c r="G3" s="210"/>
      <c r="H3" s="210"/>
      <c r="I3" s="210"/>
      <c r="J3" s="210"/>
    </row>
    <row r="4" spans="1:10" s="1" customFormat="1" ht="15.75" x14ac:dyDescent="0.25">
      <c r="B4" s="210" t="s">
        <v>36</v>
      </c>
      <c r="C4" s="210"/>
      <c r="D4" s="210"/>
      <c r="E4" s="210"/>
      <c r="F4" s="210"/>
      <c r="G4" s="210"/>
      <c r="H4" s="210"/>
      <c r="I4" s="210"/>
      <c r="J4" s="210"/>
    </row>
    <row r="5" spans="1:10" s="1" customFormat="1" ht="15.75" x14ac:dyDescent="0.25">
      <c r="B5" s="210" t="s">
        <v>35</v>
      </c>
      <c r="C5" s="210"/>
      <c r="D5" s="210"/>
      <c r="E5" s="210"/>
      <c r="F5" s="210"/>
      <c r="G5" s="210"/>
      <c r="H5" s="210"/>
      <c r="I5" s="210"/>
      <c r="J5" s="210"/>
    </row>
    <row r="6" spans="1:10" s="1" customFormat="1" ht="15.75" x14ac:dyDescent="0.25">
      <c r="B6" s="210" t="s">
        <v>196</v>
      </c>
      <c r="C6" s="210"/>
      <c r="D6" s="210"/>
      <c r="E6" s="210"/>
      <c r="F6" s="210"/>
      <c r="G6" s="210"/>
      <c r="H6" s="210"/>
      <c r="I6" s="210"/>
      <c r="J6" s="210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7" t="s">
        <v>34</v>
      </c>
      <c r="C9" s="198"/>
      <c r="D9" s="198"/>
      <c r="E9" s="203" t="s">
        <v>31</v>
      </c>
      <c r="F9" s="204"/>
      <c r="G9" s="204"/>
      <c r="H9" s="204"/>
      <c r="I9" s="205"/>
      <c r="J9" s="211" t="s">
        <v>30</v>
      </c>
    </row>
    <row r="10" spans="1:10" ht="34.5" customHeight="1" x14ac:dyDescent="0.25">
      <c r="B10" s="199"/>
      <c r="C10" s="200"/>
      <c r="D10" s="200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12"/>
    </row>
    <row r="11" spans="1:10" ht="15.75" thickBot="1" x14ac:dyDescent="0.3">
      <c r="B11" s="201"/>
      <c r="C11" s="202"/>
      <c r="D11" s="202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6" t="s">
        <v>17</v>
      </c>
      <c r="C13" s="189"/>
      <c r="D13" s="190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6" t="s">
        <v>8</v>
      </c>
      <c r="C14" s="189"/>
      <c r="D14" s="190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6" t="s">
        <v>16</v>
      </c>
      <c r="C15" s="189"/>
      <c r="D15" s="190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6" t="s">
        <v>15</v>
      </c>
      <c r="C16" s="189"/>
      <c r="D16" s="190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6" t="s">
        <v>14</v>
      </c>
      <c r="C17" s="189"/>
      <c r="D17" s="190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9"/>
      <c r="D18" s="190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9"/>
      <c r="D19" s="190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6" t="s">
        <v>13</v>
      </c>
      <c r="C20" s="189"/>
      <c r="D20" s="190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9"/>
      <c r="D21" s="190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9"/>
      <c r="D22" s="190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6" t="s">
        <v>7</v>
      </c>
      <c r="C23" s="189"/>
      <c r="D23" s="190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96" t="s">
        <v>10</v>
      </c>
      <c r="C24" s="189"/>
      <c r="D24" s="190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96" t="s">
        <v>6</v>
      </c>
      <c r="C25" s="189"/>
      <c r="D25" s="190"/>
      <c r="E25" s="99">
        <v>532979</v>
      </c>
      <c r="F25" s="99">
        <v>117084.42</v>
      </c>
      <c r="G25" s="100">
        <f>E25+F25</f>
        <v>650063.42000000004</v>
      </c>
      <c r="H25" s="99">
        <v>114784.42</v>
      </c>
      <c r="I25" s="99">
        <v>114784.42</v>
      </c>
      <c r="J25" s="101">
        <f>I25-E25</f>
        <v>-418194.58</v>
      </c>
      <c r="L25" s="164"/>
    </row>
    <row r="26" spans="1:12" s="41" customFormat="1" x14ac:dyDescent="0.25">
      <c r="A26" s="42"/>
      <c r="B26" s="196" t="s">
        <v>4</v>
      </c>
      <c r="C26" s="189"/>
      <c r="D26" s="190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117084.42</v>
      </c>
      <c r="G28" s="151">
        <f t="shared" si="10"/>
        <v>650063.42000000004</v>
      </c>
      <c r="H28" s="152">
        <f t="shared" si="10"/>
        <v>114784.42</v>
      </c>
      <c r="I28" s="153">
        <f t="shared" si="10"/>
        <v>114784.42</v>
      </c>
      <c r="J28" s="208">
        <f t="shared" si="10"/>
        <v>-418194.58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91" t="s">
        <v>33</v>
      </c>
      <c r="I29" s="192"/>
      <c r="J29" s="209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7" t="s">
        <v>32</v>
      </c>
      <c r="C31" s="198"/>
      <c r="D31" s="198"/>
      <c r="E31" s="203" t="s">
        <v>31</v>
      </c>
      <c r="F31" s="204"/>
      <c r="G31" s="204"/>
      <c r="H31" s="204"/>
      <c r="I31" s="205"/>
      <c r="J31" s="206" t="s">
        <v>30</v>
      </c>
    </row>
    <row r="32" spans="1:12" ht="48.75" customHeight="1" x14ac:dyDescent="0.25">
      <c r="B32" s="199"/>
      <c r="C32" s="200"/>
      <c r="D32" s="200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7"/>
    </row>
    <row r="33" spans="1:10" ht="15.75" thickBot="1" x14ac:dyDescent="0.3">
      <c r="B33" s="201"/>
      <c r="C33" s="202"/>
      <c r="D33" s="202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532979</v>
      </c>
      <c r="F35" s="94">
        <f t="shared" si="11"/>
        <v>117084.42</v>
      </c>
      <c r="G35" s="94">
        <f t="shared" si="11"/>
        <v>650063.42000000004</v>
      </c>
      <c r="H35" s="94">
        <f>H36+H37+H38+H39+H42+H45+H46</f>
        <v>114784.42</v>
      </c>
      <c r="I35" s="94">
        <f t="shared" si="11"/>
        <v>114784.42</v>
      </c>
      <c r="J35" s="95">
        <f t="shared" si="11"/>
        <v>-418194.58</v>
      </c>
    </row>
    <row r="36" spans="1:10" s="41" customFormat="1" x14ac:dyDescent="0.25">
      <c r="A36" s="42"/>
      <c r="B36" s="69"/>
      <c r="C36" s="189" t="s">
        <v>17</v>
      </c>
      <c r="D36" s="190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9" t="s">
        <v>16</v>
      </c>
      <c r="D37" s="190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9" t="s">
        <v>15</v>
      </c>
      <c r="D38" s="190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9" t="s">
        <v>14</v>
      </c>
      <c r="D39" s="190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9" t="s">
        <v>13</v>
      </c>
      <c r="D42" s="190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9" t="s">
        <v>10</v>
      </c>
      <c r="D45" s="190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9" t="s">
        <v>6</v>
      </c>
      <c r="D46" s="190"/>
      <c r="E46" s="99">
        <f>+E25</f>
        <v>532979</v>
      </c>
      <c r="F46" s="99">
        <f>+F25</f>
        <v>117084.42</v>
      </c>
      <c r="G46" s="100">
        <f>E46+F46</f>
        <v>650063.42000000004</v>
      </c>
      <c r="H46" s="99">
        <f>+H25</f>
        <v>114784.42</v>
      </c>
      <c r="I46" s="99">
        <f>+I25</f>
        <v>114784.42</v>
      </c>
      <c r="J46" s="101">
        <f>I46-E46</f>
        <v>-418194.58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9" t="s">
        <v>8</v>
      </c>
      <c r="D49" s="190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9" t="s">
        <v>7</v>
      </c>
      <c r="D50" s="190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9" t="s">
        <v>6</v>
      </c>
      <c r="D51" s="190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9" t="s">
        <v>4</v>
      </c>
      <c r="D54" s="190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532979</v>
      </c>
      <c r="F56" s="150">
        <f t="shared" si="24"/>
        <v>117084.42</v>
      </c>
      <c r="G56" s="151">
        <f t="shared" si="24"/>
        <v>650063.42000000004</v>
      </c>
      <c r="H56" s="152">
        <f t="shared" si="24"/>
        <v>114784.42</v>
      </c>
      <c r="I56" s="153">
        <f t="shared" si="24"/>
        <v>114784.42</v>
      </c>
      <c r="J56" s="194">
        <f t="shared" si="24"/>
        <v>-418194.58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191" t="s">
        <v>33</v>
      </c>
      <c r="I57" s="192"/>
      <c r="J57" s="195"/>
    </row>
    <row r="58" spans="1:10" s="1" customFormat="1" x14ac:dyDescent="0.25">
      <c r="B58" s="193"/>
      <c r="C58" s="193"/>
      <c r="D58" s="193"/>
      <c r="E58" s="193"/>
      <c r="F58" s="193"/>
      <c r="G58" s="193"/>
      <c r="H58" s="193"/>
      <c r="I58" s="193"/>
      <c r="J58" s="193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 t="s">
        <v>168</v>
      </c>
      <c r="E68" s="187"/>
      <c r="F68" s="2"/>
      <c r="G68" s="187" t="s">
        <v>1</v>
      </c>
      <c r="H68" s="187"/>
      <c r="I68" s="187"/>
    </row>
    <row r="69" spans="4:9" s="1" customFormat="1" x14ac:dyDescent="0.25">
      <c r="D69" s="188" t="s">
        <v>169</v>
      </c>
      <c r="E69" s="188"/>
      <c r="F69" s="2"/>
      <c r="G69" s="188" t="s">
        <v>0</v>
      </c>
      <c r="H69" s="188"/>
      <c r="I69" s="188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5" activePane="bottomRight" state="frozen"/>
      <selection pane="topRight" activeCell="B1" sqref="B1"/>
      <selection pane="bottomLeft" activeCell="A11" sqref="A11"/>
      <selection pane="bottomRight" activeCell="C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10" t="s">
        <v>38</v>
      </c>
      <c r="D2" s="210"/>
      <c r="E2" s="210"/>
      <c r="F2" s="210"/>
      <c r="G2" s="210"/>
      <c r="H2" s="210"/>
      <c r="I2" s="210"/>
    </row>
    <row r="3" spans="1:9" s="1" customFormat="1" x14ac:dyDescent="0.25">
      <c r="A3" s="165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A4" s="165"/>
      <c r="C4" s="217" t="s">
        <v>58</v>
      </c>
      <c r="D4" s="217"/>
      <c r="E4" s="217"/>
      <c r="F4" s="217"/>
      <c r="G4" s="217"/>
      <c r="H4" s="217"/>
      <c r="I4" s="217"/>
    </row>
    <row r="5" spans="1:9" s="1" customFormat="1" x14ac:dyDescent="0.25">
      <c r="A5" s="165"/>
      <c r="C5" s="217" t="s">
        <v>134</v>
      </c>
      <c r="D5" s="217"/>
      <c r="E5" s="217"/>
      <c r="F5" s="217"/>
      <c r="G5" s="217"/>
      <c r="H5" s="217"/>
      <c r="I5" s="217"/>
    </row>
    <row r="6" spans="1:9" s="1" customFormat="1" x14ac:dyDescent="0.25">
      <c r="A6" s="165"/>
      <c r="C6" s="217" t="s">
        <v>196</v>
      </c>
      <c r="D6" s="217"/>
      <c r="E6" s="217"/>
      <c r="F6" s="217"/>
      <c r="G6" s="217"/>
      <c r="H6" s="217"/>
      <c r="I6" s="217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8.5" customHeight="1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3" t="s">
        <v>133</v>
      </c>
      <c r="C11" s="214"/>
      <c r="D11" s="113">
        <f t="shared" ref="D11:I11" si="0">SUM(D12:D18)</f>
        <v>0</v>
      </c>
      <c r="E11" s="113">
        <f t="shared" si="0"/>
        <v>114784.42</v>
      </c>
      <c r="F11" s="113">
        <f t="shared" si="0"/>
        <v>114784.42</v>
      </c>
      <c r="G11" s="113">
        <f t="shared" si="0"/>
        <v>114784.42</v>
      </c>
      <c r="H11" s="113">
        <f t="shared" ref="H11" si="1">SUM(H12:H18)</f>
        <v>114784.42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51308</v>
      </c>
      <c r="F13" s="117">
        <f>D13+E13</f>
        <v>51308</v>
      </c>
      <c r="G13" s="119">
        <f>+F13</f>
        <v>51308</v>
      </c>
      <c r="H13" s="119">
        <f>+G13</f>
        <v>51308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63476.42</v>
      </c>
      <c r="F14" s="117">
        <f t="shared" si="2"/>
        <v>63476.42</v>
      </c>
      <c r="G14" s="115">
        <f>+F14</f>
        <v>63476.42</v>
      </c>
      <c r="H14" s="119">
        <f>+G14</f>
        <v>63476.42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3" t="s">
        <v>125</v>
      </c>
      <c r="C19" s="214"/>
      <c r="D19" s="113">
        <f t="shared" ref="D19:I19" si="4">SUM(D20:D28)</f>
        <v>137533.87</v>
      </c>
      <c r="E19" s="113">
        <f t="shared" si="4"/>
        <v>0</v>
      </c>
      <c r="F19" s="113">
        <f t="shared" si="4"/>
        <v>137533.87</v>
      </c>
      <c r="G19" s="113">
        <f t="shared" si="4"/>
        <v>4961.5499999999993</v>
      </c>
      <c r="H19" s="113">
        <f t="shared" ref="H19" si="5">SUM(H20:H28)</f>
        <v>4961.5499999999993</v>
      </c>
      <c r="I19" s="114">
        <f t="shared" si="4"/>
        <v>132572.32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0</v>
      </c>
      <c r="F20" s="117">
        <f t="shared" ref="F20:F28" si="6">D20+E20</f>
        <v>66331</v>
      </c>
      <c r="G20" s="184">
        <v>883.8</v>
      </c>
      <c r="H20" s="184">
        <v>883.8</v>
      </c>
      <c r="I20" s="118">
        <f>F20-G20</f>
        <v>65447.199999999997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2514.6</v>
      </c>
      <c r="H21" s="184">
        <v>2514.6</v>
      </c>
      <c r="I21" s="118">
        <f t="shared" ref="I21:I28" si="7">F21-G21</f>
        <v>26977.27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0</v>
      </c>
      <c r="F23" s="117">
        <f t="shared" si="6"/>
        <v>7003</v>
      </c>
      <c r="G23" s="184">
        <v>201</v>
      </c>
      <c r="H23" s="184">
        <v>201</v>
      </c>
      <c r="I23" s="118">
        <f t="shared" si="7"/>
        <v>6802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0</v>
      </c>
      <c r="F24" s="117">
        <f t="shared" si="6"/>
        <v>0</v>
      </c>
      <c r="G24" s="184">
        <v>0</v>
      </c>
      <c r="H24" s="184">
        <v>0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0</v>
      </c>
      <c r="F26" s="117">
        <f t="shared" si="6"/>
        <v>4000</v>
      </c>
      <c r="G26" s="184">
        <v>0</v>
      </c>
      <c r="H26" s="184">
        <v>0</v>
      </c>
      <c r="I26" s="118">
        <f t="shared" si="7"/>
        <v>4000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1139.25</v>
      </c>
      <c r="H28" s="184">
        <v>1139.25</v>
      </c>
      <c r="I28" s="118">
        <f t="shared" si="7"/>
        <v>5563.75</v>
      </c>
    </row>
    <row r="29" spans="1:258" x14ac:dyDescent="0.25">
      <c r="B29" s="213" t="s">
        <v>115</v>
      </c>
      <c r="C29" s="214"/>
      <c r="D29" s="113">
        <f t="shared" ref="D29:G29" si="8">SUM(D30:D38)</f>
        <v>395445.13</v>
      </c>
      <c r="E29" s="113">
        <f t="shared" si="8"/>
        <v>2300</v>
      </c>
      <c r="F29" s="113">
        <f t="shared" si="8"/>
        <v>397745.13</v>
      </c>
      <c r="G29" s="113">
        <f t="shared" si="8"/>
        <v>6049.4</v>
      </c>
      <c r="H29" s="113">
        <f t="shared" ref="H29" si="9">SUM(H30:H38)</f>
        <v>4776.4699999999993</v>
      </c>
      <c r="I29" s="114">
        <f>SUM(I30:I38)</f>
        <v>391695.73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3327.78</v>
      </c>
      <c r="H30" s="184">
        <v>2054.85</v>
      </c>
      <c r="I30" s="118">
        <f t="shared" ref="I30:I38" si="11">F30-G30</f>
        <v>26870.22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0</v>
      </c>
      <c r="F31" s="117">
        <f t="shared" si="10"/>
        <v>224600</v>
      </c>
      <c r="G31" s="184">
        <v>0</v>
      </c>
      <c r="H31" s="184">
        <v>0</v>
      </c>
      <c r="I31" s="118">
        <f>F31-G31</f>
        <v>224600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1496.2</v>
      </c>
      <c r="F32" s="117">
        <f t="shared" si="10"/>
        <v>28496.2</v>
      </c>
      <c r="G32" s="184">
        <v>1496.2</v>
      </c>
      <c r="H32" s="184">
        <v>1496.2</v>
      </c>
      <c r="I32" s="118">
        <f t="shared" si="11"/>
        <v>27000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945.4</v>
      </c>
      <c r="H33" s="184">
        <v>945.4</v>
      </c>
      <c r="I33" s="118">
        <f t="shared" si="11"/>
        <v>16260.4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0</v>
      </c>
      <c r="F34" s="117">
        <f t="shared" si="10"/>
        <v>20400</v>
      </c>
      <c r="G34" s="184">
        <v>280.02</v>
      </c>
      <c r="H34" s="184">
        <v>280.02</v>
      </c>
      <c r="I34" s="118">
        <f t="shared" si="11"/>
        <v>20119.98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0</v>
      </c>
      <c r="F37" s="117">
        <f t="shared" si="12"/>
        <v>9600</v>
      </c>
      <c r="G37" s="184">
        <v>0</v>
      </c>
      <c r="H37" s="184">
        <v>0</v>
      </c>
      <c r="I37" s="118">
        <f t="shared" si="11"/>
        <v>9600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0</v>
      </c>
      <c r="F38" s="117">
        <f t="shared" si="12"/>
        <v>2300</v>
      </c>
      <c r="G38" s="184">
        <v>0</v>
      </c>
      <c r="H38" s="184">
        <v>0</v>
      </c>
      <c r="I38" s="118">
        <f t="shared" si="11"/>
        <v>2300</v>
      </c>
    </row>
    <row r="39" spans="1:9" x14ac:dyDescent="0.25">
      <c r="B39" s="213" t="s">
        <v>6</v>
      </c>
      <c r="C39" s="214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3" t="s">
        <v>96</v>
      </c>
      <c r="C49" s="214"/>
      <c r="D49" s="113">
        <f t="shared" ref="D49:I49" si="17">SUM(D50:D58)</f>
        <v>0</v>
      </c>
      <c r="E49" s="113">
        <f t="shared" si="17"/>
        <v>0</v>
      </c>
      <c r="F49" s="113">
        <f t="shared" si="17"/>
        <v>0</v>
      </c>
      <c r="G49" s="113">
        <f t="shared" si="17"/>
        <v>0</v>
      </c>
      <c r="H49" s="113">
        <f t="shared" ref="H49" si="18">SUM(H50:H58)</f>
        <v>0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0</v>
      </c>
      <c r="F50" s="117">
        <f t="shared" ref="F50:F58" si="19">D50+E50</f>
        <v>0</v>
      </c>
      <c r="G50" s="115">
        <v>0</v>
      </c>
      <c r="H50" s="115">
        <v>0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0</v>
      </c>
      <c r="F58" s="117">
        <f t="shared" si="19"/>
        <v>0</v>
      </c>
      <c r="G58" s="115">
        <v>0</v>
      </c>
      <c r="H58" s="115">
        <v>0</v>
      </c>
      <c r="I58" s="118">
        <f t="shared" si="20"/>
        <v>0</v>
      </c>
    </row>
    <row r="59" spans="1:9" x14ac:dyDescent="0.25">
      <c r="B59" s="213" t="s">
        <v>86</v>
      </c>
      <c r="C59" s="214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3" t="s">
        <v>82</v>
      </c>
      <c r="C63" s="214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3" t="s">
        <v>10</v>
      </c>
      <c r="C71" s="214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3" t="s">
        <v>71</v>
      </c>
      <c r="C75" s="214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117084.42</v>
      </c>
      <c r="F83" s="121">
        <f t="shared" si="33"/>
        <v>650063.41999999993</v>
      </c>
      <c r="G83" s="121">
        <f t="shared" si="33"/>
        <v>125795.37</v>
      </c>
      <c r="H83" s="121">
        <f t="shared" ref="H83" si="34">H11+H19+H29+H39+H49+H59+H63+H71+H75</f>
        <v>124522.44</v>
      </c>
      <c r="I83" s="122">
        <f t="shared" si="33"/>
        <v>524268.05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7" t="s">
        <v>1</v>
      </c>
      <c r="G89" s="187"/>
      <c r="H89" s="187"/>
    </row>
    <row r="90" spans="1:9" s="1" customFormat="1" x14ac:dyDescent="0.25">
      <c r="A90" s="165"/>
      <c r="C90" s="54" t="s">
        <v>169</v>
      </c>
      <c r="F90" s="188" t="s">
        <v>0</v>
      </c>
      <c r="G90" s="188"/>
      <c r="H90" s="188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abSelected="1" topLeftCell="A10" workbookViewId="0">
      <selection activeCell="H15" sqref="H15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196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8" t="s">
        <v>56</v>
      </c>
      <c r="C10" s="219"/>
      <c r="D10" s="224" t="s">
        <v>55</v>
      </c>
      <c r="E10" s="225"/>
      <c r="F10" s="225"/>
      <c r="G10" s="225"/>
      <c r="H10" s="226"/>
      <c r="I10" s="215" t="s">
        <v>54</v>
      </c>
    </row>
    <row r="11" spans="2:9" ht="30.75" customHeight="1" x14ac:dyDescent="0.25">
      <c r="B11" s="220"/>
      <c r="C11" s="221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6"/>
    </row>
    <row r="12" spans="2:9" ht="15.75" thickBot="1" x14ac:dyDescent="0.3">
      <c r="B12" s="222"/>
      <c r="C12" s="223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7" t="s">
        <v>61</v>
      </c>
      <c r="C14" s="228"/>
      <c r="D14" s="106">
        <v>532979</v>
      </c>
      <c r="E14" s="186">
        <v>117084.42</v>
      </c>
      <c r="F14" s="107">
        <f>+D14+E14</f>
        <v>650063.42000000004</v>
      </c>
      <c r="G14" s="186">
        <v>125795.37</v>
      </c>
      <c r="H14" s="186">
        <v>124522.44</v>
      </c>
      <c r="I14" s="108">
        <f>+F14-G14</f>
        <v>524268.05000000005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7" t="s">
        <v>60</v>
      </c>
      <c r="C16" s="228"/>
      <c r="D16" s="106">
        <v>0</v>
      </c>
      <c r="E16" s="106">
        <v>0</v>
      </c>
      <c r="F16" s="107">
        <f>+D16+E16</f>
        <v>0</v>
      </c>
      <c r="G16" s="106">
        <v>0</v>
      </c>
      <c r="H16" s="106">
        <v>0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7" t="s">
        <v>59</v>
      </c>
      <c r="C18" s="228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7" t="s">
        <v>101</v>
      </c>
      <c r="C20" s="228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7" t="s">
        <v>74</v>
      </c>
      <c r="C22" s="228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117084.42</v>
      </c>
      <c r="F24" s="111">
        <f t="shared" si="0"/>
        <v>650063.42000000004</v>
      </c>
      <c r="G24" s="111">
        <f t="shared" si="0"/>
        <v>125795.37</v>
      </c>
      <c r="H24" s="111">
        <f t="shared" si="0"/>
        <v>124522.44</v>
      </c>
      <c r="I24" s="112">
        <f>SUM(I14+I16+I18+I20+I22)</f>
        <v>524268.05000000005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7" t="s">
        <v>168</v>
      </c>
      <c r="E37" s="187"/>
      <c r="F37" s="2"/>
      <c r="G37" s="187" t="s">
        <v>1</v>
      </c>
      <c r="H37" s="187"/>
    </row>
    <row r="38" spans="4:8" s="1" customFormat="1" x14ac:dyDescent="0.25">
      <c r="D38" s="188" t="s">
        <v>169</v>
      </c>
      <c r="E38" s="188"/>
      <c r="F38" s="2"/>
      <c r="G38" s="188" t="s">
        <v>0</v>
      </c>
      <c r="H38" s="188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H13" sqref="H13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</row>
    <row r="3" spans="1:11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11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11" s="1" customFormat="1" x14ac:dyDescent="0.25">
      <c r="B5" s="217" t="s">
        <v>57</v>
      </c>
      <c r="C5" s="217"/>
      <c r="D5" s="217"/>
      <c r="E5" s="217"/>
      <c r="F5" s="217"/>
      <c r="G5" s="217"/>
      <c r="H5" s="217"/>
      <c r="I5" s="217"/>
    </row>
    <row r="6" spans="1:11" s="1" customFormat="1" ht="15.75" x14ac:dyDescent="0.25">
      <c r="B6" s="217" t="s">
        <v>196</v>
      </c>
      <c r="C6" s="217"/>
      <c r="D6" s="217"/>
      <c r="E6" s="217"/>
      <c r="F6" s="217"/>
      <c r="G6" s="217"/>
      <c r="H6" s="217"/>
      <c r="I6" s="217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7" t="s">
        <v>56</v>
      </c>
      <c r="C8" s="232"/>
      <c r="D8" s="235" t="s">
        <v>55</v>
      </c>
      <c r="E8" s="236"/>
      <c r="F8" s="236"/>
      <c r="G8" s="236"/>
      <c r="H8" s="237"/>
      <c r="I8" s="211" t="s">
        <v>54</v>
      </c>
    </row>
    <row r="9" spans="1:11" s="41" customFormat="1" ht="33" customHeight="1" x14ac:dyDescent="0.25">
      <c r="A9" s="42"/>
      <c r="B9" s="199"/>
      <c r="C9" s="233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12"/>
    </row>
    <row r="10" spans="1:11" ht="15.75" thickBot="1" x14ac:dyDescent="0.3">
      <c r="B10" s="201"/>
      <c r="C10" s="234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8" t="s">
        <v>48</v>
      </c>
      <c r="C12" s="239"/>
      <c r="D12" s="89">
        <v>532979</v>
      </c>
      <c r="E12" s="89">
        <v>117084.42</v>
      </c>
      <c r="F12" s="90">
        <f t="shared" ref="F12:F20" si="0">D12+E12</f>
        <v>650063.42000000004</v>
      </c>
      <c r="G12" s="89">
        <v>125795.37</v>
      </c>
      <c r="H12" s="89">
        <v>124522.44</v>
      </c>
      <c r="I12" s="91">
        <f t="shared" ref="I12:I20" si="1">F12-G12</f>
        <v>524268.05000000005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117084.42</v>
      </c>
      <c r="F22" s="92">
        <f t="shared" si="2"/>
        <v>650063.42000000004</v>
      </c>
      <c r="G22" s="92">
        <f t="shared" si="2"/>
        <v>125795.37</v>
      </c>
      <c r="H22" s="92">
        <f t="shared" si="2"/>
        <v>124522.44</v>
      </c>
      <c r="I22" s="93">
        <f t="shared" si="2"/>
        <v>524268.05000000005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0" t="s">
        <v>38</v>
      </c>
      <c r="C25" s="210"/>
      <c r="D25" s="210"/>
      <c r="E25" s="210"/>
      <c r="F25" s="210"/>
      <c r="G25" s="210"/>
      <c r="H25" s="210"/>
      <c r="I25" s="210"/>
    </row>
    <row r="26" spans="2:10" s="1" customFormat="1" x14ac:dyDescent="0.25">
      <c r="B26" s="231" t="s">
        <v>184</v>
      </c>
      <c r="C26" s="231"/>
      <c r="D26" s="231"/>
      <c r="E26" s="231"/>
      <c r="F26" s="231"/>
      <c r="G26" s="231"/>
      <c r="H26" s="231"/>
      <c r="I26" s="231"/>
      <c r="J26" s="177"/>
    </row>
    <row r="27" spans="2:10" s="1" customFormat="1" x14ac:dyDescent="0.25">
      <c r="B27" s="231" t="s">
        <v>58</v>
      </c>
      <c r="C27" s="231"/>
      <c r="D27" s="231"/>
      <c r="E27" s="231"/>
      <c r="F27" s="231"/>
      <c r="G27" s="231"/>
      <c r="H27" s="231"/>
      <c r="I27" s="231"/>
      <c r="J27" s="177"/>
    </row>
    <row r="28" spans="2:10" s="1" customFormat="1" x14ac:dyDescent="0.25">
      <c r="B28" s="231" t="s">
        <v>57</v>
      </c>
      <c r="C28" s="231"/>
      <c r="D28" s="231"/>
      <c r="E28" s="231"/>
      <c r="F28" s="231"/>
      <c r="G28" s="231"/>
      <c r="H28" s="231"/>
      <c r="I28" s="231"/>
      <c r="J28" s="177"/>
    </row>
    <row r="29" spans="2:10" s="1" customFormat="1" x14ac:dyDescent="0.25">
      <c r="B29" s="231" t="str">
        <f>+B6</f>
        <v>Del 01 de Enero al 29 de Febrero de 2020</v>
      </c>
      <c r="C29" s="231"/>
      <c r="D29" s="231"/>
      <c r="E29" s="231"/>
      <c r="F29" s="231"/>
      <c r="G29" s="231"/>
      <c r="H29" s="231"/>
      <c r="I29" s="23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7" t="s">
        <v>56</v>
      </c>
      <c r="C31" s="232"/>
      <c r="D31" s="235" t="s">
        <v>55</v>
      </c>
      <c r="E31" s="236"/>
      <c r="F31" s="236"/>
      <c r="G31" s="236"/>
      <c r="H31" s="237"/>
      <c r="I31" s="211" t="s">
        <v>54</v>
      </c>
      <c r="J31"/>
    </row>
    <row r="32" spans="2:10" s="1" customFormat="1" ht="24" x14ac:dyDescent="0.25">
      <c r="B32" s="199"/>
      <c r="C32" s="233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12"/>
      <c r="J32" s="41"/>
    </row>
    <row r="33" spans="2:10" s="1" customFormat="1" ht="15.75" thickBot="1" x14ac:dyDescent="0.3">
      <c r="B33" s="201"/>
      <c r="C33" s="234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10" t="s">
        <v>38</v>
      </c>
      <c r="C48" s="210"/>
      <c r="D48" s="210"/>
      <c r="E48" s="210"/>
      <c r="F48" s="210"/>
      <c r="G48" s="210"/>
      <c r="H48" s="210"/>
      <c r="I48" s="210"/>
    </row>
    <row r="49" spans="1:11" s="1" customFormat="1" x14ac:dyDescent="0.25">
      <c r="B49" s="231" t="s">
        <v>188</v>
      </c>
      <c r="C49" s="231"/>
      <c r="D49" s="231"/>
      <c r="E49" s="231"/>
      <c r="F49" s="231"/>
      <c r="G49" s="231"/>
      <c r="H49" s="231"/>
      <c r="I49" s="231"/>
      <c r="J49" s="177"/>
    </row>
    <row r="50" spans="1:11" s="1" customFormat="1" x14ac:dyDescent="0.25">
      <c r="B50" s="231" t="s">
        <v>58</v>
      </c>
      <c r="C50" s="231"/>
      <c r="D50" s="231"/>
      <c r="E50" s="231"/>
      <c r="F50" s="231"/>
      <c r="G50" s="231"/>
      <c r="H50" s="231"/>
      <c r="I50" s="231"/>
      <c r="J50" s="177"/>
    </row>
    <row r="51" spans="1:11" s="1" customFormat="1" x14ac:dyDescent="0.25">
      <c r="B51" s="231" t="s">
        <v>57</v>
      </c>
      <c r="C51" s="231"/>
      <c r="D51" s="231"/>
      <c r="E51" s="231"/>
      <c r="F51" s="231"/>
      <c r="G51" s="231"/>
      <c r="H51" s="231"/>
      <c r="I51" s="231"/>
      <c r="J51" s="177"/>
    </row>
    <row r="52" spans="1:11" s="1" customFormat="1" x14ac:dyDescent="0.25">
      <c r="B52" s="231" t="str">
        <f>+B6</f>
        <v>Del 01 de Enero al 29 de Febrero de 2020</v>
      </c>
      <c r="C52" s="231"/>
      <c r="D52" s="231"/>
      <c r="E52" s="231"/>
      <c r="F52" s="231"/>
      <c r="G52" s="231"/>
      <c r="H52" s="231"/>
      <c r="I52" s="23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7" t="s">
        <v>56</v>
      </c>
      <c r="C54" s="232"/>
      <c r="D54" s="235" t="s">
        <v>55</v>
      </c>
      <c r="E54" s="236"/>
      <c r="F54" s="236"/>
      <c r="G54" s="236"/>
      <c r="H54" s="237"/>
      <c r="I54" s="211" t="s">
        <v>54</v>
      </c>
    </row>
    <row r="55" spans="1:11" s="41" customFormat="1" ht="33" customHeight="1" x14ac:dyDescent="0.25">
      <c r="A55" s="42"/>
      <c r="B55" s="199"/>
      <c r="C55" s="233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12"/>
    </row>
    <row r="56" spans="1:11" ht="15.75" thickBot="1" x14ac:dyDescent="0.3">
      <c r="B56" s="201"/>
      <c r="C56" s="234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0" t="s">
        <v>189</v>
      </c>
      <c r="C58" s="241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40" t="s">
        <v>190</v>
      </c>
      <c r="C59" s="241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40" t="s">
        <v>191</v>
      </c>
      <c r="C60" s="241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40" t="s">
        <v>192</v>
      </c>
      <c r="C61" s="241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40" t="s">
        <v>193</v>
      </c>
      <c r="C62" s="241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40" t="s">
        <v>194</v>
      </c>
      <c r="C63" s="241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40" t="s">
        <v>195</v>
      </c>
      <c r="C64" s="241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7" t="s">
        <v>168</v>
      </c>
      <c r="E76" s="187"/>
      <c r="F76" s="2"/>
      <c r="G76" s="187" t="s">
        <v>1</v>
      </c>
      <c r="H76" s="187"/>
    </row>
    <row r="77" spans="2:9" s="1" customFormat="1" x14ac:dyDescent="0.25">
      <c r="D77" s="188" t="s">
        <v>169</v>
      </c>
      <c r="E77" s="188"/>
      <c r="F77" s="2"/>
      <c r="G77" s="188" t="s">
        <v>0</v>
      </c>
      <c r="H77" s="188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workbookViewId="0">
      <selection activeCell="H29" sqref="H29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196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4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4" t="s">
        <v>166</v>
      </c>
      <c r="C12" s="245"/>
      <c r="D12" s="123">
        <f t="shared" ref="D12:I12" si="0">SUM(D13:D20)</f>
        <v>0</v>
      </c>
      <c r="E12" s="123">
        <f t="shared" si="0"/>
        <v>0</v>
      </c>
      <c r="F12" s="123">
        <f t="shared" si="0"/>
        <v>0</v>
      </c>
      <c r="G12" s="123">
        <f t="shared" si="0"/>
        <v>0</v>
      </c>
      <c r="H12" s="123">
        <f t="shared" si="0"/>
        <v>0</v>
      </c>
      <c r="I12" s="124">
        <f t="shared" si="0"/>
        <v>0</v>
      </c>
    </row>
    <row r="13" spans="1:9" x14ac:dyDescent="0.25">
      <c r="B13" s="242" t="s">
        <v>165</v>
      </c>
      <c r="C13" s="243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2" t="s">
        <v>164</v>
      </c>
      <c r="C14" s="243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2" t="s">
        <v>163</v>
      </c>
      <c r="C15" s="243"/>
      <c r="D15" s="125">
        <v>0</v>
      </c>
      <c r="E15" s="125">
        <v>0</v>
      </c>
      <c r="F15" s="126">
        <f t="shared" si="1"/>
        <v>0</v>
      </c>
      <c r="G15" s="125">
        <v>0</v>
      </c>
      <c r="H15" s="125">
        <v>0</v>
      </c>
      <c r="I15" s="127">
        <f t="shared" si="2"/>
        <v>0</v>
      </c>
    </row>
    <row r="16" spans="1:9" x14ac:dyDescent="0.25">
      <c r="B16" s="242" t="s">
        <v>162</v>
      </c>
      <c r="C16" s="243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2" t="s">
        <v>161</v>
      </c>
      <c r="C17" s="243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2" t="s">
        <v>160</v>
      </c>
      <c r="C18" s="243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2" t="s">
        <v>159</v>
      </c>
      <c r="C19" s="243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2" t="s">
        <v>158</v>
      </c>
      <c r="C20" s="243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4" t="s">
        <v>157</v>
      </c>
      <c r="C22" s="245"/>
      <c r="D22" s="123">
        <f t="shared" ref="D22:I22" si="3">SUM(D23:D29)</f>
        <v>532979</v>
      </c>
      <c r="E22" s="123">
        <f t="shared" si="3"/>
        <v>117084.42</v>
      </c>
      <c r="F22" s="123">
        <f t="shared" si="3"/>
        <v>650063.42000000004</v>
      </c>
      <c r="G22" s="123">
        <f t="shared" si="3"/>
        <v>125795.37</v>
      </c>
      <c r="H22" s="123">
        <f t="shared" si="3"/>
        <v>124522.44</v>
      </c>
      <c r="I22" s="124">
        <f t="shared" si="3"/>
        <v>524268.05000000005</v>
      </c>
    </row>
    <row r="23" spans="2:9" x14ac:dyDescent="0.25">
      <c r="B23" s="242" t="s">
        <v>156</v>
      </c>
      <c r="C23" s="243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2" t="s">
        <v>155</v>
      </c>
      <c r="C24" s="243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2" t="s">
        <v>154</v>
      </c>
      <c r="C25" s="243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2" t="s">
        <v>153</v>
      </c>
      <c r="C26" s="243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2" t="s">
        <v>152</v>
      </c>
      <c r="C27" s="243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2" t="s">
        <v>151</v>
      </c>
      <c r="C28" s="243"/>
      <c r="D28" s="128">
        <v>532979</v>
      </c>
      <c r="E28" s="128">
        <v>117084.42</v>
      </c>
      <c r="F28" s="126">
        <f t="shared" si="4"/>
        <v>650063.42000000004</v>
      </c>
      <c r="G28" s="128">
        <v>125795.37</v>
      </c>
      <c r="H28" s="128">
        <v>124522.44</v>
      </c>
      <c r="I28" s="127">
        <f>F28-G28</f>
        <v>524268.05000000005</v>
      </c>
    </row>
    <row r="29" spans="2:9" x14ac:dyDescent="0.25">
      <c r="B29" s="242" t="s">
        <v>150</v>
      </c>
      <c r="C29" s="243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4" t="s">
        <v>149</v>
      </c>
      <c r="C31" s="245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2" t="s">
        <v>148</v>
      </c>
      <c r="C32" s="243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2" t="s">
        <v>147</v>
      </c>
      <c r="C33" s="243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2" t="s">
        <v>146</v>
      </c>
      <c r="C34" s="243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2" t="s">
        <v>145</v>
      </c>
      <c r="C35" s="243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2" t="s">
        <v>144</v>
      </c>
      <c r="C36" s="243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2" t="s">
        <v>143</v>
      </c>
      <c r="C37" s="243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2" t="s">
        <v>142</v>
      </c>
      <c r="C38" s="243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2" t="s">
        <v>141</v>
      </c>
      <c r="C39" s="243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2" t="s">
        <v>140</v>
      </c>
      <c r="C40" s="243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4" t="s">
        <v>139</v>
      </c>
      <c r="C42" s="245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2" t="s">
        <v>138</v>
      </c>
      <c r="C43" s="243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2" t="s">
        <v>137</v>
      </c>
      <c r="C44" s="243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2" t="s">
        <v>136</v>
      </c>
      <c r="C45" s="243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2" t="s">
        <v>135</v>
      </c>
      <c r="C46" s="243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117084.42</v>
      </c>
      <c r="F48" s="135">
        <f t="shared" si="10"/>
        <v>650063.42000000004</v>
      </c>
      <c r="G48" s="135">
        <f t="shared" si="10"/>
        <v>125795.37</v>
      </c>
      <c r="H48" s="135">
        <f>SUM(H12,H22,H31,H42)</f>
        <v>124522.44</v>
      </c>
      <c r="I48" s="136">
        <f t="shared" si="10"/>
        <v>524268.05000000005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7" t="s">
        <v>1</v>
      </c>
      <c r="G55" s="187"/>
      <c r="H55" s="187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8" t="s">
        <v>0</v>
      </c>
      <c r="G56" s="188"/>
      <c r="H56" s="188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20" sqref="H20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</row>
    <row r="3" spans="1:9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9" s="1" customFormat="1" x14ac:dyDescent="0.25">
      <c r="B5" s="217" t="s">
        <v>182</v>
      </c>
      <c r="C5" s="217"/>
      <c r="D5" s="217"/>
      <c r="E5" s="217"/>
      <c r="F5" s="217"/>
      <c r="G5" s="217"/>
      <c r="H5" s="217"/>
      <c r="I5" s="217"/>
    </row>
    <row r="6" spans="1:9" s="1" customFormat="1" x14ac:dyDescent="0.25">
      <c r="B6" s="217" t="s">
        <v>196</v>
      </c>
      <c r="C6" s="217"/>
      <c r="D6" s="217"/>
      <c r="E6" s="217"/>
      <c r="F6" s="217"/>
      <c r="G6" s="217"/>
      <c r="H6" s="217"/>
      <c r="I6" s="217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7" t="s">
        <v>56</v>
      </c>
      <c r="C10" s="232"/>
      <c r="D10" s="235" t="s">
        <v>55</v>
      </c>
      <c r="E10" s="236"/>
      <c r="F10" s="236"/>
      <c r="G10" s="236"/>
      <c r="H10" s="237"/>
      <c r="I10" s="211" t="s">
        <v>54</v>
      </c>
    </row>
    <row r="11" spans="1:9" s="41" customFormat="1" ht="33" customHeight="1" x14ac:dyDescent="0.25">
      <c r="A11" s="42"/>
      <c r="B11" s="199"/>
      <c r="C11" s="233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12"/>
    </row>
    <row r="12" spans="1:9" ht="15.75" thickBot="1" x14ac:dyDescent="0.3">
      <c r="B12" s="201"/>
      <c r="C12" s="234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6" t="s">
        <v>170</v>
      </c>
      <c r="C14" s="247"/>
      <c r="D14" s="168">
        <f>SUM(D15:D20)</f>
        <v>532979</v>
      </c>
      <c r="E14" s="168">
        <f>SUM(E15:E20)</f>
        <v>117084.42</v>
      </c>
      <c r="F14" s="169">
        <f t="shared" ref="F14:F24" si="0">D14+E14</f>
        <v>650063.42000000004</v>
      </c>
      <c r="G14" s="168">
        <f t="shared" ref="G14:H14" si="1">SUM(G15:G20)</f>
        <v>125795.37</v>
      </c>
      <c r="H14" s="168">
        <f t="shared" si="1"/>
        <v>124522.44</v>
      </c>
      <c r="I14" s="170">
        <f t="shared" ref="I14:I24" si="2">F14-G14</f>
        <v>524268.05000000005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532979</v>
      </c>
      <c r="E19" s="67">
        <v>117084.42</v>
      </c>
      <c r="F19" s="90">
        <f t="shared" si="0"/>
        <v>650063.42000000004</v>
      </c>
      <c r="G19" s="174">
        <v>125795.37</v>
      </c>
      <c r="H19" s="174">
        <v>124522.44</v>
      </c>
      <c r="I19" s="91">
        <f t="shared" si="2"/>
        <v>524268.05000000005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6" t="s">
        <v>177</v>
      </c>
      <c r="C21" s="247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117084.42</v>
      </c>
      <c r="F26" s="92">
        <f t="shared" si="4"/>
        <v>650063.42000000004</v>
      </c>
      <c r="G26" s="92">
        <f t="shared" si="4"/>
        <v>125795.37</v>
      </c>
      <c r="H26" s="92">
        <f t="shared" si="4"/>
        <v>124522.44</v>
      </c>
      <c r="I26" s="93">
        <f>+I14+I21</f>
        <v>524268.05000000005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7" t="s">
        <v>168</v>
      </c>
      <c r="D36" s="187"/>
      <c r="F36" s="187" t="s">
        <v>1</v>
      </c>
      <c r="G36" s="187"/>
      <c r="H36" s="187"/>
    </row>
    <row r="37" spans="3:8" s="1" customFormat="1" x14ac:dyDescent="0.25">
      <c r="C37" s="188" t="s">
        <v>169</v>
      </c>
      <c r="D37" s="188"/>
      <c r="F37" s="188" t="s">
        <v>0</v>
      </c>
      <c r="G37" s="188"/>
      <c r="H37" s="188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2021-03-12T03:16:42Z</cp:lastPrinted>
  <dcterms:created xsi:type="dcterms:W3CDTF">2015-01-21T04:10:56Z</dcterms:created>
  <dcterms:modified xsi:type="dcterms:W3CDTF">2021-09-22T02:07:17Z</dcterms:modified>
</cp:coreProperties>
</file>