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3. MARZO 2020\"/>
    </mc:Choice>
  </mc:AlternateContent>
  <xr:revisionPtr revIDLastSave="0" documentId="13_ncr:1_{F3F20EAB-BFFD-4F39-A396-8357155B54AF}" xr6:coauthVersionLast="47" xr6:coauthVersionMax="47" xr10:uidLastSave="{00000000-0000-0000-0000-000000000000}"/>
  <bookViews>
    <workbookView xWindow="-120" yWindow="-120" windowWidth="20730" windowHeight="1116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<sst xmlns="http://schemas.openxmlformats.org/spreadsheetml/2006/main" count="343" uniqueCount="200">
  <si>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</si>
  <si>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</si>
  <si>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</si>
  <si>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</si>
  <si>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</si>
  <si>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</si>
  <si>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</si>
  <si>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</si>
  <si>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</si>
  <si>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</si>
  <si>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</si>
  <si>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</si>
  <si>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</si>
  <si>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</si>
  <si>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</si>
  <si>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</si>
  <si>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</si>
  <si>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</si>
  <si>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</si>
  <si>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</si>
  <si>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</si>
  <si>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</si>
  <si>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</si>
  <si>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</si>
  <si>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</si>
  <si>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</si>
  <si>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</si>
  <si>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</si>
  <si>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</si>
  <si>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</si>
  <si>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</si>
  <si>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</si>
  <si>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</si>
  <si>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</si>
  <si>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</si>
  <si>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</si>
  <si>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</si>
  <si>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</si>
  <si>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</si>
  <si>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</si>
  <si>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</si>
  <si>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</si>
  <si>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</si>
  <si>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</si>
  <si>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</si>
  <si>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</si>
  <si>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</si>
  <si>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</si>
  <si>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</si>
  <si>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</si>
  <si>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</si>
  <si>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</si>
  <si>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</si>
  <si>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</si>
  <si>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</si>
  <si>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</si>
  <si>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</si>
  <si>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</si>
  <si>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</si>
  <si>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</si>
  <si>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</si>
  <si>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</si>
  <si>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</si>
  <si>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</si>
  <si>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</si>
  <si>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</si>
  <si>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</si>
  <si>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</si>
  <si>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</si>
  <si>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</si>
  <si>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</si>
  <si>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</si>
  <si>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</si>
  <si>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</si>
  <si>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</si>
  <si>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</si>
  <si>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</si>
  <si>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</si>
  <si>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</si>
  <si>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</si>
  <si>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</si>
  <si>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</si>
  <si>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</si>
  <si>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</si>
  <si>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</si>
  <si>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</si>
  <si>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</si>
  <si>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</si>
  <si>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</si>
  <si>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</si>
  <si>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</si>
  <si>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</si>
  <si>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</si>
  <si>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</si>
  <si>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</si>
  <si>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</si>
  <si>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</si>
  <si>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</si>
  <si>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</si>
  <si>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</si>
  <si>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</si>
  <si>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</si>
  <si>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</si>
  <si>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</si>
  <si>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</si>
  <si>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</si>
  <si>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</si>
  <si>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</si>
  <si>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</si>
  <si>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</si>
  <si>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</si>
  <si>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</si>
  <si>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</si>
  <si>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</si>
  <si>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</si>
  <si>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</si>
  <si>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</si>
  <si>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</si>
  <si>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</si>
  <si>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</si>
  <si>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</si>
  <si>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</si>
  <si>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</si>
  <si>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</si>
  <si>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</si>
  <si>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</si>
  <si>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</si>
  <si>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</si>
  <si>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</si>
  <si>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</si>
  <si>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</si>
  <si>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</si>
  <si>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</si>
  <si>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</si>
  <si>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</si>
  <si>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</si>
  <si>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</si>
  <si>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</si>
  <si>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</si>
  <si>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</si>
  <si>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</si>
  <si>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</si>
  <si>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</si>
  <si>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</si>
  <si>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</si>
  <si>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</si>
  <si>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</si>
  <si>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</si>
  <si>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</si>
  <si>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</si>
  <si>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</si>
  <si>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</si>
  <si>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</si>
  <si>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</si>
  <si>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</si>
  <si>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</si>
  <si>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</si>
  <si>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</si>
  <si>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</si>
  <si>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</si>
  <si>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</si>
  <si>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</si>
  <si>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</si>
  <si>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</si>
  <si>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</si>
  <si>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</si>
  <si>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</si>
  <si>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</si>
  <si>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</si>
  <si>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</si>
  <si>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</si>
  <si>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</si>
  <si>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</si>
  <si>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</si>
  <si>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</si>
  <si>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</si>
  <si>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</si>
  <si>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</si>
  <si>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</si>
  <si>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</si>
  <si>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</si>
  <si>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</si>
  <si>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</si>
  <si>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</si>
  <si>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</si>
  <si>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</si>
  <si>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</si>
  <si>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</si>
  <si>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</si>
  <si>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</si>
  <si>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</si>
  <si>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</si>
  <si>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</si>
  <si>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</si>
  <si>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</si>
  <si>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31 de Marzo de 2020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</si>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</sst>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2"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  <c r="J2" s="212"/>
    </row>
    <row r="3" spans="1:10" s="1" customFormat="1" ht="15.75" x14ac:dyDescent="0.25">
      <c r="B3" s="212"/>
      <c r="C3" s="212"/>
      <c r="D3" s="212"/>
      <c r="E3" s="212"/>
      <c r="F3" s="212" t="s">
        <v>37</v>
      </c>
      <c r="G3" s="212"/>
      <c r="H3" s="212"/>
      <c r="I3" s="212"/>
      <c r="J3" s="212"/>
    </row>
    <row r="4" spans="1:10" s="1" customFormat="1" ht="15.75" x14ac:dyDescent="0.25">
      <c r="B4" s="212" t="s">
        <v>36</v>
      </c>
      <c r="C4" s="212"/>
      <c r="D4" s="212"/>
      <c r="E4" s="212"/>
      <c r="F4" s="212"/>
      <c r="G4" s="212"/>
      <c r="H4" s="212"/>
      <c r="I4" s="212"/>
      <c r="J4" s="212"/>
    </row>
    <row r="5" spans="1:10" s="1" customFormat="1" ht="15.75" x14ac:dyDescent="0.25">
      <c r="B5" s="212" t="s">
        <v>35</v>
      </c>
      <c r="C5" s="212"/>
      <c r="D5" s="212"/>
      <c r="E5" s="212"/>
      <c r="F5" s="212"/>
      <c r="G5" s="212"/>
      <c r="H5" s="212"/>
      <c r="I5" s="212"/>
      <c r="J5" s="212"/>
    </row>
    <row r="6" spans="1:10" s="1" customFormat="1" ht="15.75" x14ac:dyDescent="0.25">
      <c r="B6" s="212" t="s">
        <v>195</v>
      </c>
      <c r="C6" s="212"/>
      <c r="D6" s="212"/>
      <c r="E6" s="212"/>
      <c r="F6" s="212"/>
      <c r="G6" s="212"/>
      <c r="H6" s="212"/>
      <c r="I6" s="212"/>
      <c r="J6" s="21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9" t="s">
        <v>34</v>
      </c>
      <c r="C9" s="200"/>
      <c r="D9" s="200"/>
      <c r="E9" s="205" t="s">
        <v>31</v>
      </c>
      <c r="F9" s="206"/>
      <c r="G9" s="206"/>
      <c r="H9" s="206"/>
      <c r="I9" s="207"/>
      <c r="J9" s="213" t="s">
        <v>30</v>
      </c>
    </row>
    <row r="10" spans="1:10" ht="34.5" customHeight="1" x14ac:dyDescent="0.25">
      <c r="B10" s="201"/>
      <c r="C10" s="202"/>
      <c r="D10" s="202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4"/>
    </row>
    <row r="11" spans="1:10" ht="15.75" thickBot="1" x14ac:dyDescent="0.3">
      <c r="B11" s="203"/>
      <c r="C11" s="204"/>
      <c r="D11" s="204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8" t="s">
        <v>17</v>
      </c>
      <c r="C13" s="191"/>
      <c r="D13" s="192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8" t="s">
        <v>8</v>
      </c>
      <c r="C14" s="191"/>
      <c r="D14" s="192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8" t="s">
        <v>16</v>
      </c>
      <c r="C15" s="191"/>
      <c r="D15" s="192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8" t="s">
        <v>15</v>
      </c>
      <c r="C16" s="191"/>
      <c r="D16" s="192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8" t="s">
        <v>14</v>
      </c>
      <c r="C17" s="191"/>
      <c r="D17" s="192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1"/>
      <c r="D18" s="192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1"/>
      <c r="D19" s="192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8" t="s">
        <v>13</v>
      </c>
      <c r="C20" s="191"/>
      <c r="D20" s="192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1"/>
      <c r="D21" s="192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1"/>
      <c r="D22" s="192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8" t="s">
        <v>7</v>
      </c>
      <c r="C23" s="191"/>
      <c r="D23" s="192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98" t="s">
        <v>196</v>
      </c>
      <c r="C24" s="191"/>
      <c r="D24" s="192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98" t="s">
        <v>198</v>
      </c>
      <c r="C25" s="191"/>
      <c r="D25" s="192"/>
      <c r="E25" s="99">
        <f>+E47</f>
        <v>532979</v>
      </c>
      <c r="F25" s="99">
        <f>+F47</f>
        <v>233846.28</v>
      </c>
      <c r="G25" s="100">
        <f>E25+F25</f>
        <v>766825.28</v>
      </c>
      <c r="H25" s="99">
        <f>+H47</f>
        <v>364790.28</v>
      </c>
      <c r="I25" s="99">
        <f>+I47</f>
        <v>307399.06</v>
      </c>
      <c r="J25" s="101">
        <f>I25-E25</f>
        <v>-225579.94</v>
      </c>
      <c r="L25" s="164"/>
    </row>
    <row r="26" spans="1:12" s="41" customFormat="1" x14ac:dyDescent="0.25">
      <c r="A26" s="42"/>
      <c r="B26" s="198" t="s">
        <v>4</v>
      </c>
      <c r="C26" s="191"/>
      <c r="D26" s="192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246846.28</v>
      </c>
      <c r="G28" s="151">
        <f t="shared" si="10"/>
        <v>779825.28</v>
      </c>
      <c r="H28" s="152">
        <f t="shared" si="10"/>
        <v>377790.28</v>
      </c>
      <c r="I28" s="153">
        <f t="shared" si="10"/>
        <v>320399.06</v>
      </c>
      <c r="J28" s="210">
        <f t="shared" si="10"/>
        <v>-212579.94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3" t="s">
        <v>33</v>
      </c>
      <c r="I29" s="194"/>
      <c r="J29" s="211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9" t="s">
        <v>32</v>
      </c>
      <c r="C31" s="200"/>
      <c r="D31" s="200"/>
      <c r="E31" s="205" t="s">
        <v>31</v>
      </c>
      <c r="F31" s="206"/>
      <c r="G31" s="206"/>
      <c r="H31" s="206"/>
      <c r="I31" s="207"/>
      <c r="J31" s="208" t="s">
        <v>30</v>
      </c>
    </row>
    <row r="32" spans="1:12" ht="48.75" customHeight="1" x14ac:dyDescent="0.25">
      <c r="B32" s="201"/>
      <c r="C32" s="202"/>
      <c r="D32" s="202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9"/>
    </row>
    <row r="33" spans="1:10" ht="15.75" thickBot="1" x14ac:dyDescent="0.3">
      <c r="B33" s="203"/>
      <c r="C33" s="204"/>
      <c r="D33" s="204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246846.28</v>
      </c>
      <c r="G35" s="94">
        <f t="shared" si="11"/>
        <v>779825.28</v>
      </c>
      <c r="H35" s="94">
        <f>H36+H37+H38+H39+H42+H45+H47</f>
        <v>377790.28</v>
      </c>
      <c r="I35" s="94">
        <f t="shared" si="11"/>
        <v>320399.06</v>
      </c>
      <c r="J35" s="95">
        <f t="shared" si="11"/>
        <v>-212579.94</v>
      </c>
    </row>
    <row r="36" spans="1:10" s="41" customFormat="1" x14ac:dyDescent="0.25">
      <c r="A36" s="42"/>
      <c r="B36" s="69"/>
      <c r="C36" s="191" t="s">
        <v>17</v>
      </c>
      <c r="D36" s="192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1" t="s">
        <v>16</v>
      </c>
      <c r="D37" s="192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1" t="s">
        <v>15</v>
      </c>
      <c r="D38" s="192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1" t="s">
        <v>14</v>
      </c>
      <c r="D39" s="192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1" t="s">
        <v>13</v>
      </c>
      <c r="D42" s="192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1" t="s">
        <v>196</v>
      </c>
      <c r="D45" s="192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197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1" t="s">
        <v>198</v>
      </c>
      <c r="D47" s="192"/>
      <c r="E47" s="99">
        <v>532979</v>
      </c>
      <c r="F47" s="99">
        <v>233846.28</v>
      </c>
      <c r="G47" s="100">
        <f>E47+F47</f>
        <v>766825.28</v>
      </c>
      <c r="H47" s="99">
        <v>364790.28</v>
      </c>
      <c r="I47" s="99">
        <v>307399.06</v>
      </c>
      <c r="J47" s="101">
        <f>I47-E47</f>
        <v>-225579.94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1" t="s">
        <v>8</v>
      </c>
      <c r="D50" s="192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1" t="s">
        <v>7</v>
      </c>
      <c r="D51" s="192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1" t="s">
        <v>6</v>
      </c>
      <c r="D52" s="192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1" t="s">
        <v>4</v>
      </c>
      <c r="D55" s="192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246846.28</v>
      </c>
      <c r="G57" s="151">
        <f t="shared" si="24"/>
        <v>779825.28</v>
      </c>
      <c r="H57" s="152">
        <f t="shared" si="24"/>
        <v>377790.28</v>
      </c>
      <c r="I57" s="153">
        <f t="shared" si="24"/>
        <v>320399.06</v>
      </c>
      <c r="J57" s="196">
        <f t="shared" si="24"/>
        <v>-212579.94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193" t="s">
        <v>33</v>
      </c>
      <c r="I58" s="194"/>
      <c r="J58" s="197"/>
    </row>
    <row r="59" spans="1:10" s="1" customFormat="1" x14ac:dyDescent="0.25">
      <c r="B59" s="195"/>
      <c r="C59" s="195"/>
      <c r="D59" s="195"/>
      <c r="E59" s="195"/>
      <c r="F59" s="195"/>
      <c r="G59" s="195"/>
      <c r="H59" s="195"/>
      <c r="I59" s="195"/>
      <c r="J59" s="195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189" t="s">
        <v>168</v>
      </c>
      <c r="E69" s="189"/>
      <c r="F69" s="2"/>
      <c r="G69" s="189" t="s">
        <v>1</v>
      </c>
      <c r="H69" s="189"/>
      <c r="I69" s="189"/>
    </row>
    <row r="70" spans="4:9" s="1" customFormat="1" x14ac:dyDescent="0.25">
      <c r="D70" s="190" t="s">
        <v>169</v>
      </c>
      <c r="E70" s="190"/>
      <c r="F70" s="2"/>
      <c r="G70" s="190" t="s">
        <v>0</v>
      </c>
      <c r="H70" s="190"/>
      <c r="I70" s="190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9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2" t="s">
        <v>38</v>
      </c>
      <c r="D2" s="212"/>
      <c r="E2" s="212"/>
      <c r="F2" s="212"/>
      <c r="G2" s="212"/>
      <c r="H2" s="212"/>
      <c r="I2" s="21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195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231546.28</v>
      </c>
      <c r="F11" s="113">
        <f t="shared" si="0"/>
        <v>231546.28</v>
      </c>
      <c r="G11" s="113">
        <f t="shared" si="0"/>
        <v>174155.06</v>
      </c>
      <c r="H11" s="113">
        <f t="shared" ref="H11" si="1">SUM(H12:H18)</f>
        <v>174155.06</v>
      </c>
      <c r="I11" s="114">
        <f t="shared" si="0"/>
        <v>57391.22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103499</v>
      </c>
      <c r="F13" s="117">
        <f>D13+E13</f>
        <v>103499</v>
      </c>
      <c r="G13" s="119">
        <v>77846</v>
      </c>
      <c r="H13" s="119">
        <f>+G13</f>
        <v>77846</v>
      </c>
      <c r="I13" s="118">
        <f t="shared" si="3"/>
        <v>25653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128047.28</v>
      </c>
      <c r="F14" s="117">
        <f t="shared" si="2"/>
        <v>128047.28</v>
      </c>
      <c r="G14" s="115">
        <v>96309.06</v>
      </c>
      <c r="H14" s="119">
        <f>+G14</f>
        <v>96309.06</v>
      </c>
      <c r="I14" s="118">
        <f t="shared" si="3"/>
        <v>31738.22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13600</v>
      </c>
      <c r="F19" s="113">
        <f t="shared" si="4"/>
        <v>151133.87</v>
      </c>
      <c r="G19" s="113">
        <f t="shared" si="4"/>
        <v>15493.09</v>
      </c>
      <c r="H19" s="113">
        <f t="shared" ref="H19" si="5">SUM(H20:H28)</f>
        <v>15493.09</v>
      </c>
      <c r="I19" s="114">
        <f t="shared" si="4"/>
        <v>135640.78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9185.34</v>
      </c>
      <c r="H20" s="184">
        <v>9185.34</v>
      </c>
      <c r="I20" s="118">
        <f>F20-G20</f>
        <v>70145.66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261</v>
      </c>
      <c r="H23" s="184">
        <v>261</v>
      </c>
      <c r="I23" s="118">
        <f t="shared" si="7"/>
        <v>6742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600</v>
      </c>
      <c r="F24" s="117">
        <f t="shared" si="6"/>
        <v>600</v>
      </c>
      <c r="G24" s="184">
        <v>600</v>
      </c>
      <c r="H24" s="184">
        <v>600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0</v>
      </c>
      <c r="F26" s="117">
        <f t="shared" si="6"/>
        <v>4000</v>
      </c>
      <c r="G26" s="184">
        <v>0</v>
      </c>
      <c r="H26" s="184">
        <v>0</v>
      </c>
      <c r="I26" s="118">
        <f t="shared" si="7"/>
        <v>4000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1259.25</v>
      </c>
      <c r="H28" s="184">
        <v>1259.25</v>
      </c>
      <c r="I28" s="118">
        <f t="shared" si="7"/>
        <v>5443.75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-492.40000000000009</v>
      </c>
      <c r="F29" s="113">
        <f t="shared" si="8"/>
        <v>394952.73</v>
      </c>
      <c r="G29" s="113">
        <f t="shared" si="8"/>
        <v>30921.58</v>
      </c>
      <c r="H29" s="113">
        <f t="shared" ref="H29" si="9">SUM(H30:H38)</f>
        <v>29682.600000000002</v>
      </c>
      <c r="I29" s="114">
        <f>SUM(I30:I38)</f>
        <v>364031.14999999997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7474.76</v>
      </c>
      <c r="H30" s="184">
        <v>6235.78</v>
      </c>
      <c r="I30" s="118">
        <f t="shared" ref="I30:I38" si="11">F30-G30</f>
        <v>22723.239999999998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16437.2</v>
      </c>
      <c r="H31" s="184">
        <v>16437.2</v>
      </c>
      <c r="I31" s="118">
        <f>F31-G31</f>
        <v>204906.4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1960.2</v>
      </c>
      <c r="F32" s="117">
        <f t="shared" si="10"/>
        <v>28960.2</v>
      </c>
      <c r="G32" s="184">
        <v>3460.2</v>
      </c>
      <c r="H32" s="184">
        <v>3460.2</v>
      </c>
      <c r="I32" s="118">
        <f t="shared" si="11"/>
        <v>25500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945.4</v>
      </c>
      <c r="H33" s="184">
        <v>945.4</v>
      </c>
      <c r="I33" s="118">
        <f t="shared" si="11"/>
        <v>16260.4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0</v>
      </c>
      <c r="F34" s="117">
        <f t="shared" si="10"/>
        <v>20400</v>
      </c>
      <c r="G34" s="184">
        <v>280.02</v>
      </c>
      <c r="H34" s="184">
        <v>280.02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-24</v>
      </c>
      <c r="F37" s="117">
        <f t="shared" si="12"/>
        <v>9576</v>
      </c>
      <c r="G37" s="184">
        <v>0</v>
      </c>
      <c r="H37" s="184">
        <v>0</v>
      </c>
      <c r="I37" s="118">
        <f t="shared" si="11"/>
        <v>9576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2192.4</v>
      </c>
      <c r="F49" s="113">
        <f t="shared" si="17"/>
        <v>2192.4</v>
      </c>
      <c r="G49" s="113">
        <f t="shared" si="17"/>
        <v>2192.4</v>
      </c>
      <c r="H49" s="113">
        <f t="shared" ref="H49" si="18">SUM(H50:H58)</f>
        <v>2192.4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246846.28</v>
      </c>
      <c r="F83" s="121">
        <f t="shared" si="33"/>
        <v>779825.28</v>
      </c>
      <c r="G83" s="121">
        <f t="shared" si="33"/>
        <v>222762.12999999998</v>
      </c>
      <c r="H83" s="121">
        <f t="shared" ref="H83" si="34">H11+H19+H29+H39+H49+H59+H63+H71+H75</f>
        <v>221523.15</v>
      </c>
      <c r="I83" s="122">
        <f t="shared" si="33"/>
        <v>557063.14999999991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9" t="s">
        <v>1</v>
      </c>
      <c r="G89" s="189"/>
      <c r="H89" s="189"/>
    </row>
    <row r="90" spans="1:9" s="1" customFormat="1" x14ac:dyDescent="0.25">
      <c r="A90" s="165"/>
      <c r="C90" s="54" t="s">
        <v>169</v>
      </c>
      <c r="F90" s="190" t="s">
        <v>0</v>
      </c>
      <c r="G90" s="190"/>
      <c r="H90" s="190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>
      <selection activeCell="D2" sqref="D2:I2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1" t="s">
        <v>38</v>
      </c>
      <c r="E2" s="231"/>
      <c r="F2" s="231"/>
      <c r="G2" s="231"/>
      <c r="H2" s="231"/>
      <c r="I2" s="231"/>
    </row>
    <row r="3" spans="2:9" s="1" customFormat="1" ht="15.75" x14ac:dyDescent="0.25">
      <c r="C3" s="52"/>
      <c r="D3" s="231"/>
      <c r="E3" s="231"/>
      <c r="F3" s="231"/>
      <c r="G3" s="231"/>
      <c r="H3" s="231"/>
      <c r="I3" s="231"/>
    </row>
    <row r="4" spans="2:9" s="1" customFormat="1" x14ac:dyDescent="0.25">
      <c r="C4" s="51"/>
      <c r="D4" s="232" t="s">
        <v>58</v>
      </c>
      <c r="E4" s="232"/>
      <c r="F4" s="232"/>
      <c r="G4" s="232"/>
      <c r="H4" s="232"/>
      <c r="I4" s="232"/>
    </row>
    <row r="5" spans="2:9" s="1" customFormat="1" x14ac:dyDescent="0.25">
      <c r="C5" s="51"/>
      <c r="D5" s="232" t="s">
        <v>63</v>
      </c>
      <c r="E5" s="232"/>
      <c r="F5" s="232"/>
      <c r="G5" s="232"/>
      <c r="H5" s="232"/>
      <c r="I5" s="232"/>
    </row>
    <row r="6" spans="2:9" s="1" customFormat="1" x14ac:dyDescent="0.25">
      <c r="C6" s="51"/>
      <c r="D6" s="232" t="s">
        <v>195</v>
      </c>
      <c r="E6" s="232"/>
      <c r="F6" s="232"/>
      <c r="G6" s="232"/>
      <c r="H6" s="232"/>
      <c r="I6" s="232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9" t="s">
        <v>61</v>
      </c>
      <c r="C14" s="230"/>
      <c r="D14" s="106">
        <v>532979</v>
      </c>
      <c r="E14" s="186">
        <v>244653.88</v>
      </c>
      <c r="F14" s="107">
        <f>+D14+E14</f>
        <v>777632.88</v>
      </c>
      <c r="G14" s="186">
        <v>220569.73</v>
      </c>
      <c r="H14" s="186">
        <v>219330.75</v>
      </c>
      <c r="I14" s="108">
        <f>+F14-G14</f>
        <v>557063.15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9" t="s">
        <v>60</v>
      </c>
      <c r="C16" s="230"/>
      <c r="D16" s="106">
        <v>0</v>
      </c>
      <c r="E16" s="106">
        <v>2192.4</v>
      </c>
      <c r="F16" s="107">
        <f>+D16+E16</f>
        <v>2192.4</v>
      </c>
      <c r="G16" s="106">
        <v>2192.4</v>
      </c>
      <c r="H16" s="106">
        <v>2192.4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9" t="s">
        <v>59</v>
      </c>
      <c r="C18" s="230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9" t="s">
        <v>101</v>
      </c>
      <c r="C20" s="230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9" t="s">
        <v>74</v>
      </c>
      <c r="C22" s="230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246846.28</v>
      </c>
      <c r="F24" s="111">
        <f t="shared" si="0"/>
        <v>779825.28</v>
      </c>
      <c r="G24" s="111">
        <f t="shared" si="0"/>
        <v>222762.13</v>
      </c>
      <c r="H24" s="111">
        <f t="shared" si="0"/>
        <v>221523.15</v>
      </c>
      <c r="I24" s="112">
        <f>SUM(I14+I16+I18+I20+I22)</f>
        <v>557063.15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9" t="s">
        <v>168</v>
      </c>
      <c r="E37" s="189"/>
      <c r="F37" s="2"/>
      <c r="G37" s="189" t="s">
        <v>1</v>
      </c>
      <c r="H37" s="189"/>
    </row>
    <row r="38" spans="4:8" s="1" customFormat="1" x14ac:dyDescent="0.25">
      <c r="D38" s="190" t="s">
        <v>169</v>
      </c>
      <c r="E38" s="190"/>
      <c r="F38" s="2"/>
      <c r="G38" s="190" t="s">
        <v>0</v>
      </c>
      <c r="H38" s="190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7" workbookViewId="0">
      <selection activeCell="H13" sqref="H13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195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9" t="s">
        <v>56</v>
      </c>
      <c r="C8" s="234"/>
      <c r="D8" s="237" t="s">
        <v>55</v>
      </c>
      <c r="E8" s="238"/>
      <c r="F8" s="238"/>
      <c r="G8" s="238"/>
      <c r="H8" s="239"/>
      <c r="I8" s="213" t="s">
        <v>54</v>
      </c>
    </row>
    <row r="9" spans="1:11" s="41" customFormat="1" ht="33" customHeight="1" x14ac:dyDescent="0.25">
      <c r="A9" s="42"/>
      <c r="B9" s="201"/>
      <c r="C9" s="235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4"/>
    </row>
    <row r="10" spans="1:11" ht="15.75" thickBot="1" x14ac:dyDescent="0.3">
      <c r="B10" s="203"/>
      <c r="C10" s="236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0" t="s">
        <v>48</v>
      </c>
      <c r="C12" s="241"/>
      <c r="D12" s="89">
        <v>532979</v>
      </c>
      <c r="E12" s="89">
        <v>246846.28</v>
      </c>
      <c r="F12" s="90">
        <f t="shared" ref="F12:F20" si="0">D12+E12</f>
        <v>779825.28</v>
      </c>
      <c r="G12" s="89">
        <v>222762.13</v>
      </c>
      <c r="H12" s="89">
        <v>221523.15</v>
      </c>
      <c r="I12" s="91">
        <f t="shared" ref="I12:I20" si="1">F12-G12</f>
        <v>557063.15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246846.28</v>
      </c>
      <c r="F22" s="92">
        <f t="shared" si="2"/>
        <v>779825.28</v>
      </c>
      <c r="G22" s="92">
        <f t="shared" si="2"/>
        <v>222762.13</v>
      </c>
      <c r="H22" s="92">
        <f t="shared" si="2"/>
        <v>221523.15</v>
      </c>
      <c r="I22" s="93">
        <f t="shared" si="2"/>
        <v>557063.15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2" t="s">
        <v>38</v>
      </c>
      <c r="C25" s="212"/>
      <c r="D25" s="212"/>
      <c r="E25" s="212"/>
      <c r="F25" s="212"/>
      <c r="G25" s="212"/>
      <c r="H25" s="212"/>
      <c r="I25" s="212"/>
    </row>
    <row r="26" spans="2:10" s="1" customFormat="1" x14ac:dyDescent="0.25">
      <c r="B26" s="233" t="s">
        <v>183</v>
      </c>
      <c r="C26" s="233"/>
      <c r="D26" s="233"/>
      <c r="E26" s="233"/>
      <c r="F26" s="233"/>
      <c r="G26" s="233"/>
      <c r="H26" s="233"/>
      <c r="I26" s="233"/>
      <c r="J26" s="177"/>
    </row>
    <row r="27" spans="2:10" s="1" customFormat="1" x14ac:dyDescent="0.25">
      <c r="B27" s="233" t="s">
        <v>58</v>
      </c>
      <c r="C27" s="233"/>
      <c r="D27" s="233"/>
      <c r="E27" s="233"/>
      <c r="F27" s="233"/>
      <c r="G27" s="233"/>
      <c r="H27" s="233"/>
      <c r="I27" s="233"/>
      <c r="J27" s="177"/>
    </row>
    <row r="28" spans="2:10" s="1" customFormat="1" x14ac:dyDescent="0.25">
      <c r="B28" s="233" t="s">
        <v>57</v>
      </c>
      <c r="C28" s="233"/>
      <c r="D28" s="233"/>
      <c r="E28" s="233"/>
      <c r="F28" s="233"/>
      <c r="G28" s="233"/>
      <c r="H28" s="233"/>
      <c r="I28" s="233"/>
      <c r="J28" s="177"/>
    </row>
    <row r="29" spans="2:10" s="1" customFormat="1" x14ac:dyDescent="0.25">
      <c r="B29" s="233" t="str">
        <f>+B6</f>
        <v>Del 01 de Enero al 31 de Marzo de 2020</v>
      </c>
      <c r="C29" s="233"/>
      <c r="D29" s="233"/>
      <c r="E29" s="233"/>
      <c r="F29" s="233"/>
      <c r="G29" s="233"/>
      <c r="H29" s="233"/>
      <c r="I29" s="233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9" t="s">
        <v>56</v>
      </c>
      <c r="C31" s="234"/>
      <c r="D31" s="237" t="s">
        <v>55</v>
      </c>
      <c r="E31" s="238"/>
      <c r="F31" s="238"/>
      <c r="G31" s="238"/>
      <c r="H31" s="239"/>
      <c r="I31" s="213" t="s">
        <v>54</v>
      </c>
      <c r="J31"/>
    </row>
    <row r="32" spans="2:10" s="1" customFormat="1" ht="24" x14ac:dyDescent="0.25">
      <c r="B32" s="201"/>
      <c r="C32" s="235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4"/>
      <c r="J32" s="41"/>
    </row>
    <row r="33" spans="2:10" s="1" customFormat="1" ht="15.75" thickBot="1" x14ac:dyDescent="0.3">
      <c r="B33" s="203"/>
      <c r="C33" s="236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2" t="s">
        <v>38</v>
      </c>
      <c r="C48" s="212"/>
      <c r="D48" s="212"/>
      <c r="E48" s="212"/>
      <c r="F48" s="212"/>
      <c r="G48" s="212"/>
      <c r="H48" s="212"/>
      <c r="I48" s="212"/>
    </row>
    <row r="49" spans="1:11" s="1" customFormat="1" x14ac:dyDescent="0.25">
      <c r="B49" s="233" t="s">
        <v>187</v>
      </c>
      <c r="C49" s="233"/>
      <c r="D49" s="233"/>
      <c r="E49" s="233"/>
      <c r="F49" s="233"/>
      <c r="G49" s="233"/>
      <c r="H49" s="233"/>
      <c r="I49" s="233"/>
      <c r="J49" s="177"/>
    </row>
    <row r="50" spans="1:11" s="1" customFormat="1" x14ac:dyDescent="0.25">
      <c r="B50" s="233" t="s">
        <v>58</v>
      </c>
      <c r="C50" s="233"/>
      <c r="D50" s="233"/>
      <c r="E50" s="233"/>
      <c r="F50" s="233"/>
      <c r="G50" s="233"/>
      <c r="H50" s="233"/>
      <c r="I50" s="233"/>
      <c r="J50" s="177"/>
    </row>
    <row r="51" spans="1:11" s="1" customFormat="1" x14ac:dyDescent="0.25">
      <c r="B51" s="233" t="s">
        <v>57</v>
      </c>
      <c r="C51" s="233"/>
      <c r="D51" s="233"/>
      <c r="E51" s="233"/>
      <c r="F51" s="233"/>
      <c r="G51" s="233"/>
      <c r="H51" s="233"/>
      <c r="I51" s="233"/>
      <c r="J51" s="177"/>
    </row>
    <row r="52" spans="1:11" s="1" customFormat="1" x14ac:dyDescent="0.25">
      <c r="B52" s="233" t="str">
        <f>+B6</f>
        <v>Del 01 de Enero al 31 de Marzo de 2020</v>
      </c>
      <c r="C52" s="233"/>
      <c r="D52" s="233"/>
      <c r="E52" s="233"/>
      <c r="F52" s="233"/>
      <c r="G52" s="233"/>
      <c r="H52" s="233"/>
      <c r="I52" s="233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9" t="s">
        <v>56</v>
      </c>
      <c r="C54" s="234"/>
      <c r="D54" s="237" t="s">
        <v>55</v>
      </c>
      <c r="E54" s="238"/>
      <c r="F54" s="238"/>
      <c r="G54" s="238"/>
      <c r="H54" s="239"/>
      <c r="I54" s="213" t="s">
        <v>54</v>
      </c>
    </row>
    <row r="55" spans="1:11" s="41" customFormat="1" ht="33" customHeight="1" x14ac:dyDescent="0.25">
      <c r="A55" s="42"/>
      <c r="B55" s="201"/>
      <c r="C55" s="235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4"/>
    </row>
    <row r="56" spans="1:11" ht="15.75" thickBot="1" x14ac:dyDescent="0.3">
      <c r="B56" s="203"/>
      <c r="C56" s="236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2" t="s">
        <v>188</v>
      </c>
      <c r="C58" s="243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2" t="s">
        <v>189</v>
      </c>
      <c r="C59" s="243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2" t="s">
        <v>190</v>
      </c>
      <c r="C60" s="243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2" t="s">
        <v>191</v>
      </c>
      <c r="C61" s="243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2" t="s">
        <v>192</v>
      </c>
      <c r="C62" s="243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2" t="s">
        <v>193</v>
      </c>
      <c r="C63" s="243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2" t="s">
        <v>194</v>
      </c>
      <c r="C64" s="243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9" t="s">
        <v>168</v>
      </c>
      <c r="E76" s="189"/>
      <c r="F76" s="2"/>
      <c r="G76" s="189" t="s">
        <v>1</v>
      </c>
      <c r="H76" s="189"/>
    </row>
    <row r="77" spans="2:9" s="1" customFormat="1" x14ac:dyDescent="0.25">
      <c r="D77" s="190" t="s">
        <v>169</v>
      </c>
      <c r="E77" s="190"/>
      <c r="F77" s="2"/>
      <c r="G77" s="190" t="s">
        <v>0</v>
      </c>
      <c r="H77" s="190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22" workbookViewId="0">
      <selection activeCell="H48" sqref="H48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31" t="s">
        <v>38</v>
      </c>
      <c r="C2" s="231"/>
      <c r="D2" s="231"/>
      <c r="E2" s="231"/>
      <c r="F2" s="231"/>
      <c r="G2" s="231"/>
      <c r="H2" s="231"/>
      <c r="I2" s="231"/>
    </row>
    <row r="3" spans="1:9" x14ac:dyDescent="0.25">
      <c r="B3" s="232"/>
      <c r="C3" s="232"/>
      <c r="D3" s="232"/>
      <c r="E3" s="232"/>
      <c r="F3" s="232"/>
      <c r="G3" s="232"/>
      <c r="H3" s="232"/>
      <c r="I3" s="232"/>
    </row>
    <row r="4" spans="1:9" x14ac:dyDescent="0.25">
      <c r="B4" s="232" t="s">
        <v>58</v>
      </c>
      <c r="C4" s="232"/>
      <c r="D4" s="232"/>
      <c r="E4" s="232"/>
      <c r="F4" s="232"/>
      <c r="G4" s="232"/>
      <c r="H4" s="232"/>
      <c r="I4" s="232"/>
    </row>
    <row r="5" spans="1:9" x14ac:dyDescent="0.25">
      <c r="B5" s="232" t="s">
        <v>167</v>
      </c>
      <c r="C5" s="232"/>
      <c r="D5" s="232"/>
      <c r="E5" s="232"/>
      <c r="F5" s="232"/>
      <c r="G5" s="232"/>
      <c r="H5" s="232"/>
      <c r="I5" s="232"/>
    </row>
    <row r="6" spans="1:9" x14ac:dyDescent="0.25">
      <c r="B6" s="232" t="s">
        <v>195</v>
      </c>
      <c r="C6" s="232"/>
      <c r="D6" s="232"/>
      <c r="E6" s="232"/>
      <c r="F6" s="232"/>
      <c r="G6" s="232"/>
      <c r="H6" s="232"/>
      <c r="I6" s="23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233846.28</v>
      </c>
      <c r="F22" s="123">
        <f t="shared" si="3"/>
        <v>766825.28</v>
      </c>
      <c r="G22" s="123">
        <f t="shared" si="3"/>
        <v>214688.99</v>
      </c>
      <c r="H22" s="123">
        <f t="shared" si="3"/>
        <v>213450.01</v>
      </c>
      <c r="I22" s="124">
        <f t="shared" si="3"/>
        <v>552136.29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233846.28</v>
      </c>
      <c r="F28" s="126">
        <f t="shared" si="4"/>
        <v>766825.28</v>
      </c>
      <c r="G28" s="128">
        <v>214688.99</v>
      </c>
      <c r="H28" s="128">
        <v>213450.01</v>
      </c>
      <c r="I28" s="127">
        <f>F28-G28</f>
        <v>552136.29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246846.28</v>
      </c>
      <c r="F48" s="135">
        <f t="shared" si="10"/>
        <v>779825.28</v>
      </c>
      <c r="G48" s="135">
        <f t="shared" si="10"/>
        <v>222762.13</v>
      </c>
      <c r="H48" s="135">
        <f>SUM(H12,H22,H31,H42)</f>
        <v>221523.15000000002</v>
      </c>
      <c r="I48" s="136">
        <f t="shared" si="10"/>
        <v>557063.15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9" t="s">
        <v>1</v>
      </c>
      <c r="G55" s="189"/>
      <c r="H55" s="189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90" t="s">
        <v>0</v>
      </c>
      <c r="G56" s="190"/>
      <c r="H56" s="190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195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9" t="s">
        <v>56</v>
      </c>
      <c r="C10" s="234"/>
      <c r="D10" s="237" t="s">
        <v>55</v>
      </c>
      <c r="E10" s="238"/>
      <c r="F10" s="238"/>
      <c r="G10" s="238"/>
      <c r="H10" s="239"/>
      <c r="I10" s="213" t="s">
        <v>54</v>
      </c>
    </row>
    <row r="11" spans="1:9" s="41" customFormat="1" ht="33" customHeight="1" x14ac:dyDescent="0.25">
      <c r="A11" s="42"/>
      <c r="B11" s="201"/>
      <c r="C11" s="235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4"/>
    </row>
    <row r="12" spans="1:9" ht="15.75" thickBot="1" x14ac:dyDescent="0.3">
      <c r="B12" s="203"/>
      <c r="C12" s="236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246846.28</v>
      </c>
      <c r="F14" s="169">
        <f t="shared" ref="F14:F24" si="0">D14+E14</f>
        <v>779825.28</v>
      </c>
      <c r="G14" s="168">
        <f t="shared" ref="G14:H14" si="1">SUM(G15:G20)</f>
        <v>222762.13</v>
      </c>
      <c r="H14" s="168">
        <f t="shared" si="1"/>
        <v>221523.15</v>
      </c>
      <c r="I14" s="170">
        <f t="shared" ref="I14:I24" si="2">F14-G14</f>
        <v>557063.15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199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v>246846.28</v>
      </c>
      <c r="F19" s="90">
        <f t="shared" si="0"/>
        <v>779825.28</v>
      </c>
      <c r="G19" s="174">
        <v>222762.13</v>
      </c>
      <c r="H19" s="174">
        <v>221523.15</v>
      </c>
      <c r="I19" s="91">
        <f t="shared" si="2"/>
        <v>557063.15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246846.28</v>
      </c>
      <c r="F26" s="92">
        <f t="shared" si="4"/>
        <v>779825.28</v>
      </c>
      <c r="G26" s="92">
        <f t="shared" si="4"/>
        <v>222762.13</v>
      </c>
      <c r="H26" s="92">
        <f t="shared" si="4"/>
        <v>221523.15</v>
      </c>
      <c r="I26" s="93">
        <f>+I14+I21</f>
        <v>557063.15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9" t="s">
        <v>168</v>
      </c>
      <c r="D36" s="189"/>
      <c r="F36" s="189" t="s">
        <v>1</v>
      </c>
      <c r="G36" s="189"/>
      <c r="H36" s="189"/>
    </row>
    <row r="37" spans="3:8" s="1" customFormat="1" x14ac:dyDescent="0.25">
      <c r="C37" s="190" t="s">
        <v>169</v>
      </c>
      <c r="D37" s="190"/>
      <c r="F37" s="190" t="s">
        <v>0</v>
      </c>
      <c r="G37" s="190"/>
      <c r="H37" s="190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2020-03-06T19:23:33Z</cp:lastPrinted>
  <dcterms:created xsi:type="dcterms:W3CDTF">2015-01-21T04:10:56Z</dcterms:created>
  <dcterms:modified xsi:type="dcterms:W3CDTF">2021-09-22T02:37:04Z</dcterms:modified>
</cp:coreProperties>
</file>