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PAGINA ESTATAL\A.84 F.XXVI   B\EDO. FINANCIEROS\"/>
    </mc:Choice>
  </mc:AlternateContent>
  <xr:revisionPtr revIDLastSave="0" documentId="13_ncr:1_{1FEFAE7E-1F94-4B4B-B464-4C76B946CFF6}" xr6:coauthVersionLast="45" xr6:coauthVersionMax="45" xr10:uidLastSave="{00000000-0000-0000-0000-000000000000}"/>
  <bookViews>
    <workbookView xWindow="-120" yWindow="-120" windowWidth="19440" windowHeight="11640" xr2:uid="{36C438FD-92BC-4010-94B9-83C42BBBA72D}"/>
  </bookViews>
  <sheets>
    <sheet name="ANALITICO R-33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1" i="1" l="1"/>
  <c r="I81" i="1" s="1"/>
  <c r="F80" i="1"/>
  <c r="I80" i="1" s="1"/>
  <c r="F79" i="1"/>
  <c r="I79" i="1" s="1"/>
  <c r="F78" i="1"/>
  <c r="I78" i="1" s="1"/>
  <c r="F77" i="1"/>
  <c r="I77" i="1" s="1"/>
  <c r="F76" i="1"/>
  <c r="I76" i="1" s="1"/>
  <c r="F75" i="1"/>
  <c r="I75" i="1" s="1"/>
  <c r="H74" i="1"/>
  <c r="G74" i="1"/>
  <c r="F74" i="1"/>
  <c r="E74" i="1"/>
  <c r="D74" i="1"/>
  <c r="F73" i="1"/>
  <c r="I73" i="1" s="1"/>
  <c r="F72" i="1"/>
  <c r="I72" i="1" s="1"/>
  <c r="F71" i="1"/>
  <c r="I71" i="1" s="1"/>
  <c r="H70" i="1"/>
  <c r="G70" i="1"/>
  <c r="F70" i="1"/>
  <c r="E70" i="1"/>
  <c r="D70" i="1"/>
  <c r="F69" i="1"/>
  <c r="I69" i="1" s="1"/>
  <c r="F68" i="1"/>
  <c r="I68" i="1" s="1"/>
  <c r="F67" i="1"/>
  <c r="I67" i="1" s="1"/>
  <c r="F66" i="1"/>
  <c r="I66" i="1" s="1"/>
  <c r="F65" i="1"/>
  <c r="I65" i="1" s="1"/>
  <c r="F64" i="1"/>
  <c r="I64" i="1" s="1"/>
  <c r="F63" i="1"/>
  <c r="I63" i="1" s="1"/>
  <c r="H62" i="1"/>
  <c r="G62" i="1"/>
  <c r="F62" i="1"/>
  <c r="E62" i="1"/>
  <c r="D62" i="1"/>
  <c r="F61" i="1"/>
  <c r="I61" i="1" s="1"/>
  <c r="F60" i="1"/>
  <c r="I60" i="1" s="1"/>
  <c r="F59" i="1"/>
  <c r="I59" i="1" s="1"/>
  <c r="H58" i="1"/>
  <c r="G58" i="1"/>
  <c r="F58" i="1"/>
  <c r="E58" i="1"/>
  <c r="D58" i="1"/>
  <c r="F57" i="1"/>
  <c r="I57" i="1" s="1"/>
  <c r="F56" i="1"/>
  <c r="I56" i="1" s="1"/>
  <c r="F55" i="1"/>
  <c r="I55" i="1" s="1"/>
  <c r="F54" i="1"/>
  <c r="I54" i="1" s="1"/>
  <c r="F53" i="1"/>
  <c r="I53" i="1" s="1"/>
  <c r="F52" i="1"/>
  <c r="I52" i="1" s="1"/>
  <c r="F51" i="1"/>
  <c r="I51" i="1" s="1"/>
  <c r="F50" i="1"/>
  <c r="I50" i="1" s="1"/>
  <c r="F49" i="1"/>
  <c r="I49" i="1" s="1"/>
  <c r="H48" i="1"/>
  <c r="G48" i="1"/>
  <c r="F48" i="1"/>
  <c r="E48" i="1"/>
  <c r="D48" i="1"/>
  <c r="F47" i="1"/>
  <c r="I47" i="1" s="1"/>
  <c r="F46" i="1"/>
  <c r="I46" i="1" s="1"/>
  <c r="F45" i="1"/>
  <c r="I45" i="1" s="1"/>
  <c r="F44" i="1"/>
  <c r="I44" i="1" s="1"/>
  <c r="F43" i="1"/>
  <c r="I43" i="1" s="1"/>
  <c r="H42" i="1"/>
  <c r="H38" i="1" s="1"/>
  <c r="G42" i="1"/>
  <c r="E42" i="1"/>
  <c r="E38" i="1" s="1"/>
  <c r="D42" i="1"/>
  <c r="F41" i="1"/>
  <c r="I41" i="1" s="1"/>
  <c r="F40" i="1"/>
  <c r="I40" i="1" s="1"/>
  <c r="F39" i="1"/>
  <c r="I39" i="1" s="1"/>
  <c r="G38" i="1"/>
  <c r="D38" i="1"/>
  <c r="F37" i="1"/>
  <c r="I37" i="1" s="1"/>
  <c r="H36" i="1"/>
  <c r="G36" i="1"/>
  <c r="E36" i="1"/>
  <c r="D36" i="1"/>
  <c r="H35" i="1"/>
  <c r="H28" i="1" s="1"/>
  <c r="G35" i="1"/>
  <c r="E35" i="1"/>
  <c r="E28" i="1" s="1"/>
  <c r="D35" i="1"/>
  <c r="F34" i="1"/>
  <c r="I34" i="1" s="1"/>
  <c r="H33" i="1"/>
  <c r="G33" i="1"/>
  <c r="E33" i="1"/>
  <c r="D33" i="1"/>
  <c r="H32" i="1"/>
  <c r="G32" i="1"/>
  <c r="E32" i="1"/>
  <c r="D32" i="1"/>
  <c r="F32" i="1" s="1"/>
  <c r="I32" i="1" s="1"/>
  <c r="H31" i="1"/>
  <c r="G31" i="1"/>
  <c r="E31" i="1"/>
  <c r="D31" i="1"/>
  <c r="F31" i="1" s="1"/>
  <c r="I31" i="1" s="1"/>
  <c r="H30" i="1"/>
  <c r="G30" i="1"/>
  <c r="E30" i="1"/>
  <c r="D30" i="1"/>
  <c r="F30" i="1" s="1"/>
  <c r="I30" i="1" s="1"/>
  <c r="H29" i="1"/>
  <c r="G29" i="1"/>
  <c r="E29" i="1"/>
  <c r="D29" i="1"/>
  <c r="F29" i="1" s="1"/>
  <c r="G28" i="1"/>
  <c r="D28" i="1"/>
  <c r="H27" i="1"/>
  <c r="G27" i="1"/>
  <c r="E27" i="1"/>
  <c r="D27" i="1"/>
  <c r="F27" i="1" s="1"/>
  <c r="I27" i="1" s="1"/>
  <c r="F26" i="1"/>
  <c r="I26" i="1" s="1"/>
  <c r="H25" i="1"/>
  <c r="G25" i="1"/>
  <c r="E25" i="1"/>
  <c r="D25" i="1"/>
  <c r="H24" i="1"/>
  <c r="G24" i="1"/>
  <c r="E24" i="1"/>
  <c r="D24" i="1"/>
  <c r="F23" i="1"/>
  <c r="I23" i="1" s="1"/>
  <c r="H22" i="1"/>
  <c r="G22" i="1"/>
  <c r="G18" i="1" s="1"/>
  <c r="E22" i="1"/>
  <c r="D22" i="1"/>
  <c r="F22" i="1" s="1"/>
  <c r="I22" i="1" s="1"/>
  <c r="F21" i="1"/>
  <c r="I21" i="1" s="1"/>
  <c r="H20" i="1"/>
  <c r="G20" i="1"/>
  <c r="E20" i="1"/>
  <c r="D20" i="1"/>
  <c r="H19" i="1"/>
  <c r="G19" i="1"/>
  <c r="E19" i="1"/>
  <c r="D19" i="1"/>
  <c r="H18" i="1"/>
  <c r="E18" i="1"/>
  <c r="H17" i="1"/>
  <c r="H10" i="1" s="1"/>
  <c r="H82" i="1" s="1"/>
  <c r="G17" i="1"/>
  <c r="E17" i="1"/>
  <c r="E10" i="1" s="1"/>
  <c r="E82" i="1" s="1"/>
  <c r="D17" i="1"/>
  <c r="F16" i="1"/>
  <c r="I16" i="1" s="1"/>
  <c r="H15" i="1"/>
  <c r="G15" i="1"/>
  <c r="E15" i="1"/>
  <c r="D15" i="1"/>
  <c r="F15" i="1" s="1"/>
  <c r="I15" i="1" s="1"/>
  <c r="H14" i="1"/>
  <c r="G14" i="1"/>
  <c r="E14" i="1"/>
  <c r="D14" i="1"/>
  <c r="F14" i="1" s="1"/>
  <c r="I14" i="1" s="1"/>
  <c r="H13" i="1"/>
  <c r="G13" i="1"/>
  <c r="E13" i="1"/>
  <c r="D13" i="1"/>
  <c r="F13" i="1" s="1"/>
  <c r="I13" i="1" s="1"/>
  <c r="H12" i="1"/>
  <c r="G12" i="1"/>
  <c r="E12" i="1"/>
  <c r="D12" i="1"/>
  <c r="F12" i="1" s="1"/>
  <c r="I12" i="1" s="1"/>
  <c r="H11" i="1"/>
  <c r="G11" i="1"/>
  <c r="E11" i="1"/>
  <c r="D11" i="1"/>
  <c r="F11" i="1" s="1"/>
  <c r="G10" i="1"/>
  <c r="D10" i="1"/>
  <c r="G82" i="1" l="1"/>
  <c r="D18" i="1"/>
  <c r="D82" i="1" s="1"/>
  <c r="F35" i="1"/>
  <c r="I35" i="1" s="1"/>
  <c r="F36" i="1"/>
  <c r="I36" i="1" s="1"/>
  <c r="F42" i="1"/>
  <c r="I42" i="1" s="1"/>
  <c r="I38" i="1" s="1"/>
  <c r="F33" i="1"/>
  <c r="I33" i="1" s="1"/>
  <c r="F17" i="1"/>
  <c r="I17" i="1" s="1"/>
  <c r="F19" i="1"/>
  <c r="F20" i="1"/>
  <c r="I20" i="1" s="1"/>
  <c r="F24" i="1"/>
  <c r="I24" i="1" s="1"/>
  <c r="F25" i="1"/>
  <c r="I25" i="1" s="1"/>
  <c r="I11" i="1"/>
  <c r="F10" i="1"/>
  <c r="I29" i="1"/>
  <c r="I19" i="1"/>
  <c r="I18" i="1" s="1"/>
  <c r="F38" i="1"/>
  <c r="I48" i="1"/>
  <c r="I58" i="1"/>
  <c r="I62" i="1"/>
  <c r="I70" i="1"/>
  <c r="I74" i="1"/>
  <c r="I28" i="1" l="1"/>
  <c r="I10" i="1"/>
  <c r="I82" i="1" s="1"/>
  <c r="F18" i="1"/>
  <c r="F28" i="1"/>
  <c r="F82" i="1" s="1"/>
</calcChain>
</file>

<file path=xl/sharedStrings.xml><?xml version="1.0" encoding="utf-8"?>
<sst xmlns="http://schemas.openxmlformats.org/spreadsheetml/2006/main" count="88" uniqueCount="88">
  <si>
    <t>INSTITUTO ESTATAL DE EDUCACIÓN PARA ADULTOS</t>
  </si>
  <si>
    <t>ESTADO ANALÍTICO DEL EJERCICIO DEL PRESUPUESTO DE EGRESOS</t>
  </si>
  <si>
    <t>CLASIFICACIÓN POR OBJETO DEL GASTO (CAPÍTULO Y CONCEPTO)</t>
  </si>
  <si>
    <t>FUENTE DE FINANCIAMIENTO RAMO 33</t>
  </si>
  <si>
    <t>AL MES DE ABRIL DEL 2020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</si>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</sst>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3" borderId="15" xfId="0" applyFont="1" applyFill="1" applyBorder="1" applyAlignment="1">
      <alignment horizontal="center" vertical="center" wrapText="1"/>
    </xf>
    <xf numFmtId="4" fontId="1" fillId="0" borderId="17" xfId="0" applyNumberFormat="1" applyFont="1" applyBorder="1" applyAlignment="1">
      <alignment horizontal="right" vertical="center" wrapText="1"/>
    </xf>
    <xf numFmtId="0" fontId="0" fillId="0" borderId="4" xfId="0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4" fontId="0" fillId="0" borderId="17" xfId="0" applyNumberFormat="1" applyBorder="1" applyAlignment="1">
      <alignment horizontal="right" vertical="center" wrapText="1"/>
    </xf>
    <xf numFmtId="4" fontId="0" fillId="0" borderId="14" xfId="0" applyNumberFormat="1" applyBorder="1" applyAlignment="1">
      <alignment horizontal="right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4" fontId="1" fillId="0" borderId="12" xfId="0" applyNumberFormat="1" applyFont="1" applyBorder="1" applyAlignment="1">
      <alignment horizontal="center" vertical="center" wrapText="1"/>
    </xf>
    <xf numFmtId="4" fontId="0" fillId="0" borderId="0" xfId="0" applyNumberFormat="1"/>
    <xf numFmtId="0" fontId="1" fillId="0" borderId="4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83</xdr:row>
      <xdr:rowOff>66675</xdr:rowOff>
    </xdr:from>
    <xdr:to>
      <xdr:col>2</xdr:col>
      <xdr:colOff>2981326</xdr:colOff>
      <xdr:row>88</xdr:row>
      <xdr:rowOff>180975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6681773D-7D5A-4302-A4B2-0CF195ECC4BB}"/>
            </a:ext>
          </a:extLst>
        </xdr:cNvPr>
        <xdr:cNvSpPr txBox="1">
          <a:spLocks noChangeArrowheads="1"/>
        </xdr:cNvSpPr>
      </xdr:nvSpPr>
      <xdr:spPr bwMode="auto">
        <a:xfrm>
          <a:off x="800100" y="16297275"/>
          <a:ext cx="3495676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+mn-lt"/>
              <a:cs typeface="Calibri"/>
            </a:rPr>
            <a:t>MVZ.</a:t>
          </a:r>
          <a:r>
            <a:rPr lang="es-MX" sz="1100" b="0" i="0" strike="noStrike" baseline="0">
              <a:solidFill>
                <a:srgbClr val="000000"/>
              </a:solidFill>
              <a:latin typeface="+mn-lt"/>
              <a:cs typeface="Calibri"/>
            </a:rPr>
            <a:t> Helios  Barragán Farfán</a:t>
          </a:r>
          <a:endParaRPr lang="es-MX" sz="1100" b="0" i="0" strike="noStrike">
            <a:solidFill>
              <a:srgbClr val="000000"/>
            </a:solidFill>
            <a:latin typeface="+mn-lt"/>
            <a:cs typeface="Calibri"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+mn-lt"/>
              <a:cs typeface="Calibri"/>
            </a:rPr>
            <a:t>Director General</a:t>
          </a:r>
        </a:p>
      </xdr:txBody>
    </xdr:sp>
    <xdr:clientData/>
  </xdr:twoCellAnchor>
  <xdr:twoCellAnchor>
    <xdr:from>
      <xdr:col>2</xdr:col>
      <xdr:colOff>3762375</xdr:colOff>
      <xdr:row>83</xdr:row>
      <xdr:rowOff>76200</xdr:rowOff>
    </xdr:from>
    <xdr:to>
      <xdr:col>5</xdr:col>
      <xdr:colOff>352425</xdr:colOff>
      <xdr:row>88</xdr:row>
      <xdr:rowOff>180975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1BABC4EF-AF2C-41FF-9CA3-5481666BEB0D}"/>
            </a:ext>
          </a:extLst>
        </xdr:cNvPr>
        <xdr:cNvSpPr txBox="1">
          <a:spLocks noChangeArrowheads="1"/>
        </xdr:cNvSpPr>
      </xdr:nvSpPr>
      <xdr:spPr bwMode="auto">
        <a:xfrm>
          <a:off x="5076825" y="16306800"/>
          <a:ext cx="3228975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r>
            <a:rPr lang="es-MX" sz="1100" b="0" i="0" strike="noStrike" baseline="0">
              <a:solidFill>
                <a:srgbClr val="000000"/>
              </a:solidFill>
              <a:latin typeface="Calibri"/>
              <a:cs typeface="Calibri"/>
            </a:rPr>
            <a:t>LIC. Jesús Camacho Mendoza</a:t>
          </a: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Departamento</a:t>
          </a:r>
          <a:r>
            <a:rPr lang="es-MX" sz="1100" b="0" i="0" strike="noStrike" baseline="0">
              <a:solidFill>
                <a:srgbClr val="000000"/>
              </a:solidFill>
              <a:latin typeface="Calibri"/>
              <a:cs typeface="Calibri"/>
            </a:rPr>
            <a:t> de Planeación</a:t>
          </a:r>
          <a:endParaRPr lang="es-MX" sz="1100" b="0" i="0" strike="noStrike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6</xdr:col>
      <xdr:colOff>28575</xdr:colOff>
      <xdr:row>83</xdr:row>
      <xdr:rowOff>38100</xdr:rowOff>
    </xdr:from>
    <xdr:to>
      <xdr:col>8</xdr:col>
      <xdr:colOff>876300</xdr:colOff>
      <xdr:row>88</xdr:row>
      <xdr:rowOff>180975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8595B010-382E-4417-8C42-A93FB3F9E35D}"/>
            </a:ext>
          </a:extLst>
        </xdr:cNvPr>
        <xdr:cNvSpPr txBox="1">
          <a:spLocks noChangeArrowheads="1"/>
        </xdr:cNvSpPr>
      </xdr:nvSpPr>
      <xdr:spPr bwMode="auto">
        <a:xfrm>
          <a:off x="9029700" y="16268700"/>
          <a:ext cx="2943225" cy="109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endParaRPr lang="es-MX" sz="11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CP.</a:t>
          </a:r>
          <a:r>
            <a:rPr lang="es-MX" sz="1100" b="0" i="0" strike="noStrike" baseline="0">
              <a:solidFill>
                <a:srgbClr val="000000"/>
              </a:solidFill>
              <a:latin typeface="Calibri"/>
              <a:cs typeface="Calibri"/>
            </a:rPr>
            <a:t> Ana María Torres Medina </a:t>
          </a: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Oficina de Presupuestos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OS%20FINANCIEROS%202020/RAMO%2033/ESTADO%20DEL%20EJERCICIO%20DEL%20PRESUPUESTO%20-%20copia/EDO.%20FINAN.%20ABRIL%202020%20R-3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BASE X PARTIDA"/>
      <sheetName val="BASE X PARTIDA (2)"/>
      <sheetName val="BASE X PARTIDA (3)"/>
      <sheetName val="EDO. FINAN. ABRIL"/>
      <sheetName val="EDO. FINAN. ABRIL (2)"/>
      <sheetName val="EDO. FINAN. ABRIL (4000)"/>
      <sheetName val="EDO. FINAN. ABRIL (3)"/>
      <sheetName val="EDO. FINAN. ABRIL (4)"/>
      <sheetName val="ANALITICO R-33"/>
      <sheetName val="RPPM"/>
      <sheetName val="Hoja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8">
          <cell r="C8">
            <v>14499262.310000001</v>
          </cell>
          <cell r="D8">
            <v>-12818.82</v>
          </cell>
          <cell r="G8">
            <v>4778199.29</v>
          </cell>
          <cell r="I8">
            <v>4778199.29</v>
          </cell>
        </row>
        <row r="9">
          <cell r="C9">
            <v>2149999.7599999998</v>
          </cell>
          <cell r="D9">
            <v>0</v>
          </cell>
          <cell r="G9">
            <v>563416.68000000005</v>
          </cell>
          <cell r="I9">
            <v>563416.68000000005</v>
          </cell>
        </row>
        <row r="10">
          <cell r="C10">
            <v>447480</v>
          </cell>
          <cell r="D10">
            <v>427.5</v>
          </cell>
          <cell r="G10">
            <v>149922.5</v>
          </cell>
          <cell r="I10">
            <v>149922.5</v>
          </cell>
        </row>
        <row r="11">
          <cell r="C11">
            <v>810214.74</v>
          </cell>
          <cell r="D11">
            <v>0</v>
          </cell>
          <cell r="G11">
            <v>411989.66</v>
          </cell>
          <cell r="I11">
            <v>411989.66</v>
          </cell>
        </row>
        <row r="12">
          <cell r="C12">
            <v>2094035.53</v>
          </cell>
          <cell r="D12">
            <v>0</v>
          </cell>
          <cell r="G12">
            <v>1038610.46</v>
          </cell>
          <cell r="I12">
            <v>1038610.46</v>
          </cell>
        </row>
        <row r="13">
          <cell r="C13">
            <v>40343.760000000002</v>
          </cell>
          <cell r="D13">
            <v>0</v>
          </cell>
          <cell r="G13">
            <v>10354.92</v>
          </cell>
          <cell r="I13">
            <v>10354.92</v>
          </cell>
        </row>
        <row r="14">
          <cell r="C14">
            <v>1773594.03</v>
          </cell>
          <cell r="D14">
            <v>0</v>
          </cell>
          <cell r="G14">
            <v>583557.51</v>
          </cell>
          <cell r="I14">
            <v>583557.51</v>
          </cell>
        </row>
        <row r="15">
          <cell r="C15">
            <v>563917.19999999995</v>
          </cell>
          <cell r="D15">
            <v>0</v>
          </cell>
          <cell r="G15">
            <v>185839.83</v>
          </cell>
          <cell r="I15">
            <v>185839.83</v>
          </cell>
        </row>
        <row r="16">
          <cell r="C16">
            <v>888058.09</v>
          </cell>
          <cell r="D16">
            <v>0</v>
          </cell>
          <cell r="G16">
            <v>292655.56</v>
          </cell>
          <cell r="I16">
            <v>292655.56</v>
          </cell>
        </row>
        <row r="17">
          <cell r="C17">
            <v>355223.76</v>
          </cell>
          <cell r="D17">
            <v>0</v>
          </cell>
          <cell r="G17">
            <v>117061.2</v>
          </cell>
          <cell r="I17">
            <v>117061.2</v>
          </cell>
        </row>
        <row r="18">
          <cell r="C18">
            <v>344771.76</v>
          </cell>
          <cell r="D18">
            <v>3060.3</v>
          </cell>
          <cell r="G18">
            <v>121823.03999999999</v>
          </cell>
          <cell r="I18">
            <v>121823.03999999999</v>
          </cell>
        </row>
        <row r="19">
          <cell r="C19">
            <v>71361.600000000006</v>
          </cell>
          <cell r="D19">
            <v>0</v>
          </cell>
          <cell r="G19">
            <v>23787.200000000001</v>
          </cell>
          <cell r="I19">
            <v>23787.200000000001</v>
          </cell>
        </row>
        <row r="20">
          <cell r="C20">
            <v>74884.800000000003</v>
          </cell>
          <cell r="D20">
            <v>0</v>
          </cell>
          <cell r="G20">
            <v>24673.200000000001</v>
          </cell>
          <cell r="I20">
            <v>24673.200000000001</v>
          </cell>
        </row>
        <row r="21">
          <cell r="C21">
            <v>1238400</v>
          </cell>
          <cell r="D21">
            <v>0</v>
          </cell>
          <cell r="G21">
            <v>407640</v>
          </cell>
          <cell r="I21">
            <v>407640</v>
          </cell>
        </row>
        <row r="22">
          <cell r="C22">
            <v>3264000</v>
          </cell>
          <cell r="D22">
            <v>0</v>
          </cell>
          <cell r="G22">
            <v>1074400</v>
          </cell>
          <cell r="I22">
            <v>1074400</v>
          </cell>
        </row>
        <row r="23">
          <cell r="C23">
            <v>4532976.3600000003</v>
          </cell>
          <cell r="D23">
            <v>0</v>
          </cell>
          <cell r="G23">
            <v>1510991.92</v>
          </cell>
          <cell r="I23">
            <v>1510991.92</v>
          </cell>
        </row>
        <row r="24">
          <cell r="C24">
            <v>290000</v>
          </cell>
          <cell r="D24">
            <v>0</v>
          </cell>
          <cell r="G24">
            <v>0</v>
          </cell>
          <cell r="I24">
            <v>0</v>
          </cell>
        </row>
        <row r="25">
          <cell r="C25">
            <v>297000</v>
          </cell>
          <cell r="D25">
            <v>0</v>
          </cell>
          <cell r="G25">
            <v>136000</v>
          </cell>
          <cell r="I25">
            <v>136000</v>
          </cell>
        </row>
        <row r="26">
          <cell r="C26">
            <v>167730.54</v>
          </cell>
          <cell r="D26">
            <v>0</v>
          </cell>
          <cell r="G26">
            <v>0</v>
          </cell>
          <cell r="I26">
            <v>0</v>
          </cell>
        </row>
        <row r="27">
          <cell r="C27">
            <v>1577437.09</v>
          </cell>
          <cell r="D27">
            <v>1967.11</v>
          </cell>
          <cell r="G27">
            <v>529135.01</v>
          </cell>
          <cell r="I27">
            <v>529135.01</v>
          </cell>
        </row>
        <row r="28">
          <cell r="C28">
            <v>278679.08</v>
          </cell>
          <cell r="D28">
            <v>-1967.11</v>
          </cell>
          <cell r="G28">
            <v>44198.28</v>
          </cell>
          <cell r="I28">
            <v>44198.28</v>
          </cell>
        </row>
        <row r="29">
          <cell r="C29">
            <v>225836.33</v>
          </cell>
          <cell r="D29">
            <v>0</v>
          </cell>
          <cell r="G29">
            <v>0</v>
          </cell>
          <cell r="I29">
            <v>0</v>
          </cell>
        </row>
        <row r="30">
          <cell r="C30">
            <v>66643.360000000001</v>
          </cell>
          <cell r="D30">
            <v>12391.32</v>
          </cell>
          <cell r="G30">
            <v>45634.68</v>
          </cell>
          <cell r="I30">
            <v>45634.68</v>
          </cell>
        </row>
        <row r="31">
          <cell r="C31">
            <v>91841.83</v>
          </cell>
          <cell r="D31">
            <v>0</v>
          </cell>
          <cell r="G31">
            <v>0</v>
          </cell>
          <cell r="I31">
            <v>0</v>
          </cell>
        </row>
        <row r="32">
          <cell r="C32">
            <v>1997688.99</v>
          </cell>
          <cell r="D32">
            <v>0</v>
          </cell>
          <cell r="G32">
            <v>665896.31999999995</v>
          </cell>
          <cell r="I32">
            <v>665896.31999999995</v>
          </cell>
        </row>
        <row r="33">
          <cell r="C33">
            <v>56395.92</v>
          </cell>
          <cell r="D33">
            <v>0</v>
          </cell>
          <cell r="G33">
            <v>0</v>
          </cell>
          <cell r="I33">
            <v>0</v>
          </cell>
        </row>
        <row r="34">
          <cell r="C34">
            <v>275982.11</v>
          </cell>
          <cell r="D34">
            <v>0</v>
          </cell>
          <cell r="G34">
            <v>0</v>
          </cell>
          <cell r="I34">
            <v>0</v>
          </cell>
        </row>
        <row r="35">
          <cell r="C35">
            <v>10000</v>
          </cell>
          <cell r="D35">
            <v>0</v>
          </cell>
          <cell r="G35">
            <v>0</v>
          </cell>
          <cell r="I35">
            <v>0</v>
          </cell>
        </row>
        <row r="36">
          <cell r="C36">
            <v>12669.28</v>
          </cell>
          <cell r="D36">
            <v>0</v>
          </cell>
          <cell r="G36">
            <v>0</v>
          </cell>
          <cell r="I36">
            <v>0</v>
          </cell>
        </row>
        <row r="37">
          <cell r="C37">
            <v>38937.519999999997</v>
          </cell>
          <cell r="D37">
            <v>0</v>
          </cell>
          <cell r="G37">
            <v>0</v>
          </cell>
          <cell r="I37">
            <v>0</v>
          </cell>
        </row>
        <row r="38">
          <cell r="C38">
            <v>427155.82</v>
          </cell>
          <cell r="D38">
            <v>0</v>
          </cell>
          <cell r="G38">
            <v>0</v>
          </cell>
          <cell r="I38">
            <v>0</v>
          </cell>
        </row>
        <row r="39">
          <cell r="C39">
            <v>39550</v>
          </cell>
          <cell r="D39">
            <v>0</v>
          </cell>
          <cell r="G39">
            <v>0</v>
          </cell>
          <cell r="I39">
            <v>0</v>
          </cell>
        </row>
        <row r="40">
          <cell r="C40">
            <v>1869120</v>
          </cell>
          <cell r="D40">
            <v>0</v>
          </cell>
          <cell r="G40">
            <v>615960</v>
          </cell>
          <cell r="I40">
            <v>615960</v>
          </cell>
        </row>
        <row r="41">
          <cell r="C41">
            <v>16800</v>
          </cell>
          <cell r="D41">
            <v>0</v>
          </cell>
          <cell r="G41">
            <v>0</v>
          </cell>
          <cell r="I41">
            <v>0</v>
          </cell>
        </row>
        <row r="42">
          <cell r="C42">
            <v>1200000</v>
          </cell>
          <cell r="D42">
            <v>0</v>
          </cell>
          <cell r="G42">
            <v>395000</v>
          </cell>
          <cell r="I42">
            <v>395000</v>
          </cell>
        </row>
        <row r="43">
          <cell r="C43">
            <v>26520</v>
          </cell>
          <cell r="D43">
            <v>0</v>
          </cell>
          <cell r="G43">
            <v>4880</v>
          </cell>
          <cell r="I43">
            <v>4880</v>
          </cell>
        </row>
        <row r="44">
          <cell r="C44">
            <v>1600</v>
          </cell>
          <cell r="D44">
            <v>0</v>
          </cell>
          <cell r="G44">
            <v>0</v>
          </cell>
          <cell r="I44">
            <v>0</v>
          </cell>
        </row>
        <row r="45">
          <cell r="C45">
            <v>16018.6</v>
          </cell>
          <cell r="D45">
            <v>0</v>
          </cell>
          <cell r="G45">
            <v>0</v>
          </cell>
          <cell r="I45">
            <v>0</v>
          </cell>
        </row>
        <row r="46">
          <cell r="C46">
            <v>58400</v>
          </cell>
          <cell r="D46">
            <v>0</v>
          </cell>
          <cell r="G46">
            <v>0</v>
          </cell>
          <cell r="I46">
            <v>0</v>
          </cell>
        </row>
        <row r="47">
          <cell r="C47">
            <v>21350</v>
          </cell>
          <cell r="D47">
            <v>0</v>
          </cell>
          <cell r="G47">
            <v>0</v>
          </cell>
          <cell r="I47">
            <v>0</v>
          </cell>
        </row>
        <row r="48">
          <cell r="C48">
            <v>14500</v>
          </cell>
          <cell r="D48">
            <v>0</v>
          </cell>
          <cell r="G48">
            <v>0</v>
          </cell>
          <cell r="I48">
            <v>0</v>
          </cell>
        </row>
        <row r="49">
          <cell r="C49">
            <v>58630</v>
          </cell>
          <cell r="D49">
            <v>0</v>
          </cell>
          <cell r="G49">
            <v>2600</v>
          </cell>
          <cell r="I49">
            <v>2600</v>
          </cell>
        </row>
        <row r="50">
          <cell r="C50">
            <v>56615.040000000001</v>
          </cell>
          <cell r="D50">
            <v>0</v>
          </cell>
          <cell r="G50">
            <v>8871.68</v>
          </cell>
          <cell r="I50">
            <v>8871.68</v>
          </cell>
        </row>
        <row r="51">
          <cell r="C51">
            <v>130500</v>
          </cell>
          <cell r="D51">
            <v>0</v>
          </cell>
          <cell r="G51">
            <v>0</v>
          </cell>
          <cell r="I51">
            <v>0</v>
          </cell>
        </row>
        <row r="52">
          <cell r="C52">
            <v>18958.36</v>
          </cell>
          <cell r="D52">
            <v>0</v>
          </cell>
          <cell r="G52">
            <v>0</v>
          </cell>
          <cell r="I52">
            <v>0</v>
          </cell>
        </row>
        <row r="53">
          <cell r="C53">
            <v>2011458.36</v>
          </cell>
          <cell r="D53">
            <v>0</v>
          </cell>
          <cell r="G53">
            <v>0</v>
          </cell>
          <cell r="I53">
            <v>0</v>
          </cell>
        </row>
        <row r="54">
          <cell r="C54">
            <v>230724.48000000001</v>
          </cell>
          <cell r="D54">
            <v>-3060.3</v>
          </cell>
          <cell r="G54">
            <v>67030.42</v>
          </cell>
          <cell r="I54">
            <v>67030.42</v>
          </cell>
        </row>
        <row r="55">
          <cell r="C55">
            <v>100655.59</v>
          </cell>
          <cell r="D55">
            <v>0</v>
          </cell>
          <cell r="G55">
            <v>0</v>
          </cell>
          <cell r="I55">
            <v>0</v>
          </cell>
        </row>
        <row r="57">
          <cell r="C57">
            <v>480800</v>
          </cell>
          <cell r="D57">
            <v>2658.58</v>
          </cell>
          <cell r="G57">
            <v>33759.449999999997</v>
          </cell>
          <cell r="I57">
            <v>33759.449999999997</v>
          </cell>
        </row>
        <row r="58">
          <cell r="C58">
            <v>639400</v>
          </cell>
          <cell r="D58">
            <v>0</v>
          </cell>
          <cell r="G58">
            <v>0</v>
          </cell>
          <cell r="I58">
            <v>0</v>
          </cell>
        </row>
        <row r="59">
          <cell r="C59">
            <v>1000</v>
          </cell>
          <cell r="D59">
            <v>0</v>
          </cell>
          <cell r="G59">
            <v>0</v>
          </cell>
          <cell r="I59">
            <v>0</v>
          </cell>
        </row>
        <row r="60">
          <cell r="C60">
            <v>46400</v>
          </cell>
          <cell r="D60">
            <v>-2000</v>
          </cell>
          <cell r="G60">
            <v>0</v>
          </cell>
          <cell r="I60">
            <v>0</v>
          </cell>
        </row>
        <row r="61">
          <cell r="C61">
            <v>157100</v>
          </cell>
          <cell r="D61">
            <v>53622.14</v>
          </cell>
          <cell r="G61">
            <v>77656.52</v>
          </cell>
          <cell r="I61">
            <v>77656.52</v>
          </cell>
        </row>
        <row r="62">
          <cell r="C62">
            <v>71959</v>
          </cell>
          <cell r="D62">
            <v>1831.52</v>
          </cell>
          <cell r="G62">
            <v>10384.540000000001</v>
          </cell>
          <cell r="I62">
            <v>10384.540000000001</v>
          </cell>
        </row>
        <row r="63">
          <cell r="C63">
            <v>91305</v>
          </cell>
          <cell r="D63">
            <v>-4312.29</v>
          </cell>
          <cell r="G63">
            <v>7305.71</v>
          </cell>
          <cell r="I63">
            <v>7305.71</v>
          </cell>
        </row>
        <row r="64">
          <cell r="C64">
            <v>46542</v>
          </cell>
          <cell r="D64">
            <v>-2880</v>
          </cell>
          <cell r="G64">
            <v>0</v>
          </cell>
          <cell r="I64">
            <v>0</v>
          </cell>
        </row>
        <row r="65">
          <cell r="C65">
            <v>86400</v>
          </cell>
          <cell r="D65">
            <v>-2000</v>
          </cell>
          <cell r="G65">
            <v>3123.95</v>
          </cell>
          <cell r="I65">
            <v>3123.95</v>
          </cell>
        </row>
        <row r="66">
          <cell r="C66">
            <v>4185900</v>
          </cell>
          <cell r="D66">
            <v>-27086.34</v>
          </cell>
          <cell r="G66">
            <v>983306.56</v>
          </cell>
          <cell r="I66">
            <v>983306.56</v>
          </cell>
        </row>
        <row r="67">
          <cell r="C67">
            <v>20000</v>
          </cell>
          <cell r="D67">
            <v>-5000</v>
          </cell>
          <cell r="G67">
            <v>0</v>
          </cell>
          <cell r="I67">
            <v>0</v>
          </cell>
        </row>
        <row r="68">
          <cell r="C68">
            <v>11000</v>
          </cell>
          <cell r="D68">
            <v>0</v>
          </cell>
          <cell r="G68">
            <v>0</v>
          </cell>
          <cell r="I68">
            <v>0</v>
          </cell>
        </row>
        <row r="69">
          <cell r="C69">
            <v>20000</v>
          </cell>
          <cell r="D69">
            <v>-5000</v>
          </cell>
          <cell r="G69">
            <v>0</v>
          </cell>
          <cell r="I69">
            <v>0</v>
          </cell>
        </row>
        <row r="70">
          <cell r="C70">
            <v>15000</v>
          </cell>
          <cell r="D70">
            <v>-277.77</v>
          </cell>
          <cell r="G70">
            <v>2146.0100000000002</v>
          </cell>
          <cell r="I70">
            <v>2146.0100000000002</v>
          </cell>
        </row>
        <row r="71">
          <cell r="C71">
            <v>19947</v>
          </cell>
          <cell r="D71">
            <v>-269</v>
          </cell>
          <cell r="G71">
            <v>188.46</v>
          </cell>
          <cell r="I71">
            <v>188.46</v>
          </cell>
        </row>
        <row r="72">
          <cell r="C72">
            <v>168000</v>
          </cell>
          <cell r="D72">
            <v>0</v>
          </cell>
          <cell r="G72">
            <v>0</v>
          </cell>
          <cell r="I72">
            <v>0</v>
          </cell>
        </row>
        <row r="73">
          <cell r="C73">
            <v>115510</v>
          </cell>
          <cell r="D73">
            <v>-28640</v>
          </cell>
          <cell r="G73">
            <v>3416.55</v>
          </cell>
          <cell r="I73">
            <v>3416.55</v>
          </cell>
        </row>
        <row r="74">
          <cell r="C74">
            <v>21000</v>
          </cell>
          <cell r="D74">
            <v>0</v>
          </cell>
          <cell r="G74">
            <v>0</v>
          </cell>
          <cell r="I74">
            <v>0</v>
          </cell>
        </row>
        <row r="76">
          <cell r="C76">
            <v>501700</v>
          </cell>
          <cell r="D76">
            <v>-14647.13</v>
          </cell>
          <cell r="G76">
            <v>105383</v>
          </cell>
          <cell r="I76">
            <v>105383</v>
          </cell>
        </row>
        <row r="77">
          <cell r="C77">
            <v>113200</v>
          </cell>
          <cell r="D77">
            <v>-2846.58</v>
          </cell>
          <cell r="G77">
            <v>23955.91</v>
          </cell>
          <cell r="I77">
            <v>23955.91</v>
          </cell>
        </row>
        <row r="78">
          <cell r="C78">
            <v>242800</v>
          </cell>
          <cell r="D78">
            <v>-1034.6600000000001</v>
          </cell>
          <cell r="G78">
            <v>63792.66</v>
          </cell>
          <cell r="I78">
            <v>63792.66</v>
          </cell>
        </row>
        <row r="79">
          <cell r="C79">
            <v>9600</v>
          </cell>
          <cell r="D79">
            <v>-301</v>
          </cell>
          <cell r="G79">
            <v>1996</v>
          </cell>
          <cell r="I79">
            <v>1996</v>
          </cell>
        </row>
        <row r="80">
          <cell r="C80">
            <v>28000</v>
          </cell>
          <cell r="D80">
            <v>-28000</v>
          </cell>
          <cell r="G80">
            <v>0</v>
          </cell>
          <cell r="I80">
            <v>0</v>
          </cell>
        </row>
        <row r="81">
          <cell r="C81">
            <v>4489800</v>
          </cell>
          <cell r="D81">
            <v>-26329.119999999999</v>
          </cell>
          <cell r="G81">
            <v>1301650.32</v>
          </cell>
          <cell r="I81">
            <v>1301650.32</v>
          </cell>
        </row>
        <row r="82">
          <cell r="C82">
            <v>150000</v>
          </cell>
          <cell r="D82">
            <v>0</v>
          </cell>
          <cell r="G82">
            <v>26100</v>
          </cell>
          <cell r="I82">
            <v>26100</v>
          </cell>
        </row>
        <row r="83">
          <cell r="C83">
            <v>3547123</v>
          </cell>
          <cell r="D83">
            <v>-13660.36</v>
          </cell>
          <cell r="G83">
            <v>736732.42</v>
          </cell>
          <cell r="I83">
            <v>736732.42</v>
          </cell>
        </row>
        <row r="84">
          <cell r="C84">
            <v>336834</v>
          </cell>
          <cell r="D84">
            <v>0</v>
          </cell>
          <cell r="G84">
            <v>78416.67</v>
          </cell>
          <cell r="I84">
            <v>78416.67</v>
          </cell>
        </row>
        <row r="85">
          <cell r="C85">
            <v>573334</v>
          </cell>
          <cell r="D85">
            <v>13660.36</v>
          </cell>
          <cell r="G85">
            <v>214495.35999999999</v>
          </cell>
          <cell r="I85">
            <v>214495.35999999999</v>
          </cell>
        </row>
        <row r="86">
          <cell r="C86">
            <v>658834</v>
          </cell>
          <cell r="D86">
            <v>0</v>
          </cell>
          <cell r="G86">
            <v>182375</v>
          </cell>
          <cell r="I86">
            <v>182375</v>
          </cell>
        </row>
        <row r="87">
          <cell r="C87">
            <v>191270</v>
          </cell>
          <cell r="D87">
            <v>-12018.26</v>
          </cell>
          <cell r="G87">
            <v>410.64</v>
          </cell>
          <cell r="I87">
            <v>410.64</v>
          </cell>
        </row>
        <row r="88">
          <cell r="C88">
            <v>336000</v>
          </cell>
          <cell r="D88">
            <v>24323.99</v>
          </cell>
          <cell r="G88">
            <v>127236.98</v>
          </cell>
          <cell r="I88">
            <v>127236.98</v>
          </cell>
        </row>
        <row r="89">
          <cell r="C89">
            <v>5500</v>
          </cell>
          <cell r="D89">
            <v>0</v>
          </cell>
          <cell r="G89">
            <v>191.4</v>
          </cell>
          <cell r="I89">
            <v>191.4</v>
          </cell>
        </row>
        <row r="90">
          <cell r="C90">
            <v>400000</v>
          </cell>
          <cell r="D90">
            <v>-40000</v>
          </cell>
          <cell r="G90">
            <v>189065.18</v>
          </cell>
          <cell r="I90">
            <v>189065.18</v>
          </cell>
        </row>
        <row r="91">
          <cell r="C91">
            <v>6000</v>
          </cell>
          <cell r="D91">
            <v>0</v>
          </cell>
          <cell r="G91">
            <v>0</v>
          </cell>
          <cell r="I91">
            <v>0</v>
          </cell>
        </row>
        <row r="92">
          <cell r="C92">
            <v>414450</v>
          </cell>
          <cell r="D92">
            <v>53358.9</v>
          </cell>
          <cell r="G92">
            <v>108743.9</v>
          </cell>
          <cell r="I92">
            <v>108743.9</v>
          </cell>
        </row>
        <row r="93">
          <cell r="C93">
            <v>89613</v>
          </cell>
          <cell r="D93">
            <v>-2963.4</v>
          </cell>
          <cell r="G93">
            <v>3386.99</v>
          </cell>
          <cell r="I93">
            <v>3386.99</v>
          </cell>
        </row>
        <row r="94">
          <cell r="C94">
            <v>80680</v>
          </cell>
          <cell r="D94">
            <v>4600</v>
          </cell>
          <cell r="G94">
            <v>7789.05</v>
          </cell>
          <cell r="I94">
            <v>7789.05</v>
          </cell>
        </row>
        <row r="95">
          <cell r="C95">
            <v>201340</v>
          </cell>
          <cell r="D95">
            <v>0</v>
          </cell>
          <cell r="G95">
            <v>14198.4</v>
          </cell>
          <cell r="I95">
            <v>14198.4</v>
          </cell>
        </row>
        <row r="96">
          <cell r="C96">
            <v>575630</v>
          </cell>
          <cell r="D96">
            <v>41503.910000000003</v>
          </cell>
          <cell r="G96">
            <v>73027.520000000004</v>
          </cell>
          <cell r="I96">
            <v>73027.520000000004</v>
          </cell>
        </row>
        <row r="97">
          <cell r="C97">
            <v>374165</v>
          </cell>
          <cell r="D97">
            <v>-650.62</v>
          </cell>
          <cell r="G97">
            <v>101387.56</v>
          </cell>
          <cell r="I97">
            <v>101387.56</v>
          </cell>
        </row>
        <row r="98">
          <cell r="C98">
            <v>35000</v>
          </cell>
          <cell r="D98">
            <v>-1383.91</v>
          </cell>
          <cell r="G98">
            <v>6960</v>
          </cell>
          <cell r="I98">
            <v>6960</v>
          </cell>
        </row>
        <row r="99">
          <cell r="C99">
            <v>20190</v>
          </cell>
          <cell r="D99">
            <v>-645</v>
          </cell>
          <cell r="G99">
            <v>1507</v>
          </cell>
          <cell r="I99">
            <v>1507</v>
          </cell>
        </row>
        <row r="100">
          <cell r="C100">
            <v>249400</v>
          </cell>
          <cell r="D100">
            <v>11168</v>
          </cell>
          <cell r="G100">
            <v>50033.75</v>
          </cell>
          <cell r="I100">
            <v>50033.75</v>
          </cell>
        </row>
        <row r="101">
          <cell r="C101">
            <v>26950</v>
          </cell>
          <cell r="D101">
            <v>-1740.55</v>
          </cell>
          <cell r="G101">
            <v>623.01</v>
          </cell>
          <cell r="I101">
            <v>623.01</v>
          </cell>
        </row>
        <row r="102">
          <cell r="C102">
            <v>707700</v>
          </cell>
          <cell r="D102">
            <v>-13105.01</v>
          </cell>
          <cell r="G102">
            <v>129971.73</v>
          </cell>
          <cell r="I102">
            <v>129971.73</v>
          </cell>
        </row>
        <row r="103">
          <cell r="C103">
            <v>1990498</v>
          </cell>
          <cell r="D103">
            <v>30063.599999999999</v>
          </cell>
          <cell r="G103">
            <v>273487.92</v>
          </cell>
          <cell r="I103">
            <v>273487.92</v>
          </cell>
        </row>
        <row r="105">
          <cell r="C105">
            <v>1510626</v>
          </cell>
          <cell r="D105">
            <v>0</v>
          </cell>
          <cell r="G105">
            <v>612400</v>
          </cell>
          <cell r="I105">
            <v>612400</v>
          </cell>
        </row>
        <row r="106">
          <cell r="C106">
            <v>9189645</v>
          </cell>
          <cell r="D106">
            <v>0</v>
          </cell>
          <cell r="G106">
            <v>3353030</v>
          </cell>
          <cell r="I106">
            <v>3353030</v>
          </cell>
        </row>
        <row r="107">
          <cell r="C107">
            <v>1384740</v>
          </cell>
          <cell r="D107">
            <v>0</v>
          </cell>
          <cell r="G107">
            <v>499450</v>
          </cell>
          <cell r="I107">
            <v>499450</v>
          </cell>
        </row>
        <row r="108">
          <cell r="C108">
            <v>503543</v>
          </cell>
          <cell r="D108">
            <v>0</v>
          </cell>
          <cell r="G108">
            <v>192945</v>
          </cell>
          <cell r="I108">
            <v>192945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ED1ED-BD44-44D9-A6D5-FFB02A3564EC}">
  <sheetPr>
    <pageSetUpPr fitToPage="1"/>
  </sheetPr>
  <dimension ref="B1:J103"/>
  <sheetViews>
    <sheetView tabSelected="1" topLeftCell="B91" workbookViewId="0">
      <selection activeCell="B93" sqref="A93:XFD97"/>
    </sheetView>
  </sheetViews>
  <sheetFormatPr baseColWidth="10" defaultRowHeight="15" x14ac:dyDescent="0.25"/>
  <cols>
    <col min="2" max="2" width="8.28515625" customWidth="1"/>
    <col min="3" max="3" width="68.140625" customWidth="1"/>
    <col min="4" max="9" width="15.7109375" customWidth="1"/>
  </cols>
  <sheetData>
    <row r="1" spans="2:9" ht="15.75" thickBot="1" x14ac:dyDescent="0.3"/>
    <row r="2" spans="2:9" ht="18" customHeight="1" x14ac:dyDescent="0.25">
      <c r="B2" s="15" t="s">
        <v>0</v>
      </c>
      <c r="C2" s="16"/>
      <c r="D2" s="16"/>
      <c r="E2" s="16"/>
      <c r="F2" s="16"/>
      <c r="G2" s="16"/>
      <c r="H2" s="16"/>
      <c r="I2" s="17"/>
    </row>
    <row r="3" spans="2:9" ht="18" customHeight="1" x14ac:dyDescent="0.25">
      <c r="B3" s="18" t="s">
        <v>1</v>
      </c>
      <c r="C3" s="19"/>
      <c r="D3" s="19"/>
      <c r="E3" s="19"/>
      <c r="F3" s="19"/>
      <c r="G3" s="19"/>
      <c r="H3" s="19"/>
      <c r="I3" s="20"/>
    </row>
    <row r="4" spans="2:9" ht="18" customHeight="1" x14ac:dyDescent="0.25">
      <c r="B4" s="18" t="s">
        <v>2</v>
      </c>
      <c r="C4" s="19"/>
      <c r="D4" s="19"/>
      <c r="E4" s="19"/>
      <c r="F4" s="19"/>
      <c r="G4" s="19"/>
      <c r="H4" s="19"/>
      <c r="I4" s="20"/>
    </row>
    <row r="5" spans="2:9" ht="18" customHeight="1" x14ac:dyDescent="0.25">
      <c r="B5" s="18" t="s">
        <v>3</v>
      </c>
      <c r="C5" s="19"/>
      <c r="D5" s="19"/>
      <c r="E5" s="19"/>
      <c r="F5" s="19"/>
      <c r="G5" s="19"/>
      <c r="H5" s="19"/>
      <c r="I5" s="20"/>
    </row>
    <row r="6" spans="2:9" ht="18" customHeight="1" thickBot="1" x14ac:dyDescent="0.3">
      <c r="B6" s="21" t="s">
        <v>4</v>
      </c>
      <c r="C6" s="22"/>
      <c r="D6" s="22"/>
      <c r="E6" s="22"/>
      <c r="F6" s="22"/>
      <c r="G6" s="22"/>
      <c r="H6" s="22"/>
      <c r="I6" s="23"/>
    </row>
    <row r="7" spans="2:9" ht="15.75" thickBot="1" x14ac:dyDescent="0.3">
      <c r="B7" s="24" t="s">
        <v>5</v>
      </c>
      <c r="C7" s="25"/>
      <c r="D7" s="30" t="s">
        <v>6</v>
      </c>
      <c r="E7" s="31"/>
      <c r="F7" s="31"/>
      <c r="G7" s="31"/>
      <c r="H7" s="32"/>
      <c r="I7" s="33" t="s">
        <v>7</v>
      </c>
    </row>
    <row r="8" spans="2:9" ht="30.75" thickBot="1" x14ac:dyDescent="0.3">
      <c r="B8" s="26"/>
      <c r="C8" s="27"/>
      <c r="D8" s="1" t="s">
        <v>8</v>
      </c>
      <c r="E8" s="1" t="s">
        <v>9</v>
      </c>
      <c r="F8" s="1" t="s">
        <v>10</v>
      </c>
      <c r="G8" s="1" t="s">
        <v>11</v>
      </c>
      <c r="H8" s="1" t="s">
        <v>12</v>
      </c>
      <c r="I8" s="34"/>
    </row>
    <row r="9" spans="2:9" ht="15.75" thickBot="1" x14ac:dyDescent="0.3">
      <c r="B9" s="28"/>
      <c r="C9" s="29"/>
      <c r="D9" s="1">
        <v>1</v>
      </c>
      <c r="E9" s="1">
        <v>2</v>
      </c>
      <c r="F9" s="1" t="s">
        <v>13</v>
      </c>
      <c r="G9" s="1">
        <v>4</v>
      </c>
      <c r="H9" s="1">
        <v>5</v>
      </c>
      <c r="I9" s="1" t="s">
        <v>14</v>
      </c>
    </row>
    <row r="10" spans="2:9" ht="15" customHeight="1" x14ac:dyDescent="0.25">
      <c r="B10" s="13" t="s">
        <v>15</v>
      </c>
      <c r="C10" s="14"/>
      <c r="D10" s="2">
        <f>SUM(D11:D17)</f>
        <v>44833921.999999993</v>
      </c>
      <c r="E10" s="2">
        <f>SUM(E11:E17)</f>
        <v>0</v>
      </c>
      <c r="F10" s="2">
        <f t="shared" ref="F10:I10" si="0">SUM(F11:F17)</f>
        <v>44833922</v>
      </c>
      <c r="G10" s="2">
        <f t="shared" si="0"/>
        <v>13810129.359999999</v>
      </c>
      <c r="H10" s="2">
        <f t="shared" si="0"/>
        <v>13810129.359999999</v>
      </c>
      <c r="I10" s="2">
        <f t="shared" si="0"/>
        <v>31023792.639999997</v>
      </c>
    </row>
    <row r="11" spans="2:9" ht="15" customHeight="1" x14ac:dyDescent="0.25">
      <c r="B11" s="3"/>
      <c r="C11" s="4" t="s">
        <v>16</v>
      </c>
      <c r="D11" s="5">
        <f>'[1]EDO. FINAN. ABRIL (4)'!C8</f>
        <v>14499262.310000001</v>
      </c>
      <c r="E11" s="5">
        <f>'[1]EDO. FINAN. ABRIL (4)'!D8</f>
        <v>-12818.82</v>
      </c>
      <c r="F11" s="5">
        <f>D11+E11</f>
        <v>14486443.49</v>
      </c>
      <c r="G11" s="5">
        <f>'[1]EDO. FINAN. ABRIL (4)'!G8</f>
        <v>4778199.29</v>
      </c>
      <c r="H11" s="5">
        <f>'[1]EDO. FINAN. ABRIL (4)'!I8</f>
        <v>4778199.29</v>
      </c>
      <c r="I11" s="6">
        <f>+F11-G11</f>
        <v>9708244.1999999993</v>
      </c>
    </row>
    <row r="12" spans="2:9" ht="15" customHeight="1" x14ac:dyDescent="0.25">
      <c r="B12" s="3"/>
      <c r="C12" s="4" t="s">
        <v>17</v>
      </c>
      <c r="D12" s="5">
        <f>'[1]EDO. FINAN. ABRIL (4)'!C9</f>
        <v>2149999.7599999998</v>
      </c>
      <c r="E12" s="5">
        <f>'[1]EDO. FINAN. ABRIL (4)'!D9</f>
        <v>0</v>
      </c>
      <c r="F12" s="5">
        <f t="shared" ref="F12:F27" si="1">D12+E12</f>
        <v>2149999.7599999998</v>
      </c>
      <c r="G12" s="5">
        <f>'[1]EDO. FINAN. ABRIL (4)'!G9</f>
        <v>563416.68000000005</v>
      </c>
      <c r="H12" s="5">
        <f>'[1]EDO. FINAN. ABRIL (4)'!I9</f>
        <v>563416.68000000005</v>
      </c>
      <c r="I12" s="6">
        <f t="shared" ref="I12:I75" si="2">+F12-G12</f>
        <v>1586583.0799999996</v>
      </c>
    </row>
    <row r="13" spans="2:9" ht="15" customHeight="1" x14ac:dyDescent="0.25">
      <c r="B13" s="3"/>
      <c r="C13" s="4" t="s">
        <v>18</v>
      </c>
      <c r="D13" s="5">
        <f>'[1]EDO. FINAN. ABRIL (4)'!C10+'[1]EDO. FINAN. ABRIL (4)'!C11+'[1]EDO. FINAN. ABRIL (4)'!C12+'[1]EDO. FINAN. ABRIL (4)'!C13</f>
        <v>3392074.03</v>
      </c>
      <c r="E13" s="5">
        <f>'[1]EDO. FINAN. ABRIL (4)'!D10+'[1]EDO. FINAN. ABRIL (4)'!D11+'[1]EDO. FINAN. ABRIL (4)'!D12+'[1]EDO. FINAN. ABRIL (4)'!D13</f>
        <v>427.5</v>
      </c>
      <c r="F13" s="5">
        <f t="shared" si="1"/>
        <v>3392501.53</v>
      </c>
      <c r="G13" s="5">
        <f>'[1]EDO. FINAN. ABRIL (4)'!G10+'[1]EDO. FINAN. ABRIL (4)'!G11+'[1]EDO. FINAN. ABRIL (4)'!G12+'[1]EDO. FINAN. ABRIL (4)'!G13</f>
        <v>1610877.5399999998</v>
      </c>
      <c r="H13" s="5">
        <f>'[1]EDO. FINAN. ABRIL (4)'!I10+'[1]EDO. FINAN. ABRIL (4)'!I11+'[1]EDO. FINAN. ABRIL (4)'!I12+'[1]EDO. FINAN. ABRIL (4)'!I13</f>
        <v>1610877.5399999998</v>
      </c>
      <c r="I13" s="6">
        <f t="shared" si="2"/>
        <v>1781623.99</v>
      </c>
    </row>
    <row r="14" spans="2:9" ht="15" customHeight="1" x14ac:dyDescent="0.25">
      <c r="B14" s="3"/>
      <c r="C14" s="4" t="s">
        <v>19</v>
      </c>
      <c r="D14" s="5">
        <f>'[1]EDO. FINAN. ABRIL (4)'!C14+'[1]EDO. FINAN. ABRIL (4)'!C15+'[1]EDO. FINAN. ABRIL (4)'!C16+'[1]EDO. FINAN. ABRIL (4)'!C17+'[1]EDO. FINAN. ABRIL (4)'!C18+'[1]EDO. FINAN. ABRIL (4)'!C19+'[1]EDO. FINAN. ABRIL (4)'!C20</f>
        <v>4071811.2399999998</v>
      </c>
      <c r="E14" s="5">
        <f>'[1]EDO. FINAN. ABRIL (4)'!D14+'[1]EDO. FINAN. ABRIL (4)'!D15+'[1]EDO. FINAN. ABRIL (4)'!D16+'[1]EDO. FINAN. ABRIL (4)'!D17+'[1]EDO. FINAN. ABRIL (4)'!D18+'[1]EDO. FINAN. ABRIL (4)'!D19+'[1]EDO. FINAN. ABRIL (4)'!D20</f>
        <v>3060.3</v>
      </c>
      <c r="F14" s="5">
        <f t="shared" si="1"/>
        <v>4074871.5399999996</v>
      </c>
      <c r="G14" s="5">
        <f>'[1]EDO. FINAN. ABRIL (4)'!G14+'[1]EDO. FINAN. ABRIL (4)'!G15+'[1]EDO. FINAN. ABRIL (4)'!G16+'[1]EDO. FINAN. ABRIL (4)'!G17+'[1]EDO. FINAN. ABRIL (4)'!G18+'[1]EDO. FINAN. ABRIL (4)'!G19+'[1]EDO. FINAN. ABRIL (4)'!G20</f>
        <v>1349397.5399999998</v>
      </c>
      <c r="H14" s="5">
        <f>'[1]EDO. FINAN. ABRIL (4)'!I14+'[1]EDO. FINAN. ABRIL (4)'!I15+'[1]EDO. FINAN. ABRIL (4)'!I16+'[1]EDO. FINAN. ABRIL (4)'!I17+'[1]EDO. FINAN. ABRIL (4)'!I18+'[1]EDO. FINAN. ABRIL (4)'!I19+'[1]EDO. FINAN. ABRIL (4)'!I20</f>
        <v>1349397.5399999998</v>
      </c>
      <c r="I14" s="6">
        <f t="shared" si="2"/>
        <v>2725474</v>
      </c>
    </row>
    <row r="15" spans="2:9" ht="15" customHeight="1" x14ac:dyDescent="0.25">
      <c r="B15" s="3"/>
      <c r="C15" s="4" t="s">
        <v>20</v>
      </c>
      <c r="D15" s="5">
        <f>'[1]EDO. FINAN. ABRIL (4)'!C21+'[1]EDO. FINAN. ABRIL (4)'!C22+'[1]EDO. FINAN. ABRIL (4)'!C23+'[1]EDO. FINAN. ABRIL (4)'!C24+'[1]EDO. FINAN. ABRIL (4)'!C25+'[1]EDO. FINAN. ABRIL (4)'!C26+'[1]EDO. FINAN. ABRIL (4)'!C27+'[1]EDO. FINAN. ABRIL (4)'!C28+'[1]EDO. FINAN. ABRIL (4)'!C29+'[1]EDO. FINAN. ABRIL (4)'!C30+'[1]EDO. FINAN. ABRIL (4)'!C31+'[1]EDO. FINAN. ABRIL (4)'!C32+'[1]EDO. FINAN. ABRIL (4)'!C33+'[1]EDO. FINAN. ABRIL (4)'!C34+'[1]EDO. FINAN. ABRIL (4)'!C35+'[1]EDO. FINAN. ABRIL (4)'!C36+'[1]EDO. FINAN. ABRIL (4)'!C37+'[1]EDO. FINAN. ABRIL (4)'!C38+'[1]EDO. FINAN. ABRIL (4)'!C39+'[1]EDO. FINAN. ABRIL (4)'!C40+'[1]EDO. FINAN. ABRIL (4)'!C41+'[1]EDO. FINAN. ABRIL (4)'!C42+'[1]EDO. FINAN. ABRIL (4)'!C43+'[1]EDO. FINAN. ABRIL (4)'!C44+'[1]EDO. FINAN. ABRIL (4)'!C45+'[1]EDO. FINAN. ABRIL (4)'!C46+'[1]EDO. FINAN. ABRIL (4)'!C47+'[1]EDO. FINAN. ABRIL (4)'!C48+'[1]EDO. FINAN. ABRIL (4)'!C49+'[1]EDO. FINAN. ABRIL (4)'!C50+'[1]EDO. FINAN. ABRIL (4)'!C51+'[1]EDO. FINAN. ABRIL (4)'!C52+'[1]EDO. FINAN. ABRIL (4)'!C53</f>
        <v>20389394.589999996</v>
      </c>
      <c r="E15" s="5">
        <f>'[1]EDO. FINAN. ABRIL (4)'!D21+'[1]EDO. FINAN. ABRIL (4)'!D22+'[1]EDO. FINAN. ABRIL (4)'!D23+'[1]EDO. FINAN. ABRIL (4)'!D24+'[1]EDO. FINAN. ABRIL (4)'!D25+'[1]EDO. FINAN. ABRIL (4)'!D26+'[1]EDO. FINAN. ABRIL (4)'!D27+'[1]EDO. FINAN. ABRIL (4)'!D28+'[1]EDO. FINAN. ABRIL (4)'!D29+'[1]EDO. FINAN. ABRIL (4)'!D30+'[1]EDO. FINAN. ABRIL (4)'!D31+'[1]EDO. FINAN. ABRIL (4)'!D32+'[1]EDO. FINAN. ABRIL (4)'!D33+'[1]EDO. FINAN. ABRIL (4)'!D34+'[1]EDO. FINAN. ABRIL (4)'!D35+'[1]EDO. FINAN. ABRIL (4)'!D36+'[1]EDO. FINAN. ABRIL (4)'!D37+'[1]EDO. FINAN. ABRIL (4)'!D38+'[1]EDO. FINAN. ABRIL (4)'!D39+'[1]EDO. FINAN. ABRIL (4)'!D40+'[1]EDO. FINAN. ABRIL (4)'!D41+'[1]EDO. FINAN. ABRIL (4)'!D42+'[1]EDO. FINAN. ABRIL (4)'!D43+'[1]EDO. FINAN. ABRIL (4)'!D44+'[1]EDO. FINAN. ABRIL (4)'!D45+'[1]EDO. FINAN. ABRIL (4)'!D46+'[1]EDO. FINAN. ABRIL (4)'!D47+'[1]EDO. FINAN. ABRIL (4)'!D48+'[1]EDO. FINAN. ABRIL (4)'!D49+'[1]EDO. FINAN. ABRIL (4)'!D50+'[1]EDO. FINAN. ABRIL (4)'!D51+'[1]EDO. FINAN. ABRIL (4)'!D52+'[1]EDO. FINAN. ABRIL (4)'!D53</f>
        <v>12391.32</v>
      </c>
      <c r="F15" s="5">
        <f t="shared" si="1"/>
        <v>20401785.909999996</v>
      </c>
      <c r="G15" s="5">
        <f>'[1]EDO. FINAN. ABRIL (4)'!G21+'[1]EDO. FINAN. ABRIL (4)'!G22+'[1]EDO. FINAN. ABRIL (4)'!G23+'[1]EDO. FINAN. ABRIL (4)'!G24+'[1]EDO. FINAN. ABRIL (4)'!G25+'[1]EDO. FINAN. ABRIL (4)'!G26+'[1]EDO. FINAN. ABRIL (4)'!G27+'[1]EDO. FINAN. ABRIL (4)'!G28+'[1]EDO. FINAN. ABRIL (4)'!G29+'[1]EDO. FINAN. ABRIL (4)'!G30+'[1]EDO. FINAN. ABRIL (4)'!G31+'[1]EDO. FINAN. ABRIL (4)'!G32+'[1]EDO. FINAN. ABRIL (4)'!G33+'[1]EDO. FINAN. ABRIL (4)'!G34+'[1]EDO. FINAN. ABRIL (4)'!G35+'[1]EDO. FINAN. ABRIL (4)'!G36+'[1]EDO. FINAN. ABRIL (4)'!G37+'[1]EDO. FINAN. ABRIL (4)'!G38+'[1]EDO. FINAN. ABRIL (4)'!G39+'[1]EDO. FINAN. ABRIL (4)'!G40+'[1]EDO. FINAN. ABRIL (4)'!G41+'[1]EDO. FINAN. ABRIL (4)'!G42+'[1]EDO. FINAN. ABRIL (4)'!G43+'[1]EDO. FINAN. ABRIL (4)'!G44+'[1]EDO. FINAN. ABRIL (4)'!G45+'[1]EDO. FINAN. ABRIL (4)'!G46+'[1]EDO. FINAN. ABRIL (4)'!G47+'[1]EDO. FINAN. ABRIL (4)'!G48+'[1]EDO. FINAN. ABRIL (4)'!G49+'[1]EDO. FINAN. ABRIL (4)'!G50+'[1]EDO. FINAN. ABRIL (4)'!G51+'[1]EDO. FINAN. ABRIL (4)'!G52+'[1]EDO. FINAN. ABRIL (4)'!G53</f>
        <v>5441207.8899999997</v>
      </c>
      <c r="H15" s="5">
        <f>'[1]EDO. FINAN. ABRIL (4)'!I21+'[1]EDO. FINAN. ABRIL (4)'!I22+'[1]EDO. FINAN. ABRIL (4)'!I23+'[1]EDO. FINAN. ABRIL (4)'!I24+'[1]EDO. FINAN. ABRIL (4)'!I25+'[1]EDO. FINAN. ABRIL (4)'!I26+'[1]EDO. FINAN. ABRIL (4)'!I27+'[1]EDO. FINAN. ABRIL (4)'!I28+'[1]EDO. FINAN. ABRIL (4)'!I29+'[1]EDO. FINAN. ABRIL (4)'!I30+'[1]EDO. FINAN. ABRIL (4)'!I31+'[1]EDO. FINAN. ABRIL (4)'!I32+'[1]EDO. FINAN. ABRIL (4)'!I33+'[1]EDO. FINAN. ABRIL (4)'!I34+'[1]EDO. FINAN. ABRIL (4)'!I35+'[1]EDO. FINAN. ABRIL (4)'!I36+'[1]EDO. FINAN. ABRIL (4)'!I37+'[1]EDO. FINAN. ABRIL (4)'!I38+'[1]EDO. FINAN. ABRIL (4)'!I39+'[1]EDO. FINAN. ABRIL (4)'!I40+'[1]EDO. FINAN. ABRIL (4)'!I41+'[1]EDO. FINAN. ABRIL (4)'!I42+'[1]EDO. FINAN. ABRIL (4)'!I43+'[1]EDO. FINAN. ABRIL (4)'!I44+'[1]EDO. FINAN. ABRIL (4)'!I45+'[1]EDO. FINAN. ABRIL (4)'!I46+'[1]EDO. FINAN. ABRIL (4)'!I47+'[1]EDO. FINAN. ABRIL (4)'!I48+'[1]EDO. FINAN. ABRIL (4)'!I49+'[1]EDO. FINAN. ABRIL (4)'!I50+'[1]EDO. FINAN. ABRIL (4)'!I51+'[1]EDO. FINAN. ABRIL (4)'!I52+'[1]EDO. FINAN. ABRIL (4)'!I53</f>
        <v>5441207.8899999997</v>
      </c>
      <c r="I15" s="6">
        <f t="shared" si="2"/>
        <v>14960578.019999996</v>
      </c>
    </row>
    <row r="16" spans="2:9" ht="15" customHeight="1" x14ac:dyDescent="0.25">
      <c r="B16" s="3"/>
      <c r="C16" s="4" t="s">
        <v>21</v>
      </c>
      <c r="D16" s="5">
        <v>0</v>
      </c>
      <c r="E16" s="5">
        <v>0</v>
      </c>
      <c r="F16" s="5">
        <f>D16+E16</f>
        <v>0</v>
      </c>
      <c r="G16" s="5">
        <v>0</v>
      </c>
      <c r="H16" s="5">
        <v>0</v>
      </c>
      <c r="I16" s="6">
        <f t="shared" si="2"/>
        <v>0</v>
      </c>
    </row>
    <row r="17" spans="2:9" ht="15" customHeight="1" x14ac:dyDescent="0.25">
      <c r="B17" s="3"/>
      <c r="C17" s="4" t="s">
        <v>22</v>
      </c>
      <c r="D17" s="5">
        <f>'[1]EDO. FINAN. ABRIL (4)'!C54+'[1]EDO. FINAN. ABRIL (4)'!C55</f>
        <v>331380.07</v>
      </c>
      <c r="E17" s="5">
        <f>'[1]EDO. FINAN. ABRIL (4)'!D54+'[1]EDO. FINAN. ABRIL (4)'!D55</f>
        <v>-3060.3</v>
      </c>
      <c r="F17" s="5">
        <f t="shared" si="1"/>
        <v>328319.77</v>
      </c>
      <c r="G17" s="5">
        <f>'[1]EDO. FINAN. ABRIL (4)'!G54+'[1]EDO. FINAN. ABRIL (4)'!G55</f>
        <v>67030.42</v>
      </c>
      <c r="H17" s="5">
        <f>'[1]EDO. FINAN. ABRIL (4)'!I54+'[1]EDO. FINAN. ABRIL (4)'!I55</f>
        <v>67030.42</v>
      </c>
      <c r="I17" s="6">
        <f t="shared" si="2"/>
        <v>261289.35000000003</v>
      </c>
    </row>
    <row r="18" spans="2:9" ht="15" customHeight="1" x14ac:dyDescent="0.25">
      <c r="B18" s="11" t="s">
        <v>23</v>
      </c>
      <c r="C18" s="12"/>
      <c r="D18" s="2">
        <f>SUM(D19:D27)</f>
        <v>6197263</v>
      </c>
      <c r="E18" s="2">
        <f t="shared" ref="E18:I18" si="3">SUM(E19:E27)</f>
        <v>-19353.160000000007</v>
      </c>
      <c r="F18" s="2">
        <f t="shared" si="3"/>
        <v>6177909.8399999999</v>
      </c>
      <c r="G18" s="2">
        <f t="shared" si="3"/>
        <v>1121287.75</v>
      </c>
      <c r="H18" s="2">
        <f t="shared" si="3"/>
        <v>1121287.75</v>
      </c>
      <c r="I18" s="2">
        <f t="shared" si="3"/>
        <v>5056622.09</v>
      </c>
    </row>
    <row r="19" spans="2:9" ht="15" customHeight="1" x14ac:dyDescent="0.25">
      <c r="B19" s="3"/>
      <c r="C19" s="4" t="s">
        <v>24</v>
      </c>
      <c r="D19" s="5">
        <f>'[1]EDO. FINAN. ABRIL (4)'!C57+'[1]EDO. FINAN. ABRIL (4)'!C58+'[1]EDO. FINAN. ABRIL (4)'!C59+'[1]EDO. FINAN. ABRIL (4)'!C60+'[1]EDO. FINAN. ABRIL (4)'!C61</f>
        <v>1324700</v>
      </c>
      <c r="E19" s="5">
        <f>'[1]EDO. FINAN. ABRIL (4)'!D57+'[1]EDO. FINAN. ABRIL (4)'!D58+'[1]EDO. FINAN. ABRIL (4)'!D59+'[1]EDO. FINAN. ABRIL (4)'!D60+'[1]EDO. FINAN. ABRIL (4)'!D61</f>
        <v>54280.72</v>
      </c>
      <c r="F19" s="5">
        <f>D19+E19</f>
        <v>1378980.72</v>
      </c>
      <c r="G19" s="5">
        <f>'[1]EDO. FINAN. ABRIL (4)'!G57+'[1]EDO. FINAN. ABRIL (4)'!G58+'[1]EDO. FINAN. ABRIL (4)'!G59+'[1]EDO. FINAN. ABRIL (4)'!G60+'[1]EDO. FINAN. ABRIL (4)'!G61</f>
        <v>111415.97</v>
      </c>
      <c r="H19" s="5">
        <f>'[1]EDO. FINAN. ABRIL (4)'!I57+'[1]EDO. FINAN. ABRIL (4)'!I58+'[1]EDO. FINAN. ABRIL (4)'!I59+'[1]EDO. FINAN. ABRIL (4)'!I60+'[1]EDO. FINAN. ABRIL (4)'!I61</f>
        <v>111415.97</v>
      </c>
      <c r="I19" s="6">
        <f t="shared" si="2"/>
        <v>1267564.75</v>
      </c>
    </row>
    <row r="20" spans="2:9" ht="15" customHeight="1" x14ac:dyDescent="0.25">
      <c r="B20" s="3"/>
      <c r="C20" s="4" t="s">
        <v>25</v>
      </c>
      <c r="D20" s="5">
        <f>'[1]EDO. FINAN. ABRIL (4)'!C62</f>
        <v>71959</v>
      </c>
      <c r="E20" s="5">
        <f>'[1]EDO. FINAN. ABRIL (4)'!D62</f>
        <v>1831.52</v>
      </c>
      <c r="F20" s="5">
        <f t="shared" si="1"/>
        <v>73790.52</v>
      </c>
      <c r="G20" s="5">
        <f>'[1]EDO. FINAN. ABRIL (4)'!G62</f>
        <v>10384.540000000001</v>
      </c>
      <c r="H20" s="5">
        <f>'[1]EDO. FINAN. ABRIL (4)'!I62</f>
        <v>10384.540000000001</v>
      </c>
      <c r="I20" s="6">
        <f t="shared" si="2"/>
        <v>63405.98</v>
      </c>
    </row>
    <row r="21" spans="2:9" ht="15" customHeight="1" x14ac:dyDescent="0.25">
      <c r="B21" s="3"/>
      <c r="C21" s="4" t="s">
        <v>26</v>
      </c>
      <c r="D21" s="5">
        <v>0</v>
      </c>
      <c r="E21" s="5">
        <v>0</v>
      </c>
      <c r="F21" s="5">
        <f t="shared" si="1"/>
        <v>0</v>
      </c>
      <c r="G21" s="5">
        <v>0</v>
      </c>
      <c r="H21" s="5">
        <v>0</v>
      </c>
      <c r="I21" s="6">
        <f t="shared" si="2"/>
        <v>0</v>
      </c>
    </row>
    <row r="22" spans="2:9" ht="15" customHeight="1" x14ac:dyDescent="0.25">
      <c r="B22" s="3"/>
      <c r="C22" s="4" t="s">
        <v>27</v>
      </c>
      <c r="D22" s="5">
        <f>'[1]EDO. FINAN. ABRIL (4)'!C63+'[1]EDO. FINAN. ABRIL (4)'!C64+'[1]EDO. FINAN. ABRIL (4)'!C65</f>
        <v>224247</v>
      </c>
      <c r="E22" s="5">
        <f>'[1]EDO. FINAN. ABRIL (4)'!D63+'[1]EDO. FINAN. ABRIL (4)'!D64+'[1]EDO. FINAN. ABRIL (4)'!D65</f>
        <v>-9192.2900000000009</v>
      </c>
      <c r="F22" s="5">
        <f t="shared" si="1"/>
        <v>215054.71</v>
      </c>
      <c r="G22" s="5">
        <f>'[1]EDO. FINAN. ABRIL (4)'!G63+'[1]EDO. FINAN. ABRIL (4)'!G64+'[1]EDO. FINAN. ABRIL (4)'!G65</f>
        <v>10429.66</v>
      </c>
      <c r="H22" s="5">
        <f>'[1]EDO. FINAN. ABRIL (4)'!I63+'[1]EDO. FINAN. ABRIL (4)'!I64+'[1]EDO. FINAN. ABRIL (4)'!I65</f>
        <v>10429.66</v>
      </c>
      <c r="I22" s="6">
        <f t="shared" si="2"/>
        <v>204625.05</v>
      </c>
    </row>
    <row r="23" spans="2:9" ht="15" customHeight="1" x14ac:dyDescent="0.25">
      <c r="B23" s="3"/>
      <c r="C23" s="4" t="s">
        <v>28</v>
      </c>
      <c r="D23" s="5">
        <v>0</v>
      </c>
      <c r="E23" s="5">
        <v>0</v>
      </c>
      <c r="F23" s="5">
        <f t="shared" si="1"/>
        <v>0</v>
      </c>
      <c r="G23" s="5">
        <v>0</v>
      </c>
      <c r="H23" s="5">
        <v>0</v>
      </c>
      <c r="I23" s="6">
        <f t="shared" si="2"/>
        <v>0</v>
      </c>
    </row>
    <row r="24" spans="2:9" ht="15" customHeight="1" x14ac:dyDescent="0.25">
      <c r="B24" s="3"/>
      <c r="C24" s="4" t="s">
        <v>29</v>
      </c>
      <c r="D24" s="5">
        <f>'[1]EDO. FINAN. ABRIL (4)'!C66</f>
        <v>4185900</v>
      </c>
      <c r="E24" s="5">
        <f>'[1]EDO. FINAN. ABRIL (4)'!D66</f>
        <v>-27086.34</v>
      </c>
      <c r="F24" s="5">
        <f t="shared" si="1"/>
        <v>4158813.66</v>
      </c>
      <c r="G24" s="5">
        <f>'[1]EDO. FINAN. ABRIL (4)'!G66</f>
        <v>983306.56</v>
      </c>
      <c r="H24" s="5">
        <f>'[1]EDO. FINAN. ABRIL (4)'!I66</f>
        <v>983306.56</v>
      </c>
      <c r="I24" s="6">
        <f t="shared" si="2"/>
        <v>3175507.1</v>
      </c>
    </row>
    <row r="25" spans="2:9" ht="15" customHeight="1" x14ac:dyDescent="0.25">
      <c r="B25" s="3"/>
      <c r="C25" s="4" t="s">
        <v>30</v>
      </c>
      <c r="D25" s="5">
        <f>'[1]EDO. FINAN. ABRIL (4)'!C67+'[1]EDO. FINAN. ABRIL (4)'!C68</f>
        <v>31000</v>
      </c>
      <c r="E25" s="5">
        <f>'[1]EDO. FINAN. ABRIL (4)'!D67+'[1]EDO. FINAN. ABRIL (4)'!D68</f>
        <v>-5000</v>
      </c>
      <c r="F25" s="5">
        <f t="shared" si="1"/>
        <v>26000</v>
      </c>
      <c r="G25" s="5">
        <f>'[1]EDO. FINAN. ABRIL (4)'!G67+'[1]EDO. FINAN. ABRIL (4)'!G68</f>
        <v>0</v>
      </c>
      <c r="H25" s="5">
        <f>'[1]EDO. FINAN. ABRIL (4)'!I67+'[1]EDO. FINAN. ABRIL (4)'!I68</f>
        <v>0</v>
      </c>
      <c r="I25" s="6">
        <f t="shared" si="2"/>
        <v>26000</v>
      </c>
    </row>
    <row r="26" spans="2:9" ht="15" customHeight="1" x14ac:dyDescent="0.25">
      <c r="B26" s="3"/>
      <c r="C26" s="4" t="s">
        <v>31</v>
      </c>
      <c r="D26" s="5">
        <v>0</v>
      </c>
      <c r="E26" s="5">
        <v>0</v>
      </c>
      <c r="F26" s="5">
        <f t="shared" si="1"/>
        <v>0</v>
      </c>
      <c r="G26" s="5">
        <v>0</v>
      </c>
      <c r="H26" s="5">
        <v>0</v>
      </c>
      <c r="I26" s="6">
        <f t="shared" si="2"/>
        <v>0</v>
      </c>
    </row>
    <row r="27" spans="2:9" ht="15" customHeight="1" x14ac:dyDescent="0.25">
      <c r="B27" s="3"/>
      <c r="C27" s="4" t="s">
        <v>32</v>
      </c>
      <c r="D27" s="5">
        <f>'[1]EDO. FINAN. ABRIL (4)'!C69+'[1]EDO. FINAN. ABRIL (4)'!C70+'[1]EDO. FINAN. ABRIL (4)'!C71+'[1]EDO. FINAN. ABRIL (4)'!C72+'[1]EDO. FINAN. ABRIL (4)'!C73+'[1]EDO. FINAN. ABRIL (4)'!C74</f>
        <v>359457</v>
      </c>
      <c r="E27" s="5">
        <f>'[1]EDO. FINAN. ABRIL (4)'!D69+'[1]EDO. FINAN. ABRIL (4)'!D70+'[1]EDO. FINAN. ABRIL (4)'!D71+'[1]EDO. FINAN. ABRIL (4)'!D72+'[1]EDO. FINAN. ABRIL (4)'!D73+'[1]EDO. FINAN. ABRIL (4)'!D74</f>
        <v>-34186.770000000004</v>
      </c>
      <c r="F27" s="5">
        <f t="shared" si="1"/>
        <v>325270.23</v>
      </c>
      <c r="G27" s="5">
        <f>'[1]EDO. FINAN. ABRIL (4)'!G69+'[1]EDO. FINAN. ABRIL (4)'!G70+'[1]EDO. FINAN. ABRIL (4)'!G71+'[1]EDO. FINAN. ABRIL (4)'!G72+'[1]EDO. FINAN. ABRIL (4)'!G73+'[1]EDO. FINAN. ABRIL (4)'!G74</f>
        <v>5751.02</v>
      </c>
      <c r="H27" s="5">
        <f>'[1]EDO. FINAN. ABRIL (4)'!I69+'[1]EDO. FINAN. ABRIL (4)'!I70+'[1]EDO. FINAN. ABRIL (4)'!I71+'[1]EDO. FINAN. ABRIL (4)'!I72+'[1]EDO. FINAN. ABRIL (4)'!I73+'[1]EDO. FINAN. ABRIL (4)'!I74</f>
        <v>5751.02</v>
      </c>
      <c r="I27" s="6">
        <f t="shared" si="2"/>
        <v>319519.20999999996</v>
      </c>
    </row>
    <row r="28" spans="2:9" ht="15" customHeight="1" x14ac:dyDescent="0.25">
      <c r="B28" s="11" t="s">
        <v>33</v>
      </c>
      <c r="C28" s="12"/>
      <c r="D28" s="2">
        <f>SUM(D29:D37)</f>
        <v>16355611</v>
      </c>
      <c r="E28" s="2">
        <f t="shared" ref="E28:I28" si="4">SUM(E29:E37)</f>
        <v>19353.160000000011</v>
      </c>
      <c r="F28" s="2">
        <f t="shared" si="4"/>
        <v>16374964.16</v>
      </c>
      <c r="G28" s="2">
        <f t="shared" si="4"/>
        <v>3822918.37</v>
      </c>
      <c r="H28" s="2">
        <f t="shared" si="4"/>
        <v>3822918.37</v>
      </c>
      <c r="I28" s="2">
        <f t="shared" si="4"/>
        <v>12552045.789999999</v>
      </c>
    </row>
    <row r="29" spans="2:9" ht="15" customHeight="1" x14ac:dyDescent="0.25">
      <c r="B29" s="3"/>
      <c r="C29" s="4" t="s">
        <v>34</v>
      </c>
      <c r="D29" s="5">
        <f>'[1]EDO. FINAN. ABRIL (4)'!C76+'[1]EDO. FINAN. ABRIL (4)'!C77+'[1]EDO. FINAN. ABRIL (4)'!C78+'[1]EDO. FINAN. ABRIL (4)'!C79+'[1]EDO. FINAN. ABRIL (4)'!C80</f>
        <v>895300</v>
      </c>
      <c r="E29" s="5">
        <f>'[1]EDO. FINAN. ABRIL (4)'!D76+'[1]EDO. FINAN. ABRIL (4)'!D77+'[1]EDO. FINAN. ABRIL (4)'!D78+'[1]EDO. FINAN. ABRIL (4)'!D79+'[1]EDO. FINAN. ABRIL (4)'!D80</f>
        <v>-46829.369999999995</v>
      </c>
      <c r="F29" s="5">
        <f t="shared" ref="F29:F81" si="5">D29+E29</f>
        <v>848470.63</v>
      </c>
      <c r="G29" s="5">
        <f>'[1]EDO. FINAN. ABRIL (4)'!G76+'[1]EDO. FINAN. ABRIL (4)'!G77+'[1]EDO. FINAN. ABRIL (4)'!G78+'[1]EDO. FINAN. ABRIL (4)'!G79+'[1]EDO. FINAN. ABRIL (4)'!G80</f>
        <v>195127.57</v>
      </c>
      <c r="H29" s="5">
        <f>'[1]EDO. FINAN. ABRIL (4)'!I76+'[1]EDO. FINAN. ABRIL (4)'!I77+'[1]EDO. FINAN. ABRIL (4)'!I78+'[1]EDO. FINAN. ABRIL (4)'!I79+'[1]EDO. FINAN. ABRIL (4)'!I80</f>
        <v>195127.57</v>
      </c>
      <c r="I29" s="6">
        <f t="shared" si="2"/>
        <v>653343.06000000006</v>
      </c>
    </row>
    <row r="30" spans="2:9" ht="15" customHeight="1" x14ac:dyDescent="0.25">
      <c r="B30" s="3"/>
      <c r="C30" s="4" t="s">
        <v>35</v>
      </c>
      <c r="D30" s="5">
        <f>'[1]EDO. FINAN. ABRIL (4)'!C81+'[1]EDO. FINAN. ABRIL (4)'!C82</f>
        <v>4639800</v>
      </c>
      <c r="E30" s="5">
        <f>'[1]EDO. FINAN. ABRIL (4)'!D81+'[1]EDO. FINAN. ABRIL (4)'!D82</f>
        <v>-26329.119999999999</v>
      </c>
      <c r="F30" s="5">
        <f t="shared" si="5"/>
        <v>4613470.88</v>
      </c>
      <c r="G30" s="5">
        <f>'[1]EDO. FINAN. ABRIL (4)'!G81+'[1]EDO. FINAN. ABRIL (4)'!G82</f>
        <v>1327750.32</v>
      </c>
      <c r="H30" s="5">
        <f>'[1]EDO. FINAN. ABRIL (4)'!I81+'[1]EDO. FINAN. ABRIL (4)'!I82</f>
        <v>1327750.32</v>
      </c>
      <c r="I30" s="6">
        <f t="shared" si="2"/>
        <v>3285720.5599999996</v>
      </c>
    </row>
    <row r="31" spans="2:9" ht="15" customHeight="1" x14ac:dyDescent="0.25">
      <c r="B31" s="3"/>
      <c r="C31" s="4" t="s">
        <v>36</v>
      </c>
      <c r="D31" s="5">
        <f>'[1]EDO. FINAN. ABRIL (4)'!C83+'[1]EDO. FINAN. ABRIL (4)'!C84+'[1]EDO. FINAN. ABRIL (4)'!C85+'[1]EDO. FINAN. ABRIL (4)'!C86+'[1]EDO. FINAN. ABRIL (4)'!C87+'[1]EDO. FINAN. ABRIL (4)'!C88</f>
        <v>5643395</v>
      </c>
      <c r="E31" s="5">
        <f>'[1]EDO. FINAN. ABRIL (4)'!D83+'[1]EDO. FINAN. ABRIL (4)'!D84+'[1]EDO. FINAN. ABRIL (4)'!D85+'[1]EDO. FINAN. ABRIL (4)'!D86+'[1]EDO. FINAN. ABRIL (4)'!D87+'[1]EDO. FINAN. ABRIL (4)'!D88</f>
        <v>12305.730000000001</v>
      </c>
      <c r="F31" s="5">
        <f t="shared" si="5"/>
        <v>5655700.7300000004</v>
      </c>
      <c r="G31" s="5">
        <f>'[1]EDO. FINAN. ABRIL (4)'!G83+'[1]EDO. FINAN. ABRIL (4)'!G84+'[1]EDO. FINAN. ABRIL (4)'!G85+'[1]EDO. FINAN. ABRIL (4)'!G86+'[1]EDO. FINAN. ABRIL (4)'!G87+'[1]EDO. FINAN. ABRIL (4)'!G88</f>
        <v>1339667.07</v>
      </c>
      <c r="H31" s="5">
        <f>'[1]EDO. FINAN. ABRIL (4)'!I83+'[1]EDO. FINAN. ABRIL (4)'!I84+'[1]EDO. FINAN. ABRIL (4)'!I85+'[1]EDO. FINAN. ABRIL (4)'!I86+'[1]EDO. FINAN. ABRIL (4)'!I87+'[1]EDO. FINAN. ABRIL (4)'!I88</f>
        <v>1339667.07</v>
      </c>
      <c r="I31" s="6">
        <f t="shared" si="2"/>
        <v>4316033.66</v>
      </c>
    </row>
    <row r="32" spans="2:9" ht="15" customHeight="1" x14ac:dyDescent="0.25">
      <c r="B32" s="3"/>
      <c r="C32" s="4" t="s">
        <v>37</v>
      </c>
      <c r="D32" s="5">
        <f>'[1]EDO. FINAN. ABRIL (4)'!C89+'[1]EDO. FINAN. ABRIL (4)'!C90+'[1]EDO. FINAN. ABRIL (4)'!C91+'[1]EDO. FINAN. ABRIL (4)'!C92</f>
        <v>825950</v>
      </c>
      <c r="E32" s="5">
        <f>'[1]EDO. FINAN. ABRIL (4)'!D89+'[1]EDO. FINAN. ABRIL (4)'!D90+'[1]EDO. FINAN. ABRIL (4)'!D91+'[1]EDO. FINAN. ABRIL (4)'!D92</f>
        <v>13358.900000000001</v>
      </c>
      <c r="F32" s="5">
        <f t="shared" si="5"/>
        <v>839308.9</v>
      </c>
      <c r="G32" s="5">
        <f>'[1]EDO. FINAN. ABRIL (4)'!G89+'[1]EDO. FINAN. ABRIL (4)'!G90+'[1]EDO. FINAN. ABRIL (4)'!G91+'[1]EDO. FINAN. ABRIL (4)'!G92</f>
        <v>298000.48</v>
      </c>
      <c r="H32" s="5">
        <f>'[1]EDO. FINAN. ABRIL (4)'!I89+'[1]EDO. FINAN. ABRIL (4)'!I90+'[1]EDO. FINAN. ABRIL (4)'!I91+'[1]EDO. FINAN. ABRIL (4)'!I92</f>
        <v>298000.48</v>
      </c>
      <c r="I32" s="6">
        <f t="shared" si="2"/>
        <v>541308.42000000004</v>
      </c>
    </row>
    <row r="33" spans="2:9" ht="15" customHeight="1" x14ac:dyDescent="0.25">
      <c r="B33" s="3"/>
      <c r="C33" s="4" t="s">
        <v>38</v>
      </c>
      <c r="D33" s="5">
        <f>'[1]EDO. FINAN. ABRIL (4)'!C93+'[1]EDO. FINAN. ABRIL (4)'!C94+'[1]EDO. FINAN. ABRIL (4)'!C95+'[1]EDO. FINAN. ABRIL (4)'!C96+'[1]EDO. FINAN. ABRIL (4)'!C97+'[1]EDO. FINAN. ABRIL (4)'!C98</f>
        <v>1356428</v>
      </c>
      <c r="E33" s="5">
        <f>'[1]EDO. FINAN. ABRIL (4)'!D93+'[1]EDO. FINAN. ABRIL (4)'!D94+'[1]EDO. FINAN. ABRIL (4)'!D95+'[1]EDO. FINAN. ABRIL (4)'!D96+'[1]EDO. FINAN. ABRIL (4)'!D97+'[1]EDO. FINAN. ABRIL (4)'!D98</f>
        <v>41105.979999999996</v>
      </c>
      <c r="F33" s="5">
        <f t="shared" si="5"/>
        <v>1397533.98</v>
      </c>
      <c r="G33" s="5">
        <f>'[1]EDO. FINAN. ABRIL (4)'!G93+'[1]EDO. FINAN. ABRIL (4)'!G94+'[1]EDO. FINAN. ABRIL (4)'!G95+'[1]EDO. FINAN. ABRIL (4)'!G96+'[1]EDO. FINAN. ABRIL (4)'!G97+'[1]EDO. FINAN. ABRIL (4)'!G98</f>
        <v>206749.52000000002</v>
      </c>
      <c r="H33" s="5">
        <f>'[1]EDO. FINAN. ABRIL (4)'!I93+'[1]EDO. FINAN. ABRIL (4)'!I94+'[1]EDO. FINAN. ABRIL (4)'!I95+'[1]EDO. FINAN. ABRIL (4)'!I96+'[1]EDO. FINAN. ABRIL (4)'!I97+'[1]EDO. FINAN. ABRIL (4)'!I98</f>
        <v>206749.52000000002</v>
      </c>
      <c r="I33" s="6">
        <f t="shared" si="2"/>
        <v>1190784.46</v>
      </c>
    </row>
    <row r="34" spans="2:9" ht="15" customHeight="1" x14ac:dyDescent="0.25">
      <c r="B34" s="3"/>
      <c r="C34" s="4" t="s">
        <v>39</v>
      </c>
      <c r="D34" s="5">
        <v>0</v>
      </c>
      <c r="E34" s="5">
        <v>0</v>
      </c>
      <c r="F34" s="5">
        <f t="shared" si="5"/>
        <v>0</v>
      </c>
      <c r="G34" s="5">
        <v>0</v>
      </c>
      <c r="H34" s="5">
        <v>0</v>
      </c>
      <c r="I34" s="6">
        <f t="shared" si="2"/>
        <v>0</v>
      </c>
    </row>
    <row r="35" spans="2:9" ht="15" customHeight="1" x14ac:dyDescent="0.25">
      <c r="B35" s="3"/>
      <c r="C35" s="4" t="s">
        <v>40</v>
      </c>
      <c r="D35" s="5">
        <f>'[1]EDO. FINAN. ABRIL (4)'!C99+'[1]EDO. FINAN. ABRIL (4)'!C100+'[1]EDO. FINAN. ABRIL (4)'!C101+'[1]EDO. FINAN. ABRIL (4)'!C102</f>
        <v>1004240</v>
      </c>
      <c r="E35" s="5">
        <f>'[1]EDO. FINAN. ABRIL (4)'!D99+'[1]EDO. FINAN. ABRIL (4)'!D100+'[1]EDO. FINAN. ABRIL (4)'!D101+'[1]EDO. FINAN. ABRIL (4)'!D102</f>
        <v>-4322.5599999999995</v>
      </c>
      <c r="F35" s="5">
        <f t="shared" si="5"/>
        <v>999917.44</v>
      </c>
      <c r="G35" s="5">
        <f>'[1]EDO. FINAN. ABRIL (4)'!G99+'[1]EDO. FINAN. ABRIL (4)'!G100+'[1]EDO. FINAN. ABRIL (4)'!G101+'[1]EDO. FINAN. ABRIL (4)'!G102</f>
        <v>182135.49</v>
      </c>
      <c r="H35" s="5">
        <f>'[1]EDO. FINAN. ABRIL (4)'!I99+'[1]EDO. FINAN. ABRIL (4)'!I100+'[1]EDO. FINAN. ABRIL (4)'!I101+'[1]EDO. FINAN. ABRIL (4)'!I102</f>
        <v>182135.49</v>
      </c>
      <c r="I35" s="6">
        <f t="shared" si="2"/>
        <v>817781.95</v>
      </c>
    </row>
    <row r="36" spans="2:9" ht="15" customHeight="1" x14ac:dyDescent="0.25">
      <c r="B36" s="3"/>
      <c r="C36" s="4" t="s">
        <v>41</v>
      </c>
      <c r="D36" s="5">
        <f>'[1]EDO. FINAN. ABRIL (4)'!C103</f>
        <v>1990498</v>
      </c>
      <c r="E36" s="5">
        <f>'[1]EDO. FINAN. ABRIL (4)'!D103</f>
        <v>30063.599999999999</v>
      </c>
      <c r="F36" s="5">
        <f t="shared" si="5"/>
        <v>2020561.6</v>
      </c>
      <c r="G36" s="5">
        <f>'[1]EDO. FINAN. ABRIL (4)'!G103</f>
        <v>273487.92</v>
      </c>
      <c r="H36" s="5">
        <f>'[1]EDO. FINAN. ABRIL (4)'!I103</f>
        <v>273487.92</v>
      </c>
      <c r="I36" s="6">
        <f t="shared" si="2"/>
        <v>1747073.6800000002</v>
      </c>
    </row>
    <row r="37" spans="2:9" ht="15" customHeight="1" x14ac:dyDescent="0.25">
      <c r="B37" s="3"/>
      <c r="C37" s="4" t="s">
        <v>42</v>
      </c>
      <c r="D37" s="5">
        <v>0</v>
      </c>
      <c r="E37" s="5">
        <v>0</v>
      </c>
      <c r="F37" s="5">
        <f t="shared" si="5"/>
        <v>0</v>
      </c>
      <c r="G37" s="5">
        <v>0</v>
      </c>
      <c r="H37" s="5">
        <v>0</v>
      </c>
      <c r="I37" s="6">
        <f t="shared" si="2"/>
        <v>0</v>
      </c>
    </row>
    <row r="38" spans="2:9" ht="15" customHeight="1" x14ac:dyDescent="0.25">
      <c r="B38" s="11" t="s">
        <v>43</v>
      </c>
      <c r="C38" s="12"/>
      <c r="D38" s="2">
        <f>SUM(D39:D47)</f>
        <v>12588554</v>
      </c>
      <c r="E38" s="2">
        <f t="shared" ref="E38:I38" si="6">SUM(E39:E47)</f>
        <v>0</v>
      </c>
      <c r="F38" s="2">
        <f t="shared" si="6"/>
        <v>12588554</v>
      </c>
      <c r="G38" s="2">
        <f t="shared" si="6"/>
        <v>4657825</v>
      </c>
      <c r="H38" s="2">
        <f t="shared" si="6"/>
        <v>4657825</v>
      </c>
      <c r="I38" s="2">
        <f t="shared" si="6"/>
        <v>7930729</v>
      </c>
    </row>
    <row r="39" spans="2:9" ht="15" customHeight="1" x14ac:dyDescent="0.25">
      <c r="B39" s="3"/>
      <c r="C39" s="4" t="s">
        <v>44</v>
      </c>
      <c r="D39" s="5">
        <v>0</v>
      </c>
      <c r="E39" s="5">
        <v>0</v>
      </c>
      <c r="F39" s="5">
        <f t="shared" si="5"/>
        <v>0</v>
      </c>
      <c r="G39" s="5">
        <v>0</v>
      </c>
      <c r="H39" s="5">
        <v>0</v>
      </c>
      <c r="I39" s="6">
        <f t="shared" si="2"/>
        <v>0</v>
      </c>
    </row>
    <row r="40" spans="2:9" ht="15" customHeight="1" x14ac:dyDescent="0.25">
      <c r="B40" s="3"/>
      <c r="C40" s="4" t="s">
        <v>45</v>
      </c>
      <c r="D40" s="5">
        <v>0</v>
      </c>
      <c r="E40" s="5">
        <v>0</v>
      </c>
      <c r="F40" s="5">
        <f t="shared" si="5"/>
        <v>0</v>
      </c>
      <c r="G40" s="5">
        <v>0</v>
      </c>
      <c r="H40" s="5">
        <v>0</v>
      </c>
      <c r="I40" s="6">
        <f t="shared" si="2"/>
        <v>0</v>
      </c>
    </row>
    <row r="41" spans="2:9" ht="15" customHeight="1" x14ac:dyDescent="0.25">
      <c r="B41" s="3"/>
      <c r="C41" s="4" t="s">
        <v>46</v>
      </c>
      <c r="D41" s="5">
        <v>0</v>
      </c>
      <c r="E41" s="5">
        <v>0</v>
      </c>
      <c r="F41" s="5">
        <f t="shared" si="5"/>
        <v>0</v>
      </c>
      <c r="G41" s="5">
        <v>0</v>
      </c>
      <c r="H41" s="5">
        <v>0</v>
      </c>
      <c r="I41" s="6">
        <f t="shared" si="2"/>
        <v>0</v>
      </c>
    </row>
    <row r="42" spans="2:9" ht="15" customHeight="1" x14ac:dyDescent="0.25">
      <c r="B42" s="3"/>
      <c r="C42" s="4" t="s">
        <v>47</v>
      </c>
      <c r="D42" s="5">
        <f>'[1]EDO. FINAN. ABRIL (4)'!C105+'[1]EDO. FINAN. ABRIL (4)'!C106+'[1]EDO. FINAN. ABRIL (4)'!C107+'[1]EDO. FINAN. ABRIL (4)'!C108</f>
        <v>12588554</v>
      </c>
      <c r="E42" s="5">
        <f>'[1]EDO. FINAN. ABRIL (4)'!D105+'[1]EDO. FINAN. ABRIL (4)'!D106+'[1]EDO. FINAN. ABRIL (4)'!D107+'[1]EDO. FINAN. ABRIL (4)'!D108</f>
        <v>0</v>
      </c>
      <c r="F42" s="5">
        <f t="shared" si="5"/>
        <v>12588554</v>
      </c>
      <c r="G42" s="5">
        <f>'[1]EDO. FINAN. ABRIL (4)'!G105+'[1]EDO. FINAN. ABRIL (4)'!G106+'[1]EDO. FINAN. ABRIL (4)'!G107+'[1]EDO. FINAN. ABRIL (4)'!G108</f>
        <v>4657825</v>
      </c>
      <c r="H42" s="5">
        <f>'[1]EDO. FINAN. ABRIL (4)'!I105+'[1]EDO. FINAN. ABRIL (4)'!I106+'[1]EDO. FINAN. ABRIL (4)'!I107+'[1]EDO. FINAN. ABRIL (4)'!I108</f>
        <v>4657825</v>
      </c>
      <c r="I42" s="6">
        <f t="shared" si="2"/>
        <v>7930729</v>
      </c>
    </row>
    <row r="43" spans="2:9" ht="15" customHeight="1" x14ac:dyDescent="0.25">
      <c r="B43" s="3"/>
      <c r="C43" s="4" t="s">
        <v>48</v>
      </c>
      <c r="D43" s="5">
        <v>0</v>
      </c>
      <c r="E43" s="5">
        <v>0</v>
      </c>
      <c r="F43" s="5">
        <f t="shared" si="5"/>
        <v>0</v>
      </c>
      <c r="G43" s="5">
        <v>0</v>
      </c>
      <c r="H43" s="5">
        <v>0</v>
      </c>
      <c r="I43" s="6">
        <f t="shared" si="2"/>
        <v>0</v>
      </c>
    </row>
    <row r="44" spans="2:9" ht="15" customHeight="1" x14ac:dyDescent="0.25">
      <c r="B44" s="3"/>
      <c r="C44" s="4" t="s">
        <v>49</v>
      </c>
      <c r="D44" s="5">
        <v>0</v>
      </c>
      <c r="E44" s="5">
        <v>0</v>
      </c>
      <c r="F44" s="5">
        <f t="shared" si="5"/>
        <v>0</v>
      </c>
      <c r="G44" s="5">
        <v>0</v>
      </c>
      <c r="H44" s="5">
        <v>0</v>
      </c>
      <c r="I44" s="6">
        <f t="shared" si="2"/>
        <v>0</v>
      </c>
    </row>
    <row r="45" spans="2:9" ht="15" customHeight="1" x14ac:dyDescent="0.25">
      <c r="B45" s="3"/>
      <c r="C45" s="4" t="s">
        <v>50</v>
      </c>
      <c r="D45" s="5">
        <v>0</v>
      </c>
      <c r="E45" s="5">
        <v>0</v>
      </c>
      <c r="F45" s="5">
        <f t="shared" si="5"/>
        <v>0</v>
      </c>
      <c r="G45" s="5">
        <v>0</v>
      </c>
      <c r="H45" s="5">
        <v>0</v>
      </c>
      <c r="I45" s="6">
        <f t="shared" si="2"/>
        <v>0</v>
      </c>
    </row>
    <row r="46" spans="2:9" ht="15" customHeight="1" x14ac:dyDescent="0.25">
      <c r="B46" s="3"/>
      <c r="C46" s="4" t="s">
        <v>51</v>
      </c>
      <c r="D46" s="5">
        <v>0</v>
      </c>
      <c r="E46" s="5">
        <v>0</v>
      </c>
      <c r="F46" s="5">
        <f t="shared" si="5"/>
        <v>0</v>
      </c>
      <c r="G46" s="5">
        <v>0</v>
      </c>
      <c r="H46" s="5">
        <v>0</v>
      </c>
      <c r="I46" s="6">
        <f t="shared" si="2"/>
        <v>0</v>
      </c>
    </row>
    <row r="47" spans="2:9" ht="15" customHeight="1" x14ac:dyDescent="0.25">
      <c r="B47" s="3"/>
      <c r="C47" s="4" t="s">
        <v>52</v>
      </c>
      <c r="D47" s="5">
        <v>0</v>
      </c>
      <c r="E47" s="5">
        <v>0</v>
      </c>
      <c r="F47" s="5">
        <f t="shared" si="5"/>
        <v>0</v>
      </c>
      <c r="G47" s="5">
        <v>0</v>
      </c>
      <c r="H47" s="5">
        <v>0</v>
      </c>
      <c r="I47" s="6">
        <f t="shared" si="2"/>
        <v>0</v>
      </c>
    </row>
    <row r="48" spans="2:9" ht="15" customHeight="1" x14ac:dyDescent="0.25">
      <c r="B48" s="11" t="s">
        <v>53</v>
      </c>
      <c r="C48" s="12"/>
      <c r="D48" s="2">
        <f>SUM(D49:D57)</f>
        <v>0</v>
      </c>
      <c r="E48" s="2">
        <f t="shared" ref="E48:I48" si="7">SUM(E49:E57)</f>
        <v>0</v>
      </c>
      <c r="F48" s="2">
        <f t="shared" si="7"/>
        <v>0</v>
      </c>
      <c r="G48" s="2">
        <f t="shared" si="7"/>
        <v>0</v>
      </c>
      <c r="H48" s="2">
        <f t="shared" si="7"/>
        <v>0</v>
      </c>
      <c r="I48" s="2">
        <f t="shared" si="7"/>
        <v>0</v>
      </c>
    </row>
    <row r="49" spans="2:9" ht="15" customHeight="1" x14ac:dyDescent="0.25">
      <c r="B49" s="3"/>
      <c r="C49" s="4" t="s">
        <v>54</v>
      </c>
      <c r="D49" s="5">
        <v>0</v>
      </c>
      <c r="E49" s="5">
        <v>0</v>
      </c>
      <c r="F49" s="5">
        <f t="shared" si="5"/>
        <v>0</v>
      </c>
      <c r="G49" s="5">
        <v>0</v>
      </c>
      <c r="H49" s="5">
        <v>0</v>
      </c>
      <c r="I49" s="6">
        <f t="shared" si="2"/>
        <v>0</v>
      </c>
    </row>
    <row r="50" spans="2:9" ht="15" customHeight="1" x14ac:dyDescent="0.25">
      <c r="B50" s="3"/>
      <c r="C50" s="4" t="s">
        <v>55</v>
      </c>
      <c r="D50" s="5">
        <v>0</v>
      </c>
      <c r="E50" s="5">
        <v>0</v>
      </c>
      <c r="F50" s="5">
        <f t="shared" si="5"/>
        <v>0</v>
      </c>
      <c r="G50" s="5">
        <v>0</v>
      </c>
      <c r="H50" s="5">
        <v>0</v>
      </c>
      <c r="I50" s="6">
        <f t="shared" si="2"/>
        <v>0</v>
      </c>
    </row>
    <row r="51" spans="2:9" ht="15" customHeight="1" x14ac:dyDescent="0.25">
      <c r="B51" s="3"/>
      <c r="C51" s="4" t="s">
        <v>56</v>
      </c>
      <c r="D51" s="5">
        <v>0</v>
      </c>
      <c r="E51" s="5">
        <v>0</v>
      </c>
      <c r="F51" s="5">
        <f t="shared" si="5"/>
        <v>0</v>
      </c>
      <c r="G51" s="5">
        <v>0</v>
      </c>
      <c r="H51" s="5">
        <v>0</v>
      </c>
      <c r="I51" s="6">
        <f t="shared" si="2"/>
        <v>0</v>
      </c>
    </row>
    <row r="52" spans="2:9" ht="15" customHeight="1" x14ac:dyDescent="0.25">
      <c r="B52" s="3"/>
      <c r="C52" s="4" t="s">
        <v>57</v>
      </c>
      <c r="D52" s="5">
        <v>0</v>
      </c>
      <c r="E52" s="5">
        <v>0</v>
      </c>
      <c r="F52" s="5">
        <f t="shared" si="5"/>
        <v>0</v>
      </c>
      <c r="G52" s="5">
        <v>0</v>
      </c>
      <c r="H52" s="5">
        <v>0</v>
      </c>
      <c r="I52" s="6">
        <f t="shared" si="2"/>
        <v>0</v>
      </c>
    </row>
    <row r="53" spans="2:9" ht="15" customHeight="1" x14ac:dyDescent="0.25">
      <c r="B53" s="3"/>
      <c r="C53" s="4" t="s">
        <v>58</v>
      </c>
      <c r="D53" s="5">
        <v>0</v>
      </c>
      <c r="E53" s="5">
        <v>0</v>
      </c>
      <c r="F53" s="5">
        <f t="shared" si="5"/>
        <v>0</v>
      </c>
      <c r="G53" s="5">
        <v>0</v>
      </c>
      <c r="H53" s="5">
        <v>0</v>
      </c>
      <c r="I53" s="6">
        <f t="shared" si="2"/>
        <v>0</v>
      </c>
    </row>
    <row r="54" spans="2:9" ht="15" customHeight="1" x14ac:dyDescent="0.25">
      <c r="B54" s="3"/>
      <c r="C54" s="4" t="s">
        <v>59</v>
      </c>
      <c r="D54" s="5">
        <v>0</v>
      </c>
      <c r="E54" s="5">
        <v>0</v>
      </c>
      <c r="F54" s="5">
        <f t="shared" si="5"/>
        <v>0</v>
      </c>
      <c r="G54" s="5">
        <v>0</v>
      </c>
      <c r="H54" s="5">
        <v>0</v>
      </c>
      <c r="I54" s="6">
        <f t="shared" si="2"/>
        <v>0</v>
      </c>
    </row>
    <row r="55" spans="2:9" ht="15" customHeight="1" x14ac:dyDescent="0.25">
      <c r="B55" s="3"/>
      <c r="C55" s="4" t="s">
        <v>60</v>
      </c>
      <c r="D55" s="5">
        <v>0</v>
      </c>
      <c r="E55" s="5">
        <v>0</v>
      </c>
      <c r="F55" s="5">
        <f t="shared" si="5"/>
        <v>0</v>
      </c>
      <c r="G55" s="5">
        <v>0</v>
      </c>
      <c r="H55" s="5">
        <v>0</v>
      </c>
      <c r="I55" s="6">
        <f t="shared" si="2"/>
        <v>0</v>
      </c>
    </row>
    <row r="56" spans="2:9" ht="15" customHeight="1" x14ac:dyDescent="0.25">
      <c r="B56" s="3"/>
      <c r="C56" s="4" t="s">
        <v>61</v>
      </c>
      <c r="D56" s="5">
        <v>0</v>
      </c>
      <c r="E56" s="5">
        <v>0</v>
      </c>
      <c r="F56" s="5">
        <f t="shared" si="5"/>
        <v>0</v>
      </c>
      <c r="G56" s="5">
        <v>0</v>
      </c>
      <c r="H56" s="5">
        <v>0</v>
      </c>
      <c r="I56" s="6">
        <f t="shared" si="2"/>
        <v>0</v>
      </c>
    </row>
    <row r="57" spans="2:9" ht="15" customHeight="1" x14ac:dyDescent="0.25">
      <c r="B57" s="3"/>
      <c r="C57" s="4" t="s">
        <v>62</v>
      </c>
      <c r="D57" s="5">
        <v>0</v>
      </c>
      <c r="E57" s="5">
        <v>0</v>
      </c>
      <c r="F57" s="5">
        <f t="shared" si="5"/>
        <v>0</v>
      </c>
      <c r="G57" s="5">
        <v>0</v>
      </c>
      <c r="H57" s="5">
        <v>0</v>
      </c>
      <c r="I57" s="6">
        <f t="shared" si="2"/>
        <v>0</v>
      </c>
    </row>
    <row r="58" spans="2:9" ht="15" customHeight="1" x14ac:dyDescent="0.25">
      <c r="B58" s="11" t="s">
        <v>63</v>
      </c>
      <c r="C58" s="12"/>
      <c r="D58" s="2">
        <f>SUM(D59:D61)</f>
        <v>0</v>
      </c>
      <c r="E58" s="2">
        <f t="shared" ref="E58:I58" si="8">SUM(E59:E61)</f>
        <v>0</v>
      </c>
      <c r="F58" s="2">
        <f t="shared" si="8"/>
        <v>0</v>
      </c>
      <c r="G58" s="2">
        <f t="shared" si="8"/>
        <v>0</v>
      </c>
      <c r="H58" s="2">
        <f t="shared" si="8"/>
        <v>0</v>
      </c>
      <c r="I58" s="2">
        <f t="shared" si="8"/>
        <v>0</v>
      </c>
    </row>
    <row r="59" spans="2:9" ht="15" customHeight="1" x14ac:dyDescent="0.25">
      <c r="B59" s="3"/>
      <c r="C59" s="4" t="s">
        <v>64</v>
      </c>
      <c r="D59" s="5">
        <v>0</v>
      </c>
      <c r="E59" s="5">
        <v>0</v>
      </c>
      <c r="F59" s="5">
        <f t="shared" si="5"/>
        <v>0</v>
      </c>
      <c r="G59" s="5">
        <v>0</v>
      </c>
      <c r="H59" s="5">
        <v>0</v>
      </c>
      <c r="I59" s="6">
        <f t="shared" si="2"/>
        <v>0</v>
      </c>
    </row>
    <row r="60" spans="2:9" ht="15" customHeight="1" x14ac:dyDescent="0.25">
      <c r="B60" s="3"/>
      <c r="C60" s="4" t="s">
        <v>65</v>
      </c>
      <c r="D60" s="5">
        <v>0</v>
      </c>
      <c r="E60" s="5">
        <v>0</v>
      </c>
      <c r="F60" s="5">
        <f t="shared" si="5"/>
        <v>0</v>
      </c>
      <c r="G60" s="5">
        <v>0</v>
      </c>
      <c r="H60" s="5">
        <v>0</v>
      </c>
      <c r="I60" s="6">
        <f t="shared" si="2"/>
        <v>0</v>
      </c>
    </row>
    <row r="61" spans="2:9" ht="15" customHeight="1" x14ac:dyDescent="0.25">
      <c r="B61" s="3"/>
      <c r="C61" s="4" t="s">
        <v>66</v>
      </c>
      <c r="D61" s="5">
        <v>0</v>
      </c>
      <c r="E61" s="5">
        <v>0</v>
      </c>
      <c r="F61" s="5">
        <f t="shared" si="5"/>
        <v>0</v>
      </c>
      <c r="G61" s="5">
        <v>0</v>
      </c>
      <c r="H61" s="5">
        <v>0</v>
      </c>
      <c r="I61" s="6">
        <f t="shared" si="2"/>
        <v>0</v>
      </c>
    </row>
    <row r="62" spans="2:9" ht="15" customHeight="1" x14ac:dyDescent="0.25">
      <c r="B62" s="11" t="s">
        <v>67</v>
      </c>
      <c r="C62" s="12"/>
      <c r="D62" s="2">
        <f>SUM(D63:D69)</f>
        <v>0</v>
      </c>
      <c r="E62" s="2">
        <f t="shared" ref="E62:I62" si="9">SUM(E63:E69)</f>
        <v>0</v>
      </c>
      <c r="F62" s="2">
        <f t="shared" si="9"/>
        <v>0</v>
      </c>
      <c r="G62" s="2">
        <f t="shared" si="9"/>
        <v>0</v>
      </c>
      <c r="H62" s="2">
        <f t="shared" si="9"/>
        <v>0</v>
      </c>
      <c r="I62" s="2">
        <f t="shared" si="9"/>
        <v>0</v>
      </c>
    </row>
    <row r="63" spans="2:9" ht="15" customHeight="1" x14ac:dyDescent="0.25">
      <c r="B63" s="3"/>
      <c r="C63" s="4" t="s">
        <v>68</v>
      </c>
      <c r="D63" s="5">
        <v>0</v>
      </c>
      <c r="E63" s="5">
        <v>0</v>
      </c>
      <c r="F63" s="5">
        <f t="shared" si="5"/>
        <v>0</v>
      </c>
      <c r="G63" s="5">
        <v>0</v>
      </c>
      <c r="H63" s="5">
        <v>0</v>
      </c>
      <c r="I63" s="6">
        <f t="shared" si="2"/>
        <v>0</v>
      </c>
    </row>
    <row r="64" spans="2:9" ht="15" customHeight="1" x14ac:dyDescent="0.25">
      <c r="B64" s="3"/>
      <c r="C64" s="4" t="s">
        <v>69</v>
      </c>
      <c r="D64" s="5">
        <v>0</v>
      </c>
      <c r="E64" s="5">
        <v>0</v>
      </c>
      <c r="F64" s="5">
        <f t="shared" si="5"/>
        <v>0</v>
      </c>
      <c r="G64" s="5">
        <v>0</v>
      </c>
      <c r="H64" s="5">
        <v>0</v>
      </c>
      <c r="I64" s="6">
        <f t="shared" si="2"/>
        <v>0</v>
      </c>
    </row>
    <row r="65" spans="2:9" ht="15" customHeight="1" x14ac:dyDescent="0.25">
      <c r="B65" s="3"/>
      <c r="C65" s="4" t="s">
        <v>70</v>
      </c>
      <c r="D65" s="5">
        <v>0</v>
      </c>
      <c r="E65" s="5">
        <v>0</v>
      </c>
      <c r="F65" s="5">
        <f t="shared" si="5"/>
        <v>0</v>
      </c>
      <c r="G65" s="5">
        <v>0</v>
      </c>
      <c r="H65" s="5">
        <v>0</v>
      </c>
      <c r="I65" s="6">
        <f t="shared" si="2"/>
        <v>0</v>
      </c>
    </row>
    <row r="66" spans="2:9" ht="15" customHeight="1" x14ac:dyDescent="0.25">
      <c r="B66" s="3"/>
      <c r="C66" s="4" t="s">
        <v>71</v>
      </c>
      <c r="D66" s="5">
        <v>0</v>
      </c>
      <c r="E66" s="5">
        <v>0</v>
      </c>
      <c r="F66" s="5">
        <f t="shared" si="5"/>
        <v>0</v>
      </c>
      <c r="G66" s="5">
        <v>0</v>
      </c>
      <c r="H66" s="5">
        <v>0</v>
      </c>
      <c r="I66" s="6">
        <f t="shared" si="2"/>
        <v>0</v>
      </c>
    </row>
    <row r="67" spans="2:9" ht="15" customHeight="1" x14ac:dyDescent="0.25">
      <c r="B67" s="3"/>
      <c r="C67" s="4" t="s">
        <v>72</v>
      </c>
      <c r="D67" s="5">
        <v>0</v>
      </c>
      <c r="E67" s="5">
        <v>0</v>
      </c>
      <c r="F67" s="5">
        <f t="shared" si="5"/>
        <v>0</v>
      </c>
      <c r="G67" s="5">
        <v>0</v>
      </c>
      <c r="H67" s="5">
        <v>0</v>
      </c>
      <c r="I67" s="6">
        <f t="shared" si="2"/>
        <v>0</v>
      </c>
    </row>
    <row r="68" spans="2:9" ht="15" customHeight="1" x14ac:dyDescent="0.25">
      <c r="B68" s="3"/>
      <c r="C68" s="4" t="s">
        <v>73</v>
      </c>
      <c r="D68" s="5">
        <v>0</v>
      </c>
      <c r="E68" s="5">
        <v>0</v>
      </c>
      <c r="F68" s="5">
        <f t="shared" si="5"/>
        <v>0</v>
      </c>
      <c r="G68" s="5">
        <v>0</v>
      </c>
      <c r="H68" s="5">
        <v>0</v>
      </c>
      <c r="I68" s="6">
        <f t="shared" si="2"/>
        <v>0</v>
      </c>
    </row>
    <row r="69" spans="2:9" ht="15" customHeight="1" x14ac:dyDescent="0.25">
      <c r="B69" s="3"/>
      <c r="C69" s="4" t="s">
        <v>74</v>
      </c>
      <c r="D69" s="5">
        <v>0</v>
      </c>
      <c r="E69" s="5">
        <v>0</v>
      </c>
      <c r="F69" s="5">
        <f t="shared" si="5"/>
        <v>0</v>
      </c>
      <c r="G69" s="5">
        <v>0</v>
      </c>
      <c r="H69" s="5">
        <v>0</v>
      </c>
      <c r="I69" s="6">
        <f t="shared" si="2"/>
        <v>0</v>
      </c>
    </row>
    <row r="70" spans="2:9" ht="15" customHeight="1" x14ac:dyDescent="0.25">
      <c r="B70" s="11" t="s">
        <v>75</v>
      </c>
      <c r="C70" s="12"/>
      <c r="D70" s="2">
        <f>SUM(D71:D73)</f>
        <v>0</v>
      </c>
      <c r="E70" s="2">
        <f t="shared" ref="E70:I70" si="10">SUM(E71:E73)</f>
        <v>0</v>
      </c>
      <c r="F70" s="2">
        <f t="shared" si="10"/>
        <v>0</v>
      </c>
      <c r="G70" s="2">
        <f t="shared" si="10"/>
        <v>0</v>
      </c>
      <c r="H70" s="2">
        <f t="shared" si="10"/>
        <v>0</v>
      </c>
      <c r="I70" s="2">
        <f t="shared" si="10"/>
        <v>0</v>
      </c>
    </row>
    <row r="71" spans="2:9" ht="15" customHeight="1" x14ac:dyDescent="0.25">
      <c r="B71" s="3"/>
      <c r="C71" s="4" t="s">
        <v>76</v>
      </c>
      <c r="D71" s="5">
        <v>0</v>
      </c>
      <c r="E71" s="5">
        <v>0</v>
      </c>
      <c r="F71" s="5">
        <f t="shared" si="5"/>
        <v>0</v>
      </c>
      <c r="G71" s="5">
        <v>0</v>
      </c>
      <c r="H71" s="5">
        <v>0</v>
      </c>
      <c r="I71" s="6">
        <f t="shared" si="2"/>
        <v>0</v>
      </c>
    </row>
    <row r="72" spans="2:9" ht="15" customHeight="1" x14ac:dyDescent="0.25">
      <c r="B72" s="3"/>
      <c r="C72" s="4" t="s">
        <v>77</v>
      </c>
      <c r="D72" s="5">
        <v>0</v>
      </c>
      <c r="E72" s="5">
        <v>0</v>
      </c>
      <c r="F72" s="5">
        <f t="shared" si="5"/>
        <v>0</v>
      </c>
      <c r="G72" s="5">
        <v>0</v>
      </c>
      <c r="H72" s="5">
        <v>0</v>
      </c>
      <c r="I72" s="6">
        <f t="shared" si="2"/>
        <v>0</v>
      </c>
    </row>
    <row r="73" spans="2:9" ht="15" customHeight="1" x14ac:dyDescent="0.25">
      <c r="B73" s="3"/>
      <c r="C73" s="4" t="s">
        <v>78</v>
      </c>
      <c r="D73" s="5">
        <v>0</v>
      </c>
      <c r="E73" s="5">
        <v>0</v>
      </c>
      <c r="F73" s="5">
        <f t="shared" si="5"/>
        <v>0</v>
      </c>
      <c r="G73" s="5">
        <v>0</v>
      </c>
      <c r="H73" s="5">
        <v>0</v>
      </c>
      <c r="I73" s="6">
        <f t="shared" si="2"/>
        <v>0</v>
      </c>
    </row>
    <row r="74" spans="2:9" ht="15" customHeight="1" x14ac:dyDescent="0.25">
      <c r="B74" s="11" t="s">
        <v>79</v>
      </c>
      <c r="C74" s="12"/>
      <c r="D74" s="2">
        <f>SUM(D75:D81)</f>
        <v>0</v>
      </c>
      <c r="E74" s="2">
        <f t="shared" ref="E74:I74" si="11">SUM(E75:E81)</f>
        <v>0</v>
      </c>
      <c r="F74" s="2">
        <f t="shared" si="11"/>
        <v>0</v>
      </c>
      <c r="G74" s="2">
        <f t="shared" si="11"/>
        <v>0</v>
      </c>
      <c r="H74" s="2">
        <f t="shared" si="11"/>
        <v>0</v>
      </c>
      <c r="I74" s="2">
        <f t="shared" si="11"/>
        <v>0</v>
      </c>
    </row>
    <row r="75" spans="2:9" ht="15" customHeight="1" x14ac:dyDescent="0.25">
      <c r="B75" s="3"/>
      <c r="C75" s="4" t="s">
        <v>80</v>
      </c>
      <c r="D75" s="5">
        <v>0</v>
      </c>
      <c r="E75" s="5">
        <v>0</v>
      </c>
      <c r="F75" s="5">
        <f t="shared" si="5"/>
        <v>0</v>
      </c>
      <c r="G75" s="5">
        <v>0</v>
      </c>
      <c r="H75" s="5">
        <v>0</v>
      </c>
      <c r="I75" s="6">
        <f t="shared" si="2"/>
        <v>0</v>
      </c>
    </row>
    <row r="76" spans="2:9" ht="15" customHeight="1" x14ac:dyDescent="0.25">
      <c r="B76" s="3"/>
      <c r="C76" s="4" t="s">
        <v>81</v>
      </c>
      <c r="D76" s="5">
        <v>0</v>
      </c>
      <c r="E76" s="5">
        <v>0</v>
      </c>
      <c r="F76" s="5">
        <f t="shared" si="5"/>
        <v>0</v>
      </c>
      <c r="G76" s="5">
        <v>0</v>
      </c>
      <c r="H76" s="5">
        <v>0</v>
      </c>
      <c r="I76" s="6">
        <f t="shared" ref="I76:I81" si="12">+F76-G76</f>
        <v>0</v>
      </c>
    </row>
    <row r="77" spans="2:9" ht="15" customHeight="1" x14ac:dyDescent="0.25">
      <c r="B77" s="3"/>
      <c r="C77" s="4" t="s">
        <v>82</v>
      </c>
      <c r="D77" s="5">
        <v>0</v>
      </c>
      <c r="E77" s="5">
        <v>0</v>
      </c>
      <c r="F77" s="5">
        <f t="shared" si="5"/>
        <v>0</v>
      </c>
      <c r="G77" s="5">
        <v>0</v>
      </c>
      <c r="H77" s="5">
        <v>0</v>
      </c>
      <c r="I77" s="6">
        <f t="shared" si="12"/>
        <v>0</v>
      </c>
    </row>
    <row r="78" spans="2:9" ht="15" customHeight="1" x14ac:dyDescent="0.25">
      <c r="B78" s="3"/>
      <c r="C78" s="4" t="s">
        <v>83</v>
      </c>
      <c r="D78" s="5">
        <v>0</v>
      </c>
      <c r="E78" s="5">
        <v>0</v>
      </c>
      <c r="F78" s="5">
        <f t="shared" si="5"/>
        <v>0</v>
      </c>
      <c r="G78" s="5">
        <v>0</v>
      </c>
      <c r="H78" s="5">
        <v>0</v>
      </c>
      <c r="I78" s="6">
        <f t="shared" si="12"/>
        <v>0</v>
      </c>
    </row>
    <row r="79" spans="2:9" ht="15" customHeight="1" x14ac:dyDescent="0.25">
      <c r="B79" s="3"/>
      <c r="C79" s="4" t="s">
        <v>84</v>
      </c>
      <c r="D79" s="5">
        <v>0</v>
      </c>
      <c r="E79" s="5">
        <v>0</v>
      </c>
      <c r="F79" s="5">
        <f t="shared" si="5"/>
        <v>0</v>
      </c>
      <c r="G79" s="5">
        <v>0</v>
      </c>
      <c r="H79" s="5">
        <v>0</v>
      </c>
      <c r="I79" s="6">
        <f t="shared" si="12"/>
        <v>0</v>
      </c>
    </row>
    <row r="80" spans="2:9" ht="15" customHeight="1" x14ac:dyDescent="0.25">
      <c r="B80" s="3"/>
      <c r="C80" s="4" t="s">
        <v>85</v>
      </c>
      <c r="D80" s="5">
        <v>0</v>
      </c>
      <c r="E80" s="5">
        <v>0</v>
      </c>
      <c r="F80" s="5">
        <f t="shared" si="5"/>
        <v>0</v>
      </c>
      <c r="G80" s="5">
        <v>0</v>
      </c>
      <c r="H80" s="5">
        <v>0</v>
      </c>
      <c r="I80" s="6">
        <f t="shared" si="12"/>
        <v>0</v>
      </c>
    </row>
    <row r="81" spans="2:10" ht="15" customHeight="1" thickBot="1" x14ac:dyDescent="0.3">
      <c r="B81" s="3"/>
      <c r="C81" s="4" t="s">
        <v>86</v>
      </c>
      <c r="D81" s="5">
        <v>0</v>
      </c>
      <c r="E81" s="5">
        <v>0</v>
      </c>
      <c r="F81" s="5">
        <f t="shared" si="5"/>
        <v>0</v>
      </c>
      <c r="G81" s="5">
        <v>0</v>
      </c>
      <c r="H81" s="5">
        <v>0</v>
      </c>
      <c r="I81" s="6">
        <f t="shared" si="12"/>
        <v>0</v>
      </c>
    </row>
    <row r="82" spans="2:10" ht="15" customHeight="1" thickBot="1" x14ac:dyDescent="0.3">
      <c r="B82" s="7"/>
      <c r="C82" s="8" t="s">
        <v>87</v>
      </c>
      <c r="D82" s="9">
        <f>SUM(D10+D18+D28+D38+D48+D58+D62+D70+D74)</f>
        <v>79975350</v>
      </c>
      <c r="E82" s="9">
        <f t="shared" ref="E82:I82" si="13">SUM(E10+E18+E28+E38+E48+E58+E62+E70+E74)</f>
        <v>3.637978807091713E-12</v>
      </c>
      <c r="F82" s="9">
        <f t="shared" si="13"/>
        <v>79975350</v>
      </c>
      <c r="G82" s="9">
        <f t="shared" si="13"/>
        <v>23412160.48</v>
      </c>
      <c r="H82" s="9">
        <f t="shared" si="13"/>
        <v>23412160.48</v>
      </c>
      <c r="I82" s="9">
        <f t="shared" si="13"/>
        <v>56563189.519999996</v>
      </c>
    </row>
    <row r="93" spans="2:10" x14ac:dyDescent="0.25">
      <c r="G93" s="10"/>
      <c r="H93" s="10"/>
      <c r="I93" s="10"/>
      <c r="J93" s="10"/>
    </row>
    <row r="95" spans="2:10" x14ac:dyDescent="0.25">
      <c r="D95" s="10"/>
    </row>
    <row r="99" spans="4:9" x14ac:dyDescent="0.25">
      <c r="D99" s="10"/>
      <c r="E99" s="10"/>
      <c r="F99" s="10"/>
      <c r="G99" s="10"/>
      <c r="H99" s="10"/>
      <c r="I99" s="10"/>
    </row>
    <row r="100" spans="4:9" x14ac:dyDescent="0.25">
      <c r="D100" s="10"/>
      <c r="E100" s="10"/>
      <c r="F100" s="10"/>
      <c r="G100" s="10"/>
      <c r="H100" s="10"/>
      <c r="I100" s="10"/>
    </row>
    <row r="101" spans="4:9" x14ac:dyDescent="0.25">
      <c r="D101" s="10"/>
      <c r="E101" s="10"/>
      <c r="F101" s="10"/>
      <c r="G101" s="10"/>
      <c r="H101" s="10"/>
      <c r="I101" s="10"/>
    </row>
    <row r="102" spans="4:9" x14ac:dyDescent="0.25">
      <c r="D102" s="10"/>
      <c r="E102" s="10"/>
      <c r="F102" s="10"/>
      <c r="G102" s="10"/>
      <c r="H102" s="10"/>
      <c r="I102" s="10"/>
    </row>
    <row r="103" spans="4:9" x14ac:dyDescent="0.25">
      <c r="D103" s="10"/>
      <c r="E103" s="10"/>
      <c r="F103" s="10"/>
      <c r="G103" s="10"/>
      <c r="H103" s="10"/>
      <c r="I103" s="10"/>
    </row>
  </sheetData>
  <mergeCells count="17">
    <mergeCell ref="B7:C9"/>
    <mergeCell ref="D7:H7"/>
    <mergeCell ref="I7:I8"/>
    <mergeCell ref="B2:I2"/>
    <mergeCell ref="B3:I3"/>
    <mergeCell ref="B4:I4"/>
    <mergeCell ref="B5:I5"/>
    <mergeCell ref="B6:I6"/>
    <mergeCell ref="B62:C62"/>
    <mergeCell ref="B70:C70"/>
    <mergeCell ref="B74:C74"/>
    <mergeCell ref="B10:C10"/>
    <mergeCell ref="B18:C18"/>
    <mergeCell ref="B28:C28"/>
    <mergeCell ref="B38:C38"/>
    <mergeCell ref="B48:C48"/>
    <mergeCell ref="B58:C58"/>
  </mergeCells>
  <printOptions horizontalCentered="1"/>
  <pageMargins left="0.70866141732283472" right="0.70866141732283472" top="0.74803149606299213" bottom="0.74803149606299213" header="0.31496062992125984" footer="0.31496062992125984"/>
  <pageSetup scale="4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ANALITICO R-33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Toshiba</cp:lastModifiedBy>
  <dcterms:created xsi:type="dcterms:W3CDTF">2020-05-08T20:51:54Z</dcterms:created>
  <dcterms:modified xsi:type="dcterms:W3CDTF">2020-05-08T20:55:38Z</dcterms:modified>
</cp:coreProperties>
</file>