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epcion1_UE\Desktop\INFORMES\TRANSPARENCIA\2019 TRANSPARENCIA\09 SEPTIEMBRE\"/>
    </mc:Choice>
  </mc:AlternateContent>
  <bookViews>
    <workbookView xWindow="-15" yWindow="-15" windowWidth="12000" windowHeight="9855" activeTab="2"/>
  </bookViews>
  <sheets>
    <sheet name="Árbol de Problema (2)" sheetId="8" r:id="rId1"/>
    <sheet name="Árbol de Objetivos (2)" sheetId="7" r:id="rId2"/>
    <sheet name="MIR" sheetId="5" r:id="rId3"/>
    <sheet name="Hoja1" sheetId="9" r:id="rId4"/>
    <sheet name="Hoja2" sheetId="10" r:id="rId5"/>
    <sheet name="Hoja3" sheetId="11" r:id="rId6"/>
  </sheets>
  <definedNames>
    <definedName name="_xlnm.Print_Area" localSheetId="2">MIR!$A$1:$G$47</definedName>
  </definedNames>
  <calcPr calcId="162913"/>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H2" i="11" l="1"/>
  <c r="AJ130" i="9" l="1"/>
  <c r="AJ131" i="9"/>
  <c r="AJ82" i="9"/>
  <c r="AJ83" i="9"/>
  <c r="AJ143" i="9"/>
  <c r="AJ142" i="9"/>
  <c r="AJ139" i="9"/>
  <c r="AJ138" i="9"/>
  <c r="AJ135" i="9"/>
  <c r="AJ134" i="9"/>
  <c r="AJ127" i="9"/>
  <c r="AJ126" i="9"/>
  <c r="AJ123" i="9"/>
  <c r="AJ122" i="9"/>
  <c r="AJ119" i="9"/>
  <c r="AJ118" i="9"/>
  <c r="AJ114" i="9"/>
  <c r="AJ115" i="9"/>
  <c r="AJ111" i="9"/>
  <c r="AJ110" i="9"/>
  <c r="AJ107" i="9"/>
  <c r="AJ106" i="9"/>
  <c r="AJ103" i="9"/>
  <c r="AJ102" i="9"/>
  <c r="AJ99" i="9"/>
  <c r="AJ98" i="9"/>
  <c r="AJ95" i="9"/>
  <c r="AJ94" i="9"/>
  <c r="AJ91" i="9"/>
  <c r="AJ90" i="9"/>
  <c r="AJ87" i="9"/>
  <c r="AJ86" i="9"/>
  <c r="AJ79" i="9"/>
  <c r="AJ78" i="9"/>
  <c r="AJ75" i="9"/>
  <c r="AJ74" i="9"/>
  <c r="AJ71" i="9"/>
  <c r="AJ70" i="9"/>
  <c r="AJ67" i="9"/>
  <c r="AJ66" i="9"/>
  <c r="AJ63" i="9"/>
  <c r="AJ62" i="9"/>
  <c r="AJ59" i="9"/>
  <c r="AJ58" i="9"/>
  <c r="AJ55" i="9"/>
  <c r="AJ54" i="9"/>
  <c r="AJ47" i="9"/>
  <c r="AJ46" i="9"/>
  <c r="AJ43" i="9"/>
  <c r="AJ42" i="9"/>
  <c r="AJ39" i="9"/>
  <c r="AJ38" i="9"/>
  <c r="AJ31" i="9"/>
  <c r="AJ30" i="9"/>
  <c r="AJ27" i="9"/>
  <c r="AJ23" i="9"/>
  <c r="AJ19" i="9"/>
  <c r="AJ18" i="9"/>
  <c r="AJ15" i="9"/>
  <c r="AJ10" i="9"/>
  <c r="AJ7" i="9"/>
  <c r="AF56" i="9" l="1"/>
  <c r="P69" i="10"/>
  <c r="N69" i="10"/>
  <c r="M69" i="10"/>
  <c r="L69" i="10"/>
  <c r="J69" i="10"/>
  <c r="I69" i="10"/>
  <c r="H69" i="10"/>
  <c r="G69" i="10"/>
  <c r="F69" i="10"/>
  <c r="D69" i="10"/>
  <c r="Q68" i="10"/>
  <c r="P68" i="10"/>
  <c r="N68" i="10"/>
  <c r="M68" i="10"/>
  <c r="L68" i="10"/>
  <c r="J68" i="10"/>
  <c r="G68" i="10"/>
  <c r="E68" i="10"/>
  <c r="R64" i="10"/>
  <c r="T64" i="10"/>
  <c r="T63" i="10"/>
  <c r="S64" i="10"/>
  <c r="S63" i="10"/>
  <c r="R63" i="10"/>
  <c r="Q63" i="10"/>
  <c r="Q64" i="10"/>
  <c r="AB122" i="9"/>
  <c r="AB114" i="9"/>
  <c r="Q69" i="10" l="1"/>
  <c r="AD13" i="9" l="1"/>
  <c r="AD17" i="9"/>
  <c r="AD21" i="9"/>
  <c r="AD25" i="9"/>
  <c r="AD29" i="9"/>
  <c r="AD33" i="9"/>
  <c r="AD37" i="9"/>
  <c r="AD41" i="9"/>
  <c r="AD45" i="9"/>
  <c r="AD49" i="9"/>
  <c r="AD53" i="9"/>
  <c r="AD57" i="9"/>
  <c r="AD61" i="9"/>
  <c r="AD65" i="9"/>
  <c r="AD69" i="9"/>
  <c r="AD73" i="9"/>
  <c r="AD77" i="9"/>
  <c r="AD81" i="9"/>
  <c r="AD85" i="9"/>
  <c r="AD89" i="9"/>
  <c r="AD93" i="9"/>
  <c r="AD97" i="9"/>
  <c r="AD101" i="9"/>
  <c r="AD105" i="9"/>
  <c r="AD109" i="9"/>
  <c r="AD113" i="9"/>
  <c r="AD117" i="9"/>
  <c r="AD121" i="9"/>
  <c r="AD125" i="9"/>
  <c r="AD129" i="9"/>
  <c r="AD133" i="9"/>
  <c r="AD137" i="9"/>
  <c r="AD141" i="9"/>
  <c r="AD9" i="9"/>
  <c r="AD5" i="9"/>
  <c r="AB142" i="9"/>
  <c r="AB141" i="9"/>
  <c r="AB148" i="9"/>
  <c r="AB147" i="9"/>
  <c r="AB146" i="9"/>
  <c r="AB149" i="9"/>
  <c r="E147" i="9"/>
  <c r="B149" i="9"/>
  <c r="C148" i="9"/>
  <c r="C147" i="9"/>
  <c r="C146" i="9"/>
  <c r="V144" i="9"/>
  <c r="AB5" i="9" l="1"/>
  <c r="D149" i="9"/>
  <c r="F149" i="9"/>
  <c r="H149" i="9"/>
  <c r="J149" i="9"/>
  <c r="L149" i="9"/>
  <c r="N149" i="9"/>
  <c r="P149" i="9"/>
  <c r="R149" i="9"/>
  <c r="T149" i="9"/>
  <c r="V149" i="9"/>
  <c r="X149" i="9"/>
  <c r="Z149" i="9"/>
  <c r="B144" i="9"/>
  <c r="AB6" i="9" l="1"/>
  <c r="AB7" i="9"/>
  <c r="AB9" i="9"/>
  <c r="AB10" i="9"/>
  <c r="AB11" i="9"/>
  <c r="AB13" i="9"/>
  <c r="AB14" i="9"/>
  <c r="AB15" i="9"/>
  <c r="AB17" i="9"/>
  <c r="AB18" i="9"/>
  <c r="AB19" i="9"/>
  <c r="AB21" i="9"/>
  <c r="AB22" i="9"/>
  <c r="AB23" i="9"/>
  <c r="AB25" i="9"/>
  <c r="AB26" i="9"/>
  <c r="AB27" i="9"/>
  <c r="AB29" i="9"/>
  <c r="AB30" i="9"/>
  <c r="AB31" i="9"/>
  <c r="AB33" i="9"/>
  <c r="AB34" i="9"/>
  <c r="AB35" i="9"/>
  <c r="AB37" i="9"/>
  <c r="AB38" i="9"/>
  <c r="AB39" i="9"/>
  <c r="AB41" i="9"/>
  <c r="AB42" i="9"/>
  <c r="AB43" i="9"/>
  <c r="AB45" i="9"/>
  <c r="AB46" i="9"/>
  <c r="AB47" i="9"/>
  <c r="AB49" i="9"/>
  <c r="AB50" i="9"/>
  <c r="AB51" i="9"/>
  <c r="AB53" i="9"/>
  <c r="AB54" i="9"/>
  <c r="AB55" i="9"/>
  <c r="AB57" i="9"/>
  <c r="AB58" i="9"/>
  <c r="AB59" i="9"/>
  <c r="AB61" i="9"/>
  <c r="AB62" i="9"/>
  <c r="AB63" i="9"/>
  <c r="AB65" i="9"/>
  <c r="AB66" i="9"/>
  <c r="AB67" i="9"/>
  <c r="AB69" i="9"/>
  <c r="AB70" i="9"/>
  <c r="AB71" i="9"/>
  <c r="AB73" i="9"/>
  <c r="AB74" i="9"/>
  <c r="AB75" i="9"/>
  <c r="AB77" i="9"/>
  <c r="AB78" i="9"/>
  <c r="AB79" i="9"/>
  <c r="AB81" i="9"/>
  <c r="AB82" i="9"/>
  <c r="AB83" i="9"/>
  <c r="AB85" i="9"/>
  <c r="AB86" i="9"/>
  <c r="AB87" i="9"/>
  <c r="AB89" i="9"/>
  <c r="AB90" i="9"/>
  <c r="AB91" i="9"/>
  <c r="AB93" i="9"/>
  <c r="AB94" i="9"/>
  <c r="AB95" i="9"/>
  <c r="AB97" i="9"/>
  <c r="AB98" i="9"/>
  <c r="AB99" i="9"/>
  <c r="AB101" i="9"/>
  <c r="AB102" i="9"/>
  <c r="AB103" i="9"/>
  <c r="AB105" i="9"/>
  <c r="AB106" i="9"/>
  <c r="AB107" i="9"/>
  <c r="AB109" i="9"/>
  <c r="AB110" i="9"/>
  <c r="AB111" i="9"/>
  <c r="AB113" i="9"/>
  <c r="AB115" i="9"/>
  <c r="AB117" i="9"/>
  <c r="AB118" i="9"/>
  <c r="AB119" i="9"/>
  <c r="AB121" i="9"/>
  <c r="AB123" i="9"/>
  <c r="AB125" i="9"/>
  <c r="AB126" i="9"/>
  <c r="AB127" i="9"/>
  <c r="AB129" i="9"/>
  <c r="AB130" i="9"/>
  <c r="AB131" i="9"/>
  <c r="AB133" i="9"/>
  <c r="AB134" i="9"/>
  <c r="AB135" i="9"/>
  <c r="AB137" i="9"/>
  <c r="AB138" i="9"/>
  <c r="AB139" i="9"/>
  <c r="AB143" i="9"/>
  <c r="AB145" i="9" l="1"/>
  <c r="D144" i="9"/>
  <c r="F144" i="9"/>
  <c r="H144" i="9"/>
  <c r="J144" i="9"/>
  <c r="L144" i="9"/>
  <c r="N144" i="9"/>
  <c r="P144" i="9"/>
  <c r="R144" i="9"/>
  <c r="T144" i="9"/>
  <c r="X144" i="9"/>
  <c r="Z144" i="9"/>
  <c r="Q148" i="9" l="1"/>
  <c r="Q147" i="9"/>
  <c r="Q146" i="9"/>
  <c r="W148" i="9"/>
  <c r="W147" i="9"/>
  <c r="W146" i="9"/>
  <c r="O148" i="9"/>
  <c r="O147" i="9"/>
  <c r="O146" i="9"/>
  <c r="G146" i="9"/>
  <c r="G147" i="9"/>
  <c r="G148" i="9"/>
  <c r="I148" i="9"/>
  <c r="I147" i="9"/>
  <c r="I146" i="9"/>
  <c r="U147" i="9"/>
  <c r="U148" i="9"/>
  <c r="U146" i="9"/>
  <c r="M147" i="9"/>
  <c r="M148" i="9"/>
  <c r="M146" i="9"/>
  <c r="E148" i="9"/>
  <c r="E146" i="9"/>
  <c r="Y148" i="9"/>
  <c r="Y147" i="9"/>
  <c r="Y146" i="9"/>
  <c r="AA146" i="9"/>
  <c r="AA147" i="9"/>
  <c r="AA148" i="9"/>
  <c r="S146" i="9"/>
  <c r="S147" i="9"/>
  <c r="S148" i="9"/>
  <c r="K147" i="9"/>
  <c r="K148" i="9"/>
</calcChain>
</file>

<file path=xl/sharedStrings.xml><?xml version="1.0" encoding="utf-8"?>
<sst xmlns="http://schemas.openxmlformats.org/spreadsheetml/2006/main" count="468" uniqueCount="331">
  <si>
    <t>FORMATO FPOA/B</t>
  </si>
  <si>
    <t>FINES</t>
  </si>
  <si>
    <t>MEDIOS</t>
  </si>
  <si>
    <t>FORMATO FPOA/A</t>
  </si>
  <si>
    <t>EFECTOS</t>
  </si>
  <si>
    <t>CAUSAS</t>
  </si>
  <si>
    <t>(Nombre del Programa)</t>
  </si>
  <si>
    <t>RESUMEN NARRATIVO</t>
  </si>
  <si>
    <t>INDICADORES</t>
  </si>
  <si>
    <t>MEDIOS DE VERIFICACIÓN</t>
  </si>
  <si>
    <t>SUPUESTOS</t>
  </si>
  <si>
    <t>FIN</t>
  </si>
  <si>
    <t>PROPÓSITO</t>
  </si>
  <si>
    <t>COMPONENTES*</t>
  </si>
  <si>
    <t>ACTIVIDADES</t>
  </si>
  <si>
    <r>
      <t xml:space="preserve">FORMATO FPOA/C .- </t>
    </r>
    <r>
      <rPr>
        <i/>
        <sz val="11"/>
        <color theme="1"/>
        <rFont val="Calibri"/>
        <family val="2"/>
        <scheme val="minor"/>
      </rPr>
      <t>Matriz de Indicadores de Resultados.   Nota: * Este programa contiene x componentes (productos).</t>
    </r>
  </si>
  <si>
    <t>PROCESO DE INTEGRACIÓN DE PROYECTO DE PRESUPUESTO 2019</t>
  </si>
  <si>
    <t>MATRIZ DE INDICADORES DE RESULTADOS</t>
  </si>
  <si>
    <t>ÁRBOL DE OBJETIVO</t>
  </si>
  <si>
    <t>ÁRBOL DE PROBLEMA</t>
  </si>
  <si>
    <t>PROCESO DE INTEGRACIÓN DEL PRESUPUESTO 2019</t>
  </si>
  <si>
    <t>Área</t>
  </si>
  <si>
    <t>Capacitación y difusión.</t>
  </si>
  <si>
    <t>4 visitadurías
Dirección de Quejas.</t>
  </si>
  <si>
    <t xml:space="preserve">Presidencia.
Secretaría Ejecutiva.
Consejo y Secretaría Técnica
</t>
  </si>
  <si>
    <t>Dirección Administrativa.
Todas las áreas.</t>
  </si>
  <si>
    <t>1. Programa de capacitación, promoción y difusión para la prevención de violaciones a derechos humanos.</t>
  </si>
  <si>
    <t>2. Programa de protección y defensa en materia de derechos humanos</t>
  </si>
  <si>
    <t>3. Programa de actualización legislativa en Materia de DH.</t>
  </si>
  <si>
    <t>4. Programa de Desarrollo Institucional.</t>
  </si>
  <si>
    <t>RECOSA
EXPEDIENTES</t>
  </si>
  <si>
    <t>PERIODICIDAD</t>
  </si>
  <si>
    <t>Trimestral</t>
  </si>
  <si>
    <t>3ra Visitaduría.</t>
  </si>
  <si>
    <t xml:space="preserve">RECOSA
</t>
  </si>
  <si>
    <t xml:space="preserve">1. Porcentaje de Integración de expedientes:
(Número de expedientes concluidos por visitaduría/Número de expedientes en trámite + número de expedientes recibidos por visitaduría)*100
2. Índice de actuaciones.
 (Número de actuaciones/Número de expedientes en trámite + número de expedientes recibidos por visitaduría)
</t>
  </si>
  <si>
    <t xml:space="preserve">
1. Porcentaje de personas usuarias orientadas.
(Número de personas usuarias orientadas por área/número de total personas atendidas.)*100</t>
  </si>
  <si>
    <t>1. Porcentaje de personas canalizadas.
(Número de personas canalizadas por área/número de total personas atendidas.)*100</t>
  </si>
  <si>
    <t xml:space="preserve">Educación y Capacitación
Equidad y No Discriminación.
Secretaría Ejecutiva.
Comunicación social.
</t>
  </si>
  <si>
    <t>Equidad y No Discriminación.</t>
  </si>
  <si>
    <t>Equidad y No Discriminación.
Educación y Capacitación.</t>
  </si>
  <si>
    <t>Anual</t>
  </si>
  <si>
    <t>Educación y Capacitación</t>
  </si>
  <si>
    <t>semestral</t>
  </si>
  <si>
    <t>Todas las áreas.</t>
  </si>
  <si>
    <t>Mensual</t>
  </si>
  <si>
    <t>Protección</t>
  </si>
  <si>
    <t>Condiciones laborales adecuadas del funcionariado público con énfasis en la seguridad pública municipal</t>
  </si>
  <si>
    <t>Adecuada aplicación de la ley vigente en materia de Derechos Humanos.</t>
  </si>
  <si>
    <t>El funcionariado público respeta el artículo 1ro Constitucional.</t>
  </si>
  <si>
    <t>Diagnóstico presentado.</t>
  </si>
  <si>
    <t>Eventos.
Listas de asistencia.</t>
  </si>
  <si>
    <t xml:space="preserve">(Número de contenidos multimedia/ número de contenidos multimedia meta) *100 </t>
  </si>
  <si>
    <t>Trimestral/Anual.</t>
  </si>
  <si>
    <t>Marco Normativo.</t>
  </si>
  <si>
    <t>Gobernabilidad</t>
  </si>
  <si>
    <t xml:space="preserve">Existe una adecuada prevención de violaciones a derechos humanos por parte de las autoridades </t>
  </si>
  <si>
    <t xml:space="preserve">Los servidores públicos cuentan con conocimiento e interés para la aplicación de la ley  en materia de prevención de violaciones a Derechos Humanos. </t>
  </si>
  <si>
    <t>El funcionariado público estatal y municipal se encuentra sensibilizado en materia de Derechos Humanos.</t>
  </si>
  <si>
    <t>Las instituciones cuentan con personal de perfiles adecuados para el desempeño de los cargos públicos.</t>
  </si>
  <si>
    <t xml:space="preserve">La ciudadanía cuenta con conocimiento sobre los servicios que ofrece la Comisión Estatal de Derechos Humanos. </t>
  </si>
  <si>
    <t>La prestación del servicio público es eficiente y efectiva.</t>
  </si>
  <si>
    <t xml:space="preserve">La ciudadanía usuaria del servicio público se encuentra satisfecha </t>
  </si>
  <si>
    <t>El funcionariado público estatal y municipal cuenta con conocimiento de las problemáticas sociales de la población.</t>
  </si>
  <si>
    <t>El funcionariado en rango directivo tiene suficiente compromiso en el desarrollo profesional del las y los servidores públicos del resto de la institución.</t>
  </si>
  <si>
    <t>Se otorga una eficiente reparación integral a las victimas de las violaciones de Derechos Humanos.</t>
  </si>
  <si>
    <t>La CEDH cuenta con lineamientos que marcan el procedimiento para el seguimiento de las recomendaciones.</t>
  </si>
  <si>
    <t>El funcionariado público realiza actuaciones y procedimientos fundamentados y motivados.</t>
  </si>
  <si>
    <t>Descentralización de los servicios que se brindan en materia de derechos humanos.</t>
  </si>
  <si>
    <t xml:space="preserve">Existe una inadecuada prevención de violaciones a derechos humanos por parte de las autoridades </t>
  </si>
  <si>
    <t xml:space="preserve">Los servidores públicos cuentan con desconocimiento y desinterés para la aplicación de la ley  en materia de prevención de violaciones a Derechos Humanos. </t>
  </si>
  <si>
    <t>El funcionariado público estatal y municipal no se encuentra sensibilizado en materia de Derechos Humanos.</t>
  </si>
  <si>
    <t xml:space="preserve">El funcionariado estatal y municipal no cuenta con vocación para desempeñarse en el servicio público </t>
  </si>
  <si>
    <t>Las instituciones cuentan con personal de perfiles inadecuados para el desempeño de los cargos públicos.</t>
  </si>
  <si>
    <t xml:space="preserve">La ciudadanía no cuenta con conocimiento sobre los servicios que ofrece la Comisión Estatal de Derechos Humanos. </t>
  </si>
  <si>
    <t xml:space="preserve">La población cuenta con insuficiente información y mecanismos de acceso a la informacion en materia de Derechos Humanos en idioma indígena, lenguaje braile y LSM.  </t>
  </si>
  <si>
    <t>La poblacion cuenta con insuficiente información en materia de Derechos Humanos.</t>
  </si>
  <si>
    <t>Impunidad</t>
  </si>
  <si>
    <t xml:space="preserve">Existen sistematicas de violaciones a Derechos Humanos </t>
  </si>
  <si>
    <t xml:space="preserve">La ciudadanía usuaria del servicio público se encuentra insatisfecha </t>
  </si>
  <si>
    <t>La prestación del servicio público es deficiente e insuficiente.</t>
  </si>
  <si>
    <t>Los grupos en condicion de vulnerabilidad no cuentan con conocimiento sobre sus Derechos Humanos</t>
  </si>
  <si>
    <t xml:space="preserve">Las recomendaciones que emite la CEDH en materia de capacitción no son cumplidas con eficiencia </t>
  </si>
  <si>
    <t>El funcionariado público estatal y municipal no tiene conocimiento de las problemáticas sociales de la población.</t>
  </si>
  <si>
    <t>Condiciones laborales inadecuadas del funcionariado público con énfasis en la seguridad pública municipal</t>
  </si>
  <si>
    <t>El funcionariado en rango directivo tiene poco compromiso en el desarrollo profesional del las y los servidores públicos del resto de la institución.</t>
  </si>
  <si>
    <t>El funcionariado público es insensible e indolente  durante la atención de grupos en situación de vulnerabilidad.</t>
  </si>
  <si>
    <t>Inadecuada aplicación de la ley vigente en materia de Derechos Humanos.</t>
  </si>
  <si>
    <t>El funcionariado público no aplica ni respeta el artículo 1ro Constitucional.</t>
  </si>
  <si>
    <t>Se otorga una deficiente reparación integral a las victimas de las violaciones de Derechos Humanos.</t>
  </si>
  <si>
    <t>Las personas usuarias de la CEDH realizan denuncias ciudadanas sin conocimeinto de los alcances de la institución.</t>
  </si>
  <si>
    <t>Ley de la CEDH se encuentra desarmonizada conforme a la normatividad nacional e internacional en materia de Derechos Humanos.</t>
  </si>
  <si>
    <t>Ley de la CEDH se encuentra armonizada conforme a la normatividad nacional e internacional en materia de Derechos Humanos.</t>
  </si>
  <si>
    <t>La CEDH es carente de lineamientos que marcan el procedimiento para el seguimiento de las recomendaciones.</t>
  </si>
  <si>
    <t>El funcionariado público realiza actuaciones y procedimientos sin fundamentación y motivación.</t>
  </si>
  <si>
    <t>La CEDH realiza una inadecuada planeación estrategica y operativa.</t>
  </si>
  <si>
    <t>Centralización de los servicios que se brindan en materia de derechos humanos.</t>
  </si>
  <si>
    <t>Deficiente cobertura de los servcios de la CEDH al inerior de Estado</t>
  </si>
  <si>
    <t>"Incumplimiento de las Obligaciones de Transparencia por parte del personal de la Comisión Estatal de Derechos Humanos "</t>
  </si>
  <si>
    <t>Calificación aprobatoria por los porcentajes de criterios señalados por la CEGAIP</t>
  </si>
  <si>
    <t>Cumplimiento de las Obligaciones de Transparencia por parte del personal de la Comisión Estatal de Derechos Humanos "</t>
  </si>
  <si>
    <t>Ciudadanía no cuenta con información necesaria de la dependencia..</t>
  </si>
  <si>
    <t>Mecanismo deficiente de acceso a la información.</t>
  </si>
  <si>
    <t>El organismo garante de transparencia modifica los formatos y criterios de llenado constantemente</t>
  </si>
  <si>
    <t>El organismo garante de transparencia mantiene los formatos y criterios de llenado constantemente</t>
  </si>
  <si>
    <t>(Total de expedientes revisados y actualizados/Total de expedientes)</t>
  </si>
  <si>
    <t>Dirección Administrativa.</t>
  </si>
  <si>
    <t>(Número de evaluaciones de desempeño diseñadas por puesto/Total de puestos vigentes en el tabulador)</t>
  </si>
  <si>
    <t>(Total de evaluaciones aplicadas/Número de personal de la plantilla laboral bajo de esquema de base y confianza)</t>
  </si>
  <si>
    <t>Semestral</t>
  </si>
  <si>
    <t>(Número de áreas informadas por puesto/Total de áreas operativas de la CEDH)</t>
  </si>
  <si>
    <t>RECOSA.
Lineamientos publicados del periódico oficial.</t>
  </si>
  <si>
    <t>Educación y Capacitación
Equidad y No Discriminación.
Secretaría Ejecutiva.</t>
  </si>
  <si>
    <t>(Número de acciones cumplidas/ número de acciones planeadas)*100</t>
  </si>
  <si>
    <t>CEDH</t>
  </si>
  <si>
    <t xml:space="preserve">Listas de asistencia.
Reuniones ordinarias.
Informes.
RECOSA.
Evaluaciones de actividades de capacitación
</t>
  </si>
  <si>
    <t>RECOSA
Encuesta de satisfacción a la persona usuaria del servicio.</t>
  </si>
  <si>
    <t>Dirección Administrativa.
Dirección de Equidad.</t>
  </si>
  <si>
    <t>Lactario.
Fotografías.
Facturas.</t>
  </si>
  <si>
    <t>Secretaria Ejecutiva.</t>
  </si>
  <si>
    <t>Secretaría Técnica.
Consejo de la CEDH.</t>
  </si>
  <si>
    <t>Instrumento de análisis.
Aplicación del instrumento por cada tratado internacional de grupos en situación de vulnerabilidad.</t>
  </si>
  <si>
    <t>Matrices elaboradas.
Estudio.</t>
  </si>
  <si>
    <t>Acuses iniciativas presentadas.</t>
  </si>
  <si>
    <t>Inexistencia de programas de prevención en las instituciones estatales y municipales</t>
  </si>
  <si>
    <t>Que no exista continuidad y cumplimiento de los acuerdos que se toman en las reuniones interinstitucionales</t>
  </si>
  <si>
    <t>1. Atención a las celdas preventivas.
(Número de celdas supervisadas/58)</t>
  </si>
  <si>
    <t>Factores externos que dificulten el traslado y el ingreso del personal a las celdas preventivas de todos los municipios</t>
  </si>
  <si>
    <t xml:space="preserve">RECOSA </t>
  </si>
  <si>
    <t xml:space="preserve">Complicaciones para localizar a las víctimas para el seguimiento de la investigación </t>
  </si>
  <si>
    <t>2.1. Recibir, integrar y resolver expedientes de queja.</t>
  </si>
  <si>
    <t>2.6. Iniciar y de lograrse una solución satisfactoria concluir expedientes de gestión</t>
  </si>
  <si>
    <t xml:space="preserve">Falta de compromiso de las autoridades para cumplir con la recomendación que fue aceptada </t>
  </si>
  <si>
    <t>Acciones de Inconstitucionalidad presentadas, Listado de publicaciones actualizadas</t>
  </si>
  <si>
    <t>Sanción en los porcentajes de criterios señalados por la CEGAIP</t>
  </si>
  <si>
    <t>4.1. Reportar mensualmente y trimestralmente las obligaciones generales y especificas señaladas en la ley transparencia y acceso a la información pública</t>
  </si>
  <si>
    <t xml:space="preserve">Plataforma Estatal de Transparencia y Plataforma Nacional de Transparencia </t>
  </si>
  <si>
    <t xml:space="preserve">4.2. Atender las solicitudes de información que se reciben y en su caso orientar al usuario las que no sean de la competencia de la CEDH  </t>
  </si>
  <si>
    <t>(Número de respuestas de la CEDH/ Número de solicitudes de información.)*100</t>
  </si>
  <si>
    <t>1. (Número de quejas de personas con discapacidad año 1/número de quejas de personas con discapacidad año 0)*100
2.  (Número de capacitaciones de la cdpcd con año 1/número de capacitaciones de la cdpcd  año 0)*100</t>
  </si>
  <si>
    <t xml:space="preserve">Listas de asistencia.
Reuniones ordinarias.
Informes.
RECOSA.
</t>
  </si>
  <si>
    <t>Los ayuntamientos no eligen al coordinador municipal de derechos humanos</t>
  </si>
  <si>
    <t>1. Documento de creación de la Red.
2. Número de instituciones educativas que firman y conforman la red.</t>
  </si>
  <si>
    <t>instalación de la Red.
Proyectos</t>
  </si>
  <si>
    <t>Secretaria Técnica y Consejo</t>
  </si>
  <si>
    <t>Número de sesiones celebradas en municipios el interior del estado</t>
  </si>
  <si>
    <t xml:space="preserve">Acta de sesión </t>
  </si>
  <si>
    <t>Secretaría Técnica</t>
  </si>
  <si>
    <t xml:space="preserve">Anual </t>
  </si>
  <si>
    <t>Segunda Visitaduría</t>
  </si>
  <si>
    <t>(Reuniones asistidas/ Reuniones obligatorias establecidas en la ley que crea los distintos comité interinstitucionales de DH.)*100</t>
  </si>
  <si>
    <t xml:space="preserve">La radiodifusora cambie la programación </t>
  </si>
  <si>
    <t>1.Lineamientos.creados.
2. Porcentaje de expedientes concluidos.(Número de expedientes concluidos/Número de expedientillos de seguimiento a recomendaciones abiertos o en trámite)*100</t>
  </si>
  <si>
    <t>Dirección Administrativa. Todas las áreas.</t>
  </si>
  <si>
    <t>2.4 Supervisar las celdas preventivas de los municipios.</t>
  </si>
  <si>
    <t>Iniciativas presentadas.
Publicaciones del POE.(lineamientos/normatividad interna).</t>
  </si>
  <si>
    <t xml:space="preserve">Evaluaciones e desempeño aplicadas e informes de ejercicio de gasto presentados </t>
  </si>
  <si>
    <t>1.1. Realizar actividades de difusión y promoción en materia de Derechos Humanos a través de contenido multimedia.</t>
  </si>
  <si>
    <t>Carencia de herramientas tecnológicas y personas que pueden elaborar los contenidos</t>
  </si>
  <si>
    <t>Desconocimiento y desinterés en la implementación del PEDH por parte de las instituciones</t>
  </si>
  <si>
    <t>Poca vinculación de instituciones educativas con las instituciones gubernamentales.</t>
  </si>
  <si>
    <t>Falta de coordinación interinstitucional de los eventos conmemorativos para que la ciudadanía pueda acudir a lo que sean de su interés</t>
  </si>
  <si>
    <t>Reporte de los acuerdos de las reuniones interinstitucionales y acciones de cumplimiento.</t>
  </si>
  <si>
    <t>No se cuenta con impresora braille e interprete de LSM.</t>
  </si>
  <si>
    <t xml:space="preserve">Rating de los programas a los que se acude. Número de programas a los que se asiste/ Número de programas meta </t>
  </si>
  <si>
    <t xml:space="preserve">Grabaciones de los programas </t>
  </si>
  <si>
    <t>La naturaleza de las problemáticas de los usuarios y su pretensión sobrepasa las competencias de la CEDH</t>
  </si>
  <si>
    <t>Número de expedientes concluidos/número de expedientes en trámite + número de expedientes recibidos</t>
  </si>
  <si>
    <t>2.3. Orientar en materia jurídica a las personas usuarias de la CEDH</t>
  </si>
  <si>
    <t>Los usuarios no se encuentran interesados en recibir la orientación cuando se les explica la competencia y los alcances de la CEDH</t>
  </si>
  <si>
    <t xml:space="preserve">Los usuarios buscan representación legal de particulares y no desean ser canalizados a instituciones públicas que atienen las problemáticas que ellos tienen  </t>
  </si>
  <si>
    <t>1. Porcentaje de gestiones.
(Número de gestiones iniciadas y concluidas por área/número de total personas atendidas.)*100</t>
  </si>
  <si>
    <t>No disposición de las autoridades para la solución de los conflictos que se gestionan</t>
  </si>
  <si>
    <t xml:space="preserve">Falta de publicidad de ultimas reformas de la legislación por parte del Periódico Oficial del Estado </t>
  </si>
  <si>
    <t>1. Monitoreo de reformas legislativas (número de visitas al POE y su página electrónica para monitoreo). 2. Número de acciones de inconstitucionalidad presentadas/Número de reformas publicadas en el POE.</t>
  </si>
  <si>
    <t>Cumplimiento por área / Calificación mínima otorgada por el órgano garante</t>
  </si>
  <si>
    <t xml:space="preserve">Modificación de normatividad y lineamientos que rigen la transparencia </t>
  </si>
  <si>
    <t>Página electrónica de la CEGAIP</t>
  </si>
  <si>
    <t xml:space="preserve">Mantenimiento a la plataforma INFOMEX que impida dar contestación en tiempo y forma </t>
  </si>
  <si>
    <t>Las instituciones educativas no expiden la documentación de validez de estudios oportunamente</t>
  </si>
  <si>
    <t>Resistencia del personal para someterse a la evaluación del desempeño</t>
  </si>
  <si>
    <t>Desinterés del personal para conocer el presupuesto asignado a cada área</t>
  </si>
  <si>
    <t>Espacio designado que cumpla con las características que marca la norma.</t>
  </si>
  <si>
    <t xml:space="preserve">La agenda personal de los consejeros no empate en fechas para viajar al interior del Estado </t>
  </si>
  <si>
    <t>Proteger, defender, observar, promover, estudiar, difundir y educar en y para los Derechos Humanos de toda persona que se encuentre en territorio del Estado.</t>
  </si>
  <si>
    <t xml:space="preserve">Mensual y trimestral </t>
  </si>
  <si>
    <t>2.5 Canalizar a los usuarios ante la autoridad competente para la mejor solución de su problemática.</t>
  </si>
  <si>
    <t>Diagnóstico</t>
  </si>
  <si>
    <t xml:space="preserve">1, 2, 3 y 4 visitadurías
</t>
  </si>
  <si>
    <t xml:space="preserve">2.2 Realizar una investigación especializada para integrar expedientes de violaciones graves a Derechos Humanos (tortura y detenciones arbitrarias) </t>
  </si>
  <si>
    <t>Primera Visitaduría</t>
  </si>
  <si>
    <t>2 y 4 visitadurías
Dirección de Quejas.</t>
  </si>
  <si>
    <t>2, 3 y 4 visitadurías
Dirección de Quejas.</t>
  </si>
  <si>
    <t>2, 3, y 4 visitadurías. 
Dirección de Quejas.</t>
  </si>
  <si>
    <t xml:space="preserve">3.2 Monitoreo de las reformas legislativas para inicio de acciones de inconstitucionalidad en los casos en que se contrapongan a los tratados internacionales </t>
  </si>
  <si>
    <t>4.3 Revisión y actualización de expedientes del personal del servicio profesional de Derechos Humanos</t>
  </si>
  <si>
    <t>4.4 Estudio y diseño de evaluaciones de desempeño semestrales por puesto</t>
  </si>
  <si>
    <t>4.5 Programación y aplicación de evaluaciones de desempeño</t>
  </si>
  <si>
    <t>4.6 Presentación al personal directivo del informe mensual de aplicación de presupuesto por área</t>
  </si>
  <si>
    <t>4.8 Instalar elevador para garantizar la accesibilidad de las personas con discapacidad</t>
  </si>
  <si>
    <t xml:space="preserve">Dirección administrativa </t>
  </si>
  <si>
    <t>Elevador</t>
  </si>
  <si>
    <t>3.1.Estudio y en su caso propuesta de armonización a la legislación estatal en materia de derechos humanos.</t>
  </si>
  <si>
    <t>3.3. Elaboración de iniciativa de reforma a la ley y reglamento de la CEDH.</t>
  </si>
  <si>
    <t xml:space="preserve">4.9 Celebrar 1 sesión de Consejo en zona media, altiplano, huasteca norte y huasteca sur.  </t>
  </si>
  <si>
    <t>número de iniciativas aprobadas/número de iniciativas presentadas</t>
  </si>
  <si>
    <t>Estadística de personas alcanzadas con la difusión de los contenidos multimedia: número de interacciones con el contenido multimedia, comunidad que interactua entre los fans de las páginas en que se cuelga el contenido, total de menciones de la CEDH en los distintos canales, viralización de contenido a través de hashtags o tendencias.</t>
  </si>
  <si>
    <t>Número de coordinadores electos miembros de la red. Número de capacitaciones realizadas/ Número de capacitaciones programadas</t>
  </si>
  <si>
    <t>Instalación de la Red. Acciones para la colaboración y seguimiento.
Capacitación a los coordinadores municipales de Derechos Humanos.</t>
  </si>
  <si>
    <t xml:space="preserve"> Informes trimestrales </t>
  </si>
  <si>
    <t>Número de líneas de accion implementadas/Número de líneas de accion contempladas en el Pograma Estatal de Derechos Humanos</t>
  </si>
  <si>
    <t>Número de eventos de difusión en alusión a días conmemorativos realizados/número de eventos programados. Número de eventos de capacitación en alusión a días conmemorativos realizados/número de eventos programados.</t>
  </si>
  <si>
    <t xml:space="preserve">número de personas egresadas/número de personas inscritas. </t>
  </si>
  <si>
    <t xml:space="preserve">Constancia de egreso. </t>
  </si>
  <si>
    <t>Deserción de la especialidad por causas externas</t>
  </si>
  <si>
    <t>4.7. Acondicionamiento de espacio para lactario.</t>
  </si>
  <si>
    <t xml:space="preserve">Secretaría Ejecutiva </t>
  </si>
  <si>
    <t>Expedientes actualizados</t>
  </si>
  <si>
    <t xml:space="preserve">Evaluaciones de desempeño elaboradas </t>
  </si>
  <si>
    <t xml:space="preserve">Evaluaciones aplicadas </t>
  </si>
  <si>
    <t>Reuniones efectuadas</t>
  </si>
  <si>
    <t>Desarrollo institucional</t>
  </si>
  <si>
    <t xml:space="preserve">Existe una disminución de las prácticas sistemáticas de violaciones a Derechos Humanos </t>
  </si>
  <si>
    <t>Las personas usuarias de la CEDH realizan denuncias ciudadanas con conocimiento de los alcances de la institución.</t>
  </si>
  <si>
    <t>Los grupos en condición de vulnerabilidad cuentan con conocimiento sobre sus Derechos Humanos</t>
  </si>
  <si>
    <t xml:space="preserve">Las recomendaciones que emite la CEDH en materia de capacitación son cumplidas con eficiencia </t>
  </si>
  <si>
    <t>Eficiente cobertura de los servicios de la CEDH al interior de Estado</t>
  </si>
  <si>
    <t xml:space="preserve">El funcionariado estatal y municipal tiene una adecuada vocación para desempeñarse en el servicio público </t>
  </si>
  <si>
    <t xml:space="preserve">Los coordinadores municipales de derechos humanos son elegidos por el cabildo de cada ayuntamiento y carecen de capacitación y articulación entre ellos mismos y con la CEDH para el cumplimiento de sus funciones. </t>
  </si>
  <si>
    <t xml:space="preserve">El Programa Estatal de Derechos Humanos contempla enlaces de cada institucion para su implementacion, sin embargo aún no se definen sus responsabilidades y los tiempos en que se desarrollaran las actividades. </t>
  </si>
  <si>
    <t xml:space="preserve">Los defensores de derechos humanos ciudadanos carecen de mecanismos que fomenten y reconozcan sus actividades. </t>
  </si>
  <si>
    <t xml:space="preserve">Las personas privadas de su libertad en las celdas preventivas de los municipios viven en condiciones que vulneran sus derechos humanos. </t>
  </si>
  <si>
    <t xml:space="preserve">Las usuarias y usuarios del servicio público estatal y municipal sufren discriminación durante la atención. </t>
  </si>
  <si>
    <t xml:space="preserve">La ciudadanía carece de información de los servicios y trámites que ofrecen las instituciones.  </t>
  </si>
  <si>
    <t xml:space="preserve">Investigación policial sin tomar en consideracipon la presuncion de inocencia y el trato digno mediante actos de tortura. </t>
  </si>
  <si>
    <t>La normatividad estatal y municipal es carente de armonización en materia de Derechos Humanos.</t>
  </si>
  <si>
    <t>3.4. Creación de lineamientos de seguimiento a recomendaciones que impulsen el cumplimiento de las recomendaciones.</t>
  </si>
  <si>
    <t xml:space="preserve"> Inexistencia de reformas legislativas que promuevan la modificacion de la normatividad para armonizarla conforme a los tratados internacionales en materia de Derechos Humanos. </t>
  </si>
  <si>
    <t xml:space="preserve">Algunas de las recientes reformas al marco juridico estatal y municipal son violatorias de Derechos Humanos.   </t>
  </si>
  <si>
    <t xml:space="preserve">El reglamento de la CEDH contiene articulos que se encuentra desactualizados conforme a otras legislaciones y a la operatividad del organismo. </t>
  </si>
  <si>
    <t xml:space="preserve">Las leyes contemplan comités interinstitucionales de atencion a grupos en situación de vulnerabilidad, sin embargo las actividades no contribuyen a la transversalización de los Derechos Humanos.  </t>
  </si>
  <si>
    <t>Inaplicacion del reglamento de servicio profesional en derechos humanos</t>
  </si>
  <si>
    <t xml:space="preserve">Carencia de certeza sobre la competencia laboral de los servidores públicos que brindan servicios en la CEDH </t>
  </si>
  <si>
    <t xml:space="preserve">Los expedientes del personal que labora en la CEDH se encuentran desactualizados  </t>
  </si>
  <si>
    <t>Carencia de certeza sobre si el personal que labora en la CEDH cuenta con el perfil contemplado en los lineamientos del servicio profesional en Derechos Humanos</t>
  </si>
  <si>
    <t>Inexistencia de un mecanismo que permita valorar el desempeño del personal en el cumplimiento de sus funciones para detectar las necesidades de capacitación y adoptar medidas correctivas u otorgar estímulos</t>
  </si>
  <si>
    <t>Las evaluaciones que contempla el servicio profesional en derechos humanos no han sido elaboradas ni aplicadas</t>
  </si>
  <si>
    <t>Las mujeres que trabajan en la CEDH y se encuentran en periodo de lactancia no cuentan con un espacio exclusivo que les permita alimentar a sus hijos.</t>
  </si>
  <si>
    <t>La poblacion cuenta con suficiente información en materia de Derechos Humanos.</t>
  </si>
  <si>
    <t xml:space="preserve">La población cuenta con suficiente información y mecanismos de acceso a la informacion en materia de Derechos Humanos en idioma indígena, lenguaje braile y LSM.  </t>
  </si>
  <si>
    <t>El funcionariado público ofrece sensibilidad y empatia durante la atención de grupos en situación de vulnerabilidad.</t>
  </si>
  <si>
    <t xml:space="preserve">Se brinda trato digno en la atención a usuarias y usuarios del servicio público estatal y municipal. </t>
  </si>
  <si>
    <t xml:space="preserve">Investigación policial tomando en consideracipon la presuncion de inocencia y el trato digno de las personas. </t>
  </si>
  <si>
    <t>La normatividad estatal y municipal se encuentra armonizada en materia de Derechos Humanos.</t>
  </si>
  <si>
    <t>Mecanismo eficiente de acceso a la información.</t>
  </si>
  <si>
    <t>Ciudadanía cuenta con información necesaria de la dependencia.</t>
  </si>
  <si>
    <t>La CEDH realiza una adecuada planeación estrategica y operativa.</t>
  </si>
  <si>
    <t>La normatividad establece la obligaciones del área generadora de la información de difundir el presupuesto asignado a cada área o porgrama.</t>
  </si>
  <si>
    <t>La normatividad no establece la obligaciones del área generadora de la información de difundir el presupuesto asignado a cada área o porgrama.</t>
  </si>
  <si>
    <t>Las instalaciones de la CEDH no son accesibles para personas con discapacidad.</t>
  </si>
  <si>
    <t xml:space="preserve">Contribuir a que las personas sean respetadas en sus Derechos Humanos por parte de funcionariado público en el Estado de San Luis Potosí.(acciones u omisiones)
</t>
  </si>
  <si>
    <t xml:space="preserve">Las leyes contemplan comités interinstitucionales de atencion a grupos en situación de vulnerabilidad y las actividades contribuyen a la transversalización de los Derechos Humanos.  </t>
  </si>
  <si>
    <t xml:space="preserve">El Programa Estatal de Derechos Humanos contempla enlaces de cada institucion para su implementacion y se encuentran definidas sus responsabilidades y los tiempos en que se desarrollaran las actividades. </t>
  </si>
  <si>
    <t xml:space="preserve">Los coordinadores municipales de derechos humanos son elegidos por el cabildo de cada ayuntamiento y cuentan con capacitación y articulación entre ellos mismos y con la CEDH para el cumplimiento de sus funciones. </t>
  </si>
  <si>
    <t xml:space="preserve">Los defensores de derechos humanos ciudadanos cuentan con mecanismos que fomentan y reconocen sus actividades. </t>
  </si>
  <si>
    <t xml:space="preserve">Las personas privadas de su libertad en las celdas preventivas de los municipios viven en condiciones que se respetan sus derechos humanos. </t>
  </si>
  <si>
    <t xml:space="preserve">La ciudadanía cuenta con información de los servicios y trámites que ofrecen las instituciones.  </t>
  </si>
  <si>
    <t xml:space="preserve"> Existencia de reformas legislativas que promuevan la modificacion de la normatividad para armonizarla conforme a los tratados internacionales en materia de Derechos Humanos. </t>
  </si>
  <si>
    <t xml:space="preserve">Las recientes reformas al marco juridico estatal y municipal son respetuosas de los Derechos Humanos.   </t>
  </si>
  <si>
    <t xml:space="preserve">El reglamento de la CEDH contiene articulos que se encuentra actualizados conforme a otras legislaciones y a la operatividad del organismo. </t>
  </si>
  <si>
    <t>Las instalaciones de la CEDH son accesibles para personas con discapacidad</t>
  </si>
  <si>
    <t>Las mujeres que trabajan en la CEDH y se encuentran en periodo de lactancia cuentan con un espacio exclusivo que les permita alimentar a sus hijos.</t>
  </si>
  <si>
    <t xml:space="preserve">Se cuenta con certeza sobre la competencia laboral de los servidores públicos que brindan servicios en la CEDH </t>
  </si>
  <si>
    <t>Aplicacion del reglamento de servicio profesional en derechos humanos</t>
  </si>
  <si>
    <t>Se cuenta con certeza sobre si el personal que labora en la CEDH cuenta con el perfil contemplado en los lineamientos del servicio profesional en Derechos Humanos</t>
  </si>
  <si>
    <t>Existe un mecanismo que permita valorar el desempeño del personal en el cumplimiento de sus funciones para detectar las necesidades de capacitación y adoptar medidas correctivas u otorgar estímulos</t>
  </si>
  <si>
    <t xml:space="preserve">Los expedientes del personal que labora en la CEDH se encuentran actualizados  </t>
  </si>
  <si>
    <t>Las evaluaciones que contempla el servicio profesional en derechos humanos son elaboradas y aplicadas.</t>
  </si>
  <si>
    <t>Director de Educación y Capacitación, Directora de Equidad y no Discriminación y Secretario Ejecutivo</t>
  </si>
  <si>
    <t xml:space="preserve">Timestral </t>
  </si>
  <si>
    <t>2.7. Seguimiento y evaluación del cumplimiento del programa de protección y defensa en materia de derechos humanos.</t>
  </si>
  <si>
    <t>3.5 Seguimiento y evaluación del cumplimiento del programa de actualización legislativa en materia de derechos humanos.</t>
  </si>
  <si>
    <t>4.10 Seguimiento y evaluación del cumplimiento del programa de desarrollo institucional.</t>
  </si>
  <si>
    <t xml:space="preserve">Dirección de Eduación y Capacitación </t>
  </si>
  <si>
    <t xml:space="preserve">Dirección de Equidad y No Discriminación </t>
  </si>
  <si>
    <t>Secretaría Ejecutiva</t>
  </si>
  <si>
    <t>Dirección de Quejas</t>
  </si>
  <si>
    <t xml:space="preserve">1 Visitaduría </t>
  </si>
  <si>
    <t>2 Visitatudía</t>
  </si>
  <si>
    <t>3 Visitaduría</t>
  </si>
  <si>
    <t>4 Visitaduría</t>
  </si>
  <si>
    <t>Direccion Administrativa</t>
  </si>
  <si>
    <t>Contraloría</t>
  </si>
  <si>
    <t>Presidencia</t>
  </si>
  <si>
    <t xml:space="preserve">Educación y Capacitación y Equidad y No Discriminación </t>
  </si>
  <si>
    <t>Consejo</t>
  </si>
  <si>
    <t xml:space="preserve">Total </t>
  </si>
  <si>
    <t>Total de actividades</t>
  </si>
  <si>
    <t xml:space="preserve">Numero de personas inscritas para obtener el Premio Estatal de Derechos Humanos                       Número de municipios que implementan el Premio Municipal de Derechos Humanos </t>
  </si>
  <si>
    <t xml:space="preserve">1. Listado de personas inscritas 2. Listado de premios municipales de derechos humanos entregados </t>
  </si>
  <si>
    <t xml:space="preserve">Desinterés de la población en inscribirse al certamen     Falta de designación de coordinadores municipales de derechos humanos por parte de los ayuntamientos </t>
  </si>
  <si>
    <t>1.2. Realizar actividades de capacitación dirigidas al funcionariado público y a población en general, aplicar evaluaciones y organizar los eventos a partir de la emisión de una convocatoria regional.</t>
  </si>
  <si>
    <t>Número de capacitaciones realizadas/ Número de capacitaciones programadas Número de personas aprobadas por evaluación/ Número total de participantes.*100</t>
  </si>
  <si>
    <t>Agenda mensual de capacitaciones            Exámenes aplicados.</t>
  </si>
  <si>
    <t>Factores externos que dificulten la impartición de capacitaciones (asistencia de personal, permanencia durante el curso)                   Las instituciones u organizaciones civiles no planean con anticipación las capacitaciones que solicitaran a la CEDH</t>
  </si>
  <si>
    <t>1.3. Conformar la Red municipal de coordinadores de derechos humanos para su capacitación, colaboración y seguimiento de sus funciones</t>
  </si>
  <si>
    <t xml:space="preserve">1.4. Seguimiento a las actividades de los enlaces contemplados en el Programa Estatal de Derechos Humanos </t>
  </si>
  <si>
    <t>1.5. Crear un mecanismo que impulse el cumplimiento de las recomendaciones en materia de capacitación a través de la participación activa de instituciones educativas y las asociaciones civiles.</t>
  </si>
  <si>
    <t>1.6. Elaborar un diagnostico sobre los programas de prevención de violaciones a derechos humanos que implementan las autoridades estatales y municipales (feminicidios, tortura, trata de personas)</t>
  </si>
  <si>
    <t>1.7. Realizar eventos de difusión y capacitación en alusión a los Días conmemorativos de grupos en situación de vulnerabilidad.</t>
  </si>
  <si>
    <t>1.8  Realizar vínculos institucionales que contribuyan a la transversalización de los Derechos Humanos en la política pública.</t>
  </si>
  <si>
    <t>1.9. Organizar la Especialidad en Derechos Humanos.</t>
  </si>
  <si>
    <t>1.10. Impulsar las actividades del Mecanismo Independiente de Monitoreo Estatal de la Convención de los Derechos de las Personas con Discapacidad</t>
  </si>
  <si>
    <t xml:space="preserve">1.11 Organizar las actividades relativas al Premio Estatal de Derechos Humanos 2019 e impulsar en colaboración con los Coordinadores Municipales de Derechos Humanos un reconocimiento municipal  </t>
  </si>
  <si>
    <t xml:space="preserve">1.12 Participar en el programa de radio que se traduce a Náhuatl llamado "Conoce tus derechos y hazlos valer" </t>
  </si>
  <si>
    <t>1.13 Seguimiento y evaluación del cumplimiento del programa de capacitación, promoción y difusión para la prevención de violaciones a derechos humanos.</t>
  </si>
  <si>
    <t>Secretaría Técnica.
Consejo de la CEDH. Presidencia</t>
  </si>
  <si>
    <t>Presidencia. Todas las áreas</t>
  </si>
  <si>
    <t>Num de peronas</t>
  </si>
  <si>
    <t xml:space="preserve">1.4. Seguimiento a las actividades de los enlaces contemplados en el Programa Estatal de Derechos Humanos. </t>
  </si>
  <si>
    <t xml:space="preserve">Amarillos </t>
  </si>
  <si>
    <t>Fijos</t>
  </si>
  <si>
    <t>Final 1.1</t>
  </si>
  <si>
    <t>1000 Nómina</t>
  </si>
  <si>
    <t>200 Materiales y suministros</t>
  </si>
  <si>
    <t>300 Servicios generales</t>
  </si>
  <si>
    <t>Sin IVA</t>
  </si>
  <si>
    <t xml:space="preserve">Estadistica: ((Número de calificaciones aprobatorias de las encuestas de satisfaccion de las áreas de defensa/Total de las encuestas aplicadas) + (Número de calificaciones aprobatorias de las encuestas de satisfaccion de las áreas de difusión y capacitación) + (Número de expedientes concluidos/Total de expedientes en trámite) + (Número de calificaciones aprobatorias de las evaluaciones de satisfaccion de las capacitaciones/Total de evaluaciones aplicadas) /4 ) * 100 </t>
  </si>
  <si>
    <t>Índice de satisfacción de usuarios/as que son beneficierios/as de los servicios que otorga la CEDH</t>
  </si>
  <si>
    <t>Posición que ocupa San Luis Potosí en el promedio nacional de hechos violatorios que tramitan los visitadores de la CNDH y de las OPDH´S (registrados en expededientes calificados)</t>
  </si>
  <si>
    <t xml:space="preserve">Dinámica de la posición. Fuente INEGI-CNDH Federal y Estatal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</si>
</sst>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21" x14ac:knownFonts="1">
    <font>
      <sz val="11"/>
      <color theme="1"/>
      <name val="Calibri"/>
      <family val="2"/>
      <scheme val="minor"/>
    </font>
    <font>
      <b/>
      <sz val="11"/>
      <color theme="1"/>
      <name val="Calibri"/>
      <family val="2"/>
      <scheme val="minor"/>
    </font>
    <font>
      <b/>
      <sz val="16"/>
      <name val="Calibri"/>
      <family val="2"/>
      <scheme val="minor"/>
    </font>
    <font>
      <b/>
      <sz val="16"/>
      <color theme="0"/>
      <name val="Calibri"/>
      <family val="2"/>
      <scheme val="minor"/>
    </font>
    <font>
      <b/>
      <sz val="72"/>
      <color theme="1"/>
      <name val="Calibri"/>
      <family val="2"/>
      <scheme val="minor"/>
    </font>
    <font>
      <b/>
      <sz val="10"/>
      <color theme="1"/>
      <name val="Calibri"/>
      <family val="2"/>
      <scheme val="minor"/>
    </font>
    <font>
      <i/>
      <sz val="11"/>
      <color theme="1"/>
      <name val="Calibri"/>
      <family val="2"/>
      <scheme val="minor"/>
    </font>
    <font>
      <sz val="10"/>
      <color indexed="8"/>
      <name val="MS Sans Serif"/>
      <family val="2"/>
    </font>
    <font>
      <b/>
      <sz val="14"/>
      <color theme="1"/>
      <name val="Calibri"/>
      <family val="2"/>
      <scheme val="minor"/>
    </font>
    <font>
      <sz val="12"/>
      <name val="Arial"/>
      <family val="2"/>
    </font>
    <font>
      <sz val="12"/>
      <color theme="1"/>
      <name val="Arial"/>
      <family val="2"/>
    </font>
    <font>
      <sz val="10"/>
      <color theme="1"/>
      <name val="Calibri"/>
      <family val="2"/>
      <scheme val="minor"/>
    </font>
    <font>
      <sz val="9"/>
      <color theme="1"/>
      <name val="Calibri"/>
      <family val="2"/>
      <scheme val="minor"/>
    </font>
    <font>
      <sz val="8"/>
      <color theme="1"/>
      <name val="Calibri"/>
      <family val="2"/>
      <scheme val="minor"/>
    </font>
    <font>
      <sz val="10"/>
      <color rgb="FFFF0000"/>
      <name val="Calibri"/>
      <family val="2"/>
      <scheme val="minor"/>
    </font>
    <font>
      <sz val="10"/>
      <name val="Calibri"/>
      <family val="2"/>
      <scheme val="minor"/>
    </font>
    <font>
      <sz val="8"/>
      <name val="Calibri"/>
      <family val="2"/>
      <scheme val="minor"/>
    </font>
    <font>
      <sz val="9"/>
      <name val="Calibri"/>
      <family val="2"/>
      <scheme val="minor"/>
    </font>
    <font>
      <sz val="11"/>
      <name val="Calibri"/>
      <family val="2"/>
      <scheme val="minor"/>
    </font>
    <font>
      <sz val="10"/>
      <name val="Arial"/>
      <family val="2"/>
    </font>
    <font>
      <sz val="12"/>
      <color theme="1"/>
      <name val="Calibri"/>
      <family val="2"/>
      <scheme val="minor"/>
    </font>
  </fonts>
  <fills count="9">
    <fill>
      <patternFill patternType="none"/>
    </fill>
    <fill>
      <patternFill patternType="gray125"/>
    </fill>
    <fill>
      <patternFill patternType="solid">
        <fgColor theme="0" tint="-0.249977111117893"/>
        <bgColor indexed="64"/>
      </patternFill>
    </fill>
    <fill>
      <patternFill patternType="solid">
        <fgColor theme="0"/>
        <bgColor indexed="64"/>
      </patternFill>
    </fill>
    <fill>
      <patternFill patternType="solid">
        <fgColor theme="4" tint="0.39997558519241921"/>
        <bgColor indexed="64"/>
      </patternFill>
    </fill>
    <fill>
      <patternFill patternType="solid">
        <fgColor rgb="FFFFFF00"/>
        <bgColor indexed="64"/>
      </patternFill>
    </fill>
    <fill>
      <patternFill patternType="solid">
        <fgColor rgb="FFFFCCFF"/>
        <bgColor indexed="64"/>
      </patternFill>
    </fill>
    <fill>
      <patternFill patternType="solid">
        <fgColor theme="8" tint="0.59999389629810485"/>
        <bgColor indexed="64"/>
      </patternFill>
    </fill>
    <fill>
      <patternFill patternType="solid">
        <fgColor rgb="FF92D050"/>
        <bgColor indexed="64"/>
      </patternFill>
    </fill>
  </fills>
  <borders count="26">
    <border>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thin">
        <color indexed="64"/>
      </left>
      <right style="thin">
        <color indexed="64"/>
      </right>
      <top/>
      <bottom/>
      <diagonal/>
    </border>
    <border>
      <left style="thin">
        <color indexed="64"/>
      </left>
      <right/>
      <top/>
      <bottom/>
      <diagonal/>
    </border>
    <border>
      <left style="thin">
        <color indexed="64"/>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style="thin">
        <color indexed="64"/>
      </right>
      <top/>
      <bottom style="thin">
        <color indexed="64"/>
      </bottom>
      <diagonal/>
    </border>
    <border>
      <left/>
      <right/>
      <top/>
      <bottom style="thin">
        <color indexed="64"/>
      </bottom>
      <diagonal/>
    </border>
    <border>
      <left/>
      <right/>
      <top style="thin">
        <color indexed="64"/>
      </top>
      <bottom/>
      <diagonal/>
    </border>
    <border>
      <left style="medium">
        <color indexed="64"/>
      </left>
      <right/>
      <top/>
      <bottom/>
      <diagonal/>
    </border>
    <border>
      <left/>
      <right style="medium">
        <color indexed="64"/>
      </right>
      <top/>
      <bottom/>
      <diagonal/>
    </border>
    <border>
      <left style="hair">
        <color auto="1"/>
      </left>
      <right style="hair">
        <color auto="1"/>
      </right>
      <top style="hair">
        <color auto="1"/>
      </top>
      <bottom style="hair">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7" fillId="0" borderId="0"/>
    <xf numFmtId="0" fontId="19" fillId="0" borderId="0"/>
  </cellStyleXfs>
  <cellXfs count="365">
    <xf numFmtId="0" fontId="0" fillId="0" borderId="0" xfId="0"/>
    <xf numFmtId="0" fontId="3" fillId="3" borderId="0" xfId="0" applyFont="1" applyFill="1" applyAlignment="1"/>
    <xf numFmtId="0" fontId="0" fillId="5" borderId="4" xfId="0" applyFill="1" applyBorder="1"/>
    <xf numFmtId="0" fontId="0" fillId="4" borderId="4" xfId="0" applyFill="1" applyBorder="1"/>
    <xf numFmtId="0" fontId="0" fillId="6" borderId="4" xfId="0" applyFill="1" applyBorder="1"/>
    <xf numFmtId="0" fontId="0" fillId="0" borderId="0" xfId="0" applyBorder="1" applyAlignment="1">
      <alignment vertical="center"/>
    </xf>
    <xf numFmtId="0" fontId="0" fillId="8" borderId="4" xfId="0" applyFill="1" applyBorder="1"/>
    <xf numFmtId="0" fontId="0" fillId="3" borderId="0" xfId="0" applyFill="1" applyAlignment="1">
      <alignment horizontal="center" vertical="center"/>
    </xf>
    <xf numFmtId="0" fontId="0" fillId="0" borderId="0" xfId="0" applyAlignment="1">
      <alignment vertical="center" wrapText="1"/>
    </xf>
    <xf numFmtId="0" fontId="0" fillId="0" borderId="0" xfId="0" applyAlignment="1">
      <alignment vertical="top"/>
    </xf>
    <xf numFmtId="0" fontId="5" fillId="0" borderId="5" xfId="0" applyFont="1" applyFill="1" applyBorder="1" applyAlignment="1">
      <alignment horizontal="center" vertical="top" wrapText="1"/>
    </xf>
    <xf numFmtId="0" fontId="1" fillId="2" borderId="6" xfId="0" applyFont="1" applyFill="1" applyBorder="1" applyAlignment="1">
      <alignment horizontal="center" vertical="top" wrapText="1"/>
    </xf>
    <xf numFmtId="0" fontId="1" fillId="2" borderId="7" xfId="0" applyFont="1" applyFill="1" applyBorder="1" applyAlignment="1">
      <alignment horizontal="center" vertical="top" wrapText="1"/>
    </xf>
    <xf numFmtId="0" fontId="1" fillId="2" borderId="8" xfId="0" applyFont="1" applyFill="1" applyBorder="1" applyAlignment="1">
      <alignment horizontal="center" vertical="top" wrapText="1"/>
    </xf>
    <xf numFmtId="0" fontId="9" fillId="0" borderId="4" xfId="0" applyFont="1" applyFill="1" applyBorder="1" applyAlignment="1">
      <alignment horizontal="left" vertical="top" wrapText="1"/>
    </xf>
    <xf numFmtId="0" fontId="9" fillId="0" borderId="4" xfId="0" applyFont="1" applyBorder="1" applyAlignment="1">
      <alignment horizontal="left" vertical="top" wrapText="1"/>
    </xf>
    <xf numFmtId="0" fontId="9" fillId="0" borderId="9" xfId="0" applyFont="1" applyBorder="1" applyAlignment="1">
      <alignment horizontal="left" vertical="top" wrapText="1"/>
    </xf>
    <xf numFmtId="0" fontId="9" fillId="0" borderId="13" xfId="0" applyFont="1" applyFill="1" applyBorder="1" applyAlignment="1">
      <alignment horizontal="left" vertical="top" wrapText="1"/>
    </xf>
    <xf numFmtId="0" fontId="9" fillId="3" borderId="4" xfId="0" applyFont="1" applyFill="1" applyBorder="1" applyAlignment="1">
      <alignment horizontal="left" vertical="top" wrapText="1"/>
    </xf>
    <xf numFmtId="0" fontId="9" fillId="3" borderId="13" xfId="0" applyFont="1" applyFill="1" applyBorder="1" applyAlignment="1">
      <alignment horizontal="left" vertical="top" wrapText="1"/>
    </xf>
    <xf numFmtId="0" fontId="9" fillId="3" borderId="0" xfId="0" applyFont="1" applyFill="1" applyBorder="1" applyAlignment="1">
      <alignment horizontal="left" vertical="top" wrapText="1"/>
    </xf>
    <xf numFmtId="0" fontId="9" fillId="3" borderId="9" xfId="0" applyFont="1" applyFill="1" applyBorder="1" applyAlignment="1">
      <alignment horizontal="left" vertical="top" wrapText="1"/>
    </xf>
    <xf numFmtId="0" fontId="10" fillId="0" borderId="4" xfId="0" applyFont="1" applyBorder="1" applyAlignment="1">
      <alignment vertical="top" wrapText="1"/>
    </xf>
    <xf numFmtId="0" fontId="9" fillId="0" borderId="11" xfId="0" applyFont="1" applyBorder="1" applyAlignment="1">
      <alignment horizontal="left" vertical="top" wrapText="1"/>
    </xf>
    <xf numFmtId="0" fontId="9" fillId="0" borderId="12" xfId="0" applyFont="1" applyBorder="1" applyAlignment="1">
      <alignment horizontal="left" vertical="top" wrapText="1"/>
    </xf>
    <xf numFmtId="0" fontId="0" fillId="0" borderId="0" xfId="0" applyAlignment="1">
      <alignment wrapText="1"/>
    </xf>
    <xf numFmtId="0" fontId="0" fillId="3" borderId="0" xfId="0" applyFill="1" applyAlignment="1">
      <alignment horizontal="center" wrapText="1"/>
    </xf>
    <xf numFmtId="0" fontId="0" fillId="0" borderId="0" xfId="0" applyAlignment="1">
      <alignment vertical="center"/>
    </xf>
    <xf numFmtId="0" fontId="0" fillId="0" borderId="0" xfId="0" applyAlignment="1">
      <alignment vertical="center" wrapText="1"/>
    </xf>
    <xf numFmtId="0" fontId="0" fillId="5" borderId="4" xfId="0" applyFill="1" applyBorder="1" applyAlignment="1">
      <alignment vertical="center"/>
    </xf>
    <xf numFmtId="0" fontId="0" fillId="4" borderId="4" xfId="0" applyFill="1" applyBorder="1" applyAlignment="1">
      <alignment vertical="center"/>
    </xf>
    <xf numFmtId="0" fontId="0" fillId="8" borderId="4" xfId="0" applyFill="1" applyBorder="1" applyAlignment="1">
      <alignment vertical="center"/>
    </xf>
    <xf numFmtId="0" fontId="0" fillId="6" borderId="4" xfId="0" applyFill="1" applyBorder="1" applyAlignment="1">
      <alignment vertical="center"/>
    </xf>
    <xf numFmtId="0" fontId="0" fillId="0" borderId="0" xfId="0" applyFill="1" applyAlignment="1">
      <alignment vertical="center"/>
    </xf>
    <xf numFmtId="0" fontId="0" fillId="0" borderId="0" xfId="0" applyFill="1" applyAlignment="1">
      <alignment horizontal="center" vertical="center" wrapText="1"/>
    </xf>
    <xf numFmtId="0" fontId="0" fillId="0" borderId="0" xfId="0" applyFill="1" applyAlignment="1">
      <alignment vertical="center" wrapText="1"/>
    </xf>
    <xf numFmtId="0" fontId="3" fillId="0" borderId="0" xfId="0" applyFont="1" applyFill="1" applyAlignment="1">
      <alignment vertical="center"/>
    </xf>
    <xf numFmtId="0" fontId="0" fillId="0" borderId="0" xfId="0" applyFill="1" applyBorder="1" applyAlignment="1">
      <alignment horizontal="center" vertical="center" wrapText="1"/>
    </xf>
    <xf numFmtId="0" fontId="0" fillId="0" borderId="0" xfId="0" applyFill="1" applyAlignment="1">
      <alignment horizontal="center" vertical="center"/>
    </xf>
    <xf numFmtId="0" fontId="0" fillId="0" borderId="0" xfId="0" applyFill="1"/>
    <xf numFmtId="0" fontId="0" fillId="0" borderId="0" xfId="0" applyFill="1" applyAlignment="1">
      <alignment wrapText="1"/>
    </xf>
    <xf numFmtId="0" fontId="0" fillId="0" borderId="13" xfId="0" applyFill="1" applyBorder="1" applyAlignment="1">
      <alignment vertical="center" wrapText="1"/>
    </xf>
    <xf numFmtId="0" fontId="0" fillId="0" borderId="0" xfId="0" applyFill="1" applyBorder="1" applyAlignment="1">
      <alignment wrapText="1"/>
    </xf>
    <xf numFmtId="0" fontId="0" fillId="0" borderId="0" xfId="0" applyBorder="1"/>
    <xf numFmtId="0" fontId="0" fillId="3" borderId="0" xfId="0" applyFill="1" applyBorder="1" applyAlignment="1">
      <alignment wrapText="1"/>
    </xf>
    <xf numFmtId="0" fontId="0" fillId="0" borderId="0" xfId="0" applyFill="1" applyBorder="1"/>
    <xf numFmtId="0" fontId="12" fillId="0" borderId="0" xfId="0" applyFont="1" applyAlignment="1">
      <alignment wrapText="1"/>
    </xf>
    <xf numFmtId="0" fontId="13" fillId="0" borderId="0" xfId="0" applyFont="1" applyFill="1" applyBorder="1" applyAlignment="1">
      <alignment horizontal="center" wrapText="1"/>
    </xf>
    <xf numFmtId="0" fontId="0" fillId="0" borderId="0" xfId="0" applyFont="1" applyFill="1" applyBorder="1" applyAlignment="1">
      <alignment horizontal="center" vertical="center" wrapText="1"/>
    </xf>
    <xf numFmtId="0" fontId="0" fillId="0" borderId="0" xfId="0" applyFill="1" applyBorder="1" applyAlignment="1">
      <alignment horizontal="center" wrapText="1"/>
    </xf>
    <xf numFmtId="0" fontId="0" fillId="0" borderId="0" xfId="0" applyFill="1" applyAlignment="1">
      <alignment horizontal="center" wrapText="1"/>
    </xf>
    <xf numFmtId="0" fontId="0" fillId="0" borderId="0" xfId="0" applyFill="1" applyBorder="1" applyAlignment="1">
      <alignment vertical="top" wrapText="1"/>
    </xf>
    <xf numFmtId="0" fontId="0" fillId="0" borderId="0" xfId="0" applyFill="1" applyAlignment="1">
      <alignment horizontal="center"/>
    </xf>
    <xf numFmtId="0" fontId="11" fillId="0" borderId="0" xfId="0" applyFont="1" applyFill="1" applyBorder="1" applyAlignment="1">
      <alignment vertical="center" wrapText="1"/>
    </xf>
    <xf numFmtId="0" fontId="14" fillId="0" borderId="0" xfId="0" applyFont="1" applyFill="1" applyBorder="1" applyAlignment="1">
      <alignment vertical="center" wrapText="1"/>
    </xf>
    <xf numFmtId="0" fontId="1" fillId="2" borderId="21" xfId="0" applyFont="1" applyFill="1" applyBorder="1" applyAlignment="1">
      <alignment horizontal="center" vertical="top" wrapText="1"/>
    </xf>
    <xf numFmtId="0" fontId="9" fillId="0" borderId="0" xfId="0" applyFont="1" applyFill="1" applyBorder="1" applyAlignment="1">
      <alignment horizontal="left" vertical="top" wrapText="1"/>
    </xf>
    <xf numFmtId="0" fontId="9" fillId="0" borderId="22" xfId="0" applyFont="1" applyBorder="1" applyAlignment="1">
      <alignment horizontal="left" vertical="top" wrapText="1"/>
    </xf>
    <xf numFmtId="0" fontId="9" fillId="0" borderId="4" xfId="0" applyFont="1" applyBorder="1" applyAlignment="1">
      <alignment horizontal="left" vertical="top"/>
    </xf>
    <xf numFmtId="0" fontId="9" fillId="3" borderId="4" xfId="0" applyFont="1" applyFill="1" applyBorder="1" applyAlignment="1">
      <alignment horizontal="left" vertical="top"/>
    </xf>
    <xf numFmtId="0" fontId="9" fillId="0" borderId="4" xfId="0" applyFont="1" applyFill="1" applyBorder="1" applyAlignment="1">
      <alignment horizontal="left" vertical="top"/>
    </xf>
    <xf numFmtId="0" fontId="10" fillId="0" borderId="4" xfId="0" applyFont="1" applyBorder="1" applyAlignment="1">
      <alignment vertical="top"/>
    </xf>
    <xf numFmtId="0" fontId="9" fillId="0" borderId="12" xfId="0" applyFont="1" applyFill="1" applyBorder="1" applyAlignment="1">
      <alignment horizontal="left" vertical="top"/>
    </xf>
    <xf numFmtId="44" fontId="0" fillId="0" borderId="23" xfId="0" applyNumberFormat="1" applyBorder="1"/>
    <xf numFmtId="44" fontId="0" fillId="0" borderId="0" xfId="0" applyNumberFormat="1"/>
    <xf numFmtId="44" fontId="0" fillId="0" borderId="0" xfId="0" applyNumberFormat="1" applyBorder="1"/>
    <xf numFmtId="164" fontId="0" fillId="0" borderId="0" xfId="0" applyNumberFormat="1"/>
    <xf numFmtId="0" fontId="1" fillId="0" borderId="0" xfId="0" applyFont="1"/>
    <xf numFmtId="44" fontId="1" fillId="0" borderId="0" xfId="0" applyNumberFormat="1" applyFont="1"/>
    <xf numFmtId="44" fontId="0" fillId="0" borderId="0" xfId="0" applyNumberFormat="1" applyFill="1" applyBorder="1"/>
    <xf numFmtId="3" fontId="0" fillId="0" borderId="0" xfId="0" applyNumberFormat="1"/>
    <xf numFmtId="3" fontId="1" fillId="0" borderId="0" xfId="0" applyNumberFormat="1" applyFont="1"/>
    <xf numFmtId="0" fontId="0" fillId="5" borderId="0" xfId="0" applyFill="1"/>
    <xf numFmtId="0" fontId="0" fillId="3" borderId="0" xfId="0" applyFill="1"/>
    <xf numFmtId="0" fontId="1" fillId="0" borderId="4" xfId="0" applyFont="1" applyBorder="1"/>
    <xf numFmtId="3" fontId="20" fillId="3" borderId="4" xfId="2" applyNumberFormat="1" applyFont="1" applyFill="1" applyBorder="1" applyAlignment="1" applyProtection="1">
      <alignment horizontal="left" vertical="top" wrapText="1"/>
      <protection locked="0"/>
    </xf>
    <xf numFmtId="0" fontId="20" fillId="3" borderId="4" xfId="2" applyFont="1" applyFill="1" applyBorder="1" applyAlignment="1" applyProtection="1">
      <alignment horizontal="left" vertical="top" wrapText="1"/>
      <protection locked="0"/>
    </xf>
    <xf numFmtId="0" fontId="20" fillId="3" borderId="4" xfId="2" applyFont="1" applyFill="1" applyBorder="1" applyAlignment="1" applyProtection="1">
      <alignment horizontal="center" vertical="center" wrapText="1"/>
      <protection locked="0"/>
    </xf>
    <xf numFmtId="0" fontId="0" fillId="8" borderId="14" xfId="0" applyFill="1" applyBorder="1" applyAlignment="1">
      <alignment horizontal="center" vertical="center" wrapText="1"/>
    </xf>
    <xf numFmtId="0" fontId="0" fillId="8" borderId="15" xfId="0" applyFill="1" applyBorder="1" applyAlignment="1">
      <alignment horizontal="center" vertical="center" wrapText="1"/>
    </xf>
    <xf numFmtId="0" fontId="0" fillId="8" borderId="13" xfId="0" applyFill="1" applyBorder="1" applyAlignment="1">
      <alignment horizontal="center" vertical="center" wrapText="1"/>
    </xf>
    <xf numFmtId="0" fontId="0" fillId="8" borderId="16" xfId="0" applyFill="1" applyBorder="1" applyAlignment="1">
      <alignment horizontal="center" vertical="center" wrapText="1"/>
    </xf>
    <xf numFmtId="0" fontId="0" fillId="8" borderId="17" xfId="0" applyFill="1" applyBorder="1" applyAlignment="1">
      <alignment horizontal="center" vertical="center" wrapText="1"/>
    </xf>
    <xf numFmtId="0" fontId="0" fillId="8" borderId="18" xfId="0" applyFill="1" applyBorder="1" applyAlignment="1">
      <alignment horizontal="center" vertical="center" wrapText="1"/>
    </xf>
    <xf numFmtId="0" fontId="0" fillId="6" borderId="14" xfId="0" applyFill="1" applyBorder="1" applyAlignment="1">
      <alignment horizontal="center" wrapText="1"/>
    </xf>
    <xf numFmtId="0" fontId="0" fillId="6" borderId="15" xfId="0" applyFill="1" applyBorder="1" applyAlignment="1">
      <alignment horizontal="center" wrapText="1"/>
    </xf>
    <xf numFmtId="0" fontId="0" fillId="6" borderId="13" xfId="0" applyFill="1" applyBorder="1" applyAlignment="1">
      <alignment horizontal="center" wrapText="1"/>
    </xf>
    <xf numFmtId="0" fontId="0" fillId="6" borderId="16" xfId="0" applyFill="1" applyBorder="1" applyAlignment="1">
      <alignment horizontal="center" wrapText="1"/>
    </xf>
    <xf numFmtId="0" fontId="0" fillId="6" borderId="17" xfId="0" applyFill="1" applyBorder="1" applyAlignment="1">
      <alignment horizontal="center" wrapText="1"/>
    </xf>
    <xf numFmtId="0" fontId="0" fillId="6" borderId="18" xfId="0" applyFill="1" applyBorder="1" applyAlignment="1">
      <alignment horizontal="center" wrapText="1"/>
    </xf>
    <xf numFmtId="0" fontId="0" fillId="6" borderId="14" xfId="0" applyFill="1" applyBorder="1" applyAlignment="1">
      <alignment horizontal="center" vertical="top" wrapText="1"/>
    </xf>
    <xf numFmtId="0" fontId="0" fillId="6" borderId="15" xfId="0" applyFill="1" applyBorder="1" applyAlignment="1">
      <alignment horizontal="center" vertical="top" wrapText="1"/>
    </xf>
    <xf numFmtId="0" fontId="0" fillId="6" borderId="13" xfId="0" applyFill="1" applyBorder="1" applyAlignment="1">
      <alignment horizontal="center" vertical="top" wrapText="1"/>
    </xf>
    <xf numFmtId="0" fontId="0" fillId="6" borderId="16" xfId="0" applyFill="1" applyBorder="1" applyAlignment="1">
      <alignment horizontal="center" vertical="top" wrapText="1"/>
    </xf>
    <xf numFmtId="0" fontId="0" fillId="6" borderId="17" xfId="0" applyFill="1" applyBorder="1" applyAlignment="1">
      <alignment horizontal="center" vertical="top" wrapText="1"/>
    </xf>
    <xf numFmtId="0" fontId="0" fillId="6" borderId="18" xfId="0" applyFill="1" applyBorder="1" applyAlignment="1">
      <alignment horizontal="center" vertical="top" wrapText="1"/>
    </xf>
    <xf numFmtId="0" fontId="0" fillId="6" borderId="14" xfId="0" applyFill="1" applyBorder="1" applyAlignment="1">
      <alignment horizontal="center" vertical="center" wrapText="1"/>
    </xf>
    <xf numFmtId="0" fontId="0" fillId="6" borderId="20" xfId="0" applyFill="1" applyBorder="1" applyAlignment="1">
      <alignment horizontal="center" vertical="center" wrapText="1"/>
    </xf>
    <xf numFmtId="0" fontId="0" fillId="6" borderId="15" xfId="0" applyFill="1" applyBorder="1" applyAlignment="1">
      <alignment horizontal="center" vertical="center" wrapText="1"/>
    </xf>
    <xf numFmtId="0" fontId="0" fillId="6" borderId="13" xfId="0" applyFill="1" applyBorder="1" applyAlignment="1">
      <alignment horizontal="center" vertical="center" wrapText="1"/>
    </xf>
    <xf numFmtId="0" fontId="0" fillId="6" borderId="0" xfId="0" applyFill="1" applyBorder="1" applyAlignment="1">
      <alignment horizontal="center" vertical="center" wrapText="1"/>
    </xf>
    <xf numFmtId="0" fontId="0" fillId="6" borderId="16" xfId="0" applyFill="1" applyBorder="1" applyAlignment="1">
      <alignment horizontal="center" vertical="center" wrapText="1"/>
    </xf>
    <xf numFmtId="0" fontId="0" fillId="6" borderId="17" xfId="0" applyFill="1" applyBorder="1" applyAlignment="1">
      <alignment horizontal="center" vertical="center" wrapText="1"/>
    </xf>
    <xf numFmtId="0" fontId="0" fillId="6" borderId="19" xfId="0" applyFill="1" applyBorder="1" applyAlignment="1">
      <alignment horizontal="center" vertical="center" wrapText="1"/>
    </xf>
    <xf numFmtId="0" fontId="0" fillId="6" borderId="18" xfId="0" applyFill="1" applyBorder="1" applyAlignment="1">
      <alignment horizontal="center" vertical="center" wrapText="1"/>
    </xf>
    <xf numFmtId="0" fontId="0" fillId="6" borderId="20" xfId="0" applyFill="1" applyBorder="1" applyAlignment="1">
      <alignment horizontal="center" wrapText="1"/>
    </xf>
    <xf numFmtId="0" fontId="0" fillId="6" borderId="0" xfId="0" applyFill="1" applyBorder="1" applyAlignment="1">
      <alignment horizontal="center" wrapText="1"/>
    </xf>
    <xf numFmtId="0" fontId="0" fillId="6" borderId="19" xfId="0" applyFill="1" applyBorder="1" applyAlignment="1">
      <alignment horizontal="center" wrapText="1"/>
    </xf>
    <xf numFmtId="0" fontId="12" fillId="6" borderId="14" xfId="0" applyFont="1" applyFill="1" applyBorder="1" applyAlignment="1">
      <alignment horizontal="center" vertical="top" wrapText="1"/>
    </xf>
    <xf numFmtId="0" fontId="12" fillId="6" borderId="20" xfId="0" applyFont="1" applyFill="1" applyBorder="1" applyAlignment="1">
      <alignment horizontal="center" vertical="top" wrapText="1"/>
    </xf>
    <xf numFmtId="0" fontId="12" fillId="6" borderId="15" xfId="0" applyFont="1" applyFill="1" applyBorder="1" applyAlignment="1">
      <alignment horizontal="center" vertical="top" wrapText="1"/>
    </xf>
    <xf numFmtId="0" fontId="12" fillId="6" borderId="13" xfId="0" applyFont="1" applyFill="1" applyBorder="1" applyAlignment="1">
      <alignment horizontal="center" vertical="top" wrapText="1"/>
    </xf>
    <xf numFmtId="0" fontId="12" fillId="6" borderId="0" xfId="0" applyFont="1" applyFill="1" applyBorder="1" applyAlignment="1">
      <alignment horizontal="center" vertical="top" wrapText="1"/>
    </xf>
    <xf numFmtId="0" fontId="12" fillId="6" borderId="16" xfId="0" applyFont="1" applyFill="1" applyBorder="1" applyAlignment="1">
      <alignment horizontal="center" vertical="top" wrapText="1"/>
    </xf>
    <xf numFmtId="0" fontId="12" fillId="6" borderId="17" xfId="0" applyFont="1" applyFill="1" applyBorder="1" applyAlignment="1">
      <alignment horizontal="center" vertical="top" wrapText="1"/>
    </xf>
    <xf numFmtId="0" fontId="12" fillId="6" borderId="19" xfId="0" applyFont="1" applyFill="1" applyBorder="1" applyAlignment="1">
      <alignment horizontal="center" vertical="top" wrapText="1"/>
    </xf>
    <xf numFmtId="0" fontId="12" fillId="6" borderId="18" xfId="0" applyFont="1" applyFill="1" applyBorder="1" applyAlignment="1">
      <alignment horizontal="center" vertical="top" wrapText="1"/>
    </xf>
    <xf numFmtId="0" fontId="13" fillId="6" borderId="14" xfId="0" applyFont="1" applyFill="1" applyBorder="1" applyAlignment="1">
      <alignment horizontal="center" wrapText="1"/>
    </xf>
    <xf numFmtId="0" fontId="13" fillId="6" borderId="15" xfId="0" applyFont="1" applyFill="1" applyBorder="1" applyAlignment="1">
      <alignment horizontal="center" wrapText="1"/>
    </xf>
    <xf numFmtId="0" fontId="13" fillId="6" borderId="13" xfId="0" applyFont="1" applyFill="1" applyBorder="1" applyAlignment="1">
      <alignment horizontal="center" wrapText="1"/>
    </xf>
    <xf numFmtId="0" fontId="13" fillId="6" borderId="16" xfId="0" applyFont="1" applyFill="1" applyBorder="1" applyAlignment="1">
      <alignment horizontal="center" wrapText="1"/>
    </xf>
    <xf numFmtId="0" fontId="13" fillId="6" borderId="17" xfId="0" applyFont="1" applyFill="1" applyBorder="1" applyAlignment="1">
      <alignment horizontal="center" wrapText="1"/>
    </xf>
    <xf numFmtId="0" fontId="13" fillId="6" borderId="18" xfId="0" applyFont="1" applyFill="1" applyBorder="1" applyAlignment="1">
      <alignment horizontal="center" wrapText="1"/>
    </xf>
    <xf numFmtId="0" fontId="12" fillId="6" borderId="14" xfId="0" applyFont="1" applyFill="1" applyBorder="1" applyAlignment="1">
      <alignment horizontal="center" vertical="center" wrapText="1"/>
    </xf>
    <xf numFmtId="0" fontId="12" fillId="6" borderId="20" xfId="0" applyFont="1" applyFill="1" applyBorder="1" applyAlignment="1">
      <alignment horizontal="center" vertical="center" wrapText="1"/>
    </xf>
    <xf numFmtId="0" fontId="12" fillId="6" borderId="15" xfId="0" applyFont="1" applyFill="1" applyBorder="1" applyAlignment="1">
      <alignment horizontal="center" vertical="center" wrapText="1"/>
    </xf>
    <xf numFmtId="0" fontId="12" fillId="6" borderId="13" xfId="0" applyFont="1" applyFill="1" applyBorder="1" applyAlignment="1">
      <alignment horizontal="center" vertical="center" wrapText="1"/>
    </xf>
    <xf numFmtId="0" fontId="12" fillId="6" borderId="0" xfId="0" applyFont="1" applyFill="1" applyBorder="1" applyAlignment="1">
      <alignment horizontal="center" vertical="center" wrapText="1"/>
    </xf>
    <xf numFmtId="0" fontId="12" fillId="6" borderId="16" xfId="0" applyFont="1" applyFill="1" applyBorder="1" applyAlignment="1">
      <alignment horizontal="center" vertical="center" wrapText="1"/>
    </xf>
    <xf numFmtId="0" fontId="12" fillId="6" borderId="17" xfId="0" applyFont="1" applyFill="1" applyBorder="1" applyAlignment="1">
      <alignment horizontal="center" vertical="center" wrapText="1"/>
    </xf>
    <xf numFmtId="0" fontId="12" fillId="6" borderId="19" xfId="0" applyFont="1" applyFill="1" applyBorder="1" applyAlignment="1">
      <alignment horizontal="center" vertical="center" wrapText="1"/>
    </xf>
    <xf numFmtId="0" fontId="12" fillId="6" borderId="18" xfId="0" applyFont="1" applyFill="1" applyBorder="1" applyAlignment="1">
      <alignment horizontal="center" vertical="center" wrapText="1"/>
    </xf>
    <xf numFmtId="0" fontId="12" fillId="6" borderId="14" xfId="0" applyFont="1" applyFill="1" applyBorder="1" applyAlignment="1">
      <alignment horizontal="center" wrapText="1"/>
    </xf>
    <xf numFmtId="0" fontId="12" fillId="6" borderId="15" xfId="0" applyFont="1" applyFill="1" applyBorder="1" applyAlignment="1">
      <alignment horizontal="center" wrapText="1"/>
    </xf>
    <xf numFmtId="0" fontId="12" fillId="6" borderId="13" xfId="0" applyFont="1" applyFill="1" applyBorder="1" applyAlignment="1">
      <alignment horizontal="center" wrapText="1"/>
    </xf>
    <xf numFmtId="0" fontId="12" fillId="6" borderId="16" xfId="0" applyFont="1" applyFill="1" applyBorder="1" applyAlignment="1">
      <alignment horizontal="center" wrapText="1"/>
    </xf>
    <xf numFmtId="0" fontId="12" fillId="6" borderId="17" xfId="0" applyFont="1" applyFill="1" applyBorder="1" applyAlignment="1">
      <alignment horizontal="center" wrapText="1"/>
    </xf>
    <xf numFmtId="0" fontId="12" fillId="6" borderId="18" xfId="0" applyFont="1" applyFill="1" applyBorder="1" applyAlignment="1">
      <alignment horizontal="center" wrapText="1"/>
    </xf>
    <xf numFmtId="0" fontId="0" fillId="8" borderId="14" xfId="0" applyFill="1" applyBorder="1" applyAlignment="1">
      <alignment horizontal="center" wrapText="1"/>
    </xf>
    <xf numFmtId="0" fontId="0" fillId="8" borderId="15" xfId="0" applyFill="1" applyBorder="1" applyAlignment="1">
      <alignment horizontal="center" wrapText="1"/>
    </xf>
    <xf numFmtId="0" fontId="0" fillId="8" borderId="13" xfId="0" applyFill="1" applyBorder="1" applyAlignment="1">
      <alignment horizontal="center" wrapText="1"/>
    </xf>
    <xf numFmtId="0" fontId="0" fillId="8" borderId="16" xfId="0" applyFill="1" applyBorder="1" applyAlignment="1">
      <alignment horizontal="center" wrapText="1"/>
    </xf>
    <xf numFmtId="0" fontId="0" fillId="8" borderId="17" xfId="0" applyFill="1" applyBorder="1" applyAlignment="1">
      <alignment horizontal="center" wrapText="1"/>
    </xf>
    <xf numFmtId="0" fontId="0" fillId="8" borderId="18" xfId="0" applyFill="1" applyBorder="1" applyAlignment="1">
      <alignment horizontal="center" wrapText="1"/>
    </xf>
    <xf numFmtId="0" fontId="0" fillId="7" borderId="14" xfId="0" applyFill="1" applyBorder="1" applyAlignment="1">
      <alignment horizontal="center" wrapText="1"/>
    </xf>
    <xf numFmtId="0" fontId="0" fillId="7" borderId="15" xfId="0" applyFill="1" applyBorder="1" applyAlignment="1">
      <alignment horizontal="center" wrapText="1"/>
    </xf>
    <xf numFmtId="0" fontId="0" fillId="7" borderId="13" xfId="0" applyFill="1" applyBorder="1" applyAlignment="1">
      <alignment horizontal="center" wrapText="1"/>
    </xf>
    <xf numFmtId="0" fontId="0" fillId="7" borderId="16" xfId="0" applyFill="1" applyBorder="1" applyAlignment="1">
      <alignment horizontal="center" wrapText="1"/>
    </xf>
    <xf numFmtId="0" fontId="0" fillId="7" borderId="17" xfId="0" applyFill="1" applyBorder="1" applyAlignment="1">
      <alignment horizontal="center" wrapText="1"/>
    </xf>
    <xf numFmtId="0" fontId="0" fillId="7" borderId="18" xfId="0" applyFill="1" applyBorder="1" applyAlignment="1">
      <alignment horizontal="center" wrapText="1"/>
    </xf>
    <xf numFmtId="0" fontId="8" fillId="0" borderId="0" xfId="0" applyFont="1" applyAlignment="1">
      <alignment horizontal="center" vertical="center"/>
    </xf>
    <xf numFmtId="0" fontId="8" fillId="0" borderId="0" xfId="0" applyFont="1" applyAlignment="1">
      <alignment horizontal="center"/>
    </xf>
    <xf numFmtId="0" fontId="2" fillId="0" borderId="0" xfId="0" applyFont="1" applyFill="1" applyAlignment="1">
      <alignment horizontal="center"/>
    </xf>
    <xf numFmtId="0" fontId="1" fillId="0" borderId="0" xfId="0" applyFont="1" applyAlignment="1">
      <alignment horizontal="center"/>
    </xf>
    <xf numFmtId="0" fontId="4" fillId="0" borderId="0" xfId="0" applyFont="1" applyAlignment="1">
      <alignment horizontal="center" vertical="center" textRotation="90"/>
    </xf>
    <xf numFmtId="0" fontId="0" fillId="5" borderId="14" xfId="0" applyFont="1" applyFill="1" applyBorder="1" applyAlignment="1">
      <alignment horizontal="center" wrapText="1"/>
    </xf>
    <xf numFmtId="0" fontId="0" fillId="5" borderId="15" xfId="0" applyFont="1" applyFill="1" applyBorder="1" applyAlignment="1">
      <alignment horizontal="center" wrapText="1"/>
    </xf>
    <xf numFmtId="0" fontId="0" fillId="5" borderId="13" xfId="0" applyFont="1" applyFill="1" applyBorder="1" applyAlignment="1">
      <alignment horizontal="center" wrapText="1"/>
    </xf>
    <xf numFmtId="0" fontId="0" fillId="5" borderId="16" xfId="0" applyFont="1" applyFill="1" applyBorder="1" applyAlignment="1">
      <alignment horizontal="center" wrapText="1"/>
    </xf>
    <xf numFmtId="0" fontId="0" fillId="5" borderId="17" xfId="0" applyFont="1" applyFill="1" applyBorder="1" applyAlignment="1">
      <alignment horizontal="center" wrapText="1"/>
    </xf>
    <xf numFmtId="0" fontId="0" fillId="5" borderId="18" xfId="0" applyFont="1" applyFill="1" applyBorder="1" applyAlignment="1">
      <alignment horizontal="center" wrapText="1"/>
    </xf>
    <xf numFmtId="0" fontId="0" fillId="5" borderId="14" xfId="0" applyFill="1" applyBorder="1" applyAlignment="1">
      <alignment horizontal="center" vertical="center" wrapText="1"/>
    </xf>
    <xf numFmtId="0" fontId="0" fillId="5" borderId="15" xfId="0" applyFill="1" applyBorder="1" applyAlignment="1">
      <alignment horizontal="center" vertical="center" wrapText="1"/>
    </xf>
    <xf numFmtId="0" fontId="0" fillId="5" borderId="13" xfId="0" applyFill="1" applyBorder="1" applyAlignment="1">
      <alignment horizontal="center" vertical="center" wrapText="1"/>
    </xf>
    <xf numFmtId="0" fontId="0" fillId="5" borderId="16" xfId="0" applyFill="1" applyBorder="1" applyAlignment="1">
      <alignment horizontal="center" vertical="center" wrapText="1"/>
    </xf>
    <xf numFmtId="0" fontId="0" fillId="5" borderId="17" xfId="0" applyFill="1" applyBorder="1" applyAlignment="1">
      <alignment horizontal="center" vertical="center" wrapText="1"/>
    </xf>
    <xf numFmtId="0" fontId="0" fillId="5" borderId="18" xfId="0" applyFill="1" applyBorder="1" applyAlignment="1">
      <alignment horizontal="center" vertical="center" wrapText="1"/>
    </xf>
    <xf numFmtId="0" fontId="0" fillId="7" borderId="14" xfId="0" applyFill="1" applyBorder="1" applyAlignment="1">
      <alignment horizontal="center" vertical="center" wrapText="1"/>
    </xf>
    <xf numFmtId="0" fontId="0" fillId="7" borderId="15" xfId="0" applyFill="1" applyBorder="1" applyAlignment="1">
      <alignment horizontal="center" vertical="center" wrapText="1"/>
    </xf>
    <xf numFmtId="0" fontId="0" fillId="7" borderId="13" xfId="0" applyFill="1" applyBorder="1" applyAlignment="1">
      <alignment horizontal="center" vertical="center" wrapText="1"/>
    </xf>
    <xf numFmtId="0" fontId="0" fillId="7" borderId="16" xfId="0" applyFill="1" applyBorder="1" applyAlignment="1">
      <alignment horizontal="center" vertical="center" wrapText="1"/>
    </xf>
    <xf numFmtId="0" fontId="0" fillId="7" borderId="17" xfId="0" applyFill="1" applyBorder="1" applyAlignment="1">
      <alignment horizontal="center" vertical="center" wrapText="1"/>
    </xf>
    <xf numFmtId="0" fontId="0" fillId="7" borderId="18" xfId="0" applyFill="1" applyBorder="1" applyAlignment="1">
      <alignment horizontal="center" vertical="center" wrapText="1"/>
    </xf>
    <xf numFmtId="0" fontId="11" fillId="7" borderId="14" xfId="0" applyFont="1" applyFill="1" applyBorder="1" applyAlignment="1">
      <alignment horizontal="center" wrapText="1"/>
    </xf>
    <xf numFmtId="0" fontId="11" fillId="7" borderId="15" xfId="0" applyFont="1" applyFill="1" applyBorder="1" applyAlignment="1">
      <alignment horizontal="center" wrapText="1"/>
    </xf>
    <xf numFmtId="0" fontId="11" fillId="7" borderId="13" xfId="0" applyFont="1" applyFill="1" applyBorder="1" applyAlignment="1">
      <alignment horizontal="center" wrapText="1"/>
    </xf>
    <xf numFmtId="0" fontId="11" fillId="7" borderId="16" xfId="0" applyFont="1" applyFill="1" applyBorder="1" applyAlignment="1">
      <alignment horizontal="center" wrapText="1"/>
    </xf>
    <xf numFmtId="0" fontId="11" fillId="7" borderId="17" xfId="0" applyFont="1" applyFill="1" applyBorder="1" applyAlignment="1">
      <alignment horizontal="center" wrapText="1"/>
    </xf>
    <xf numFmtId="0" fontId="11" fillId="7" borderId="18" xfId="0" applyFont="1" applyFill="1" applyBorder="1" applyAlignment="1">
      <alignment horizontal="center" wrapText="1"/>
    </xf>
    <xf numFmtId="0" fontId="12" fillId="5" borderId="14" xfId="0" applyFont="1" applyFill="1" applyBorder="1" applyAlignment="1">
      <alignment horizontal="center" wrapText="1"/>
    </xf>
    <xf numFmtId="0" fontId="12" fillId="5" borderId="15" xfId="0" applyFont="1" applyFill="1" applyBorder="1" applyAlignment="1">
      <alignment horizontal="center" wrapText="1"/>
    </xf>
    <xf numFmtId="0" fontId="12" fillId="5" borderId="13" xfId="0" applyFont="1" applyFill="1" applyBorder="1" applyAlignment="1">
      <alignment horizontal="center" wrapText="1"/>
    </xf>
    <xf numFmtId="0" fontId="12" fillId="5" borderId="16" xfId="0" applyFont="1" applyFill="1" applyBorder="1" applyAlignment="1">
      <alignment horizontal="center" wrapText="1"/>
    </xf>
    <xf numFmtId="0" fontId="12" fillId="5" borderId="17" xfId="0" applyFont="1" applyFill="1" applyBorder="1" applyAlignment="1">
      <alignment horizontal="center" wrapText="1"/>
    </xf>
    <xf numFmtId="0" fontId="12" fillId="5" borderId="18" xfId="0" applyFont="1" applyFill="1" applyBorder="1" applyAlignment="1">
      <alignment horizontal="center" wrapText="1"/>
    </xf>
    <xf numFmtId="0" fontId="11" fillId="7" borderId="14" xfId="0" applyFont="1" applyFill="1" applyBorder="1" applyAlignment="1">
      <alignment horizontal="center" vertical="center" wrapText="1"/>
    </xf>
    <xf numFmtId="0" fontId="11" fillId="7" borderId="15" xfId="0" applyFont="1" applyFill="1" applyBorder="1" applyAlignment="1">
      <alignment horizontal="center" vertical="center" wrapText="1"/>
    </xf>
    <xf numFmtId="0" fontId="11" fillId="7" borderId="13" xfId="0" applyFont="1" applyFill="1" applyBorder="1" applyAlignment="1">
      <alignment horizontal="center" vertical="center" wrapText="1"/>
    </xf>
    <xf numFmtId="0" fontId="11" fillId="7" borderId="16" xfId="0" applyFont="1" applyFill="1" applyBorder="1" applyAlignment="1">
      <alignment horizontal="center" vertical="center" wrapText="1"/>
    </xf>
    <xf numFmtId="0" fontId="11" fillId="7" borderId="17" xfId="0" applyFont="1" applyFill="1" applyBorder="1" applyAlignment="1">
      <alignment horizontal="center" vertical="center" wrapText="1"/>
    </xf>
    <xf numFmtId="0" fontId="11" fillId="7" borderId="18" xfId="0" applyFont="1" applyFill="1" applyBorder="1" applyAlignment="1">
      <alignment horizontal="center" vertical="center" wrapText="1"/>
    </xf>
    <xf numFmtId="0" fontId="11" fillId="5" borderId="14" xfId="0" applyFont="1" applyFill="1" applyBorder="1" applyAlignment="1">
      <alignment horizontal="center" vertical="center" wrapText="1"/>
    </xf>
    <xf numFmtId="0" fontId="11" fillId="5" borderId="15" xfId="0" applyFont="1" applyFill="1" applyBorder="1" applyAlignment="1">
      <alignment horizontal="center" vertical="center" wrapText="1"/>
    </xf>
    <xf numFmtId="0" fontId="11" fillId="5" borderId="13" xfId="0" applyFont="1" applyFill="1" applyBorder="1" applyAlignment="1">
      <alignment horizontal="center" vertical="center" wrapText="1"/>
    </xf>
    <xf numFmtId="0" fontId="11" fillId="5" borderId="16" xfId="0" applyFont="1" applyFill="1" applyBorder="1" applyAlignment="1">
      <alignment horizontal="center" vertical="center" wrapText="1"/>
    </xf>
    <xf numFmtId="0" fontId="11" fillId="5" borderId="17" xfId="0" applyFont="1" applyFill="1" applyBorder="1" applyAlignment="1">
      <alignment horizontal="center" vertical="center" wrapText="1"/>
    </xf>
    <xf numFmtId="0" fontId="11" fillId="5" borderId="18" xfId="0" applyFont="1" applyFill="1" applyBorder="1" applyAlignment="1">
      <alignment horizontal="center" vertical="center" wrapText="1"/>
    </xf>
    <xf numFmtId="0" fontId="0" fillId="5" borderId="14" xfId="0" applyFont="1" applyFill="1" applyBorder="1" applyAlignment="1">
      <alignment horizontal="center" vertical="center" wrapText="1"/>
    </xf>
    <xf numFmtId="0" fontId="0" fillId="5" borderId="15" xfId="0" applyFont="1" applyFill="1" applyBorder="1" applyAlignment="1">
      <alignment horizontal="center" vertical="center" wrapText="1"/>
    </xf>
    <xf numFmtId="0" fontId="0" fillId="5" borderId="13" xfId="0" applyFont="1" applyFill="1" applyBorder="1" applyAlignment="1">
      <alignment horizontal="center" vertical="center" wrapText="1"/>
    </xf>
    <xf numFmtId="0" fontId="0" fillId="5" borderId="16" xfId="0" applyFont="1" applyFill="1" applyBorder="1" applyAlignment="1">
      <alignment horizontal="center" vertical="center" wrapText="1"/>
    </xf>
    <xf numFmtId="0" fontId="0" fillId="5" borderId="17" xfId="0" applyFont="1" applyFill="1" applyBorder="1" applyAlignment="1">
      <alignment horizontal="center" vertical="center" wrapText="1"/>
    </xf>
    <xf numFmtId="0" fontId="0" fillId="5" borderId="18" xfId="0" applyFont="1" applyFill="1" applyBorder="1" applyAlignment="1">
      <alignment horizontal="center" vertical="center" wrapText="1"/>
    </xf>
    <xf numFmtId="0" fontId="12" fillId="5" borderId="14" xfId="0" applyFont="1" applyFill="1" applyBorder="1" applyAlignment="1">
      <alignment horizontal="center" vertical="center" wrapText="1"/>
    </xf>
    <xf numFmtId="0" fontId="12" fillId="5" borderId="15" xfId="0" applyFont="1" applyFill="1" applyBorder="1" applyAlignment="1">
      <alignment horizontal="center" vertical="center" wrapText="1"/>
    </xf>
    <xf numFmtId="0" fontId="12" fillId="5" borderId="13" xfId="0" applyFont="1" applyFill="1" applyBorder="1" applyAlignment="1">
      <alignment horizontal="center" vertical="center" wrapText="1"/>
    </xf>
    <xf numFmtId="0" fontId="12" fillId="5" borderId="16" xfId="0" applyFont="1" applyFill="1" applyBorder="1" applyAlignment="1">
      <alignment horizontal="center" vertical="center" wrapText="1"/>
    </xf>
    <xf numFmtId="0" fontId="12" fillId="5" borderId="17" xfId="0" applyFont="1" applyFill="1" applyBorder="1" applyAlignment="1">
      <alignment horizontal="center" vertical="center" wrapText="1"/>
    </xf>
    <xf numFmtId="0" fontId="12" fillId="5" borderId="18" xfId="0" applyFont="1" applyFill="1" applyBorder="1" applyAlignment="1">
      <alignment horizontal="center" vertical="center" wrapText="1"/>
    </xf>
    <xf numFmtId="0" fontId="13" fillId="5" borderId="14" xfId="0" applyFont="1" applyFill="1" applyBorder="1" applyAlignment="1">
      <alignment horizontal="center" wrapText="1"/>
    </xf>
    <xf numFmtId="0" fontId="13" fillId="5" borderId="15" xfId="0" applyFont="1" applyFill="1" applyBorder="1" applyAlignment="1">
      <alignment horizontal="center" wrapText="1"/>
    </xf>
    <xf numFmtId="0" fontId="13" fillId="5" borderId="13" xfId="0" applyFont="1" applyFill="1" applyBorder="1" applyAlignment="1">
      <alignment horizontal="center" wrapText="1"/>
    </xf>
    <xf numFmtId="0" fontId="13" fillId="5" borderId="16" xfId="0" applyFont="1" applyFill="1" applyBorder="1" applyAlignment="1">
      <alignment horizontal="center" wrapText="1"/>
    </xf>
    <xf numFmtId="0" fontId="13" fillId="5" borderId="17" xfId="0" applyFont="1" applyFill="1" applyBorder="1" applyAlignment="1">
      <alignment horizontal="center" wrapText="1"/>
    </xf>
    <xf numFmtId="0" fontId="13" fillId="5" borderId="18" xfId="0" applyFont="1" applyFill="1" applyBorder="1" applyAlignment="1">
      <alignment horizontal="center" wrapText="1"/>
    </xf>
    <xf numFmtId="0" fontId="12" fillId="6" borderId="15" xfId="0" applyFont="1" applyFill="1" applyBorder="1" applyAlignment="1">
      <alignment vertical="top" wrapText="1"/>
    </xf>
    <xf numFmtId="0" fontId="12" fillId="6" borderId="13" xfId="0" applyFont="1" applyFill="1" applyBorder="1" applyAlignment="1">
      <alignment vertical="top" wrapText="1"/>
    </xf>
    <xf numFmtId="0" fontId="12" fillId="6" borderId="16" xfId="0" applyFont="1" applyFill="1" applyBorder="1" applyAlignment="1">
      <alignment vertical="top" wrapText="1"/>
    </xf>
    <xf numFmtId="0" fontId="12" fillId="6" borderId="17" xfId="0" applyFont="1" applyFill="1" applyBorder="1" applyAlignment="1">
      <alignment vertical="top" wrapText="1"/>
    </xf>
    <xf numFmtId="0" fontId="12" fillId="6" borderId="18" xfId="0" applyFont="1" applyFill="1" applyBorder="1" applyAlignment="1">
      <alignment vertical="top" wrapText="1"/>
    </xf>
    <xf numFmtId="0" fontId="0" fillId="6" borderId="14" xfId="0" applyFill="1" applyBorder="1" applyAlignment="1">
      <alignment wrapText="1"/>
    </xf>
    <xf numFmtId="0" fontId="0" fillId="6" borderId="15" xfId="0" applyFill="1" applyBorder="1" applyAlignment="1">
      <alignment wrapText="1"/>
    </xf>
    <xf numFmtId="0" fontId="0" fillId="6" borderId="13" xfId="0" applyFill="1" applyBorder="1" applyAlignment="1">
      <alignment wrapText="1"/>
    </xf>
    <xf numFmtId="0" fontId="0" fillId="6" borderId="16" xfId="0" applyFill="1" applyBorder="1" applyAlignment="1">
      <alignment wrapText="1"/>
    </xf>
    <xf numFmtId="0" fontId="0" fillId="6" borderId="17" xfId="0" applyFill="1" applyBorder="1" applyAlignment="1">
      <alignment wrapText="1"/>
    </xf>
    <xf numFmtId="0" fontId="0" fillId="6" borderId="18" xfId="0" applyFill="1" applyBorder="1" applyAlignment="1">
      <alignment wrapText="1"/>
    </xf>
    <xf numFmtId="0" fontId="11" fillId="8" borderId="14" xfId="0" applyFont="1" applyFill="1" applyBorder="1" applyAlignment="1">
      <alignment horizontal="center" vertical="center" wrapText="1"/>
    </xf>
    <xf numFmtId="0" fontId="11" fillId="8" borderId="15" xfId="0" applyFont="1" applyFill="1" applyBorder="1" applyAlignment="1">
      <alignment horizontal="center" vertical="center" wrapText="1"/>
    </xf>
    <xf numFmtId="0" fontId="11" fillId="8" borderId="13" xfId="0" applyFont="1" applyFill="1" applyBorder="1" applyAlignment="1">
      <alignment horizontal="center" vertical="center" wrapText="1"/>
    </xf>
    <xf numFmtId="0" fontId="11" fillId="8" borderId="16" xfId="0" applyFont="1" applyFill="1" applyBorder="1" applyAlignment="1">
      <alignment horizontal="center" vertical="center" wrapText="1"/>
    </xf>
    <xf numFmtId="0" fontId="11" fillId="8" borderId="17" xfId="0" applyFont="1" applyFill="1" applyBorder="1" applyAlignment="1">
      <alignment horizontal="center" vertical="center" wrapText="1"/>
    </xf>
    <xf numFmtId="0" fontId="11" fillId="8" borderId="18" xfId="0" applyFont="1" applyFill="1" applyBorder="1" applyAlignment="1">
      <alignment horizontal="center" vertical="center" wrapText="1"/>
    </xf>
    <xf numFmtId="0" fontId="12" fillId="8" borderId="14" xfId="0" applyFont="1" applyFill="1" applyBorder="1" applyAlignment="1">
      <alignment horizontal="center" wrapText="1"/>
    </xf>
    <xf numFmtId="0" fontId="12" fillId="8" borderId="15" xfId="0" applyFont="1" applyFill="1" applyBorder="1" applyAlignment="1">
      <alignment horizontal="center" wrapText="1"/>
    </xf>
    <xf numFmtId="0" fontId="12" fillId="8" borderId="13" xfId="0" applyFont="1" applyFill="1" applyBorder="1" applyAlignment="1">
      <alignment horizontal="center" wrapText="1"/>
    </xf>
    <xf numFmtId="0" fontId="12" fillId="8" borderId="16" xfId="0" applyFont="1" applyFill="1" applyBorder="1" applyAlignment="1">
      <alignment horizontal="center" wrapText="1"/>
    </xf>
    <xf numFmtId="0" fontId="12" fillId="8" borderId="17" xfId="0" applyFont="1" applyFill="1" applyBorder="1" applyAlignment="1">
      <alignment horizontal="center" wrapText="1"/>
    </xf>
    <xf numFmtId="0" fontId="12" fillId="8" borderId="18" xfId="0" applyFont="1" applyFill="1" applyBorder="1" applyAlignment="1">
      <alignment horizontal="center" wrapText="1"/>
    </xf>
    <xf numFmtId="0" fontId="13" fillId="8" borderId="14" xfId="0" applyFont="1" applyFill="1" applyBorder="1" applyAlignment="1">
      <alignment horizontal="center" wrapText="1"/>
    </xf>
    <xf numFmtId="0" fontId="13" fillId="8" borderId="15" xfId="0" applyFont="1" applyFill="1" applyBorder="1" applyAlignment="1">
      <alignment horizontal="center" wrapText="1"/>
    </xf>
    <xf numFmtId="0" fontId="13" fillId="8" borderId="13" xfId="0" applyFont="1" applyFill="1" applyBorder="1" applyAlignment="1">
      <alignment horizontal="center" wrapText="1"/>
    </xf>
    <xf numFmtId="0" fontId="13" fillId="8" borderId="16" xfId="0" applyFont="1" applyFill="1" applyBorder="1" applyAlignment="1">
      <alignment horizontal="center" wrapText="1"/>
    </xf>
    <xf numFmtId="0" fontId="13" fillId="8" borderId="17" xfId="0" applyFont="1" applyFill="1" applyBorder="1" applyAlignment="1">
      <alignment horizontal="center" wrapText="1"/>
    </xf>
    <xf numFmtId="0" fontId="13" fillId="8" borderId="18" xfId="0" applyFont="1" applyFill="1" applyBorder="1" applyAlignment="1">
      <alignment horizontal="center" wrapText="1"/>
    </xf>
    <xf numFmtId="0" fontId="0" fillId="6" borderId="14" xfId="0" applyFont="1" applyFill="1" applyBorder="1" applyAlignment="1">
      <alignment horizontal="center" vertical="center" wrapText="1"/>
    </xf>
    <xf numFmtId="0" fontId="0" fillId="6" borderId="15" xfId="0" applyFont="1" applyFill="1" applyBorder="1" applyAlignment="1">
      <alignment horizontal="center" vertical="center" wrapText="1"/>
    </xf>
    <xf numFmtId="0" fontId="0" fillId="6" borderId="13" xfId="0" applyFont="1" applyFill="1" applyBorder="1" applyAlignment="1">
      <alignment horizontal="center" vertical="center" wrapText="1"/>
    </xf>
    <xf numFmtId="0" fontId="0" fillId="6" borderId="16" xfId="0" applyFont="1" applyFill="1" applyBorder="1" applyAlignment="1">
      <alignment horizontal="center" vertical="center" wrapText="1"/>
    </xf>
    <xf numFmtId="0" fontId="0" fillId="6" borderId="17" xfId="0" applyFont="1" applyFill="1" applyBorder="1" applyAlignment="1">
      <alignment horizontal="center" vertical="center" wrapText="1"/>
    </xf>
    <xf numFmtId="0" fontId="0" fillId="6" borderId="18" xfId="0" applyFont="1" applyFill="1" applyBorder="1" applyAlignment="1">
      <alignment horizontal="center" vertical="center" wrapText="1"/>
    </xf>
    <xf numFmtId="0" fontId="0" fillId="6" borderId="14" xfId="0" applyFill="1" applyBorder="1" applyAlignment="1">
      <alignment vertical="center" wrapText="1"/>
    </xf>
    <xf numFmtId="0" fontId="0" fillId="8" borderId="20" xfId="0" applyFill="1" applyBorder="1" applyAlignment="1">
      <alignment horizontal="center" vertical="center" wrapText="1"/>
    </xf>
    <xf numFmtId="0" fontId="0" fillId="8" borderId="0" xfId="0" applyFill="1" applyBorder="1" applyAlignment="1">
      <alignment horizontal="center" vertical="center" wrapText="1"/>
    </xf>
    <xf numFmtId="0" fontId="0" fillId="8" borderId="19" xfId="0" applyFill="1" applyBorder="1" applyAlignment="1">
      <alignment horizontal="center" vertical="center" wrapText="1"/>
    </xf>
    <xf numFmtId="0" fontId="16" fillId="6" borderId="14" xfId="0" applyFont="1" applyFill="1" applyBorder="1" applyAlignment="1">
      <alignment horizontal="center" wrapText="1"/>
    </xf>
    <xf numFmtId="0" fontId="16" fillId="6" borderId="15" xfId="0" applyFont="1" applyFill="1" applyBorder="1" applyAlignment="1">
      <alignment horizontal="center" wrapText="1"/>
    </xf>
    <xf numFmtId="0" fontId="16" fillId="6" borderId="13" xfId="0" applyFont="1" applyFill="1" applyBorder="1" applyAlignment="1">
      <alignment horizontal="center" wrapText="1"/>
    </xf>
    <xf numFmtId="0" fontId="16" fillId="6" borderId="16" xfId="0" applyFont="1" applyFill="1" applyBorder="1" applyAlignment="1">
      <alignment horizontal="center" wrapText="1"/>
    </xf>
    <xf numFmtId="0" fontId="16" fillId="6" borderId="17" xfId="0" applyFont="1" applyFill="1" applyBorder="1" applyAlignment="1">
      <alignment horizontal="center" wrapText="1"/>
    </xf>
    <xf numFmtId="0" fontId="16" fillId="6" borderId="18" xfId="0" applyFont="1" applyFill="1" applyBorder="1" applyAlignment="1">
      <alignment horizontal="center" wrapText="1"/>
    </xf>
    <xf numFmtId="0" fontId="16" fillId="5" borderId="14" xfId="0" applyFont="1" applyFill="1" applyBorder="1" applyAlignment="1">
      <alignment horizontal="center" wrapText="1"/>
    </xf>
    <xf numFmtId="0" fontId="16" fillId="5" borderId="15" xfId="0" applyFont="1" applyFill="1" applyBorder="1" applyAlignment="1">
      <alignment horizontal="center" wrapText="1"/>
    </xf>
    <xf numFmtId="0" fontId="16" fillId="5" borderId="13" xfId="0" applyFont="1" applyFill="1" applyBorder="1" applyAlignment="1">
      <alignment horizontal="center" wrapText="1"/>
    </xf>
    <xf numFmtId="0" fontId="16" fillId="5" borderId="16" xfId="0" applyFont="1" applyFill="1" applyBorder="1" applyAlignment="1">
      <alignment horizontal="center" wrapText="1"/>
    </xf>
    <xf numFmtId="0" fontId="16" fillId="5" borderId="17" xfId="0" applyFont="1" applyFill="1" applyBorder="1" applyAlignment="1">
      <alignment horizontal="center" wrapText="1"/>
    </xf>
    <xf numFmtId="0" fontId="16" fillId="5" borderId="18" xfId="0" applyFont="1" applyFill="1" applyBorder="1" applyAlignment="1">
      <alignment horizontal="center" wrapText="1"/>
    </xf>
    <xf numFmtId="0" fontId="17" fillId="5" borderId="14" xfId="0" applyFont="1" applyFill="1" applyBorder="1" applyAlignment="1">
      <alignment horizontal="center" wrapText="1"/>
    </xf>
    <xf numFmtId="0" fontId="17" fillId="5" borderId="15" xfId="0" applyFont="1" applyFill="1" applyBorder="1" applyAlignment="1">
      <alignment horizontal="center" wrapText="1"/>
    </xf>
    <xf numFmtId="0" fontId="17" fillId="5" borderId="13" xfId="0" applyFont="1" applyFill="1" applyBorder="1" applyAlignment="1">
      <alignment horizontal="center" wrapText="1"/>
    </xf>
    <xf numFmtId="0" fontId="17" fillId="5" borderId="16" xfId="0" applyFont="1" applyFill="1" applyBorder="1" applyAlignment="1">
      <alignment horizontal="center" wrapText="1"/>
    </xf>
    <xf numFmtId="0" fontId="17" fillId="5" borderId="17" xfId="0" applyFont="1" applyFill="1" applyBorder="1" applyAlignment="1">
      <alignment horizontal="center" wrapText="1"/>
    </xf>
    <xf numFmtId="0" fontId="17" fillId="5" borderId="18" xfId="0" applyFont="1" applyFill="1" applyBorder="1" applyAlignment="1">
      <alignment horizontal="center" wrapText="1"/>
    </xf>
    <xf numFmtId="0" fontId="15" fillId="7" borderId="14" xfId="0" applyFont="1" applyFill="1" applyBorder="1" applyAlignment="1">
      <alignment horizontal="center" vertical="center" wrapText="1"/>
    </xf>
    <xf numFmtId="0" fontId="15" fillId="7" borderId="15" xfId="0" applyFont="1" applyFill="1" applyBorder="1" applyAlignment="1">
      <alignment horizontal="center" vertical="center" wrapText="1"/>
    </xf>
    <xf numFmtId="0" fontId="15" fillId="7" borderId="13" xfId="0" applyFont="1" applyFill="1" applyBorder="1" applyAlignment="1">
      <alignment horizontal="center" vertical="center" wrapText="1"/>
    </xf>
    <xf numFmtId="0" fontId="15" fillId="7" borderId="16" xfId="0" applyFont="1" applyFill="1" applyBorder="1" applyAlignment="1">
      <alignment horizontal="center" vertical="center" wrapText="1"/>
    </xf>
    <xf numFmtId="0" fontId="15" fillId="7" borderId="17" xfId="0" applyFont="1" applyFill="1" applyBorder="1" applyAlignment="1">
      <alignment horizontal="center" vertical="center" wrapText="1"/>
    </xf>
    <xf numFmtId="0" fontId="15" fillId="7" borderId="18" xfId="0" applyFont="1" applyFill="1" applyBorder="1" applyAlignment="1">
      <alignment horizontal="center" vertical="center" wrapText="1"/>
    </xf>
    <xf numFmtId="0" fontId="18" fillId="6" borderId="14" xfId="0" applyFont="1" applyFill="1" applyBorder="1" applyAlignment="1">
      <alignment horizontal="center" vertical="top" wrapText="1"/>
    </xf>
    <xf numFmtId="0" fontId="18" fillId="6" borderId="15" xfId="0" applyFont="1" applyFill="1" applyBorder="1" applyAlignment="1">
      <alignment horizontal="center" vertical="top" wrapText="1"/>
    </xf>
    <xf numFmtId="0" fontId="18" fillId="6" borderId="13" xfId="0" applyFont="1" applyFill="1" applyBorder="1" applyAlignment="1">
      <alignment horizontal="center" vertical="top" wrapText="1"/>
    </xf>
    <xf numFmtId="0" fontId="18" fillId="6" borderId="16" xfId="0" applyFont="1" applyFill="1" applyBorder="1" applyAlignment="1">
      <alignment horizontal="center" vertical="top" wrapText="1"/>
    </xf>
    <xf numFmtId="0" fontId="18" fillId="6" borderId="17" xfId="0" applyFont="1" applyFill="1" applyBorder="1" applyAlignment="1">
      <alignment horizontal="center" vertical="top" wrapText="1"/>
    </xf>
    <xf numFmtId="0" fontId="18" fillId="6" borderId="18" xfId="0" applyFont="1" applyFill="1" applyBorder="1" applyAlignment="1">
      <alignment horizontal="center" vertical="top" wrapText="1"/>
    </xf>
    <xf numFmtId="0" fontId="17" fillId="6" borderId="14" xfId="0" applyFont="1" applyFill="1" applyBorder="1" applyAlignment="1">
      <alignment horizontal="center" vertical="top" wrapText="1"/>
    </xf>
    <xf numFmtId="0" fontId="17" fillId="6" borderId="20" xfId="0" applyFont="1" applyFill="1" applyBorder="1" applyAlignment="1">
      <alignment horizontal="center" vertical="top" wrapText="1"/>
    </xf>
    <xf numFmtId="0" fontId="17" fillId="6" borderId="15" xfId="0" applyFont="1" applyFill="1" applyBorder="1" applyAlignment="1">
      <alignment horizontal="center" vertical="top" wrapText="1"/>
    </xf>
    <xf numFmtId="0" fontId="17" fillId="6" borderId="13" xfId="0" applyFont="1" applyFill="1" applyBorder="1" applyAlignment="1">
      <alignment horizontal="center" vertical="top" wrapText="1"/>
    </xf>
    <xf numFmtId="0" fontId="17" fillId="6" borderId="0" xfId="0" applyFont="1" applyFill="1" applyBorder="1" applyAlignment="1">
      <alignment horizontal="center" vertical="top" wrapText="1"/>
    </xf>
    <xf numFmtId="0" fontId="17" fillId="6" borderId="16" xfId="0" applyFont="1" applyFill="1" applyBorder="1" applyAlignment="1">
      <alignment horizontal="center" vertical="top" wrapText="1"/>
    </xf>
    <xf numFmtId="0" fontId="17" fillId="6" borderId="17" xfId="0" applyFont="1" applyFill="1" applyBorder="1" applyAlignment="1">
      <alignment horizontal="center" vertical="top" wrapText="1"/>
    </xf>
    <xf numFmtId="0" fontId="17" fillId="6" borderId="19" xfId="0" applyFont="1" applyFill="1" applyBorder="1" applyAlignment="1">
      <alignment horizontal="center" vertical="top" wrapText="1"/>
    </xf>
    <xf numFmtId="0" fontId="17" fillId="6" borderId="18" xfId="0" applyFont="1" applyFill="1" applyBorder="1" applyAlignment="1">
      <alignment horizontal="center" vertical="top"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0" fontId="18" fillId="6" borderId="13" xfId="0"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0" fontId="16" fillId="8" borderId="14" xfId="0" applyFont="1" applyFill="1" applyBorder="1" applyAlignment="1">
      <alignment horizontal="center" wrapText="1"/>
    </xf>
    <xf numFmtId="0" fontId="16" fillId="8" borderId="15" xfId="0" applyFont="1" applyFill="1" applyBorder="1" applyAlignment="1">
      <alignment horizontal="center" wrapText="1"/>
    </xf>
    <xf numFmtId="0" fontId="16" fillId="8" borderId="13" xfId="0" applyFont="1" applyFill="1" applyBorder="1" applyAlignment="1">
      <alignment horizontal="center" wrapText="1"/>
    </xf>
    <xf numFmtId="0" fontId="16" fillId="8" borderId="16" xfId="0" applyFont="1" applyFill="1" applyBorder="1" applyAlignment="1">
      <alignment horizontal="center" wrapText="1"/>
    </xf>
    <xf numFmtId="0" fontId="16" fillId="8" borderId="17" xfId="0" applyFont="1" applyFill="1" applyBorder="1" applyAlignment="1">
      <alignment horizontal="center" wrapText="1"/>
    </xf>
    <xf numFmtId="0" fontId="16" fillId="8" borderId="18" xfId="0" applyFont="1" applyFill="1" applyBorder="1" applyAlignment="1">
      <alignment horizontal="center" wrapText="1"/>
    </xf>
    <xf numFmtId="0" fontId="17" fillId="6" borderId="14" xfId="0" applyFont="1" applyFill="1" applyBorder="1" applyAlignment="1">
      <alignment horizontal="center" vertical="center" wrapText="1"/>
    </xf>
    <xf numFmtId="0" fontId="17" fillId="6" borderId="20" xfId="0" applyFont="1" applyFill="1" applyBorder="1" applyAlignment="1">
      <alignment horizontal="center" vertical="center" wrapText="1"/>
    </xf>
    <xf numFmtId="0" fontId="17" fillId="6" borderId="15" xfId="0" applyFont="1" applyFill="1" applyBorder="1" applyAlignment="1">
      <alignment horizontal="center" vertical="center" wrapText="1"/>
    </xf>
    <xf numFmtId="0" fontId="17" fillId="6" borderId="13" xfId="0" applyFont="1" applyFill="1" applyBorder="1" applyAlignment="1">
      <alignment horizontal="center" vertical="center" wrapText="1"/>
    </xf>
    <xf numFmtId="0" fontId="17" fillId="6" borderId="0" xfId="0" applyFont="1" applyFill="1" applyBorder="1" applyAlignment="1">
      <alignment horizontal="center" vertical="center" wrapText="1"/>
    </xf>
    <xf numFmtId="0" fontId="17" fillId="6" borderId="16" xfId="0" applyFont="1" applyFill="1" applyBorder="1" applyAlignment="1">
      <alignment horizontal="center" vertical="center" wrapText="1"/>
    </xf>
    <xf numFmtId="0" fontId="17" fillId="6" borderId="17" xfId="0" applyFont="1" applyFill="1" applyBorder="1" applyAlignment="1">
      <alignment horizontal="center" vertical="center" wrapText="1"/>
    </xf>
    <xf numFmtId="0" fontId="17" fillId="6" borderId="19" xfId="0" applyFont="1" applyFill="1" applyBorder="1" applyAlignment="1">
      <alignment horizontal="center" vertical="center" wrapText="1"/>
    </xf>
    <xf numFmtId="0" fontId="17" fillId="6" borderId="18" xfId="0" applyFont="1" applyFill="1" applyBorder="1" applyAlignment="1">
      <alignment horizontal="center" vertical="center" wrapText="1"/>
    </xf>
    <xf numFmtId="0" fontId="0" fillId="6" borderId="14" xfId="0" applyFont="1" applyFill="1" applyBorder="1" applyAlignment="1">
      <alignment horizontal="center" wrapText="1"/>
    </xf>
    <xf numFmtId="0" fontId="0" fillId="6" borderId="15" xfId="0" applyFont="1" applyFill="1" applyBorder="1" applyAlignment="1">
      <alignment horizontal="center" wrapText="1"/>
    </xf>
    <xf numFmtId="0" fontId="0" fillId="6" borderId="13" xfId="0" applyFont="1" applyFill="1" applyBorder="1" applyAlignment="1">
      <alignment horizontal="center" wrapText="1"/>
    </xf>
    <xf numFmtId="0" fontId="0" fillId="6" borderId="16" xfId="0" applyFont="1" applyFill="1" applyBorder="1" applyAlignment="1">
      <alignment horizontal="center" wrapText="1"/>
    </xf>
    <xf numFmtId="0" fontId="0" fillId="6" borderId="17" xfId="0" applyFont="1" applyFill="1" applyBorder="1" applyAlignment="1">
      <alignment horizontal="center" wrapText="1"/>
    </xf>
    <xf numFmtId="0" fontId="0" fillId="6" borderId="18" xfId="0" applyFont="1" applyFill="1" applyBorder="1" applyAlignment="1">
      <alignment horizontal="center" wrapText="1"/>
    </xf>
    <xf numFmtId="0" fontId="17" fillId="8" borderId="14" xfId="0" applyFont="1" applyFill="1" applyBorder="1" applyAlignment="1">
      <alignment horizontal="center" wrapText="1"/>
    </xf>
    <xf numFmtId="0" fontId="17" fillId="8" borderId="15" xfId="0" applyFont="1" applyFill="1" applyBorder="1" applyAlignment="1">
      <alignment horizontal="center" wrapText="1"/>
    </xf>
    <xf numFmtId="0" fontId="17" fillId="8" borderId="13" xfId="0" applyFont="1" applyFill="1" applyBorder="1" applyAlignment="1">
      <alignment horizontal="center" wrapText="1"/>
    </xf>
    <xf numFmtId="0" fontId="17" fillId="8" borderId="16" xfId="0" applyFont="1" applyFill="1" applyBorder="1" applyAlignment="1">
      <alignment horizontal="center" wrapText="1"/>
    </xf>
    <xf numFmtId="0" fontId="17" fillId="8" borderId="17" xfId="0" applyFont="1" applyFill="1" applyBorder="1" applyAlignment="1">
      <alignment horizontal="center" wrapText="1"/>
    </xf>
    <xf numFmtId="0" fontId="17" fillId="8" borderId="18" xfId="0" applyFont="1" applyFill="1" applyBorder="1" applyAlignment="1">
      <alignment horizontal="center" wrapText="1"/>
    </xf>
    <xf numFmtId="0" fontId="0" fillId="5" borderId="14" xfId="0" applyFill="1" applyBorder="1" applyAlignment="1">
      <alignment vertical="center" wrapText="1"/>
    </xf>
    <xf numFmtId="0" fontId="0" fillId="5" borderId="15" xfId="0" applyFill="1" applyBorder="1" applyAlignment="1">
      <alignment vertical="center" wrapText="1"/>
    </xf>
    <xf numFmtId="0" fontId="0" fillId="5" borderId="13" xfId="0" applyFill="1" applyBorder="1" applyAlignment="1">
      <alignment vertical="center" wrapText="1"/>
    </xf>
    <xf numFmtId="0" fontId="0" fillId="5" borderId="16" xfId="0" applyFill="1" applyBorder="1" applyAlignment="1">
      <alignment vertical="center" wrapText="1"/>
    </xf>
    <xf numFmtId="0" fontId="0" fillId="5" borderId="17" xfId="0" applyFill="1" applyBorder="1" applyAlignment="1">
      <alignment vertical="center" wrapText="1"/>
    </xf>
    <xf numFmtId="0" fontId="0" fillId="5" borderId="18" xfId="0" applyFill="1" applyBorder="1" applyAlignment="1">
      <alignment vertical="center" wrapText="1"/>
    </xf>
    <xf numFmtId="0" fontId="2" fillId="0" borderId="0" xfId="0" applyFont="1" applyFill="1" applyAlignment="1">
      <alignment horizontal="center" vertical="center"/>
    </xf>
    <xf numFmtId="0" fontId="1" fillId="0" borderId="0" xfId="0" applyFont="1" applyAlignment="1">
      <alignment horizontal="center" vertical="center"/>
    </xf>
    <xf numFmtId="0" fontId="12" fillId="7" borderId="14" xfId="0" applyFont="1" applyFill="1" applyBorder="1" applyAlignment="1">
      <alignment horizontal="center" wrapText="1"/>
    </xf>
    <xf numFmtId="0" fontId="12" fillId="7" borderId="15" xfId="0" applyFont="1" applyFill="1" applyBorder="1" applyAlignment="1">
      <alignment horizontal="center" wrapText="1"/>
    </xf>
    <xf numFmtId="0" fontId="12" fillId="7" borderId="13" xfId="0" applyFont="1" applyFill="1" applyBorder="1" applyAlignment="1">
      <alignment horizontal="center" wrapText="1"/>
    </xf>
    <xf numFmtId="0" fontId="12" fillId="7" borderId="16" xfId="0" applyFont="1" applyFill="1" applyBorder="1" applyAlignment="1">
      <alignment horizontal="center" wrapText="1"/>
    </xf>
    <xf numFmtId="0" fontId="12" fillId="7" borderId="17" xfId="0" applyFont="1" applyFill="1" applyBorder="1" applyAlignment="1">
      <alignment horizontal="center" wrapText="1"/>
    </xf>
    <xf numFmtId="0" fontId="12" fillId="7" borderId="18" xfId="0" applyFont="1" applyFill="1" applyBorder="1" applyAlignment="1">
      <alignment horizontal="center" wrapText="1"/>
    </xf>
    <xf numFmtId="0" fontId="0" fillId="6" borderId="14" xfId="0" applyFill="1" applyBorder="1" applyAlignment="1">
      <alignment horizontal="left" vertical="center" wrapText="1"/>
    </xf>
    <xf numFmtId="0" fontId="0" fillId="6" borderId="15" xfId="0" applyFill="1" applyBorder="1" applyAlignment="1">
      <alignment horizontal="left" vertical="center" wrapText="1"/>
    </xf>
    <xf numFmtId="0" fontId="0" fillId="6" borderId="13" xfId="0" applyFill="1" applyBorder="1" applyAlignment="1">
      <alignment horizontal="left" vertical="center" wrapText="1"/>
    </xf>
    <xf numFmtId="0" fontId="0" fillId="6" borderId="16" xfId="0" applyFill="1" applyBorder="1" applyAlignment="1">
      <alignment horizontal="left" vertical="center" wrapText="1"/>
    </xf>
    <xf numFmtId="0" fontId="0" fillId="6" borderId="17" xfId="0" applyFill="1" applyBorder="1" applyAlignment="1">
      <alignment vertical="center" wrapText="1"/>
    </xf>
    <xf numFmtId="0" fontId="0" fillId="6" borderId="18" xfId="0" applyFill="1" applyBorder="1" applyAlignment="1">
      <alignment vertical="center" wrapText="1"/>
    </xf>
    <xf numFmtId="0" fontId="0" fillId="6" borderId="15" xfId="0" applyFill="1" applyBorder="1" applyAlignment="1">
      <alignment vertical="center" wrapText="1"/>
    </xf>
    <xf numFmtId="0" fontId="0" fillId="6" borderId="13" xfId="0" applyFill="1" applyBorder="1" applyAlignment="1">
      <alignment vertical="center" wrapText="1"/>
    </xf>
    <xf numFmtId="0" fontId="0" fillId="6" borderId="16" xfId="0" applyFill="1" applyBorder="1" applyAlignment="1">
      <alignment vertical="center" wrapText="1"/>
    </xf>
    <xf numFmtId="0" fontId="11" fillId="5" borderId="14" xfId="0" applyFont="1" applyFill="1" applyBorder="1" applyAlignment="1">
      <alignment vertical="center" wrapText="1"/>
    </xf>
    <xf numFmtId="0" fontId="11" fillId="5" borderId="15" xfId="0" applyFont="1" applyFill="1" applyBorder="1" applyAlignment="1">
      <alignment vertical="center" wrapText="1"/>
    </xf>
    <xf numFmtId="0" fontId="11" fillId="5" borderId="13" xfId="0" applyFont="1" applyFill="1" applyBorder="1" applyAlignment="1">
      <alignment vertical="center" wrapText="1"/>
    </xf>
    <xf numFmtId="0" fontId="11" fillId="5" borderId="16" xfId="0" applyFont="1" applyFill="1" applyBorder="1" applyAlignment="1">
      <alignment vertical="center" wrapText="1"/>
    </xf>
    <xf numFmtId="0" fontId="11" fillId="5" borderId="17" xfId="0" applyFont="1" applyFill="1" applyBorder="1" applyAlignment="1">
      <alignment vertical="center" wrapText="1"/>
    </xf>
    <xf numFmtId="0" fontId="11" fillId="5" borderId="18" xfId="0" applyFont="1" applyFill="1" applyBorder="1" applyAlignment="1">
      <alignment vertical="center" wrapText="1"/>
    </xf>
    <xf numFmtId="0" fontId="8" fillId="0" borderId="0" xfId="0" applyFont="1" applyAlignment="1">
      <alignment horizontal="center" vertical="top"/>
    </xf>
    <xf numFmtId="0" fontId="1" fillId="0" borderId="1" xfId="0" applyFont="1" applyFill="1" applyBorder="1" applyAlignment="1">
      <alignment horizontal="left" vertical="top" wrapText="1"/>
    </xf>
    <xf numFmtId="0" fontId="1" fillId="0" borderId="2" xfId="0" applyFont="1" applyFill="1" applyBorder="1" applyAlignment="1">
      <alignment horizontal="left" vertical="top" wrapText="1"/>
    </xf>
    <xf numFmtId="0" fontId="1" fillId="0" borderId="3" xfId="0" applyFont="1" applyFill="1" applyBorder="1" applyAlignment="1">
      <alignment horizontal="left" vertical="top" wrapText="1"/>
    </xf>
    <xf numFmtId="0" fontId="1" fillId="2" borderId="8" xfId="0" applyFont="1" applyFill="1" applyBorder="1" applyAlignment="1">
      <alignment horizontal="center" vertical="top" wrapText="1"/>
    </xf>
    <xf numFmtId="0" fontId="1" fillId="2" borderId="10" xfId="0" applyFont="1" applyFill="1" applyBorder="1" applyAlignment="1">
      <alignment horizontal="center" vertical="top" wrapText="1"/>
    </xf>
    <xf numFmtId="0" fontId="20" fillId="3" borderId="24" xfId="2" applyFont="1" applyFill="1" applyBorder="1" applyAlignment="1" applyProtection="1">
      <alignment horizontal="left" vertical="top" wrapText="1"/>
      <protection locked="0"/>
    </xf>
    <xf numFmtId="0" fontId="20" fillId="3" borderId="25" xfId="2" applyFont="1" applyFill="1" applyBorder="1" applyAlignment="1" applyProtection="1">
      <alignment horizontal="left" vertical="top" wrapText="1"/>
      <protection locked="0"/>
    </xf>
    <xf numFmtId="0" fontId="20" fillId="3" borderId="24" xfId="2" applyFont="1" applyFill="1" applyBorder="1" applyAlignment="1" applyProtection="1">
      <alignment horizontal="center" vertical="center" wrapText="1"/>
      <protection locked="0"/>
    </xf>
    <xf numFmtId="0" fontId="20" fillId="3" borderId="25" xfId="2" applyFont="1" applyFill="1" applyBorder="1" applyAlignment="1" applyProtection="1">
      <alignment horizontal="center" vertical="center" wrapText="1"/>
      <protection locked="0"/>
    </xf>
  </cellXfs>
  <cellStyles count="3">
    <cellStyle name="Normal" xfId="0" builtinId="0"/>
    <cellStyle name="Normal 2" xfId="1"/>
    <cellStyle name="Normal 3 2" xfId="2"/>
  </cellStyles>
  <dxfs count="0"/>
  <tableStyles count="0" defaultTableStyle="TableStyleMedium2" defaultPivotStyle="PivotStyleLight16"/>
  <colors>
    <mruColors>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733424</xdr:colOff>
      <xdr:row>36</xdr:row>
      <xdr:rowOff>142875</xdr:rowOff>
    </xdr:from>
    <xdr:to>
      <xdr:col>41</xdr:col>
      <xdr:colOff>22411</xdr:colOff>
      <xdr:row>46</xdr:row>
      <xdr:rowOff>180975</xdr:rowOff>
    </xdr:to>
    <xdr:sp macro="" textlink="">
      <xdr:nvSpPr>
        <xdr:cNvPr id="7" name="17 Rectángulo redondeado"/>
        <xdr:cNvSpPr/>
      </xdr:nvSpPr>
      <xdr:spPr>
        <a:xfrm>
          <a:off x="733424" y="7168963"/>
          <a:ext cx="25432311" cy="1943100"/>
        </a:xfrm>
        <a:prstGeom prst="roundRect">
          <a:avLst/>
        </a:prstGeom>
        <a:noFill/>
        <a:ln>
          <a:solidFill>
            <a:schemeClr val="accent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100"/>
        </a:p>
      </xdr:txBody>
    </xdr:sp>
    <xdr:clientData/>
  </xdr:twoCellAnchor>
  <xdr:twoCellAnchor>
    <xdr:from>
      <xdr:col>1</xdr:col>
      <xdr:colOff>257175</xdr:colOff>
      <xdr:row>37</xdr:row>
      <xdr:rowOff>57150</xdr:rowOff>
    </xdr:from>
    <xdr:to>
      <xdr:col>14</xdr:col>
      <xdr:colOff>457200</xdr:colOff>
      <xdr:row>46</xdr:row>
      <xdr:rowOff>123825</xdr:rowOff>
    </xdr:to>
    <xdr:sp macro="" textlink="">
      <xdr:nvSpPr>
        <xdr:cNvPr id="8" name="18 CuadroTexto"/>
        <xdr:cNvSpPr txBox="1"/>
      </xdr:nvSpPr>
      <xdr:spPr>
        <a:xfrm>
          <a:off x="1019175" y="7277100"/>
          <a:ext cx="10106025"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endParaRPr lang="es-MX" sz="2400" b="1">
            <a:solidFill>
              <a:sysClr val="windowText" lastClr="000000"/>
            </a:solidFill>
            <a:latin typeface="+mn-lt"/>
            <a:ea typeface="+mn-ea"/>
            <a:cs typeface="+mn-cs"/>
          </a:endParaRPr>
        </a:p>
      </xdr:txBody>
    </xdr:sp>
    <xdr:clientData/>
  </xdr:twoCellAnchor>
  <xdr:twoCellAnchor>
    <xdr:from>
      <xdr:col>1</xdr:col>
      <xdr:colOff>666750</xdr:colOff>
      <xdr:row>67</xdr:row>
      <xdr:rowOff>171450</xdr:rowOff>
    </xdr:from>
    <xdr:to>
      <xdr:col>1</xdr:col>
      <xdr:colOff>666750</xdr:colOff>
      <xdr:row>74</xdr:row>
      <xdr:rowOff>57150</xdr:rowOff>
    </xdr:to>
    <xdr:cxnSp macro="">
      <xdr:nvCxnSpPr>
        <xdr:cNvPr id="15" name="35 Conector recto de flecha"/>
        <xdr:cNvCxnSpPr/>
      </xdr:nvCxnSpPr>
      <xdr:spPr>
        <a:xfrm flipV="1">
          <a:off x="1428750" y="13058775"/>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609600</xdr:colOff>
      <xdr:row>26</xdr:row>
      <xdr:rowOff>66675</xdr:rowOff>
    </xdr:from>
    <xdr:to>
      <xdr:col>1</xdr:col>
      <xdr:colOff>609600</xdr:colOff>
      <xdr:row>32</xdr:row>
      <xdr:rowOff>142875</xdr:rowOff>
    </xdr:to>
    <xdr:cxnSp macro="">
      <xdr:nvCxnSpPr>
        <xdr:cNvPr id="16" name="36 Conector recto de flecha"/>
        <xdr:cNvCxnSpPr/>
      </xdr:nvCxnSpPr>
      <xdr:spPr>
        <a:xfrm flipV="1">
          <a:off x="1371600" y="5191125"/>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0</xdr:colOff>
      <xdr:row>4</xdr:row>
      <xdr:rowOff>148854</xdr:rowOff>
    </xdr:from>
    <xdr:to>
      <xdr:col>41</xdr:col>
      <xdr:colOff>168088</xdr:colOff>
      <xdr:row>80</xdr:row>
      <xdr:rowOff>0</xdr:rowOff>
    </xdr:to>
    <xdr:sp macro="" textlink="">
      <xdr:nvSpPr>
        <xdr:cNvPr id="17" name="Rectángulo 16"/>
        <xdr:cNvSpPr/>
      </xdr:nvSpPr>
      <xdr:spPr>
        <a:xfrm>
          <a:off x="0" y="1014763"/>
          <a:ext cx="26344520" cy="14415737"/>
        </a:xfrm>
        <a:prstGeom prst="rect">
          <a:avLst/>
        </a:prstGeom>
        <a:noFill/>
        <a:ln w="3810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twoCellAnchor>
    <xdr:from>
      <xdr:col>3</xdr:col>
      <xdr:colOff>750717</xdr:colOff>
      <xdr:row>34</xdr:row>
      <xdr:rowOff>0</xdr:rowOff>
    </xdr:from>
    <xdr:to>
      <xdr:col>3</xdr:col>
      <xdr:colOff>750717</xdr:colOff>
      <xdr:row>36</xdr:row>
      <xdr:rowOff>162589</xdr:rowOff>
    </xdr:to>
    <xdr:cxnSp macro="">
      <xdr:nvCxnSpPr>
        <xdr:cNvPr id="18" name="Conector recto de flecha 17"/>
        <xdr:cNvCxnSpPr/>
      </xdr:nvCxnSpPr>
      <xdr:spPr>
        <a:xfrm flipV="1">
          <a:off x="2644511" y="6645088"/>
          <a:ext cx="0" cy="54358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34</xdr:row>
      <xdr:rowOff>11206</xdr:rowOff>
    </xdr:from>
    <xdr:to>
      <xdr:col>7</xdr:col>
      <xdr:colOff>0</xdr:colOff>
      <xdr:row>36</xdr:row>
      <xdr:rowOff>135411</xdr:rowOff>
    </xdr:to>
    <xdr:cxnSp macro="">
      <xdr:nvCxnSpPr>
        <xdr:cNvPr id="19" name="Conector recto de flecha 18"/>
        <xdr:cNvCxnSpPr/>
      </xdr:nvCxnSpPr>
      <xdr:spPr>
        <a:xfrm flipH="1" flipV="1">
          <a:off x="4549588" y="6656294"/>
          <a:ext cx="0" cy="50520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11206</xdr:colOff>
      <xdr:row>34</xdr:row>
      <xdr:rowOff>0</xdr:rowOff>
    </xdr:from>
    <xdr:to>
      <xdr:col>10</xdr:col>
      <xdr:colOff>11206</xdr:colOff>
      <xdr:row>36</xdr:row>
      <xdr:rowOff>139021</xdr:rowOff>
    </xdr:to>
    <xdr:cxnSp macro="">
      <xdr:nvCxnSpPr>
        <xdr:cNvPr id="20" name="Conector recto de flecha 19"/>
        <xdr:cNvCxnSpPr/>
      </xdr:nvCxnSpPr>
      <xdr:spPr>
        <a:xfrm flipH="1" flipV="1">
          <a:off x="6454588" y="6645088"/>
          <a:ext cx="0" cy="52002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8314</xdr:colOff>
      <xdr:row>34</xdr:row>
      <xdr:rowOff>22412</xdr:rowOff>
    </xdr:from>
    <xdr:to>
      <xdr:col>13</xdr:col>
      <xdr:colOff>8314</xdr:colOff>
      <xdr:row>36</xdr:row>
      <xdr:rowOff>121465</xdr:rowOff>
    </xdr:to>
    <xdr:cxnSp macro="">
      <xdr:nvCxnSpPr>
        <xdr:cNvPr id="21" name="Conector recto de flecha 20"/>
        <xdr:cNvCxnSpPr/>
      </xdr:nvCxnSpPr>
      <xdr:spPr>
        <a:xfrm flipV="1">
          <a:off x="8345490" y="6667500"/>
          <a:ext cx="0" cy="48005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11206</xdr:colOff>
      <xdr:row>19</xdr:row>
      <xdr:rowOff>163287</xdr:rowOff>
    </xdr:from>
    <xdr:to>
      <xdr:col>6</xdr:col>
      <xdr:colOff>1681</xdr:colOff>
      <xdr:row>29</xdr:row>
      <xdr:rowOff>11206</xdr:rowOff>
    </xdr:to>
    <xdr:cxnSp macro="">
      <xdr:nvCxnSpPr>
        <xdr:cNvPr id="22" name="Conector recto de flecha 21"/>
        <xdr:cNvCxnSpPr/>
      </xdr:nvCxnSpPr>
      <xdr:spPr>
        <a:xfrm flipV="1">
          <a:off x="2667000" y="3950875"/>
          <a:ext cx="1122269" cy="175291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757481</xdr:colOff>
      <xdr:row>26</xdr:row>
      <xdr:rowOff>166765</xdr:rowOff>
    </xdr:from>
    <xdr:to>
      <xdr:col>6</xdr:col>
      <xdr:colOff>757481</xdr:colOff>
      <xdr:row>29</xdr:row>
      <xdr:rowOff>758</xdr:rowOff>
    </xdr:to>
    <xdr:cxnSp macro="">
      <xdr:nvCxnSpPr>
        <xdr:cNvPr id="23" name="Conector recto de flecha 22"/>
        <xdr:cNvCxnSpPr/>
      </xdr:nvCxnSpPr>
      <xdr:spPr>
        <a:xfrm flipV="1">
          <a:off x="4545069" y="5287853"/>
          <a:ext cx="0" cy="40549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12807</xdr:colOff>
      <xdr:row>20</xdr:row>
      <xdr:rowOff>10887</xdr:rowOff>
    </xdr:from>
    <xdr:to>
      <xdr:col>10</xdr:col>
      <xdr:colOff>0</xdr:colOff>
      <xdr:row>28</xdr:row>
      <xdr:rowOff>168088</xdr:rowOff>
    </xdr:to>
    <xdr:cxnSp macro="">
      <xdr:nvCxnSpPr>
        <xdr:cNvPr id="24" name="Conector recto de flecha 23"/>
        <xdr:cNvCxnSpPr/>
      </xdr:nvCxnSpPr>
      <xdr:spPr>
        <a:xfrm flipH="1" flipV="1">
          <a:off x="5324395" y="3988975"/>
          <a:ext cx="1118987" cy="168120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16264</xdr:colOff>
      <xdr:row>26</xdr:row>
      <xdr:rowOff>11206</xdr:rowOff>
    </xdr:from>
    <xdr:to>
      <xdr:col>15</xdr:col>
      <xdr:colOff>11205</xdr:colOff>
      <xdr:row>28</xdr:row>
      <xdr:rowOff>165379</xdr:rowOff>
    </xdr:to>
    <xdr:cxnSp macro="">
      <xdr:nvCxnSpPr>
        <xdr:cNvPr id="25" name="Conector recto de flecha 24"/>
        <xdr:cNvCxnSpPr/>
      </xdr:nvCxnSpPr>
      <xdr:spPr>
        <a:xfrm flipV="1">
          <a:off x="8353440" y="5132294"/>
          <a:ext cx="1126736" cy="53517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759975</xdr:colOff>
      <xdr:row>20</xdr:row>
      <xdr:rowOff>22412</xdr:rowOff>
    </xdr:from>
    <xdr:to>
      <xdr:col>7</xdr:col>
      <xdr:colOff>0</xdr:colOff>
      <xdr:row>23</xdr:row>
      <xdr:rowOff>8413</xdr:rowOff>
    </xdr:to>
    <xdr:cxnSp macro="">
      <xdr:nvCxnSpPr>
        <xdr:cNvPr id="26" name="Conector recto de flecha 25"/>
        <xdr:cNvCxnSpPr/>
      </xdr:nvCxnSpPr>
      <xdr:spPr>
        <a:xfrm flipV="1">
          <a:off x="4547563" y="4000500"/>
          <a:ext cx="2025" cy="55750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10586</xdr:colOff>
      <xdr:row>33</xdr:row>
      <xdr:rowOff>179294</xdr:rowOff>
    </xdr:from>
    <xdr:to>
      <xdr:col>19</xdr:col>
      <xdr:colOff>11206</xdr:colOff>
      <xdr:row>36</xdr:row>
      <xdr:rowOff>122043</xdr:rowOff>
    </xdr:to>
    <xdr:cxnSp macro="">
      <xdr:nvCxnSpPr>
        <xdr:cNvPr id="27" name="Conector recto de flecha 26"/>
        <xdr:cNvCxnSpPr/>
      </xdr:nvCxnSpPr>
      <xdr:spPr>
        <a:xfrm flipV="1">
          <a:off x="12135351" y="6633882"/>
          <a:ext cx="620" cy="51424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11205</xdr:colOff>
      <xdr:row>34</xdr:row>
      <xdr:rowOff>11206</xdr:rowOff>
    </xdr:from>
    <xdr:to>
      <xdr:col>16</xdr:col>
      <xdr:colOff>11205</xdr:colOff>
      <xdr:row>36</xdr:row>
      <xdr:rowOff>150331</xdr:rowOff>
    </xdr:to>
    <xdr:cxnSp macro="">
      <xdr:nvCxnSpPr>
        <xdr:cNvPr id="28" name="Conector recto de flecha 27"/>
        <xdr:cNvCxnSpPr/>
      </xdr:nvCxnSpPr>
      <xdr:spPr>
        <a:xfrm flipH="1" flipV="1">
          <a:off x="10242176" y="6656294"/>
          <a:ext cx="0" cy="5201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747937</xdr:colOff>
      <xdr:row>26</xdr:row>
      <xdr:rowOff>22412</xdr:rowOff>
    </xdr:from>
    <xdr:to>
      <xdr:col>15</xdr:col>
      <xdr:colOff>747937</xdr:colOff>
      <xdr:row>28</xdr:row>
      <xdr:rowOff>181632</xdr:rowOff>
    </xdr:to>
    <xdr:cxnSp macro="">
      <xdr:nvCxnSpPr>
        <xdr:cNvPr id="29" name="Conector recto de flecha 28"/>
        <xdr:cNvCxnSpPr/>
      </xdr:nvCxnSpPr>
      <xdr:spPr>
        <a:xfrm flipV="1">
          <a:off x="10216908" y="5143500"/>
          <a:ext cx="0" cy="54022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750794</xdr:colOff>
      <xdr:row>26</xdr:row>
      <xdr:rowOff>11206</xdr:rowOff>
    </xdr:from>
    <xdr:to>
      <xdr:col>19</xdr:col>
      <xdr:colOff>3680</xdr:colOff>
      <xdr:row>28</xdr:row>
      <xdr:rowOff>168150</xdr:rowOff>
    </xdr:to>
    <xdr:cxnSp macro="">
      <xdr:nvCxnSpPr>
        <xdr:cNvPr id="30" name="Conector recto de flecha 29"/>
        <xdr:cNvCxnSpPr/>
      </xdr:nvCxnSpPr>
      <xdr:spPr>
        <a:xfrm flipH="1" flipV="1">
          <a:off x="10981765" y="5132294"/>
          <a:ext cx="1146680" cy="53794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1804</xdr:colOff>
      <xdr:row>61</xdr:row>
      <xdr:rowOff>182534</xdr:rowOff>
    </xdr:from>
    <xdr:to>
      <xdr:col>7</xdr:col>
      <xdr:colOff>1804</xdr:colOff>
      <xdr:row>64</xdr:row>
      <xdr:rowOff>187034</xdr:rowOff>
    </xdr:to>
    <xdr:cxnSp macro="">
      <xdr:nvCxnSpPr>
        <xdr:cNvPr id="31" name="Conector recto de flecha 30"/>
        <xdr:cNvCxnSpPr/>
      </xdr:nvCxnSpPr>
      <xdr:spPr>
        <a:xfrm flipV="1">
          <a:off x="4551392" y="11982328"/>
          <a:ext cx="0" cy="57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758077</xdr:colOff>
      <xdr:row>64</xdr:row>
      <xdr:rowOff>18055</xdr:rowOff>
    </xdr:from>
    <xdr:to>
      <xdr:col>9</xdr:col>
      <xdr:colOff>758077</xdr:colOff>
      <xdr:row>67</xdr:row>
      <xdr:rowOff>8967</xdr:rowOff>
    </xdr:to>
    <xdr:cxnSp macro="">
      <xdr:nvCxnSpPr>
        <xdr:cNvPr id="32" name="Conector recto de flecha 31"/>
        <xdr:cNvCxnSpPr/>
      </xdr:nvCxnSpPr>
      <xdr:spPr>
        <a:xfrm flipV="1">
          <a:off x="6439459" y="12344526"/>
          <a:ext cx="0" cy="54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736023</xdr:colOff>
      <xdr:row>56</xdr:row>
      <xdr:rowOff>9200</xdr:rowOff>
    </xdr:from>
    <xdr:to>
      <xdr:col>3</xdr:col>
      <xdr:colOff>745497</xdr:colOff>
      <xdr:row>57</xdr:row>
      <xdr:rowOff>8659</xdr:rowOff>
    </xdr:to>
    <xdr:cxnSp macro="">
      <xdr:nvCxnSpPr>
        <xdr:cNvPr id="33" name="Conector recto de flecha 32"/>
        <xdr:cNvCxnSpPr/>
      </xdr:nvCxnSpPr>
      <xdr:spPr>
        <a:xfrm flipV="1">
          <a:off x="2632364" y="10885018"/>
          <a:ext cx="9474" cy="18995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753812</xdr:colOff>
      <xdr:row>56</xdr:row>
      <xdr:rowOff>4492</xdr:rowOff>
    </xdr:from>
    <xdr:to>
      <xdr:col>6</xdr:col>
      <xdr:colOff>753812</xdr:colOff>
      <xdr:row>57</xdr:row>
      <xdr:rowOff>173992</xdr:rowOff>
    </xdr:to>
    <xdr:cxnSp macro="">
      <xdr:nvCxnSpPr>
        <xdr:cNvPr id="34" name="Conector recto de flecha 33"/>
        <xdr:cNvCxnSpPr/>
      </xdr:nvCxnSpPr>
      <xdr:spPr>
        <a:xfrm flipV="1">
          <a:off x="4541400" y="10851786"/>
          <a:ext cx="0" cy="36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748086</xdr:colOff>
      <xdr:row>56</xdr:row>
      <xdr:rowOff>19307</xdr:rowOff>
    </xdr:from>
    <xdr:to>
      <xdr:col>9</xdr:col>
      <xdr:colOff>748086</xdr:colOff>
      <xdr:row>58</xdr:row>
      <xdr:rowOff>38357</xdr:rowOff>
    </xdr:to>
    <xdr:cxnSp macro="">
      <xdr:nvCxnSpPr>
        <xdr:cNvPr id="35" name="Conector recto de flecha 34"/>
        <xdr:cNvCxnSpPr/>
      </xdr:nvCxnSpPr>
      <xdr:spPr>
        <a:xfrm flipV="1">
          <a:off x="6429468" y="10821778"/>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753341</xdr:colOff>
      <xdr:row>63</xdr:row>
      <xdr:rowOff>43296</xdr:rowOff>
    </xdr:from>
    <xdr:to>
      <xdr:col>13</xdr:col>
      <xdr:colOff>1</xdr:colOff>
      <xdr:row>65</xdr:row>
      <xdr:rowOff>0</xdr:rowOff>
    </xdr:to>
    <xdr:cxnSp macro="">
      <xdr:nvCxnSpPr>
        <xdr:cNvPr id="36" name="Conector recto de flecha 35"/>
        <xdr:cNvCxnSpPr/>
      </xdr:nvCxnSpPr>
      <xdr:spPr>
        <a:xfrm flipH="1" flipV="1">
          <a:off x="8338705" y="12252614"/>
          <a:ext cx="8660" cy="502227"/>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13349</xdr:colOff>
      <xdr:row>46</xdr:row>
      <xdr:rowOff>167091</xdr:rowOff>
    </xdr:from>
    <xdr:to>
      <xdr:col>4</xdr:col>
      <xdr:colOff>13349</xdr:colOff>
      <xdr:row>50</xdr:row>
      <xdr:rowOff>161091</xdr:rowOff>
    </xdr:to>
    <xdr:cxnSp macro="">
      <xdr:nvCxnSpPr>
        <xdr:cNvPr id="37" name="Conector recto de flecha 36"/>
        <xdr:cNvCxnSpPr/>
      </xdr:nvCxnSpPr>
      <xdr:spPr>
        <a:xfrm flipV="1">
          <a:off x="2669143" y="9098179"/>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752593</xdr:colOff>
      <xdr:row>46</xdr:row>
      <xdr:rowOff>183776</xdr:rowOff>
    </xdr:from>
    <xdr:to>
      <xdr:col>6</xdr:col>
      <xdr:colOff>752593</xdr:colOff>
      <xdr:row>50</xdr:row>
      <xdr:rowOff>177776</xdr:rowOff>
    </xdr:to>
    <xdr:cxnSp macro="">
      <xdr:nvCxnSpPr>
        <xdr:cNvPr id="38" name="Conector recto de flecha 37"/>
        <xdr:cNvCxnSpPr/>
      </xdr:nvCxnSpPr>
      <xdr:spPr>
        <a:xfrm flipV="1">
          <a:off x="4540181" y="9114864"/>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758073</xdr:colOff>
      <xdr:row>46</xdr:row>
      <xdr:rowOff>187387</xdr:rowOff>
    </xdr:from>
    <xdr:to>
      <xdr:col>9</xdr:col>
      <xdr:colOff>758073</xdr:colOff>
      <xdr:row>50</xdr:row>
      <xdr:rowOff>181387</xdr:rowOff>
    </xdr:to>
    <xdr:cxnSp macro="">
      <xdr:nvCxnSpPr>
        <xdr:cNvPr id="39" name="Conector recto de flecha 38"/>
        <xdr:cNvCxnSpPr/>
      </xdr:nvCxnSpPr>
      <xdr:spPr>
        <a:xfrm flipV="1">
          <a:off x="6439455" y="9118475"/>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371475</xdr:colOff>
      <xdr:row>37</xdr:row>
      <xdr:rowOff>66675</xdr:rowOff>
    </xdr:from>
    <xdr:to>
      <xdr:col>14</xdr:col>
      <xdr:colOff>571500</xdr:colOff>
      <xdr:row>46</xdr:row>
      <xdr:rowOff>133350</xdr:rowOff>
    </xdr:to>
    <xdr:sp macro="" textlink="">
      <xdr:nvSpPr>
        <xdr:cNvPr id="40" name="18 CuadroTexto"/>
        <xdr:cNvSpPr txBox="1"/>
      </xdr:nvSpPr>
      <xdr:spPr>
        <a:xfrm>
          <a:off x="1133475" y="7286625"/>
          <a:ext cx="10106025"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endParaRPr lang="es-MX" sz="2600" b="1">
            <a:solidFill>
              <a:sysClr val="windowText" lastClr="000000"/>
            </a:solidFill>
          </a:endParaRPr>
        </a:p>
      </xdr:txBody>
    </xdr:sp>
    <xdr:clientData/>
  </xdr:twoCellAnchor>
  <xdr:twoCellAnchor>
    <xdr:from>
      <xdr:col>1</xdr:col>
      <xdr:colOff>317499</xdr:colOff>
      <xdr:row>37</xdr:row>
      <xdr:rowOff>47625</xdr:rowOff>
    </xdr:from>
    <xdr:to>
      <xdr:col>40</xdr:col>
      <xdr:colOff>616322</xdr:colOff>
      <xdr:row>46</xdr:row>
      <xdr:rowOff>114300</xdr:rowOff>
    </xdr:to>
    <xdr:sp macro="" textlink="">
      <xdr:nvSpPr>
        <xdr:cNvPr id="46" name="18 CuadroTexto"/>
        <xdr:cNvSpPr txBox="1"/>
      </xdr:nvSpPr>
      <xdr:spPr>
        <a:xfrm>
          <a:off x="1079499" y="7264213"/>
          <a:ext cx="24918147"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es-MX" sz="2800" b="1" baseline="0">
              <a:solidFill>
                <a:sysClr val="windowText" lastClr="000000"/>
              </a:solidFill>
              <a:effectLst/>
              <a:latin typeface="+mn-lt"/>
              <a:ea typeface="+mn-ea"/>
              <a:cs typeface="+mn-cs"/>
            </a:rPr>
            <a:t>Las personas son víctimas de violaciones a sus Derechos Humanos por parte de funcionariado público ( acciones u omisiones) en el Estado de San Luis Potosí</a:t>
          </a:r>
          <a:endParaRPr lang="es-MX" sz="2600" b="1">
            <a:solidFill>
              <a:sysClr val="windowText" lastClr="000000"/>
            </a:solidFill>
          </a:endParaRPr>
        </a:p>
      </xdr:txBody>
    </xdr:sp>
    <xdr:clientData/>
  </xdr:twoCellAnchor>
  <xdr:twoCellAnchor editAs="oneCell">
    <xdr:from>
      <xdr:col>0</xdr:col>
      <xdr:colOff>165759</xdr:colOff>
      <xdr:row>0</xdr:row>
      <xdr:rowOff>120609</xdr:rowOff>
    </xdr:from>
    <xdr:to>
      <xdr:col>3</xdr:col>
      <xdr:colOff>677820</xdr:colOff>
      <xdr:row>4</xdr:row>
      <xdr:rowOff>62592</xdr:rowOff>
    </xdr:to>
    <xdr:pic>
      <xdr:nvPicPr>
        <xdr:cNvPr id="47" name="Imagen 4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65759" y="120609"/>
          <a:ext cx="2405855" cy="799233"/>
        </a:xfrm>
        <a:prstGeom prst="rect">
          <a:avLst/>
        </a:prstGeom>
      </xdr:spPr>
    </xdr:pic>
    <xdr:clientData/>
  </xdr:twoCellAnchor>
  <xdr:twoCellAnchor>
    <xdr:from>
      <xdr:col>15</xdr:col>
      <xdr:colOff>752475</xdr:colOff>
      <xdr:row>47</xdr:row>
      <xdr:rowOff>9925</xdr:rowOff>
    </xdr:from>
    <xdr:to>
      <xdr:col>15</xdr:col>
      <xdr:colOff>752475</xdr:colOff>
      <xdr:row>51</xdr:row>
      <xdr:rowOff>3925</xdr:rowOff>
    </xdr:to>
    <xdr:cxnSp macro="">
      <xdr:nvCxnSpPr>
        <xdr:cNvPr id="52" name="Conector recto de flecha 51"/>
        <xdr:cNvCxnSpPr/>
      </xdr:nvCxnSpPr>
      <xdr:spPr>
        <a:xfrm flipV="1">
          <a:off x="10221446" y="9131513"/>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8659</xdr:colOff>
      <xdr:row>56</xdr:row>
      <xdr:rowOff>11205</xdr:rowOff>
    </xdr:from>
    <xdr:to>
      <xdr:col>16</xdr:col>
      <xdr:colOff>11205</xdr:colOff>
      <xdr:row>57</xdr:row>
      <xdr:rowOff>147205</xdr:rowOff>
    </xdr:to>
    <xdr:cxnSp macro="">
      <xdr:nvCxnSpPr>
        <xdr:cNvPr id="54" name="Conector recto de flecha 53"/>
        <xdr:cNvCxnSpPr/>
      </xdr:nvCxnSpPr>
      <xdr:spPr>
        <a:xfrm flipV="1">
          <a:off x="10252364" y="10887023"/>
          <a:ext cx="2546" cy="3265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11845</xdr:colOff>
      <xdr:row>46</xdr:row>
      <xdr:rowOff>166807</xdr:rowOff>
    </xdr:from>
    <xdr:to>
      <xdr:col>13</xdr:col>
      <xdr:colOff>11845</xdr:colOff>
      <xdr:row>50</xdr:row>
      <xdr:rowOff>160807</xdr:rowOff>
    </xdr:to>
    <xdr:cxnSp macro="">
      <xdr:nvCxnSpPr>
        <xdr:cNvPr id="55" name="Conector recto de flecha 54"/>
        <xdr:cNvCxnSpPr/>
      </xdr:nvCxnSpPr>
      <xdr:spPr>
        <a:xfrm flipV="1">
          <a:off x="8349021" y="9097895"/>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752830</xdr:colOff>
      <xdr:row>56</xdr:row>
      <xdr:rowOff>44825</xdr:rowOff>
    </xdr:from>
    <xdr:to>
      <xdr:col>18</xdr:col>
      <xdr:colOff>752830</xdr:colOff>
      <xdr:row>59</xdr:row>
      <xdr:rowOff>1530</xdr:rowOff>
    </xdr:to>
    <xdr:cxnSp macro="">
      <xdr:nvCxnSpPr>
        <xdr:cNvPr id="59" name="Conector recto de flecha 58"/>
        <xdr:cNvCxnSpPr/>
      </xdr:nvCxnSpPr>
      <xdr:spPr>
        <a:xfrm flipV="1">
          <a:off x="12115595" y="10847296"/>
          <a:ext cx="0" cy="52820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745702</xdr:colOff>
      <xdr:row>46</xdr:row>
      <xdr:rowOff>179294</xdr:rowOff>
    </xdr:from>
    <xdr:to>
      <xdr:col>18</xdr:col>
      <xdr:colOff>745702</xdr:colOff>
      <xdr:row>51</xdr:row>
      <xdr:rowOff>3259</xdr:rowOff>
    </xdr:to>
    <xdr:cxnSp macro="">
      <xdr:nvCxnSpPr>
        <xdr:cNvPr id="60" name="Conector recto de flecha 59"/>
        <xdr:cNvCxnSpPr/>
      </xdr:nvCxnSpPr>
      <xdr:spPr>
        <a:xfrm flipV="1">
          <a:off x="12108467" y="9110382"/>
          <a:ext cx="0" cy="77646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228194</xdr:colOff>
      <xdr:row>47</xdr:row>
      <xdr:rowOff>2545</xdr:rowOff>
    </xdr:from>
    <xdr:to>
      <xdr:col>35</xdr:col>
      <xdr:colOff>228194</xdr:colOff>
      <xdr:row>50</xdr:row>
      <xdr:rowOff>151045</xdr:rowOff>
    </xdr:to>
    <xdr:cxnSp macro="">
      <xdr:nvCxnSpPr>
        <xdr:cNvPr id="61" name="Conector recto de flecha 60"/>
        <xdr:cNvCxnSpPr/>
      </xdr:nvCxnSpPr>
      <xdr:spPr>
        <a:xfrm flipV="1">
          <a:off x="22611944" y="9137886"/>
          <a:ext cx="0" cy="72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759108</xdr:colOff>
      <xdr:row>34</xdr:row>
      <xdr:rowOff>0</xdr:rowOff>
    </xdr:from>
    <xdr:to>
      <xdr:col>25</xdr:col>
      <xdr:colOff>0</xdr:colOff>
      <xdr:row>36</xdr:row>
      <xdr:rowOff>132671</xdr:rowOff>
    </xdr:to>
    <xdr:cxnSp macro="">
      <xdr:nvCxnSpPr>
        <xdr:cNvPr id="63" name="Conector recto de flecha 62"/>
        <xdr:cNvCxnSpPr/>
      </xdr:nvCxnSpPr>
      <xdr:spPr>
        <a:xfrm flipV="1">
          <a:off x="15909461" y="6645088"/>
          <a:ext cx="2892" cy="51367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759962</xdr:colOff>
      <xdr:row>9</xdr:row>
      <xdr:rowOff>22398</xdr:rowOff>
    </xdr:from>
    <xdr:to>
      <xdr:col>24</xdr:col>
      <xdr:colOff>759962</xdr:colOff>
      <xdr:row>28</xdr:row>
      <xdr:rowOff>182898</xdr:rowOff>
    </xdr:to>
    <xdr:cxnSp macro="">
      <xdr:nvCxnSpPr>
        <xdr:cNvPr id="64" name="Conector recto de flecha 63"/>
        <xdr:cNvCxnSpPr/>
      </xdr:nvCxnSpPr>
      <xdr:spPr>
        <a:xfrm flipV="1">
          <a:off x="15910315" y="1904986"/>
          <a:ext cx="0" cy="378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27</xdr:col>
      <xdr:colOff>750175</xdr:colOff>
      <xdr:row>34</xdr:row>
      <xdr:rowOff>24553</xdr:rowOff>
    </xdr:from>
    <xdr:to>
      <xdr:col>27</xdr:col>
      <xdr:colOff>750175</xdr:colOff>
      <xdr:row>36</xdr:row>
      <xdr:rowOff>111553</xdr:rowOff>
    </xdr:to>
    <xdr:cxnSp macro="">
      <xdr:nvCxnSpPr>
        <xdr:cNvPr id="65" name="Conector recto de flecha 64"/>
        <xdr:cNvCxnSpPr/>
      </xdr:nvCxnSpPr>
      <xdr:spPr>
        <a:xfrm flipV="1">
          <a:off x="19688116" y="6669641"/>
          <a:ext cx="0" cy="468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26</xdr:col>
      <xdr:colOff>11206</xdr:colOff>
      <xdr:row>9</xdr:row>
      <xdr:rowOff>11206</xdr:rowOff>
    </xdr:from>
    <xdr:to>
      <xdr:col>27</xdr:col>
      <xdr:colOff>0</xdr:colOff>
      <xdr:row>29</xdr:row>
      <xdr:rowOff>14264</xdr:rowOff>
    </xdr:to>
    <xdr:cxnSp macro="">
      <xdr:nvCxnSpPr>
        <xdr:cNvPr id="66" name="Conector recto de flecha 65"/>
        <xdr:cNvCxnSpPr/>
      </xdr:nvCxnSpPr>
      <xdr:spPr>
        <a:xfrm flipH="1" flipV="1">
          <a:off x="16685559" y="1893794"/>
          <a:ext cx="2249836" cy="3813058"/>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xdr:colOff>
      <xdr:row>62</xdr:row>
      <xdr:rowOff>181841</xdr:rowOff>
    </xdr:from>
    <xdr:to>
      <xdr:col>22</xdr:col>
      <xdr:colOff>1</xdr:colOff>
      <xdr:row>64</xdr:row>
      <xdr:rowOff>17320</xdr:rowOff>
    </xdr:to>
    <xdr:cxnSp macro="">
      <xdr:nvCxnSpPr>
        <xdr:cNvPr id="72" name="Conector recto de flecha 71"/>
        <xdr:cNvCxnSpPr/>
      </xdr:nvCxnSpPr>
      <xdr:spPr>
        <a:xfrm flipV="1">
          <a:off x="14036387" y="12200659"/>
          <a:ext cx="0" cy="21647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232269</xdr:colOff>
      <xdr:row>54</xdr:row>
      <xdr:rowOff>184387</xdr:rowOff>
    </xdr:from>
    <xdr:to>
      <xdr:col>22</xdr:col>
      <xdr:colOff>233796</xdr:colOff>
      <xdr:row>56</xdr:row>
      <xdr:rowOff>183433</xdr:rowOff>
    </xdr:to>
    <xdr:cxnSp macro="">
      <xdr:nvCxnSpPr>
        <xdr:cNvPr id="73" name="Conector recto de flecha 72"/>
        <xdr:cNvCxnSpPr/>
      </xdr:nvCxnSpPr>
      <xdr:spPr>
        <a:xfrm flipH="1" flipV="1">
          <a:off x="14268655" y="10627251"/>
          <a:ext cx="1527" cy="432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758435</xdr:colOff>
      <xdr:row>62</xdr:row>
      <xdr:rowOff>5094</xdr:rowOff>
    </xdr:from>
    <xdr:to>
      <xdr:col>24</xdr:col>
      <xdr:colOff>758435</xdr:colOff>
      <xdr:row>63</xdr:row>
      <xdr:rowOff>147205</xdr:rowOff>
    </xdr:to>
    <xdr:cxnSp macro="">
      <xdr:nvCxnSpPr>
        <xdr:cNvPr id="76" name="Conector recto de flecha 75"/>
        <xdr:cNvCxnSpPr/>
      </xdr:nvCxnSpPr>
      <xdr:spPr>
        <a:xfrm flipH="1" flipV="1">
          <a:off x="15929162" y="12023912"/>
          <a:ext cx="0" cy="33261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551128</xdr:colOff>
      <xdr:row>54</xdr:row>
      <xdr:rowOff>183370</xdr:rowOff>
    </xdr:from>
    <xdr:to>
      <xdr:col>24</xdr:col>
      <xdr:colOff>551128</xdr:colOff>
      <xdr:row>56</xdr:row>
      <xdr:rowOff>182416</xdr:rowOff>
    </xdr:to>
    <xdr:cxnSp macro="">
      <xdr:nvCxnSpPr>
        <xdr:cNvPr id="79" name="Conector recto de flecha 78"/>
        <xdr:cNvCxnSpPr/>
      </xdr:nvCxnSpPr>
      <xdr:spPr>
        <a:xfrm flipH="1" flipV="1">
          <a:off x="15721855" y="10626234"/>
          <a:ext cx="0" cy="432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29</xdr:col>
      <xdr:colOff>192181</xdr:colOff>
      <xdr:row>47</xdr:row>
      <xdr:rowOff>37178</xdr:rowOff>
    </xdr:from>
    <xdr:to>
      <xdr:col>29</xdr:col>
      <xdr:colOff>192181</xdr:colOff>
      <xdr:row>50</xdr:row>
      <xdr:rowOff>185678</xdr:rowOff>
    </xdr:to>
    <xdr:cxnSp macro="">
      <xdr:nvCxnSpPr>
        <xdr:cNvPr id="81" name="Conector recto de flecha 80"/>
        <xdr:cNvCxnSpPr/>
      </xdr:nvCxnSpPr>
      <xdr:spPr>
        <a:xfrm flipV="1">
          <a:off x="18783249" y="9172519"/>
          <a:ext cx="0" cy="72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xdr:col>
      <xdr:colOff>129887</xdr:colOff>
      <xdr:row>47</xdr:row>
      <xdr:rowOff>34636</xdr:rowOff>
    </xdr:from>
    <xdr:to>
      <xdr:col>23</xdr:col>
      <xdr:colOff>131925</xdr:colOff>
      <xdr:row>50</xdr:row>
      <xdr:rowOff>173182</xdr:rowOff>
    </xdr:to>
    <xdr:cxnSp macro="">
      <xdr:nvCxnSpPr>
        <xdr:cNvPr id="83" name="Conector recto de flecha 82"/>
        <xdr:cNvCxnSpPr/>
      </xdr:nvCxnSpPr>
      <xdr:spPr>
        <a:xfrm flipV="1">
          <a:off x="14928273" y="9169977"/>
          <a:ext cx="2038" cy="710046"/>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29</xdr:col>
      <xdr:colOff>147205</xdr:colOff>
      <xdr:row>55</xdr:row>
      <xdr:rowOff>22921</xdr:rowOff>
    </xdr:from>
    <xdr:to>
      <xdr:col>29</xdr:col>
      <xdr:colOff>147205</xdr:colOff>
      <xdr:row>58</xdr:row>
      <xdr:rowOff>27421</xdr:rowOff>
    </xdr:to>
    <xdr:cxnSp macro="">
      <xdr:nvCxnSpPr>
        <xdr:cNvPr id="87" name="Conector recto de flecha 86"/>
        <xdr:cNvCxnSpPr/>
      </xdr:nvCxnSpPr>
      <xdr:spPr>
        <a:xfrm flipV="1">
          <a:off x="18738273" y="10656285"/>
          <a:ext cx="0" cy="62795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28</xdr:col>
      <xdr:colOff>20883</xdr:colOff>
      <xdr:row>62</xdr:row>
      <xdr:rowOff>17318</xdr:rowOff>
    </xdr:from>
    <xdr:to>
      <xdr:col>29</xdr:col>
      <xdr:colOff>0</xdr:colOff>
      <xdr:row>65</xdr:row>
      <xdr:rowOff>2972</xdr:rowOff>
    </xdr:to>
    <xdr:cxnSp macro="">
      <xdr:nvCxnSpPr>
        <xdr:cNvPr id="89" name="Conector recto de flecha 88"/>
        <xdr:cNvCxnSpPr/>
      </xdr:nvCxnSpPr>
      <xdr:spPr>
        <a:xfrm flipV="1">
          <a:off x="17849951" y="12036136"/>
          <a:ext cx="741117" cy="55715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181841</xdr:colOff>
      <xdr:row>55</xdr:row>
      <xdr:rowOff>1</xdr:rowOff>
    </xdr:from>
    <xdr:to>
      <xdr:col>35</xdr:col>
      <xdr:colOff>181841</xdr:colOff>
      <xdr:row>57</xdr:row>
      <xdr:rowOff>0</xdr:rowOff>
    </xdr:to>
    <xdr:cxnSp macro="">
      <xdr:nvCxnSpPr>
        <xdr:cNvPr id="90" name="Conector recto de flecha 89"/>
        <xdr:cNvCxnSpPr/>
      </xdr:nvCxnSpPr>
      <xdr:spPr>
        <a:xfrm flipV="1">
          <a:off x="22565591" y="10633365"/>
          <a:ext cx="0" cy="43295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609600</xdr:colOff>
      <xdr:row>26</xdr:row>
      <xdr:rowOff>66675</xdr:rowOff>
    </xdr:from>
    <xdr:to>
      <xdr:col>1</xdr:col>
      <xdr:colOff>609600</xdr:colOff>
      <xdr:row>32</xdr:row>
      <xdr:rowOff>142875</xdr:rowOff>
    </xdr:to>
    <xdr:cxnSp macro="">
      <xdr:nvCxnSpPr>
        <xdr:cNvPr id="93" name="38 Conector recto de flecha"/>
        <xdr:cNvCxnSpPr/>
      </xdr:nvCxnSpPr>
      <xdr:spPr>
        <a:xfrm flipV="1">
          <a:off x="1371600" y="5191125"/>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666750</xdr:colOff>
      <xdr:row>67</xdr:row>
      <xdr:rowOff>171450</xdr:rowOff>
    </xdr:from>
    <xdr:to>
      <xdr:col>1</xdr:col>
      <xdr:colOff>666750</xdr:colOff>
      <xdr:row>74</xdr:row>
      <xdr:rowOff>57150</xdr:rowOff>
    </xdr:to>
    <xdr:cxnSp macro="">
      <xdr:nvCxnSpPr>
        <xdr:cNvPr id="94" name="36 Conector recto de flecha"/>
        <xdr:cNvCxnSpPr/>
      </xdr:nvCxnSpPr>
      <xdr:spPr>
        <a:xfrm flipV="1">
          <a:off x="1428750" y="13058775"/>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39</xdr:col>
      <xdr:colOff>749994</xdr:colOff>
      <xdr:row>47</xdr:row>
      <xdr:rowOff>22412</xdr:rowOff>
    </xdr:from>
    <xdr:to>
      <xdr:col>39</xdr:col>
      <xdr:colOff>749994</xdr:colOff>
      <xdr:row>50</xdr:row>
      <xdr:rowOff>170912</xdr:rowOff>
    </xdr:to>
    <xdr:cxnSp macro="">
      <xdr:nvCxnSpPr>
        <xdr:cNvPr id="96" name="Conector recto de flecha 99"/>
        <xdr:cNvCxnSpPr/>
      </xdr:nvCxnSpPr>
      <xdr:spPr>
        <a:xfrm flipV="1">
          <a:off x="25369318" y="9144000"/>
          <a:ext cx="0" cy="72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40</xdr:col>
      <xdr:colOff>35218</xdr:colOff>
      <xdr:row>55</xdr:row>
      <xdr:rowOff>15207</xdr:rowOff>
    </xdr:from>
    <xdr:to>
      <xdr:col>40</xdr:col>
      <xdr:colOff>35218</xdr:colOff>
      <xdr:row>57</xdr:row>
      <xdr:rowOff>36658</xdr:rowOff>
    </xdr:to>
    <xdr:cxnSp macro="">
      <xdr:nvCxnSpPr>
        <xdr:cNvPr id="97" name="Conector recto de flecha 102"/>
        <xdr:cNvCxnSpPr/>
      </xdr:nvCxnSpPr>
      <xdr:spPr>
        <a:xfrm flipV="1">
          <a:off x="25416542" y="10627178"/>
          <a:ext cx="0" cy="40245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40</xdr:col>
      <xdr:colOff>3785</xdr:colOff>
      <xdr:row>62</xdr:row>
      <xdr:rowOff>5894</xdr:rowOff>
    </xdr:from>
    <xdr:to>
      <xdr:col>40</xdr:col>
      <xdr:colOff>3785</xdr:colOff>
      <xdr:row>64</xdr:row>
      <xdr:rowOff>24943</xdr:rowOff>
    </xdr:to>
    <xdr:cxnSp macro="">
      <xdr:nvCxnSpPr>
        <xdr:cNvPr id="98" name="Conector recto de flecha 104"/>
        <xdr:cNvCxnSpPr/>
      </xdr:nvCxnSpPr>
      <xdr:spPr>
        <a:xfrm flipV="1">
          <a:off x="25418217" y="12024712"/>
          <a:ext cx="0" cy="40004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0</xdr:colOff>
      <xdr:row>27</xdr:row>
      <xdr:rowOff>0</xdr:rowOff>
    </xdr:from>
    <xdr:to>
      <xdr:col>34</xdr:col>
      <xdr:colOff>0</xdr:colOff>
      <xdr:row>29</xdr:row>
      <xdr:rowOff>19049</xdr:rowOff>
    </xdr:to>
    <xdr:cxnSp macro="">
      <xdr:nvCxnSpPr>
        <xdr:cNvPr id="99" name="Conector recto de flecha 106"/>
        <xdr:cNvCxnSpPr/>
      </xdr:nvCxnSpPr>
      <xdr:spPr>
        <a:xfrm flipV="1">
          <a:off x="22231350" y="5314950"/>
          <a:ext cx="0" cy="40004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33</xdr:col>
      <xdr:colOff>761200</xdr:colOff>
      <xdr:row>34</xdr:row>
      <xdr:rowOff>179294</xdr:rowOff>
    </xdr:from>
    <xdr:to>
      <xdr:col>33</xdr:col>
      <xdr:colOff>761200</xdr:colOff>
      <xdr:row>36</xdr:row>
      <xdr:rowOff>158294</xdr:rowOff>
    </xdr:to>
    <xdr:cxnSp macro="">
      <xdr:nvCxnSpPr>
        <xdr:cNvPr id="100" name="Conector recto de flecha 107"/>
        <xdr:cNvCxnSpPr/>
      </xdr:nvCxnSpPr>
      <xdr:spPr>
        <a:xfrm flipV="1">
          <a:off x="21592935" y="6824382"/>
          <a:ext cx="0" cy="36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70</xdr:row>
      <xdr:rowOff>181841</xdr:rowOff>
    </xdr:from>
    <xdr:to>
      <xdr:col>13</xdr:col>
      <xdr:colOff>4210</xdr:colOff>
      <xdr:row>73</xdr:row>
      <xdr:rowOff>166254</xdr:rowOff>
    </xdr:to>
    <xdr:cxnSp macro="">
      <xdr:nvCxnSpPr>
        <xdr:cNvPr id="104" name="Conector recto de flecha 105"/>
        <xdr:cNvCxnSpPr/>
      </xdr:nvCxnSpPr>
      <xdr:spPr>
        <a:xfrm flipH="1" flipV="1">
          <a:off x="8347364" y="12391159"/>
          <a:ext cx="4210" cy="54725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750794</xdr:colOff>
      <xdr:row>9</xdr:row>
      <xdr:rowOff>6722</xdr:rowOff>
    </xdr:from>
    <xdr:to>
      <xdr:col>24</xdr:col>
      <xdr:colOff>29118</xdr:colOff>
      <xdr:row>20</xdr:row>
      <xdr:rowOff>22412</xdr:rowOff>
    </xdr:to>
    <xdr:cxnSp macro="">
      <xdr:nvCxnSpPr>
        <xdr:cNvPr id="84" name="Conector recto de flecha 65"/>
        <xdr:cNvCxnSpPr/>
      </xdr:nvCxnSpPr>
      <xdr:spPr>
        <a:xfrm flipV="1">
          <a:off x="10981765" y="1889310"/>
          <a:ext cx="4197706" cy="211119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0</xdr:colOff>
      <xdr:row>7</xdr:row>
      <xdr:rowOff>2240</xdr:rowOff>
    </xdr:from>
    <xdr:to>
      <xdr:col>24</xdr:col>
      <xdr:colOff>2224</xdr:colOff>
      <xdr:row>17</xdr:row>
      <xdr:rowOff>11206</xdr:rowOff>
    </xdr:to>
    <xdr:cxnSp macro="">
      <xdr:nvCxnSpPr>
        <xdr:cNvPr id="86" name="Conector recto de flecha 65"/>
        <xdr:cNvCxnSpPr/>
      </xdr:nvCxnSpPr>
      <xdr:spPr>
        <a:xfrm flipV="1">
          <a:off x="5311588" y="1503828"/>
          <a:ext cx="9840989" cy="1913966"/>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70</xdr:row>
      <xdr:rowOff>17319</xdr:rowOff>
    </xdr:from>
    <xdr:to>
      <xdr:col>7</xdr:col>
      <xdr:colOff>8659</xdr:colOff>
      <xdr:row>71</xdr:row>
      <xdr:rowOff>155863</xdr:rowOff>
    </xdr:to>
    <xdr:cxnSp macro="">
      <xdr:nvCxnSpPr>
        <xdr:cNvPr id="67" name="Conector recto de flecha 66"/>
        <xdr:cNvCxnSpPr/>
      </xdr:nvCxnSpPr>
      <xdr:spPr>
        <a:xfrm flipH="1" flipV="1">
          <a:off x="4554682" y="13542819"/>
          <a:ext cx="8659" cy="32904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753341</xdr:colOff>
      <xdr:row>71</xdr:row>
      <xdr:rowOff>0</xdr:rowOff>
    </xdr:from>
    <xdr:to>
      <xdr:col>4</xdr:col>
      <xdr:colOff>0</xdr:colOff>
      <xdr:row>72</xdr:row>
      <xdr:rowOff>173182</xdr:rowOff>
    </xdr:to>
    <xdr:cxnSp macro="">
      <xdr:nvCxnSpPr>
        <xdr:cNvPr id="68" name="Conector recto de flecha 67"/>
        <xdr:cNvCxnSpPr/>
      </xdr:nvCxnSpPr>
      <xdr:spPr>
        <a:xfrm flipV="1">
          <a:off x="2649682" y="12399818"/>
          <a:ext cx="8659" cy="36368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736023</xdr:colOff>
      <xdr:row>63</xdr:row>
      <xdr:rowOff>181841</xdr:rowOff>
    </xdr:from>
    <xdr:to>
      <xdr:col>3</xdr:col>
      <xdr:colOff>745497</xdr:colOff>
      <xdr:row>64</xdr:row>
      <xdr:rowOff>181300</xdr:rowOff>
    </xdr:to>
    <xdr:cxnSp macro="">
      <xdr:nvCxnSpPr>
        <xdr:cNvPr id="71" name="Conector recto de flecha 70"/>
        <xdr:cNvCxnSpPr/>
      </xdr:nvCxnSpPr>
      <xdr:spPr>
        <a:xfrm flipV="1">
          <a:off x="2632364" y="12391159"/>
          <a:ext cx="9474" cy="18995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8659</xdr:colOff>
      <xdr:row>72</xdr:row>
      <xdr:rowOff>0</xdr:rowOff>
    </xdr:from>
    <xdr:to>
      <xdr:col>10</xdr:col>
      <xdr:colOff>8659</xdr:colOff>
      <xdr:row>73</xdr:row>
      <xdr:rowOff>147205</xdr:rowOff>
    </xdr:to>
    <xdr:cxnSp macro="">
      <xdr:nvCxnSpPr>
        <xdr:cNvPr id="74" name="Conector recto de flecha 73"/>
        <xdr:cNvCxnSpPr/>
      </xdr:nvCxnSpPr>
      <xdr:spPr>
        <a:xfrm flipV="1">
          <a:off x="6459682" y="13906500"/>
          <a:ext cx="0" cy="33770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56</xdr:row>
      <xdr:rowOff>0</xdr:rowOff>
    </xdr:from>
    <xdr:to>
      <xdr:col>13</xdr:col>
      <xdr:colOff>0</xdr:colOff>
      <xdr:row>58</xdr:row>
      <xdr:rowOff>15000</xdr:rowOff>
    </xdr:to>
    <xdr:cxnSp macro="">
      <xdr:nvCxnSpPr>
        <xdr:cNvPr id="82" name="Conector recto de flecha 81"/>
        <xdr:cNvCxnSpPr/>
      </xdr:nvCxnSpPr>
      <xdr:spPr>
        <a:xfrm flipH="1" flipV="1">
          <a:off x="8347364" y="10875818"/>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753341</xdr:colOff>
      <xdr:row>69</xdr:row>
      <xdr:rowOff>17318</xdr:rowOff>
    </xdr:from>
    <xdr:to>
      <xdr:col>24</xdr:col>
      <xdr:colOff>753341</xdr:colOff>
      <xdr:row>70</xdr:row>
      <xdr:rowOff>159429</xdr:rowOff>
    </xdr:to>
    <xdr:cxnSp macro="">
      <xdr:nvCxnSpPr>
        <xdr:cNvPr id="78" name="Conector recto de flecha 77"/>
        <xdr:cNvCxnSpPr/>
      </xdr:nvCxnSpPr>
      <xdr:spPr>
        <a:xfrm flipH="1" flipV="1">
          <a:off x="15924068" y="13352318"/>
          <a:ext cx="0" cy="33261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30</xdr:col>
      <xdr:colOff>8659</xdr:colOff>
      <xdr:row>62</xdr:row>
      <xdr:rowOff>8659</xdr:rowOff>
    </xdr:from>
    <xdr:to>
      <xdr:col>31</xdr:col>
      <xdr:colOff>8659</xdr:colOff>
      <xdr:row>65</xdr:row>
      <xdr:rowOff>2973</xdr:rowOff>
    </xdr:to>
    <xdr:cxnSp macro="">
      <xdr:nvCxnSpPr>
        <xdr:cNvPr id="95" name="Conector recto de flecha 94"/>
        <xdr:cNvCxnSpPr/>
      </xdr:nvCxnSpPr>
      <xdr:spPr>
        <a:xfrm flipH="1" flipV="1">
          <a:off x="18972068" y="12027477"/>
          <a:ext cx="762000" cy="56581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29</xdr:col>
      <xdr:colOff>164524</xdr:colOff>
      <xdr:row>61</xdr:row>
      <xdr:rowOff>181841</xdr:rowOff>
    </xdr:from>
    <xdr:to>
      <xdr:col>29</xdr:col>
      <xdr:colOff>164524</xdr:colOff>
      <xdr:row>72</xdr:row>
      <xdr:rowOff>11659</xdr:rowOff>
    </xdr:to>
    <xdr:cxnSp macro="">
      <xdr:nvCxnSpPr>
        <xdr:cNvPr id="101" name="Conector recto de flecha 100"/>
        <xdr:cNvCxnSpPr/>
      </xdr:nvCxnSpPr>
      <xdr:spPr>
        <a:xfrm flipV="1">
          <a:off x="18755592" y="12010159"/>
          <a:ext cx="0" cy="1908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181841</xdr:colOff>
      <xdr:row>61</xdr:row>
      <xdr:rowOff>0</xdr:rowOff>
    </xdr:from>
    <xdr:to>
      <xdr:col>34</xdr:col>
      <xdr:colOff>181841</xdr:colOff>
      <xdr:row>62</xdr:row>
      <xdr:rowOff>169500</xdr:rowOff>
    </xdr:to>
    <xdr:cxnSp macro="">
      <xdr:nvCxnSpPr>
        <xdr:cNvPr id="102" name="Conector recto de flecha 101"/>
        <xdr:cNvCxnSpPr/>
      </xdr:nvCxnSpPr>
      <xdr:spPr>
        <a:xfrm flipV="1">
          <a:off x="21803591" y="11828318"/>
          <a:ext cx="0" cy="36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562841</xdr:colOff>
      <xdr:row>60</xdr:row>
      <xdr:rowOff>173180</xdr:rowOff>
    </xdr:from>
    <xdr:to>
      <xdr:col>36</xdr:col>
      <xdr:colOff>562841</xdr:colOff>
      <xdr:row>62</xdr:row>
      <xdr:rowOff>188180</xdr:rowOff>
    </xdr:to>
    <xdr:cxnSp macro="">
      <xdr:nvCxnSpPr>
        <xdr:cNvPr id="103" name="Conector recto de flecha 102"/>
        <xdr:cNvCxnSpPr/>
      </xdr:nvCxnSpPr>
      <xdr:spPr>
        <a:xfrm flipH="1" flipV="1">
          <a:off x="23318932" y="11810998"/>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33</xdr:col>
      <xdr:colOff>753341</xdr:colOff>
      <xdr:row>68</xdr:row>
      <xdr:rowOff>181841</xdr:rowOff>
    </xdr:from>
    <xdr:to>
      <xdr:col>33</xdr:col>
      <xdr:colOff>753341</xdr:colOff>
      <xdr:row>71</xdr:row>
      <xdr:rowOff>6341</xdr:rowOff>
    </xdr:to>
    <xdr:cxnSp macro="">
      <xdr:nvCxnSpPr>
        <xdr:cNvPr id="105" name="Conector recto de flecha 104"/>
        <xdr:cNvCxnSpPr/>
      </xdr:nvCxnSpPr>
      <xdr:spPr>
        <a:xfrm flipH="1" flipV="1">
          <a:off x="21613091" y="13326341"/>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753341</xdr:colOff>
      <xdr:row>70</xdr:row>
      <xdr:rowOff>0</xdr:rowOff>
    </xdr:from>
    <xdr:to>
      <xdr:col>36</xdr:col>
      <xdr:colOff>753341</xdr:colOff>
      <xdr:row>72</xdr:row>
      <xdr:rowOff>15000</xdr:rowOff>
    </xdr:to>
    <xdr:cxnSp macro="">
      <xdr:nvCxnSpPr>
        <xdr:cNvPr id="106" name="Conector recto de flecha 105"/>
        <xdr:cNvCxnSpPr/>
      </xdr:nvCxnSpPr>
      <xdr:spPr>
        <a:xfrm flipV="1">
          <a:off x="23509432" y="13525500"/>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733424</xdr:colOff>
      <xdr:row>36</xdr:row>
      <xdr:rowOff>142875</xdr:rowOff>
    </xdr:from>
    <xdr:to>
      <xdr:col>38</xdr:col>
      <xdr:colOff>309563</xdr:colOff>
      <xdr:row>46</xdr:row>
      <xdr:rowOff>180975</xdr:rowOff>
    </xdr:to>
    <xdr:sp macro="" textlink="">
      <xdr:nvSpPr>
        <xdr:cNvPr id="7" name="17 Rectángulo redondeado"/>
        <xdr:cNvSpPr/>
      </xdr:nvSpPr>
      <xdr:spPr>
        <a:xfrm>
          <a:off x="733424" y="7167563"/>
          <a:ext cx="24734045" cy="1943100"/>
        </a:xfrm>
        <a:prstGeom prst="roundRect">
          <a:avLst/>
        </a:prstGeom>
        <a:noFill/>
        <a:ln>
          <a:solidFill>
            <a:schemeClr val="accent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100"/>
        </a:p>
      </xdr:txBody>
    </xdr:sp>
    <xdr:clientData/>
  </xdr:twoCellAnchor>
  <xdr:twoCellAnchor>
    <xdr:from>
      <xdr:col>1</xdr:col>
      <xdr:colOff>257175</xdr:colOff>
      <xdr:row>37</xdr:row>
      <xdr:rowOff>57150</xdr:rowOff>
    </xdr:from>
    <xdr:to>
      <xdr:col>15</xdr:col>
      <xdr:colOff>457200</xdr:colOff>
      <xdr:row>46</xdr:row>
      <xdr:rowOff>123825</xdr:rowOff>
    </xdr:to>
    <xdr:sp macro="" textlink="">
      <xdr:nvSpPr>
        <xdr:cNvPr id="8" name="18 CuadroTexto"/>
        <xdr:cNvSpPr txBox="1"/>
      </xdr:nvSpPr>
      <xdr:spPr>
        <a:xfrm>
          <a:off x="1019175" y="7277100"/>
          <a:ext cx="10106025"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endParaRPr lang="es-MX" sz="2400" b="1">
            <a:solidFill>
              <a:sysClr val="windowText" lastClr="000000"/>
            </a:solidFill>
            <a:latin typeface="+mn-lt"/>
            <a:ea typeface="+mn-ea"/>
            <a:cs typeface="+mn-cs"/>
          </a:endParaRPr>
        </a:p>
      </xdr:txBody>
    </xdr:sp>
    <xdr:clientData/>
  </xdr:twoCellAnchor>
  <xdr:twoCellAnchor>
    <xdr:from>
      <xdr:col>1</xdr:col>
      <xdr:colOff>666750</xdr:colOff>
      <xdr:row>67</xdr:row>
      <xdr:rowOff>171450</xdr:rowOff>
    </xdr:from>
    <xdr:to>
      <xdr:col>1</xdr:col>
      <xdr:colOff>666750</xdr:colOff>
      <xdr:row>74</xdr:row>
      <xdr:rowOff>57150</xdr:rowOff>
    </xdr:to>
    <xdr:cxnSp macro="">
      <xdr:nvCxnSpPr>
        <xdr:cNvPr id="15" name="35 Conector recto de flecha"/>
        <xdr:cNvCxnSpPr/>
      </xdr:nvCxnSpPr>
      <xdr:spPr>
        <a:xfrm flipV="1">
          <a:off x="1428750" y="13058775"/>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609600</xdr:colOff>
      <xdr:row>26</xdr:row>
      <xdr:rowOff>66675</xdr:rowOff>
    </xdr:from>
    <xdr:to>
      <xdr:col>1</xdr:col>
      <xdr:colOff>609600</xdr:colOff>
      <xdr:row>32</xdr:row>
      <xdr:rowOff>142875</xdr:rowOff>
    </xdr:to>
    <xdr:cxnSp macro="">
      <xdr:nvCxnSpPr>
        <xdr:cNvPr id="16" name="36 Conector recto de flecha"/>
        <xdr:cNvCxnSpPr/>
      </xdr:nvCxnSpPr>
      <xdr:spPr>
        <a:xfrm flipV="1">
          <a:off x="1371600" y="5191125"/>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0</xdr:colOff>
      <xdr:row>4</xdr:row>
      <xdr:rowOff>36285</xdr:rowOff>
    </xdr:from>
    <xdr:to>
      <xdr:col>41</xdr:col>
      <xdr:colOff>381000</xdr:colOff>
      <xdr:row>86</xdr:row>
      <xdr:rowOff>47624</xdr:rowOff>
    </xdr:to>
    <xdr:sp macro="" textlink="">
      <xdr:nvSpPr>
        <xdr:cNvPr id="17" name="Rectángulo 106"/>
        <xdr:cNvSpPr/>
      </xdr:nvSpPr>
      <xdr:spPr>
        <a:xfrm>
          <a:off x="0" y="893535"/>
          <a:ext cx="27193875" cy="15703777"/>
        </a:xfrm>
        <a:prstGeom prst="rect">
          <a:avLst/>
        </a:prstGeom>
        <a:noFill/>
        <a:ln w="3810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twoCellAnchor>
    <xdr:from>
      <xdr:col>3</xdr:col>
      <xdr:colOff>750718</xdr:colOff>
      <xdr:row>34</xdr:row>
      <xdr:rowOff>22412</xdr:rowOff>
    </xdr:from>
    <xdr:to>
      <xdr:col>3</xdr:col>
      <xdr:colOff>750718</xdr:colOff>
      <xdr:row>36</xdr:row>
      <xdr:rowOff>128972</xdr:rowOff>
    </xdr:to>
    <xdr:cxnSp macro="">
      <xdr:nvCxnSpPr>
        <xdr:cNvPr id="18" name="Conector recto de flecha 107"/>
        <xdr:cNvCxnSpPr/>
      </xdr:nvCxnSpPr>
      <xdr:spPr>
        <a:xfrm flipV="1">
          <a:off x="3036718" y="6667500"/>
          <a:ext cx="0" cy="48756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748774</xdr:colOff>
      <xdr:row>34</xdr:row>
      <xdr:rowOff>0</xdr:rowOff>
    </xdr:from>
    <xdr:to>
      <xdr:col>6</xdr:col>
      <xdr:colOff>748774</xdr:colOff>
      <xdr:row>36</xdr:row>
      <xdr:rowOff>146617</xdr:rowOff>
    </xdr:to>
    <xdr:cxnSp macro="">
      <xdr:nvCxnSpPr>
        <xdr:cNvPr id="19" name="Conector recto de flecha 108"/>
        <xdr:cNvCxnSpPr/>
      </xdr:nvCxnSpPr>
      <xdr:spPr>
        <a:xfrm flipV="1">
          <a:off x="4928568" y="6645088"/>
          <a:ext cx="0" cy="527617"/>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14664</xdr:colOff>
      <xdr:row>34</xdr:row>
      <xdr:rowOff>11206</xdr:rowOff>
    </xdr:from>
    <xdr:to>
      <xdr:col>10</xdr:col>
      <xdr:colOff>14664</xdr:colOff>
      <xdr:row>36</xdr:row>
      <xdr:rowOff>94198</xdr:rowOff>
    </xdr:to>
    <xdr:cxnSp macro="">
      <xdr:nvCxnSpPr>
        <xdr:cNvPr id="20" name="Conector recto de flecha 109"/>
        <xdr:cNvCxnSpPr/>
      </xdr:nvCxnSpPr>
      <xdr:spPr>
        <a:xfrm flipV="1">
          <a:off x="6850252" y="6656294"/>
          <a:ext cx="0" cy="46399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11116</xdr:colOff>
      <xdr:row>34</xdr:row>
      <xdr:rowOff>23812</xdr:rowOff>
    </xdr:from>
    <xdr:to>
      <xdr:col>13</xdr:col>
      <xdr:colOff>11907</xdr:colOff>
      <xdr:row>36</xdr:row>
      <xdr:rowOff>123566</xdr:rowOff>
    </xdr:to>
    <xdr:cxnSp macro="">
      <xdr:nvCxnSpPr>
        <xdr:cNvPr id="21" name="Conector recto de flecha 110"/>
        <xdr:cNvCxnSpPr/>
      </xdr:nvCxnSpPr>
      <xdr:spPr>
        <a:xfrm flipV="1">
          <a:off x="8738397" y="6667500"/>
          <a:ext cx="791" cy="48075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411722</xdr:colOff>
      <xdr:row>19</xdr:row>
      <xdr:rowOff>163286</xdr:rowOff>
    </xdr:from>
    <xdr:to>
      <xdr:col>5</xdr:col>
      <xdr:colOff>533400</xdr:colOff>
      <xdr:row>28</xdr:row>
      <xdr:rowOff>180977</xdr:rowOff>
    </xdr:to>
    <xdr:cxnSp macro="">
      <xdr:nvCxnSpPr>
        <xdr:cNvPr id="22" name="Conector recto de flecha 111"/>
        <xdr:cNvCxnSpPr/>
      </xdr:nvCxnSpPr>
      <xdr:spPr>
        <a:xfrm flipV="1">
          <a:off x="2697722" y="3954236"/>
          <a:ext cx="1645678" cy="173219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51510</xdr:colOff>
      <xdr:row>26</xdr:row>
      <xdr:rowOff>166765</xdr:rowOff>
    </xdr:from>
    <xdr:to>
      <xdr:col>7</xdr:col>
      <xdr:colOff>51510</xdr:colOff>
      <xdr:row>29</xdr:row>
      <xdr:rowOff>758</xdr:rowOff>
    </xdr:to>
    <xdr:cxnSp macro="">
      <xdr:nvCxnSpPr>
        <xdr:cNvPr id="23" name="Conector recto de flecha 112"/>
        <xdr:cNvCxnSpPr/>
      </xdr:nvCxnSpPr>
      <xdr:spPr>
        <a:xfrm flipV="1">
          <a:off x="5385510" y="5291215"/>
          <a:ext cx="0" cy="40549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40821</xdr:colOff>
      <xdr:row>19</xdr:row>
      <xdr:rowOff>153761</xdr:rowOff>
    </xdr:from>
    <xdr:to>
      <xdr:col>9</xdr:col>
      <xdr:colOff>467284</xdr:colOff>
      <xdr:row>28</xdr:row>
      <xdr:rowOff>606</xdr:rowOff>
    </xdr:to>
    <xdr:cxnSp macro="">
      <xdr:nvCxnSpPr>
        <xdr:cNvPr id="24" name="Conector recto de flecha 113"/>
        <xdr:cNvCxnSpPr/>
      </xdr:nvCxnSpPr>
      <xdr:spPr>
        <a:xfrm flipH="1" flipV="1">
          <a:off x="6136821" y="3939949"/>
          <a:ext cx="1188463" cy="156134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736942</xdr:colOff>
      <xdr:row>25</xdr:row>
      <xdr:rowOff>23812</xdr:rowOff>
    </xdr:from>
    <xdr:to>
      <xdr:col>15</xdr:col>
      <xdr:colOff>0</xdr:colOff>
      <xdr:row>29</xdr:row>
      <xdr:rowOff>1493</xdr:rowOff>
    </xdr:to>
    <xdr:cxnSp macro="">
      <xdr:nvCxnSpPr>
        <xdr:cNvPr id="25" name="Conector recto de flecha 114"/>
        <xdr:cNvCxnSpPr/>
      </xdr:nvCxnSpPr>
      <xdr:spPr>
        <a:xfrm flipV="1">
          <a:off x="8702223" y="4953000"/>
          <a:ext cx="1156152" cy="73968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8482</xdr:colOff>
      <xdr:row>20</xdr:row>
      <xdr:rowOff>0</xdr:rowOff>
    </xdr:from>
    <xdr:to>
      <xdr:col>7</xdr:col>
      <xdr:colOff>8482</xdr:colOff>
      <xdr:row>22</xdr:row>
      <xdr:rowOff>172298</xdr:rowOff>
    </xdr:to>
    <xdr:cxnSp macro="">
      <xdr:nvCxnSpPr>
        <xdr:cNvPr id="26" name="Conector recto de flecha 116"/>
        <xdr:cNvCxnSpPr/>
      </xdr:nvCxnSpPr>
      <xdr:spPr>
        <a:xfrm flipV="1">
          <a:off x="4950276" y="3978088"/>
          <a:ext cx="0" cy="553298"/>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19</xdr:col>
      <xdr:colOff>9886</xdr:colOff>
      <xdr:row>33</xdr:row>
      <xdr:rowOff>178593</xdr:rowOff>
    </xdr:from>
    <xdr:to>
      <xdr:col>19</xdr:col>
      <xdr:colOff>9886</xdr:colOff>
      <xdr:row>36</xdr:row>
      <xdr:rowOff>183676</xdr:rowOff>
    </xdr:to>
    <xdr:cxnSp macro="">
      <xdr:nvCxnSpPr>
        <xdr:cNvPr id="27" name="Conector recto de flecha 117"/>
        <xdr:cNvCxnSpPr/>
      </xdr:nvCxnSpPr>
      <xdr:spPr>
        <a:xfrm flipV="1">
          <a:off x="12661327" y="6633181"/>
          <a:ext cx="0" cy="57658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881063</xdr:colOff>
      <xdr:row>34</xdr:row>
      <xdr:rowOff>11906</xdr:rowOff>
    </xdr:from>
    <xdr:to>
      <xdr:col>15</xdr:col>
      <xdr:colOff>881063</xdr:colOff>
      <xdr:row>36</xdr:row>
      <xdr:rowOff>116713</xdr:rowOff>
    </xdr:to>
    <xdr:cxnSp macro="">
      <xdr:nvCxnSpPr>
        <xdr:cNvPr id="28" name="Conector recto de flecha 118"/>
        <xdr:cNvCxnSpPr/>
      </xdr:nvCxnSpPr>
      <xdr:spPr>
        <a:xfrm flipH="1" flipV="1">
          <a:off x="10742239" y="6656994"/>
          <a:ext cx="0" cy="485807"/>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865598</xdr:colOff>
      <xdr:row>24</xdr:row>
      <xdr:rowOff>166687</xdr:rowOff>
    </xdr:from>
    <xdr:to>
      <xdr:col>15</xdr:col>
      <xdr:colOff>869156</xdr:colOff>
      <xdr:row>28</xdr:row>
      <xdr:rowOff>126302</xdr:rowOff>
    </xdr:to>
    <xdr:cxnSp macro="">
      <xdr:nvCxnSpPr>
        <xdr:cNvPr id="29" name="Conector recto de flecha 121"/>
        <xdr:cNvCxnSpPr/>
      </xdr:nvCxnSpPr>
      <xdr:spPr>
        <a:xfrm flipV="1">
          <a:off x="10723973" y="4905375"/>
          <a:ext cx="3558" cy="72161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17</xdr:col>
      <xdr:colOff>11906</xdr:colOff>
      <xdr:row>25</xdr:row>
      <xdr:rowOff>11906</xdr:rowOff>
    </xdr:from>
    <xdr:to>
      <xdr:col>19</xdr:col>
      <xdr:colOff>2000</xdr:colOff>
      <xdr:row>28</xdr:row>
      <xdr:rowOff>163248</xdr:rowOff>
    </xdr:to>
    <xdr:cxnSp macro="">
      <xdr:nvCxnSpPr>
        <xdr:cNvPr id="30" name="Conector recto de flecha 122"/>
        <xdr:cNvCxnSpPr/>
      </xdr:nvCxnSpPr>
      <xdr:spPr>
        <a:xfrm flipH="1" flipV="1">
          <a:off x="11525250" y="4941094"/>
          <a:ext cx="1121188" cy="72284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371475</xdr:colOff>
      <xdr:row>37</xdr:row>
      <xdr:rowOff>66675</xdr:rowOff>
    </xdr:from>
    <xdr:to>
      <xdr:col>15</xdr:col>
      <xdr:colOff>571500</xdr:colOff>
      <xdr:row>46</xdr:row>
      <xdr:rowOff>133350</xdr:rowOff>
    </xdr:to>
    <xdr:sp macro="" textlink="">
      <xdr:nvSpPr>
        <xdr:cNvPr id="40" name="18 CuadroTexto"/>
        <xdr:cNvSpPr txBox="1"/>
      </xdr:nvSpPr>
      <xdr:spPr>
        <a:xfrm>
          <a:off x="1133475" y="7286625"/>
          <a:ext cx="10106025"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endParaRPr lang="es-MX" sz="2600" b="1">
            <a:solidFill>
              <a:sysClr val="windowText" lastClr="000000"/>
            </a:solidFill>
          </a:endParaRPr>
        </a:p>
      </xdr:txBody>
    </xdr:sp>
    <xdr:clientData/>
  </xdr:twoCellAnchor>
  <xdr:twoCellAnchor>
    <xdr:from>
      <xdr:col>1</xdr:col>
      <xdr:colOff>317500</xdr:colOff>
      <xdr:row>37</xdr:row>
      <xdr:rowOff>47625</xdr:rowOff>
    </xdr:from>
    <xdr:to>
      <xdr:col>37</xdr:col>
      <xdr:colOff>726282</xdr:colOff>
      <xdr:row>46</xdr:row>
      <xdr:rowOff>114300</xdr:rowOff>
    </xdr:to>
    <xdr:sp macro="" textlink="">
      <xdr:nvSpPr>
        <xdr:cNvPr id="46" name="18 CuadroTexto"/>
        <xdr:cNvSpPr txBox="1"/>
      </xdr:nvSpPr>
      <xdr:spPr>
        <a:xfrm>
          <a:off x="1079500" y="7262813"/>
          <a:ext cx="24042688"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eaLnBrk="1" fontAlgn="auto" latinLnBrk="0" hangingPunct="1"/>
          <a:r>
            <a:rPr lang="es-MX" sz="2800" b="1" baseline="0">
              <a:solidFill>
                <a:schemeClr val="dk1"/>
              </a:solidFill>
              <a:effectLst/>
              <a:latin typeface="+mn-lt"/>
              <a:ea typeface="+mn-ea"/>
              <a:cs typeface="+mn-cs"/>
            </a:rPr>
            <a:t>Las personas son respetadas en sus Derechos Humanos por parte de funcionariado público ( acciones u omisiones) en el Estado de San Luis Potosí</a:t>
          </a:r>
          <a:endParaRPr lang="es-MX" sz="5400">
            <a:effectLst/>
          </a:endParaRPr>
        </a:p>
      </xdr:txBody>
    </xdr:sp>
    <xdr:clientData/>
  </xdr:twoCellAnchor>
  <xdr:twoCellAnchor editAs="oneCell">
    <xdr:from>
      <xdr:col>0</xdr:col>
      <xdr:colOff>165759</xdr:colOff>
      <xdr:row>0</xdr:row>
      <xdr:rowOff>120609</xdr:rowOff>
    </xdr:from>
    <xdr:to>
      <xdr:col>3</xdr:col>
      <xdr:colOff>677820</xdr:colOff>
      <xdr:row>4</xdr:row>
      <xdr:rowOff>62592</xdr:rowOff>
    </xdr:to>
    <xdr:pic>
      <xdr:nvPicPr>
        <xdr:cNvPr id="47" name="Imagen 76"/>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65759" y="120609"/>
          <a:ext cx="2405855" cy="799233"/>
        </a:xfrm>
        <a:prstGeom prst="rect">
          <a:avLst/>
        </a:prstGeom>
      </xdr:spPr>
    </xdr:pic>
    <xdr:clientData/>
  </xdr:twoCellAnchor>
  <xdr:twoCellAnchor>
    <xdr:from>
      <xdr:col>22</xdr:col>
      <xdr:colOff>11116</xdr:colOff>
      <xdr:row>34</xdr:row>
      <xdr:rowOff>11906</xdr:rowOff>
    </xdr:from>
    <xdr:to>
      <xdr:col>22</xdr:col>
      <xdr:colOff>11906</xdr:colOff>
      <xdr:row>36</xdr:row>
      <xdr:rowOff>147379</xdr:rowOff>
    </xdr:to>
    <xdr:cxnSp macro="">
      <xdr:nvCxnSpPr>
        <xdr:cNvPr id="63" name="Conector recto de flecha 153"/>
        <xdr:cNvCxnSpPr/>
      </xdr:nvCxnSpPr>
      <xdr:spPr>
        <a:xfrm flipV="1">
          <a:off x="14917741" y="6655594"/>
          <a:ext cx="790" cy="51647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0</xdr:colOff>
      <xdr:row>15</xdr:row>
      <xdr:rowOff>0</xdr:rowOff>
    </xdr:from>
    <xdr:to>
      <xdr:col>22</xdr:col>
      <xdr:colOff>0</xdr:colOff>
      <xdr:row>28</xdr:row>
      <xdr:rowOff>171016</xdr:rowOff>
    </xdr:to>
    <xdr:cxnSp macro="">
      <xdr:nvCxnSpPr>
        <xdr:cNvPr id="64" name="Conector recto de flecha 154"/>
        <xdr:cNvCxnSpPr/>
      </xdr:nvCxnSpPr>
      <xdr:spPr>
        <a:xfrm flipH="1" flipV="1">
          <a:off x="14545235" y="3025588"/>
          <a:ext cx="0" cy="2647516"/>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33</xdr:col>
      <xdr:colOff>759980</xdr:colOff>
      <xdr:row>34</xdr:row>
      <xdr:rowOff>11906</xdr:rowOff>
    </xdr:from>
    <xdr:to>
      <xdr:col>34</xdr:col>
      <xdr:colOff>0</xdr:colOff>
      <xdr:row>36</xdr:row>
      <xdr:rowOff>147957</xdr:rowOff>
    </xdr:to>
    <xdr:cxnSp macro="">
      <xdr:nvCxnSpPr>
        <xdr:cNvPr id="65" name="Conector recto de flecha 157"/>
        <xdr:cNvCxnSpPr/>
      </xdr:nvCxnSpPr>
      <xdr:spPr>
        <a:xfrm flipV="1">
          <a:off x="22107886" y="6655594"/>
          <a:ext cx="2020" cy="51705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xdr:col>
      <xdr:colOff>11906</xdr:colOff>
      <xdr:row>15</xdr:row>
      <xdr:rowOff>11906</xdr:rowOff>
    </xdr:from>
    <xdr:to>
      <xdr:col>32</xdr:col>
      <xdr:colOff>357187</xdr:colOff>
      <xdr:row>28</xdr:row>
      <xdr:rowOff>178593</xdr:rowOff>
    </xdr:to>
    <xdr:cxnSp macro="">
      <xdr:nvCxnSpPr>
        <xdr:cNvPr id="66" name="Conector recto de flecha 161"/>
        <xdr:cNvCxnSpPr/>
      </xdr:nvCxnSpPr>
      <xdr:spPr>
        <a:xfrm flipH="1" flipV="1">
          <a:off x="15311437" y="3036094"/>
          <a:ext cx="6024563" cy="2643187"/>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738188</xdr:colOff>
      <xdr:row>33</xdr:row>
      <xdr:rowOff>23812</xdr:rowOff>
    </xdr:from>
    <xdr:to>
      <xdr:col>36</xdr:col>
      <xdr:colOff>738188</xdr:colOff>
      <xdr:row>36</xdr:row>
      <xdr:rowOff>126207</xdr:rowOff>
    </xdr:to>
    <xdr:cxnSp macro="">
      <xdr:nvCxnSpPr>
        <xdr:cNvPr id="97" name="Conector recto de flecha 125"/>
        <xdr:cNvCxnSpPr/>
      </xdr:nvCxnSpPr>
      <xdr:spPr>
        <a:xfrm flipH="1" flipV="1">
          <a:off x="24372094" y="6477000"/>
          <a:ext cx="0" cy="67389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758595</xdr:colOff>
      <xdr:row>25</xdr:row>
      <xdr:rowOff>1701</xdr:rowOff>
    </xdr:from>
    <xdr:to>
      <xdr:col>36</xdr:col>
      <xdr:colOff>758595</xdr:colOff>
      <xdr:row>27</xdr:row>
      <xdr:rowOff>20750</xdr:rowOff>
    </xdr:to>
    <xdr:cxnSp macro="">
      <xdr:nvCxnSpPr>
        <xdr:cNvPr id="98" name="Conector recto de flecha 126"/>
        <xdr:cNvCxnSpPr/>
      </xdr:nvCxnSpPr>
      <xdr:spPr>
        <a:xfrm flipV="1">
          <a:off x="24392501" y="4930889"/>
          <a:ext cx="0" cy="40004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1804</xdr:colOff>
      <xdr:row>61</xdr:row>
      <xdr:rowOff>182534</xdr:rowOff>
    </xdr:from>
    <xdr:to>
      <xdr:col>7</xdr:col>
      <xdr:colOff>1804</xdr:colOff>
      <xdr:row>64</xdr:row>
      <xdr:rowOff>187034</xdr:rowOff>
    </xdr:to>
    <xdr:cxnSp macro="">
      <xdr:nvCxnSpPr>
        <xdr:cNvPr id="170" name="Conector recto de flecha 169"/>
        <xdr:cNvCxnSpPr/>
      </xdr:nvCxnSpPr>
      <xdr:spPr>
        <a:xfrm flipV="1">
          <a:off x="4554754" y="11993534"/>
          <a:ext cx="0" cy="57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758077</xdr:colOff>
      <xdr:row>64</xdr:row>
      <xdr:rowOff>18055</xdr:rowOff>
    </xdr:from>
    <xdr:to>
      <xdr:col>9</xdr:col>
      <xdr:colOff>758077</xdr:colOff>
      <xdr:row>67</xdr:row>
      <xdr:rowOff>8967</xdr:rowOff>
    </xdr:to>
    <xdr:cxnSp macro="">
      <xdr:nvCxnSpPr>
        <xdr:cNvPr id="171" name="Conector recto de flecha 170"/>
        <xdr:cNvCxnSpPr/>
      </xdr:nvCxnSpPr>
      <xdr:spPr>
        <a:xfrm flipV="1">
          <a:off x="6444502" y="12400555"/>
          <a:ext cx="0" cy="54336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736023</xdr:colOff>
      <xdr:row>56</xdr:row>
      <xdr:rowOff>9200</xdr:rowOff>
    </xdr:from>
    <xdr:to>
      <xdr:col>3</xdr:col>
      <xdr:colOff>745497</xdr:colOff>
      <xdr:row>57</xdr:row>
      <xdr:rowOff>8659</xdr:rowOff>
    </xdr:to>
    <xdr:cxnSp macro="">
      <xdr:nvCxnSpPr>
        <xdr:cNvPr id="172" name="Conector recto de flecha 171"/>
        <xdr:cNvCxnSpPr/>
      </xdr:nvCxnSpPr>
      <xdr:spPr>
        <a:xfrm flipV="1">
          <a:off x="2631498" y="10867700"/>
          <a:ext cx="9474" cy="18995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753812</xdr:colOff>
      <xdr:row>56</xdr:row>
      <xdr:rowOff>4492</xdr:rowOff>
    </xdr:from>
    <xdr:to>
      <xdr:col>6</xdr:col>
      <xdr:colOff>753812</xdr:colOff>
      <xdr:row>57</xdr:row>
      <xdr:rowOff>173992</xdr:rowOff>
    </xdr:to>
    <xdr:cxnSp macro="">
      <xdr:nvCxnSpPr>
        <xdr:cNvPr id="173" name="Conector recto de flecha 172"/>
        <xdr:cNvCxnSpPr/>
      </xdr:nvCxnSpPr>
      <xdr:spPr>
        <a:xfrm flipV="1">
          <a:off x="4544762" y="10862992"/>
          <a:ext cx="0" cy="36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748086</xdr:colOff>
      <xdr:row>56</xdr:row>
      <xdr:rowOff>19307</xdr:rowOff>
    </xdr:from>
    <xdr:to>
      <xdr:col>9</xdr:col>
      <xdr:colOff>748086</xdr:colOff>
      <xdr:row>58</xdr:row>
      <xdr:rowOff>38357</xdr:rowOff>
    </xdr:to>
    <xdr:cxnSp macro="">
      <xdr:nvCxnSpPr>
        <xdr:cNvPr id="174" name="Conector recto de flecha 173"/>
        <xdr:cNvCxnSpPr/>
      </xdr:nvCxnSpPr>
      <xdr:spPr>
        <a:xfrm flipV="1">
          <a:off x="6434511" y="10877807"/>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753341</xdr:colOff>
      <xdr:row>63</xdr:row>
      <xdr:rowOff>43296</xdr:rowOff>
    </xdr:from>
    <xdr:to>
      <xdr:col>13</xdr:col>
      <xdr:colOff>1</xdr:colOff>
      <xdr:row>65</xdr:row>
      <xdr:rowOff>0</xdr:rowOff>
    </xdr:to>
    <xdr:cxnSp macro="">
      <xdr:nvCxnSpPr>
        <xdr:cNvPr id="175" name="Conector recto de flecha 174"/>
        <xdr:cNvCxnSpPr/>
      </xdr:nvCxnSpPr>
      <xdr:spPr>
        <a:xfrm flipH="1" flipV="1">
          <a:off x="8335241" y="12235296"/>
          <a:ext cx="8660" cy="33770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13349</xdr:colOff>
      <xdr:row>46</xdr:row>
      <xdr:rowOff>167091</xdr:rowOff>
    </xdr:from>
    <xdr:to>
      <xdr:col>4</xdr:col>
      <xdr:colOff>13349</xdr:colOff>
      <xdr:row>50</xdr:row>
      <xdr:rowOff>161091</xdr:rowOff>
    </xdr:to>
    <xdr:cxnSp macro="">
      <xdr:nvCxnSpPr>
        <xdr:cNvPr id="176" name="Conector recto de flecha 175"/>
        <xdr:cNvCxnSpPr/>
      </xdr:nvCxnSpPr>
      <xdr:spPr>
        <a:xfrm flipV="1">
          <a:off x="2670824" y="9101541"/>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752593</xdr:colOff>
      <xdr:row>46</xdr:row>
      <xdr:rowOff>183776</xdr:rowOff>
    </xdr:from>
    <xdr:to>
      <xdr:col>6</xdr:col>
      <xdr:colOff>752593</xdr:colOff>
      <xdr:row>50</xdr:row>
      <xdr:rowOff>177776</xdr:rowOff>
    </xdr:to>
    <xdr:cxnSp macro="">
      <xdr:nvCxnSpPr>
        <xdr:cNvPr id="177" name="Conector recto de flecha 176"/>
        <xdr:cNvCxnSpPr/>
      </xdr:nvCxnSpPr>
      <xdr:spPr>
        <a:xfrm flipV="1">
          <a:off x="4543543" y="9118226"/>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758073</xdr:colOff>
      <xdr:row>46</xdr:row>
      <xdr:rowOff>187387</xdr:rowOff>
    </xdr:from>
    <xdr:to>
      <xdr:col>9</xdr:col>
      <xdr:colOff>758073</xdr:colOff>
      <xdr:row>50</xdr:row>
      <xdr:rowOff>181387</xdr:rowOff>
    </xdr:to>
    <xdr:cxnSp macro="">
      <xdr:nvCxnSpPr>
        <xdr:cNvPr id="178" name="Conector recto de flecha 177"/>
        <xdr:cNvCxnSpPr/>
      </xdr:nvCxnSpPr>
      <xdr:spPr>
        <a:xfrm flipV="1">
          <a:off x="6444498" y="9121837"/>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15</xdr:col>
      <xdr:colOff>752475</xdr:colOff>
      <xdr:row>47</xdr:row>
      <xdr:rowOff>9925</xdr:rowOff>
    </xdr:from>
    <xdr:to>
      <xdr:col>15</xdr:col>
      <xdr:colOff>752475</xdr:colOff>
      <xdr:row>51</xdr:row>
      <xdr:rowOff>3925</xdr:rowOff>
    </xdr:to>
    <xdr:cxnSp macro="">
      <xdr:nvCxnSpPr>
        <xdr:cNvPr id="179" name="Conector recto de flecha 178"/>
        <xdr:cNvCxnSpPr/>
      </xdr:nvCxnSpPr>
      <xdr:spPr>
        <a:xfrm flipV="1">
          <a:off x="10229850" y="9134875"/>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16</xdr:col>
      <xdr:colOff>8659</xdr:colOff>
      <xdr:row>56</xdr:row>
      <xdr:rowOff>11205</xdr:rowOff>
    </xdr:from>
    <xdr:to>
      <xdr:col>16</xdr:col>
      <xdr:colOff>11205</xdr:colOff>
      <xdr:row>57</xdr:row>
      <xdr:rowOff>147205</xdr:rowOff>
    </xdr:to>
    <xdr:cxnSp macro="">
      <xdr:nvCxnSpPr>
        <xdr:cNvPr id="180" name="Conector recto de flecha 179"/>
        <xdr:cNvCxnSpPr/>
      </xdr:nvCxnSpPr>
      <xdr:spPr>
        <a:xfrm flipV="1">
          <a:off x="10248034" y="10869705"/>
          <a:ext cx="2546" cy="3265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11845</xdr:colOff>
      <xdr:row>46</xdr:row>
      <xdr:rowOff>166807</xdr:rowOff>
    </xdr:from>
    <xdr:to>
      <xdr:col>13</xdr:col>
      <xdr:colOff>11845</xdr:colOff>
      <xdr:row>50</xdr:row>
      <xdr:rowOff>160807</xdr:rowOff>
    </xdr:to>
    <xdr:cxnSp macro="">
      <xdr:nvCxnSpPr>
        <xdr:cNvPr id="181" name="Conector recto de flecha 180"/>
        <xdr:cNvCxnSpPr/>
      </xdr:nvCxnSpPr>
      <xdr:spPr>
        <a:xfrm flipV="1">
          <a:off x="8355745" y="9101257"/>
          <a:ext cx="0" cy="75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752830</xdr:colOff>
      <xdr:row>56</xdr:row>
      <xdr:rowOff>44825</xdr:rowOff>
    </xdr:from>
    <xdr:to>
      <xdr:col>18</xdr:col>
      <xdr:colOff>752830</xdr:colOff>
      <xdr:row>59</xdr:row>
      <xdr:rowOff>1530</xdr:rowOff>
    </xdr:to>
    <xdr:cxnSp macro="">
      <xdr:nvCxnSpPr>
        <xdr:cNvPr id="182" name="Conector recto de flecha 181"/>
        <xdr:cNvCxnSpPr/>
      </xdr:nvCxnSpPr>
      <xdr:spPr>
        <a:xfrm flipV="1">
          <a:off x="12125680" y="10903325"/>
          <a:ext cx="0" cy="52820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18</xdr:col>
      <xdr:colOff>745702</xdr:colOff>
      <xdr:row>46</xdr:row>
      <xdr:rowOff>179294</xdr:rowOff>
    </xdr:from>
    <xdr:to>
      <xdr:col>18</xdr:col>
      <xdr:colOff>745702</xdr:colOff>
      <xdr:row>51</xdr:row>
      <xdr:rowOff>3259</xdr:rowOff>
    </xdr:to>
    <xdr:cxnSp macro="">
      <xdr:nvCxnSpPr>
        <xdr:cNvPr id="183" name="Conector recto de flecha 182"/>
        <xdr:cNvCxnSpPr/>
      </xdr:nvCxnSpPr>
      <xdr:spPr>
        <a:xfrm flipV="1">
          <a:off x="12118552" y="9113744"/>
          <a:ext cx="0" cy="77646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228194</xdr:colOff>
      <xdr:row>47</xdr:row>
      <xdr:rowOff>2545</xdr:rowOff>
    </xdr:from>
    <xdr:to>
      <xdr:col>35</xdr:col>
      <xdr:colOff>228194</xdr:colOff>
      <xdr:row>50</xdr:row>
      <xdr:rowOff>151045</xdr:rowOff>
    </xdr:to>
    <xdr:cxnSp macro="">
      <xdr:nvCxnSpPr>
        <xdr:cNvPr id="184" name="Conector recto de flecha 183"/>
        <xdr:cNvCxnSpPr/>
      </xdr:nvCxnSpPr>
      <xdr:spPr>
        <a:xfrm flipV="1">
          <a:off x="22602419" y="9127495"/>
          <a:ext cx="0" cy="72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1</xdr:colOff>
      <xdr:row>62</xdr:row>
      <xdr:rowOff>181841</xdr:rowOff>
    </xdr:from>
    <xdr:to>
      <xdr:col>22</xdr:col>
      <xdr:colOff>1</xdr:colOff>
      <xdr:row>64</xdr:row>
      <xdr:rowOff>17320</xdr:rowOff>
    </xdr:to>
    <xdr:cxnSp macro="">
      <xdr:nvCxnSpPr>
        <xdr:cNvPr id="185" name="Conector recto de flecha 184"/>
        <xdr:cNvCxnSpPr/>
      </xdr:nvCxnSpPr>
      <xdr:spPr>
        <a:xfrm flipV="1">
          <a:off x="14030326" y="12183341"/>
          <a:ext cx="0" cy="21647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22</xdr:col>
      <xdr:colOff>232269</xdr:colOff>
      <xdr:row>54</xdr:row>
      <xdr:rowOff>184387</xdr:rowOff>
    </xdr:from>
    <xdr:to>
      <xdr:col>22</xdr:col>
      <xdr:colOff>233796</xdr:colOff>
      <xdr:row>56</xdr:row>
      <xdr:rowOff>183433</xdr:rowOff>
    </xdr:to>
    <xdr:cxnSp macro="">
      <xdr:nvCxnSpPr>
        <xdr:cNvPr id="186" name="Conector recto de flecha 185"/>
        <xdr:cNvCxnSpPr/>
      </xdr:nvCxnSpPr>
      <xdr:spPr>
        <a:xfrm flipH="1" flipV="1">
          <a:off x="14262594" y="10614262"/>
          <a:ext cx="1527" cy="42767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758435</xdr:colOff>
      <xdr:row>62</xdr:row>
      <xdr:rowOff>5094</xdr:rowOff>
    </xdr:from>
    <xdr:to>
      <xdr:col>24</xdr:col>
      <xdr:colOff>758435</xdr:colOff>
      <xdr:row>63</xdr:row>
      <xdr:rowOff>147205</xdr:rowOff>
    </xdr:to>
    <xdr:cxnSp macro="">
      <xdr:nvCxnSpPr>
        <xdr:cNvPr id="187" name="Conector recto de flecha 186"/>
        <xdr:cNvCxnSpPr/>
      </xdr:nvCxnSpPr>
      <xdr:spPr>
        <a:xfrm flipH="1" flipV="1">
          <a:off x="15922235" y="12006594"/>
          <a:ext cx="0" cy="33261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551128</xdr:colOff>
      <xdr:row>54</xdr:row>
      <xdr:rowOff>183370</xdr:rowOff>
    </xdr:from>
    <xdr:to>
      <xdr:col>24</xdr:col>
      <xdr:colOff>551128</xdr:colOff>
      <xdr:row>56</xdr:row>
      <xdr:rowOff>182416</xdr:rowOff>
    </xdr:to>
    <xdr:cxnSp macro="">
      <xdr:nvCxnSpPr>
        <xdr:cNvPr id="188" name="Conector recto de flecha 187"/>
        <xdr:cNvCxnSpPr/>
      </xdr:nvCxnSpPr>
      <xdr:spPr>
        <a:xfrm flipH="1" flipV="1">
          <a:off x="15714928" y="10613245"/>
          <a:ext cx="0" cy="42767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29</xdr:col>
      <xdr:colOff>192181</xdr:colOff>
      <xdr:row>47</xdr:row>
      <xdr:rowOff>37178</xdr:rowOff>
    </xdr:from>
    <xdr:to>
      <xdr:col>29</xdr:col>
      <xdr:colOff>192181</xdr:colOff>
      <xdr:row>50</xdr:row>
      <xdr:rowOff>185678</xdr:rowOff>
    </xdr:to>
    <xdr:cxnSp macro="">
      <xdr:nvCxnSpPr>
        <xdr:cNvPr id="189" name="Conector recto de flecha 188"/>
        <xdr:cNvCxnSpPr/>
      </xdr:nvCxnSpPr>
      <xdr:spPr>
        <a:xfrm flipV="1">
          <a:off x="18775456" y="9162128"/>
          <a:ext cx="0" cy="72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23</xdr:col>
      <xdr:colOff>129887</xdr:colOff>
      <xdr:row>47</xdr:row>
      <xdr:rowOff>34636</xdr:rowOff>
    </xdr:from>
    <xdr:to>
      <xdr:col>23</xdr:col>
      <xdr:colOff>131925</xdr:colOff>
      <xdr:row>50</xdr:row>
      <xdr:rowOff>173182</xdr:rowOff>
    </xdr:to>
    <xdr:cxnSp macro="">
      <xdr:nvCxnSpPr>
        <xdr:cNvPr id="190" name="Conector recto de flecha 189"/>
        <xdr:cNvCxnSpPr/>
      </xdr:nvCxnSpPr>
      <xdr:spPr>
        <a:xfrm flipV="1">
          <a:off x="14922212" y="9159586"/>
          <a:ext cx="2038" cy="710046"/>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29</xdr:col>
      <xdr:colOff>147205</xdr:colOff>
      <xdr:row>55</xdr:row>
      <xdr:rowOff>22921</xdr:rowOff>
    </xdr:from>
    <xdr:to>
      <xdr:col>29</xdr:col>
      <xdr:colOff>147205</xdr:colOff>
      <xdr:row>58</xdr:row>
      <xdr:rowOff>27421</xdr:rowOff>
    </xdr:to>
    <xdr:cxnSp macro="">
      <xdr:nvCxnSpPr>
        <xdr:cNvPr id="191" name="Conector recto de flecha 190"/>
        <xdr:cNvCxnSpPr/>
      </xdr:nvCxnSpPr>
      <xdr:spPr>
        <a:xfrm flipV="1">
          <a:off x="18730480" y="10643296"/>
          <a:ext cx="0" cy="62362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28</xdr:col>
      <xdr:colOff>20883</xdr:colOff>
      <xdr:row>62</xdr:row>
      <xdr:rowOff>17318</xdr:rowOff>
    </xdr:from>
    <xdr:to>
      <xdr:col>29</xdr:col>
      <xdr:colOff>0</xdr:colOff>
      <xdr:row>65</xdr:row>
      <xdr:rowOff>2972</xdr:rowOff>
    </xdr:to>
    <xdr:cxnSp macro="">
      <xdr:nvCxnSpPr>
        <xdr:cNvPr id="192" name="Conector recto de flecha 191"/>
        <xdr:cNvCxnSpPr/>
      </xdr:nvCxnSpPr>
      <xdr:spPr>
        <a:xfrm flipV="1">
          <a:off x="17842158" y="12018818"/>
          <a:ext cx="741117" cy="55715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35</xdr:col>
      <xdr:colOff>181841</xdr:colOff>
      <xdr:row>55</xdr:row>
      <xdr:rowOff>1</xdr:rowOff>
    </xdr:from>
    <xdr:to>
      <xdr:col>35</xdr:col>
      <xdr:colOff>181841</xdr:colOff>
      <xdr:row>57</xdr:row>
      <xdr:rowOff>0</xdr:rowOff>
    </xdr:to>
    <xdr:cxnSp macro="">
      <xdr:nvCxnSpPr>
        <xdr:cNvPr id="193" name="Conector recto de flecha 192"/>
        <xdr:cNvCxnSpPr/>
      </xdr:nvCxnSpPr>
      <xdr:spPr>
        <a:xfrm flipV="1">
          <a:off x="22556066" y="10620376"/>
          <a:ext cx="0" cy="42862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38</xdr:col>
      <xdr:colOff>311728</xdr:colOff>
      <xdr:row>46</xdr:row>
      <xdr:rowOff>121227</xdr:rowOff>
    </xdr:from>
    <xdr:to>
      <xdr:col>39</xdr:col>
      <xdr:colOff>749994</xdr:colOff>
      <xdr:row>50</xdr:row>
      <xdr:rowOff>170912</xdr:rowOff>
    </xdr:to>
    <xdr:cxnSp macro="">
      <xdr:nvCxnSpPr>
        <xdr:cNvPr id="194" name="Conector recto de flecha 99"/>
        <xdr:cNvCxnSpPr/>
      </xdr:nvCxnSpPr>
      <xdr:spPr>
        <a:xfrm flipH="1" flipV="1">
          <a:off x="24626455" y="9057409"/>
          <a:ext cx="801948" cy="81168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40</xdr:col>
      <xdr:colOff>35218</xdr:colOff>
      <xdr:row>55</xdr:row>
      <xdr:rowOff>15207</xdr:rowOff>
    </xdr:from>
    <xdr:to>
      <xdr:col>40</xdr:col>
      <xdr:colOff>35218</xdr:colOff>
      <xdr:row>57</xdr:row>
      <xdr:rowOff>36658</xdr:rowOff>
    </xdr:to>
    <xdr:cxnSp macro="">
      <xdr:nvCxnSpPr>
        <xdr:cNvPr id="195" name="Conector recto de flecha 102"/>
        <xdr:cNvCxnSpPr/>
      </xdr:nvCxnSpPr>
      <xdr:spPr>
        <a:xfrm flipV="1">
          <a:off x="25438393" y="10635582"/>
          <a:ext cx="0" cy="450076"/>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40</xdr:col>
      <xdr:colOff>3785</xdr:colOff>
      <xdr:row>62</xdr:row>
      <xdr:rowOff>5894</xdr:rowOff>
    </xdr:from>
    <xdr:to>
      <xdr:col>40</xdr:col>
      <xdr:colOff>3785</xdr:colOff>
      <xdr:row>64</xdr:row>
      <xdr:rowOff>24943</xdr:rowOff>
    </xdr:to>
    <xdr:cxnSp macro="">
      <xdr:nvCxnSpPr>
        <xdr:cNvPr id="196" name="Conector recto de flecha 104"/>
        <xdr:cNvCxnSpPr/>
      </xdr:nvCxnSpPr>
      <xdr:spPr>
        <a:xfrm flipV="1">
          <a:off x="25406960" y="12007394"/>
          <a:ext cx="0" cy="40004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70</xdr:row>
      <xdr:rowOff>181841</xdr:rowOff>
    </xdr:from>
    <xdr:to>
      <xdr:col>13</xdr:col>
      <xdr:colOff>4210</xdr:colOff>
      <xdr:row>73</xdr:row>
      <xdr:rowOff>166254</xdr:rowOff>
    </xdr:to>
    <xdr:cxnSp macro="">
      <xdr:nvCxnSpPr>
        <xdr:cNvPr id="197" name="Conector recto de flecha 105"/>
        <xdr:cNvCxnSpPr/>
      </xdr:nvCxnSpPr>
      <xdr:spPr>
        <a:xfrm flipH="1" flipV="1">
          <a:off x="8343900" y="13688291"/>
          <a:ext cx="4210" cy="555913"/>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0</xdr:colOff>
      <xdr:row>70</xdr:row>
      <xdr:rowOff>17319</xdr:rowOff>
    </xdr:from>
    <xdr:to>
      <xdr:col>7</xdr:col>
      <xdr:colOff>8659</xdr:colOff>
      <xdr:row>71</xdr:row>
      <xdr:rowOff>155863</xdr:rowOff>
    </xdr:to>
    <xdr:cxnSp macro="">
      <xdr:nvCxnSpPr>
        <xdr:cNvPr id="198" name="Conector recto de flecha 197"/>
        <xdr:cNvCxnSpPr/>
      </xdr:nvCxnSpPr>
      <xdr:spPr>
        <a:xfrm flipH="1" flipV="1">
          <a:off x="4552950" y="13523769"/>
          <a:ext cx="8659" cy="32904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753341</xdr:colOff>
      <xdr:row>71</xdr:row>
      <xdr:rowOff>0</xdr:rowOff>
    </xdr:from>
    <xdr:to>
      <xdr:col>4</xdr:col>
      <xdr:colOff>0</xdr:colOff>
      <xdr:row>72</xdr:row>
      <xdr:rowOff>173182</xdr:rowOff>
    </xdr:to>
    <xdr:cxnSp macro="">
      <xdr:nvCxnSpPr>
        <xdr:cNvPr id="199" name="Conector recto de flecha 198"/>
        <xdr:cNvCxnSpPr/>
      </xdr:nvCxnSpPr>
      <xdr:spPr>
        <a:xfrm flipV="1">
          <a:off x="2648816" y="13696950"/>
          <a:ext cx="8659" cy="363682"/>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736023</xdr:colOff>
      <xdr:row>63</xdr:row>
      <xdr:rowOff>181841</xdr:rowOff>
    </xdr:from>
    <xdr:to>
      <xdr:col>3</xdr:col>
      <xdr:colOff>745497</xdr:colOff>
      <xdr:row>64</xdr:row>
      <xdr:rowOff>181300</xdr:rowOff>
    </xdr:to>
    <xdr:cxnSp macro="">
      <xdr:nvCxnSpPr>
        <xdr:cNvPr id="200" name="Conector recto de flecha 199"/>
        <xdr:cNvCxnSpPr/>
      </xdr:nvCxnSpPr>
      <xdr:spPr>
        <a:xfrm flipV="1">
          <a:off x="2631498" y="12373841"/>
          <a:ext cx="9474" cy="189959"/>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8659</xdr:colOff>
      <xdr:row>72</xdr:row>
      <xdr:rowOff>0</xdr:rowOff>
    </xdr:from>
    <xdr:to>
      <xdr:col>10</xdr:col>
      <xdr:colOff>8659</xdr:colOff>
      <xdr:row>73</xdr:row>
      <xdr:rowOff>147205</xdr:rowOff>
    </xdr:to>
    <xdr:cxnSp macro="">
      <xdr:nvCxnSpPr>
        <xdr:cNvPr id="201" name="Conector recto de flecha 200"/>
        <xdr:cNvCxnSpPr/>
      </xdr:nvCxnSpPr>
      <xdr:spPr>
        <a:xfrm flipV="1">
          <a:off x="6457084" y="13887450"/>
          <a:ext cx="0" cy="337705"/>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13</xdr:col>
      <xdr:colOff>0</xdr:colOff>
      <xdr:row>56</xdr:row>
      <xdr:rowOff>0</xdr:rowOff>
    </xdr:from>
    <xdr:to>
      <xdr:col>13</xdr:col>
      <xdr:colOff>0</xdr:colOff>
      <xdr:row>58</xdr:row>
      <xdr:rowOff>15000</xdr:rowOff>
    </xdr:to>
    <xdr:cxnSp macro="">
      <xdr:nvCxnSpPr>
        <xdr:cNvPr id="202" name="Conector recto de flecha 201"/>
        <xdr:cNvCxnSpPr/>
      </xdr:nvCxnSpPr>
      <xdr:spPr>
        <a:xfrm flipH="1" flipV="1">
          <a:off x="8343900" y="10858500"/>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24</xdr:col>
      <xdr:colOff>753341</xdr:colOff>
      <xdr:row>69</xdr:row>
      <xdr:rowOff>17318</xdr:rowOff>
    </xdr:from>
    <xdr:to>
      <xdr:col>24</xdr:col>
      <xdr:colOff>753341</xdr:colOff>
      <xdr:row>70</xdr:row>
      <xdr:rowOff>159429</xdr:rowOff>
    </xdr:to>
    <xdr:cxnSp macro="">
      <xdr:nvCxnSpPr>
        <xdr:cNvPr id="204" name="Conector recto de flecha 203"/>
        <xdr:cNvCxnSpPr/>
      </xdr:nvCxnSpPr>
      <xdr:spPr>
        <a:xfrm flipH="1" flipV="1">
          <a:off x="15917141" y="13333268"/>
          <a:ext cx="0" cy="332611"/>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30</xdr:col>
      <xdr:colOff>8659</xdr:colOff>
      <xdr:row>62</xdr:row>
      <xdr:rowOff>8659</xdr:rowOff>
    </xdr:from>
    <xdr:to>
      <xdr:col>31</xdr:col>
      <xdr:colOff>8659</xdr:colOff>
      <xdr:row>65</xdr:row>
      <xdr:rowOff>2973</xdr:rowOff>
    </xdr:to>
    <xdr:cxnSp macro="">
      <xdr:nvCxnSpPr>
        <xdr:cNvPr id="205" name="Conector recto de flecha 204"/>
        <xdr:cNvCxnSpPr/>
      </xdr:nvCxnSpPr>
      <xdr:spPr>
        <a:xfrm flipH="1" flipV="1">
          <a:off x="18963409" y="12010159"/>
          <a:ext cx="762000" cy="565814"/>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29</xdr:col>
      <xdr:colOff>164524</xdr:colOff>
      <xdr:row>61</xdr:row>
      <xdr:rowOff>181841</xdr:rowOff>
    </xdr:from>
    <xdr:to>
      <xdr:col>29</xdr:col>
      <xdr:colOff>164524</xdr:colOff>
      <xdr:row>72</xdr:row>
      <xdr:rowOff>11659</xdr:rowOff>
    </xdr:to>
    <xdr:cxnSp macro="">
      <xdr:nvCxnSpPr>
        <xdr:cNvPr id="206" name="Conector recto de flecha 205"/>
        <xdr:cNvCxnSpPr/>
      </xdr:nvCxnSpPr>
      <xdr:spPr>
        <a:xfrm flipV="1">
          <a:off x="18747799" y="11992841"/>
          <a:ext cx="0" cy="1906268"/>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34</xdr:col>
      <xdr:colOff>181841</xdr:colOff>
      <xdr:row>61</xdr:row>
      <xdr:rowOff>0</xdr:rowOff>
    </xdr:from>
    <xdr:to>
      <xdr:col>34</xdr:col>
      <xdr:colOff>181841</xdr:colOff>
      <xdr:row>62</xdr:row>
      <xdr:rowOff>169500</xdr:rowOff>
    </xdr:to>
    <xdr:cxnSp macro="">
      <xdr:nvCxnSpPr>
        <xdr:cNvPr id="207" name="Conector recto de flecha 206"/>
        <xdr:cNvCxnSpPr/>
      </xdr:nvCxnSpPr>
      <xdr:spPr>
        <a:xfrm flipV="1">
          <a:off x="21794066" y="11811000"/>
          <a:ext cx="0" cy="360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562841</xdr:colOff>
      <xdr:row>60</xdr:row>
      <xdr:rowOff>173180</xdr:rowOff>
    </xdr:from>
    <xdr:to>
      <xdr:col>36</xdr:col>
      <xdr:colOff>562841</xdr:colOff>
      <xdr:row>62</xdr:row>
      <xdr:rowOff>188180</xdr:rowOff>
    </xdr:to>
    <xdr:cxnSp macro="">
      <xdr:nvCxnSpPr>
        <xdr:cNvPr id="208" name="Conector recto de flecha 207"/>
        <xdr:cNvCxnSpPr/>
      </xdr:nvCxnSpPr>
      <xdr:spPr>
        <a:xfrm flipH="1" flipV="1">
          <a:off x="23308541" y="11793680"/>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33</xdr:col>
      <xdr:colOff>753341</xdr:colOff>
      <xdr:row>68</xdr:row>
      <xdr:rowOff>181841</xdr:rowOff>
    </xdr:from>
    <xdr:to>
      <xdr:col>33</xdr:col>
      <xdr:colOff>753341</xdr:colOff>
      <xdr:row>71</xdr:row>
      <xdr:rowOff>6341</xdr:rowOff>
    </xdr:to>
    <xdr:cxnSp macro="">
      <xdr:nvCxnSpPr>
        <xdr:cNvPr id="209" name="Conector recto de flecha 208"/>
        <xdr:cNvCxnSpPr/>
      </xdr:nvCxnSpPr>
      <xdr:spPr>
        <a:xfrm flipH="1" flipV="1">
          <a:off x="21603566" y="13307291"/>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36</xdr:col>
      <xdr:colOff>753341</xdr:colOff>
      <xdr:row>70</xdr:row>
      <xdr:rowOff>0</xdr:rowOff>
    </xdr:from>
    <xdr:to>
      <xdr:col>36</xdr:col>
      <xdr:colOff>753341</xdr:colOff>
      <xdr:row>72</xdr:row>
      <xdr:rowOff>15000</xdr:rowOff>
    </xdr:to>
    <xdr:cxnSp macro="">
      <xdr:nvCxnSpPr>
        <xdr:cNvPr id="210" name="Conector recto de flecha 209"/>
        <xdr:cNvCxnSpPr/>
      </xdr:nvCxnSpPr>
      <xdr:spPr>
        <a:xfrm flipV="1">
          <a:off x="23499041" y="13506450"/>
          <a:ext cx="0" cy="39600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138545</xdr:colOff>
      <xdr:row>0</xdr:row>
      <xdr:rowOff>86591</xdr:rowOff>
    </xdr:from>
    <xdr:to>
      <xdr:col>1</xdr:col>
      <xdr:colOff>1115650</xdr:colOff>
      <xdr:row>4</xdr:row>
      <xdr:rowOff>65159</xdr:rowOff>
    </xdr:to>
    <xdr:pic>
      <xdr:nvPicPr>
        <xdr:cNvPr id="2" name="Imagen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138545" y="86591"/>
          <a:ext cx="2405855" cy="770658"/>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4"/>
  <sheetViews>
    <sheetView topLeftCell="A30" zoomScale="50" zoomScaleNormal="50" workbookViewId="0">
      <selection activeCell="AR62" sqref="AR62"/>
    </sheetView>
  </sheetViews>
  <sheetFormatPr baseColWidth="10" defaultRowHeight="15" x14ac:dyDescent="0.25"/>
  <cols>
    <col min="3" max="3" width="5.5703125" customWidth="1"/>
    <col min="6" max="6" width="5.5703125" customWidth="1"/>
    <col min="9" max="9" width="5.5703125" customWidth="1"/>
    <col min="12" max="12" width="5.5703125" customWidth="1"/>
    <col min="15" max="15" width="5.5703125" customWidth="1"/>
    <col min="18" max="18" width="5.5703125" customWidth="1"/>
    <col min="21" max="21" width="5.5703125" customWidth="1"/>
    <col min="24" max="24" width="5.5703125" customWidth="1"/>
    <col min="27" max="27" width="5.5703125" customWidth="1"/>
    <col min="30" max="30" width="5.5703125" style="39" customWidth="1"/>
    <col min="33" max="33" width="5.5703125" customWidth="1"/>
    <col min="36" max="36" width="5.5703125" customWidth="1"/>
    <col min="39" max="39" width="5.5703125" customWidth="1"/>
  </cols>
  <sheetData>
    <row r="1" spans="1:26" x14ac:dyDescent="0.25">
      <c r="A1" s="150" t="s">
        <v>16</v>
      </c>
      <c r="B1" s="150"/>
      <c r="C1" s="150"/>
      <c r="D1" s="150"/>
      <c r="E1" s="150"/>
      <c r="F1" s="150"/>
      <c r="G1" s="150"/>
      <c r="H1" s="150"/>
      <c r="I1" s="150"/>
      <c r="J1" s="150"/>
      <c r="K1" s="150"/>
      <c r="L1" s="150"/>
      <c r="M1" s="150"/>
      <c r="N1" s="150"/>
      <c r="O1" s="150"/>
    </row>
    <row r="2" spans="1:26" ht="18.75" customHeight="1" x14ac:dyDescent="0.25">
      <c r="A2" s="150"/>
      <c r="B2" s="150"/>
      <c r="C2" s="150"/>
      <c r="D2" s="150"/>
      <c r="E2" s="150"/>
      <c r="F2" s="150"/>
      <c r="G2" s="150"/>
      <c r="H2" s="150"/>
      <c r="I2" s="150"/>
      <c r="J2" s="150"/>
      <c r="K2" s="150"/>
      <c r="L2" s="150"/>
      <c r="M2" s="150"/>
      <c r="N2" s="150"/>
      <c r="O2" s="150"/>
    </row>
    <row r="3" spans="1:26" ht="18.75" x14ac:dyDescent="0.3">
      <c r="A3" s="151" t="s">
        <v>19</v>
      </c>
      <c r="B3" s="151"/>
      <c r="C3" s="151"/>
      <c r="D3" s="151"/>
      <c r="E3" s="151"/>
      <c r="F3" s="151"/>
      <c r="G3" s="151"/>
      <c r="H3" s="151"/>
      <c r="I3" s="151"/>
      <c r="J3" s="151"/>
      <c r="K3" s="151"/>
      <c r="L3" s="151"/>
      <c r="M3" s="151"/>
      <c r="N3" s="151"/>
      <c r="O3" s="151"/>
    </row>
    <row r="5" spans="1:26" ht="21" x14ac:dyDescent="0.35">
      <c r="A5" s="152"/>
      <c r="B5" s="152"/>
      <c r="C5" s="152"/>
      <c r="D5" s="152"/>
      <c r="E5" s="152"/>
      <c r="F5" s="152"/>
      <c r="G5" s="152"/>
      <c r="H5" s="152"/>
      <c r="I5" s="152"/>
      <c r="J5" s="152"/>
      <c r="K5" s="152"/>
      <c r="L5" s="152"/>
      <c r="M5" s="152"/>
      <c r="N5" s="152"/>
      <c r="O5" s="152"/>
      <c r="P5" s="1"/>
    </row>
    <row r="6" spans="1:26" x14ac:dyDescent="0.25">
      <c r="N6" s="153" t="s">
        <v>3</v>
      </c>
      <c r="O6" s="153"/>
      <c r="Y6" s="78" t="s">
        <v>77</v>
      </c>
      <c r="Z6" s="79"/>
    </row>
    <row r="7" spans="1:26" x14ac:dyDescent="0.25">
      <c r="Y7" s="80"/>
      <c r="Z7" s="81"/>
    </row>
    <row r="8" spans="1:26" x14ac:dyDescent="0.25">
      <c r="Y8" s="80"/>
      <c r="Z8" s="81"/>
    </row>
    <row r="9" spans="1:26" ht="15" customHeight="1" x14ac:dyDescent="0.25">
      <c r="A9" s="154" t="s">
        <v>4</v>
      </c>
      <c r="B9" s="154"/>
      <c r="Y9" s="82"/>
      <c r="Z9" s="83"/>
    </row>
    <row r="10" spans="1:26" x14ac:dyDescent="0.25">
      <c r="A10" s="154"/>
      <c r="B10" s="154"/>
    </row>
    <row r="11" spans="1:26" ht="15" customHeight="1" x14ac:dyDescent="0.25">
      <c r="A11" s="154"/>
      <c r="B11" s="154"/>
      <c r="T11" s="39"/>
      <c r="U11" s="35"/>
    </row>
    <row r="12" spans="1:26" x14ac:dyDescent="0.25">
      <c r="A12" s="154"/>
      <c r="B12" s="154"/>
      <c r="T12" s="35"/>
      <c r="U12" s="35"/>
    </row>
    <row r="13" spans="1:26" x14ac:dyDescent="0.25">
      <c r="A13" s="154"/>
      <c r="B13" s="154"/>
      <c r="T13" s="35"/>
      <c r="U13" s="35"/>
    </row>
    <row r="14" spans="1:26" x14ac:dyDescent="0.25">
      <c r="A14" s="154"/>
      <c r="B14" s="154"/>
      <c r="T14" s="35"/>
      <c r="U14" s="35"/>
    </row>
    <row r="15" spans="1:26" x14ac:dyDescent="0.25">
      <c r="A15" s="154"/>
      <c r="B15" s="154"/>
      <c r="T15" s="35"/>
      <c r="U15" s="35"/>
    </row>
    <row r="16" spans="1:26" ht="15" customHeight="1" x14ac:dyDescent="0.25">
      <c r="A16" s="154"/>
      <c r="B16" s="154"/>
      <c r="G16" s="39"/>
      <c r="H16" s="35"/>
    </row>
    <row r="17" spans="1:35" x14ac:dyDescent="0.25">
      <c r="A17" s="154"/>
      <c r="B17" s="154"/>
      <c r="G17" s="35"/>
      <c r="H17" s="35"/>
    </row>
    <row r="18" spans="1:35" x14ac:dyDescent="0.25">
      <c r="A18" s="154"/>
      <c r="B18" s="154"/>
      <c r="G18" s="161" t="s">
        <v>78</v>
      </c>
      <c r="H18" s="162"/>
    </row>
    <row r="19" spans="1:35" x14ac:dyDescent="0.25">
      <c r="A19" s="154"/>
      <c r="B19" s="154"/>
      <c r="G19" s="163"/>
      <c r="H19" s="164"/>
    </row>
    <row r="20" spans="1:35" x14ac:dyDescent="0.25">
      <c r="A20" s="154"/>
      <c r="B20" s="154"/>
      <c r="G20" s="165"/>
      <c r="H20" s="166"/>
      <c r="W20" s="39"/>
      <c r="X20" s="39"/>
      <c r="Y20" s="39"/>
      <c r="Z20" s="39"/>
      <c r="AA20" s="39"/>
    </row>
    <row r="21" spans="1:35" ht="15" customHeight="1" x14ac:dyDescent="0.25">
      <c r="A21" s="154"/>
      <c r="B21" s="154"/>
      <c r="P21" s="144" t="s">
        <v>90</v>
      </c>
      <c r="Q21" s="145"/>
      <c r="W21" s="35"/>
      <c r="X21" s="35"/>
      <c r="Y21" s="35"/>
      <c r="Z21" s="35"/>
      <c r="AA21" s="35"/>
    </row>
    <row r="22" spans="1:35" x14ac:dyDescent="0.25">
      <c r="A22" s="154"/>
      <c r="B22" s="154"/>
      <c r="O22" s="40"/>
      <c r="P22" s="146"/>
      <c r="Q22" s="147"/>
      <c r="W22" s="35"/>
      <c r="X22" s="35"/>
      <c r="Y22" s="35"/>
      <c r="Z22" s="35"/>
      <c r="AA22" s="35"/>
    </row>
    <row r="23" spans="1:35" x14ac:dyDescent="0.25">
      <c r="A23" s="154"/>
      <c r="B23" s="154"/>
      <c r="O23" s="40"/>
      <c r="P23" s="146"/>
      <c r="Q23" s="147"/>
      <c r="W23" s="35"/>
      <c r="X23" s="35"/>
      <c r="Y23" s="35"/>
      <c r="Z23" s="35"/>
      <c r="AA23" s="35"/>
    </row>
    <row r="24" spans="1:35" ht="15" customHeight="1" x14ac:dyDescent="0.25">
      <c r="A24" s="154"/>
      <c r="B24" s="154"/>
      <c r="G24" s="161" t="s">
        <v>79</v>
      </c>
      <c r="H24" s="162"/>
      <c r="O24" s="40"/>
      <c r="P24" s="146"/>
      <c r="Q24" s="147"/>
      <c r="W24" s="35"/>
      <c r="X24" s="35"/>
      <c r="Y24" s="35"/>
      <c r="Z24" s="35"/>
      <c r="AA24" s="35"/>
      <c r="AH24" s="244" t="s">
        <v>134</v>
      </c>
      <c r="AI24" s="245"/>
    </row>
    <row r="25" spans="1:35" ht="15" customHeight="1" x14ac:dyDescent="0.25">
      <c r="A25" s="154"/>
      <c r="B25" s="154"/>
      <c r="G25" s="163"/>
      <c r="H25" s="164"/>
      <c r="O25" s="40"/>
      <c r="P25" s="146"/>
      <c r="Q25" s="147"/>
      <c r="W25" s="35"/>
      <c r="X25" s="35"/>
      <c r="Y25" s="35"/>
      <c r="Z25" s="35"/>
      <c r="AA25" s="35"/>
      <c r="AH25" s="246"/>
      <c r="AI25" s="247"/>
    </row>
    <row r="26" spans="1:35" x14ac:dyDescent="0.25">
      <c r="A26" s="154"/>
      <c r="B26" s="154"/>
      <c r="G26" s="163"/>
      <c r="H26" s="164"/>
      <c r="P26" s="148"/>
      <c r="Q26" s="149"/>
      <c r="AH26" s="246"/>
      <c r="AI26" s="247"/>
    </row>
    <row r="27" spans="1:35" x14ac:dyDescent="0.25">
      <c r="A27" s="154"/>
      <c r="B27" s="154"/>
      <c r="G27" s="165"/>
      <c r="H27" s="166"/>
      <c r="AH27" s="248"/>
      <c r="AI27" s="249"/>
    </row>
    <row r="28" spans="1:35" x14ac:dyDescent="0.25">
      <c r="A28" s="154"/>
      <c r="B28" s="154"/>
      <c r="AH28" s="28"/>
    </row>
    <row r="29" spans="1:35" x14ac:dyDescent="0.25">
      <c r="A29" s="154"/>
      <c r="B29" s="154"/>
      <c r="AH29" s="28"/>
    </row>
    <row r="30" spans="1:35" ht="15" customHeight="1" x14ac:dyDescent="0.25">
      <c r="A30" s="154"/>
      <c r="B30" s="154"/>
      <c r="D30" s="161" t="s">
        <v>82</v>
      </c>
      <c r="E30" s="162"/>
      <c r="G30" s="161" t="s">
        <v>80</v>
      </c>
      <c r="H30" s="162"/>
      <c r="J30" s="155" t="s">
        <v>81</v>
      </c>
      <c r="K30" s="156"/>
      <c r="M30" s="167" t="s">
        <v>87</v>
      </c>
      <c r="N30" s="168"/>
      <c r="O30" s="39"/>
      <c r="P30" s="167" t="s">
        <v>88</v>
      </c>
      <c r="Q30" s="168"/>
      <c r="R30" s="39"/>
      <c r="S30" s="144" t="s">
        <v>89</v>
      </c>
      <c r="T30" s="145"/>
      <c r="U30" s="39"/>
      <c r="X30" s="7"/>
      <c r="Y30" s="78" t="s">
        <v>94</v>
      </c>
      <c r="Z30" s="79"/>
      <c r="AA30" s="7"/>
      <c r="AB30" s="244" t="s">
        <v>97</v>
      </c>
      <c r="AC30" s="245"/>
      <c r="AD30" s="48"/>
      <c r="AE30" s="48"/>
      <c r="AF30" s="48"/>
      <c r="AH30" s="250" t="s">
        <v>98</v>
      </c>
      <c r="AI30" s="221"/>
    </row>
    <row r="31" spans="1:35" x14ac:dyDescent="0.25">
      <c r="A31" s="154"/>
      <c r="B31" s="154"/>
      <c r="D31" s="163"/>
      <c r="E31" s="164"/>
      <c r="G31" s="163"/>
      <c r="H31" s="164"/>
      <c r="J31" s="157"/>
      <c r="K31" s="158"/>
      <c r="M31" s="169"/>
      <c r="N31" s="170"/>
      <c r="O31" s="35"/>
      <c r="P31" s="169"/>
      <c r="Q31" s="170"/>
      <c r="R31" s="40"/>
      <c r="S31" s="146"/>
      <c r="T31" s="147"/>
      <c r="U31" s="41"/>
      <c r="X31" s="7"/>
      <c r="Y31" s="80"/>
      <c r="Z31" s="81"/>
      <c r="AA31" s="7"/>
      <c r="AB31" s="246"/>
      <c r="AC31" s="247"/>
      <c r="AD31" s="48"/>
      <c r="AE31" s="48"/>
      <c r="AF31" s="48"/>
      <c r="AH31" s="222"/>
      <c r="AI31" s="223"/>
    </row>
    <row r="32" spans="1:35" x14ac:dyDescent="0.25">
      <c r="A32" s="154"/>
      <c r="B32" s="154"/>
      <c r="D32" s="163"/>
      <c r="E32" s="164"/>
      <c r="G32" s="163"/>
      <c r="H32" s="164"/>
      <c r="J32" s="157"/>
      <c r="K32" s="158"/>
      <c r="M32" s="169"/>
      <c r="N32" s="170"/>
      <c r="O32" s="35"/>
      <c r="P32" s="169"/>
      <c r="Q32" s="170"/>
      <c r="R32" s="40"/>
      <c r="S32" s="146"/>
      <c r="T32" s="147"/>
      <c r="U32" s="41"/>
      <c r="X32" s="7"/>
      <c r="Y32" s="80"/>
      <c r="Z32" s="81"/>
      <c r="AA32" s="7"/>
      <c r="AB32" s="246"/>
      <c r="AC32" s="247"/>
      <c r="AD32" s="48"/>
      <c r="AE32" s="48"/>
      <c r="AF32" s="48"/>
      <c r="AH32" s="222"/>
      <c r="AI32" s="223"/>
    </row>
    <row r="33" spans="1:35" x14ac:dyDescent="0.25">
      <c r="A33" s="154"/>
      <c r="B33" s="154"/>
      <c r="D33" s="163"/>
      <c r="E33" s="164"/>
      <c r="G33" s="163"/>
      <c r="H33" s="164"/>
      <c r="J33" s="157"/>
      <c r="K33" s="158"/>
      <c r="M33" s="169"/>
      <c r="N33" s="170"/>
      <c r="O33" s="35"/>
      <c r="P33" s="169"/>
      <c r="Q33" s="170"/>
      <c r="R33" s="40"/>
      <c r="S33" s="146"/>
      <c r="T33" s="147"/>
      <c r="U33" s="41"/>
      <c r="X33" s="7"/>
      <c r="Y33" s="80"/>
      <c r="Z33" s="81"/>
      <c r="AA33" s="7"/>
      <c r="AB33" s="246"/>
      <c r="AC33" s="247"/>
      <c r="AD33" s="48"/>
      <c r="AE33" s="48"/>
      <c r="AF33" s="48"/>
      <c r="AH33" s="222"/>
      <c r="AI33" s="223"/>
    </row>
    <row r="34" spans="1:35" ht="15" customHeight="1" x14ac:dyDescent="0.25">
      <c r="D34" s="165"/>
      <c r="E34" s="166"/>
      <c r="G34" s="165"/>
      <c r="H34" s="166"/>
      <c r="J34" s="159"/>
      <c r="K34" s="160"/>
      <c r="M34" s="171"/>
      <c r="N34" s="172"/>
      <c r="O34" s="35"/>
      <c r="P34" s="171"/>
      <c r="Q34" s="172"/>
      <c r="R34" s="40"/>
      <c r="S34" s="148"/>
      <c r="T34" s="149"/>
      <c r="U34" s="41"/>
      <c r="X34" s="7"/>
      <c r="Y34" s="82"/>
      <c r="Z34" s="83"/>
      <c r="AA34" s="7"/>
      <c r="AB34" s="248"/>
      <c r="AC34" s="249"/>
      <c r="AD34" s="48"/>
      <c r="AE34" s="48"/>
      <c r="AF34" s="48"/>
      <c r="AH34" s="222"/>
      <c r="AI34" s="223"/>
    </row>
    <row r="35" spans="1:35" x14ac:dyDescent="0.25">
      <c r="J35" s="40"/>
      <c r="K35" s="40"/>
      <c r="U35" s="39"/>
      <c r="AH35" s="224"/>
      <c r="AI35" s="225"/>
    </row>
    <row r="49" spans="1:41" ht="15" customHeight="1" x14ac:dyDescent="0.25">
      <c r="AI49" s="39"/>
      <c r="AJ49" s="40"/>
    </row>
    <row r="50" spans="1:41" x14ac:dyDescent="0.25">
      <c r="AI50" s="40"/>
      <c r="AJ50" s="40"/>
    </row>
    <row r="51" spans="1:41" ht="15" customHeight="1" x14ac:dyDescent="0.25">
      <c r="A51" s="154" t="s">
        <v>5</v>
      </c>
      <c r="B51" s="154"/>
      <c r="O51" s="43"/>
      <c r="AF51" s="39"/>
      <c r="AI51" s="40"/>
      <c r="AJ51" s="40"/>
    </row>
    <row r="52" spans="1:41" ht="14.45" customHeight="1" x14ac:dyDescent="0.25">
      <c r="A52" s="154"/>
      <c r="B52" s="154"/>
      <c r="D52" s="197" t="s">
        <v>69</v>
      </c>
      <c r="E52" s="198"/>
      <c r="G52" s="191" t="s">
        <v>71</v>
      </c>
      <c r="H52" s="192"/>
      <c r="J52" s="197" t="s">
        <v>76</v>
      </c>
      <c r="K52" s="198"/>
      <c r="M52" s="144" t="s">
        <v>86</v>
      </c>
      <c r="N52" s="145"/>
      <c r="O52" s="44"/>
      <c r="P52" s="144" t="s">
        <v>232</v>
      </c>
      <c r="Q52" s="145"/>
      <c r="S52" s="185" t="s">
        <v>84</v>
      </c>
      <c r="T52" s="186"/>
      <c r="W52" s="78" t="s">
        <v>235</v>
      </c>
      <c r="X52" s="251"/>
      <c r="Y52" s="79"/>
      <c r="AA52" s="39"/>
      <c r="AC52" s="84" t="s">
        <v>96</v>
      </c>
      <c r="AD52" s="105"/>
      <c r="AE52" s="85"/>
      <c r="AF52" s="49"/>
      <c r="AG52" s="40"/>
      <c r="AI52" s="123" t="s">
        <v>242</v>
      </c>
      <c r="AJ52" s="124"/>
      <c r="AK52" s="125"/>
      <c r="AL52" s="42"/>
      <c r="AN52" s="96" t="s">
        <v>102</v>
      </c>
      <c r="AO52" s="98"/>
    </row>
    <row r="53" spans="1:41" ht="14.45" customHeight="1" x14ac:dyDescent="0.25">
      <c r="A53" s="154"/>
      <c r="B53" s="154"/>
      <c r="D53" s="199"/>
      <c r="E53" s="200"/>
      <c r="G53" s="193"/>
      <c r="H53" s="194"/>
      <c r="J53" s="199"/>
      <c r="K53" s="200"/>
      <c r="M53" s="146"/>
      <c r="N53" s="147"/>
      <c r="O53" s="44"/>
      <c r="P53" s="146"/>
      <c r="Q53" s="147"/>
      <c r="S53" s="187"/>
      <c r="T53" s="188"/>
      <c r="W53" s="80"/>
      <c r="X53" s="252"/>
      <c r="Y53" s="81"/>
      <c r="AA53" s="40"/>
      <c r="AC53" s="86"/>
      <c r="AD53" s="106"/>
      <c r="AE53" s="87"/>
      <c r="AF53" s="49"/>
      <c r="AG53" s="40"/>
      <c r="AI53" s="126"/>
      <c r="AJ53" s="127"/>
      <c r="AK53" s="128"/>
      <c r="AL53" s="42"/>
      <c r="AN53" s="99"/>
      <c r="AO53" s="101"/>
    </row>
    <row r="54" spans="1:41" ht="14.45" customHeight="1" x14ac:dyDescent="0.25">
      <c r="A54" s="154"/>
      <c r="B54" s="154"/>
      <c r="D54" s="199"/>
      <c r="E54" s="200"/>
      <c r="G54" s="193"/>
      <c r="H54" s="194"/>
      <c r="J54" s="199"/>
      <c r="K54" s="200"/>
      <c r="M54" s="146"/>
      <c r="N54" s="147"/>
      <c r="O54" s="44"/>
      <c r="P54" s="146"/>
      <c r="Q54" s="147"/>
      <c r="S54" s="187"/>
      <c r="T54" s="188"/>
      <c r="W54" s="80"/>
      <c r="X54" s="252"/>
      <c r="Y54" s="81"/>
      <c r="AA54" s="40"/>
      <c r="AC54" s="86"/>
      <c r="AD54" s="106"/>
      <c r="AE54" s="87"/>
      <c r="AF54" s="49"/>
      <c r="AG54" s="40"/>
      <c r="AI54" s="126"/>
      <c r="AJ54" s="127"/>
      <c r="AK54" s="128"/>
      <c r="AL54" s="42"/>
      <c r="AN54" s="99"/>
      <c r="AO54" s="101"/>
    </row>
    <row r="55" spans="1:41" ht="15" customHeight="1" x14ac:dyDescent="0.25">
      <c r="A55" s="154"/>
      <c r="B55" s="154"/>
      <c r="D55" s="199"/>
      <c r="E55" s="200"/>
      <c r="G55" s="193"/>
      <c r="H55" s="194"/>
      <c r="J55" s="199"/>
      <c r="K55" s="200"/>
      <c r="M55" s="146"/>
      <c r="N55" s="147"/>
      <c r="O55" s="44"/>
      <c r="P55" s="146"/>
      <c r="Q55" s="147"/>
      <c r="S55" s="187"/>
      <c r="T55" s="188"/>
      <c r="W55" s="82"/>
      <c r="X55" s="253"/>
      <c r="Y55" s="83"/>
      <c r="AA55" s="40"/>
      <c r="AC55" s="88"/>
      <c r="AD55" s="107"/>
      <c r="AE55" s="89"/>
      <c r="AF55" s="49"/>
      <c r="AG55" s="40"/>
      <c r="AI55" s="129"/>
      <c r="AJ55" s="130"/>
      <c r="AK55" s="131"/>
      <c r="AL55" s="42"/>
      <c r="AN55" s="102"/>
      <c r="AO55" s="104"/>
    </row>
    <row r="56" spans="1:41" ht="18.75" customHeight="1" x14ac:dyDescent="0.25">
      <c r="A56" s="154"/>
      <c r="B56" s="154"/>
      <c r="D56" s="201"/>
      <c r="E56" s="202"/>
      <c r="G56" s="195"/>
      <c r="H56" s="196"/>
      <c r="J56" s="201"/>
      <c r="K56" s="202"/>
      <c r="M56" s="148"/>
      <c r="N56" s="149"/>
      <c r="O56" s="44"/>
      <c r="P56" s="148"/>
      <c r="Q56" s="149"/>
      <c r="S56" s="189"/>
      <c r="T56" s="190"/>
      <c r="AF56" s="39"/>
      <c r="AK56" s="45"/>
      <c r="AL56" s="45"/>
    </row>
    <row r="57" spans="1:41" x14ac:dyDescent="0.25">
      <c r="A57" s="154"/>
      <c r="B57" s="154"/>
      <c r="O57" s="43"/>
      <c r="AF57" s="39"/>
      <c r="AK57" s="42"/>
      <c r="AL57" s="42"/>
    </row>
    <row r="58" spans="1:41" ht="15" customHeight="1" x14ac:dyDescent="0.25">
      <c r="A58" s="154"/>
      <c r="B58" s="154"/>
      <c r="D58" s="209" t="s">
        <v>240</v>
      </c>
      <c r="E58" s="210"/>
      <c r="V58" s="238" t="s">
        <v>237</v>
      </c>
      <c r="W58" s="239"/>
      <c r="Y58" s="226" t="s">
        <v>91</v>
      </c>
      <c r="Z58" s="227"/>
      <c r="AF58" s="39"/>
      <c r="AI58" s="123" t="s">
        <v>241</v>
      </c>
      <c r="AJ58" s="124"/>
      <c r="AK58" s="125"/>
      <c r="AL58" s="42"/>
      <c r="AN58" s="220" t="s">
        <v>103</v>
      </c>
      <c r="AO58" s="221"/>
    </row>
    <row r="59" spans="1:41" ht="15" customHeight="1" x14ac:dyDescent="0.25">
      <c r="A59" s="154"/>
      <c r="B59" s="154"/>
      <c r="D59" s="211"/>
      <c r="E59" s="212"/>
      <c r="G59" s="203" t="s">
        <v>72</v>
      </c>
      <c r="H59" s="204"/>
      <c r="J59" s="203" t="s">
        <v>75</v>
      </c>
      <c r="K59" s="204"/>
      <c r="M59" s="185" t="s">
        <v>83</v>
      </c>
      <c r="N59" s="186"/>
      <c r="P59" s="185" t="s">
        <v>233</v>
      </c>
      <c r="Q59" s="186"/>
      <c r="V59" s="240"/>
      <c r="W59" s="241"/>
      <c r="Y59" s="228"/>
      <c r="Z59" s="229"/>
      <c r="AC59" s="96" t="s">
        <v>95</v>
      </c>
      <c r="AD59" s="97"/>
      <c r="AE59" s="98"/>
      <c r="AF59" s="37"/>
      <c r="AI59" s="126"/>
      <c r="AJ59" s="127"/>
      <c r="AK59" s="128"/>
      <c r="AL59" s="42"/>
      <c r="AN59" s="222"/>
      <c r="AO59" s="223"/>
    </row>
    <row r="60" spans="1:41" ht="15" customHeight="1" x14ac:dyDescent="0.25">
      <c r="A60" s="154"/>
      <c r="B60" s="154"/>
      <c r="D60" s="211"/>
      <c r="E60" s="212"/>
      <c r="G60" s="205"/>
      <c r="H60" s="206"/>
      <c r="J60" s="205"/>
      <c r="K60" s="206"/>
      <c r="M60" s="187"/>
      <c r="N60" s="188"/>
      <c r="P60" s="187"/>
      <c r="Q60" s="188"/>
      <c r="S60" s="173" t="s">
        <v>85</v>
      </c>
      <c r="T60" s="174"/>
      <c r="V60" s="240"/>
      <c r="W60" s="241"/>
      <c r="Y60" s="228"/>
      <c r="Z60" s="229"/>
      <c r="AC60" s="99"/>
      <c r="AD60" s="100"/>
      <c r="AE60" s="101"/>
      <c r="AF60" s="37"/>
      <c r="AI60" s="126"/>
      <c r="AJ60" s="127"/>
      <c r="AK60" s="128"/>
      <c r="AL60" s="42"/>
      <c r="AN60" s="222"/>
      <c r="AO60" s="223"/>
    </row>
    <row r="61" spans="1:41" ht="15" customHeight="1" x14ac:dyDescent="0.25">
      <c r="A61" s="154"/>
      <c r="B61" s="154"/>
      <c r="D61" s="211"/>
      <c r="E61" s="212"/>
      <c r="G61" s="205"/>
      <c r="H61" s="206"/>
      <c r="J61" s="205"/>
      <c r="K61" s="206"/>
      <c r="M61" s="187"/>
      <c r="N61" s="188"/>
      <c r="P61" s="187"/>
      <c r="Q61" s="188"/>
      <c r="S61" s="175"/>
      <c r="T61" s="176"/>
      <c r="V61" s="240"/>
      <c r="W61" s="241"/>
      <c r="Y61" s="228"/>
      <c r="Z61" s="229"/>
      <c r="AC61" s="99"/>
      <c r="AD61" s="100"/>
      <c r="AE61" s="101"/>
      <c r="AF61" s="37"/>
      <c r="AI61" s="129"/>
      <c r="AJ61" s="130"/>
      <c r="AK61" s="131"/>
      <c r="AL61" s="42"/>
      <c r="AN61" s="222"/>
      <c r="AO61" s="223"/>
    </row>
    <row r="62" spans="1:41" ht="15" customHeight="1" x14ac:dyDescent="0.25">
      <c r="A62" s="154"/>
      <c r="B62" s="154"/>
      <c r="D62" s="211"/>
      <c r="E62" s="212"/>
      <c r="G62" s="207"/>
      <c r="H62" s="208"/>
      <c r="J62" s="205"/>
      <c r="K62" s="206"/>
      <c r="M62" s="187"/>
      <c r="N62" s="188"/>
      <c r="P62" s="187"/>
      <c r="Q62" s="188"/>
      <c r="S62" s="175"/>
      <c r="T62" s="176"/>
      <c r="V62" s="240"/>
      <c r="W62" s="241"/>
      <c r="Y62" s="230"/>
      <c r="Z62" s="231"/>
      <c r="AC62" s="102"/>
      <c r="AD62" s="103"/>
      <c r="AE62" s="104"/>
      <c r="AF62" s="37"/>
      <c r="AK62" s="45"/>
      <c r="AL62" s="45"/>
      <c r="AN62" s="224"/>
      <c r="AO62" s="225"/>
    </row>
    <row r="63" spans="1:41" x14ac:dyDescent="0.25">
      <c r="A63" s="154"/>
      <c r="B63" s="154"/>
      <c r="D63" s="211"/>
      <c r="E63" s="212"/>
      <c r="J63" s="205"/>
      <c r="K63" s="206"/>
      <c r="M63" s="189"/>
      <c r="N63" s="190"/>
      <c r="P63" s="189"/>
      <c r="Q63" s="190"/>
      <c r="S63" s="175"/>
      <c r="T63" s="176"/>
      <c r="V63" s="242"/>
      <c r="W63" s="243"/>
      <c r="AB63" s="40"/>
      <c r="AC63" s="40"/>
      <c r="AD63" s="40"/>
      <c r="AE63" s="40"/>
      <c r="AF63" s="40"/>
    </row>
    <row r="64" spans="1:41" ht="15" customHeight="1" x14ac:dyDescent="0.25">
      <c r="A64" s="154"/>
      <c r="B64" s="154"/>
      <c r="D64" s="213"/>
      <c r="E64" s="214"/>
      <c r="J64" s="207"/>
      <c r="K64" s="208"/>
      <c r="S64" s="177"/>
      <c r="T64" s="178"/>
      <c r="U64" s="5"/>
      <c r="AH64" s="117" t="s">
        <v>244</v>
      </c>
      <c r="AI64" s="118"/>
      <c r="AK64" s="132" t="s">
        <v>245</v>
      </c>
      <c r="AL64" s="133"/>
    </row>
    <row r="65" spans="1:41" ht="15" customHeight="1" x14ac:dyDescent="0.25">
      <c r="A65" s="154"/>
      <c r="B65" s="154"/>
      <c r="U65" s="5"/>
      <c r="V65" s="232" t="s">
        <v>238</v>
      </c>
      <c r="W65" s="233"/>
      <c r="Y65" s="232" t="s">
        <v>239</v>
      </c>
      <c r="Z65" s="233"/>
      <c r="AC65" s="26"/>
      <c r="AD65" s="50"/>
      <c r="AE65" s="26"/>
      <c r="AF65" s="26"/>
      <c r="AG65" s="26"/>
      <c r="AH65" s="119"/>
      <c r="AI65" s="120"/>
      <c r="AK65" s="134"/>
      <c r="AL65" s="135"/>
      <c r="AN65" s="84" t="s">
        <v>101</v>
      </c>
      <c r="AO65" s="85"/>
    </row>
    <row r="66" spans="1:41" ht="14.45" customHeight="1" x14ac:dyDescent="0.25">
      <c r="A66" s="154"/>
      <c r="B66" s="154"/>
      <c r="D66" s="203" t="s">
        <v>70</v>
      </c>
      <c r="E66" s="204"/>
      <c r="G66" s="191" t="s">
        <v>73</v>
      </c>
      <c r="H66" s="192"/>
      <c r="P66" s="53"/>
      <c r="Q66" s="53"/>
      <c r="U66" s="5"/>
      <c r="V66" s="234"/>
      <c r="W66" s="235"/>
      <c r="Y66" s="234"/>
      <c r="Z66" s="235"/>
      <c r="AB66" s="108" t="s">
        <v>258</v>
      </c>
      <c r="AC66" s="215"/>
      <c r="AD66" s="51"/>
      <c r="AE66" s="90" t="s">
        <v>259</v>
      </c>
      <c r="AF66" s="91"/>
      <c r="AG66" s="26"/>
      <c r="AH66" s="119"/>
      <c r="AI66" s="120"/>
      <c r="AK66" s="134"/>
      <c r="AL66" s="135"/>
      <c r="AN66" s="86"/>
      <c r="AO66" s="87"/>
    </row>
    <row r="67" spans="1:41" ht="14.45" customHeight="1" x14ac:dyDescent="0.25">
      <c r="A67" s="154"/>
      <c r="B67" s="154"/>
      <c r="D67" s="205"/>
      <c r="E67" s="206"/>
      <c r="G67" s="193"/>
      <c r="H67" s="194"/>
      <c r="M67" s="185" t="s">
        <v>234</v>
      </c>
      <c r="N67" s="186"/>
      <c r="P67" s="53"/>
      <c r="Q67" s="53"/>
      <c r="U67" s="5"/>
      <c r="V67" s="234"/>
      <c r="W67" s="235"/>
      <c r="Y67" s="234"/>
      <c r="Z67" s="235"/>
      <c r="AB67" s="216"/>
      <c r="AC67" s="217"/>
      <c r="AD67" s="51"/>
      <c r="AE67" s="92"/>
      <c r="AF67" s="93"/>
      <c r="AG67" s="26"/>
      <c r="AH67" s="119"/>
      <c r="AI67" s="120"/>
      <c r="AK67" s="134"/>
      <c r="AL67" s="135"/>
      <c r="AN67" s="86"/>
      <c r="AO67" s="87"/>
    </row>
    <row r="68" spans="1:41" ht="15" customHeight="1" x14ac:dyDescent="0.25">
      <c r="A68" s="154"/>
      <c r="B68" s="154"/>
      <c r="D68" s="205"/>
      <c r="E68" s="206"/>
      <c r="G68" s="193"/>
      <c r="H68" s="194"/>
      <c r="J68" s="191" t="s">
        <v>74</v>
      </c>
      <c r="K68" s="192"/>
      <c r="M68" s="187"/>
      <c r="N68" s="188"/>
      <c r="P68" s="53"/>
      <c r="Q68" s="53"/>
      <c r="U68" s="5"/>
      <c r="V68" s="234"/>
      <c r="W68" s="235"/>
      <c r="Y68" s="234"/>
      <c r="Z68" s="235"/>
      <c r="AB68" s="216"/>
      <c r="AC68" s="217"/>
      <c r="AD68" s="51"/>
      <c r="AE68" s="92"/>
      <c r="AF68" s="93"/>
      <c r="AG68" s="26"/>
      <c r="AH68" s="119"/>
      <c r="AI68" s="120"/>
      <c r="AK68" s="134"/>
      <c r="AL68" s="135"/>
      <c r="AN68" s="88"/>
      <c r="AO68" s="89"/>
    </row>
    <row r="69" spans="1:41" x14ac:dyDescent="0.25">
      <c r="A69" s="154"/>
      <c r="B69" s="154"/>
      <c r="D69" s="205"/>
      <c r="E69" s="206"/>
      <c r="G69" s="193"/>
      <c r="H69" s="194"/>
      <c r="J69" s="193"/>
      <c r="K69" s="194"/>
      <c r="M69" s="187"/>
      <c r="N69" s="188"/>
      <c r="P69" s="53"/>
      <c r="Q69" s="53"/>
      <c r="V69" s="236"/>
      <c r="W69" s="237"/>
      <c r="Y69" s="236"/>
      <c r="Z69" s="237"/>
      <c r="AB69" s="216"/>
      <c r="AC69" s="217"/>
      <c r="AD69" s="51"/>
      <c r="AE69" s="94"/>
      <c r="AF69" s="95"/>
      <c r="AG69" s="26"/>
      <c r="AH69" s="121"/>
      <c r="AI69" s="122"/>
      <c r="AK69" s="134"/>
      <c r="AL69" s="135"/>
      <c r="AN69" s="40"/>
      <c r="AO69" s="40"/>
    </row>
    <row r="70" spans="1:41" x14ac:dyDescent="0.25">
      <c r="A70" s="154"/>
      <c r="B70" s="154"/>
      <c r="D70" s="205"/>
      <c r="E70" s="206"/>
      <c r="G70" s="195"/>
      <c r="H70" s="196"/>
      <c r="J70" s="193"/>
      <c r="K70" s="194"/>
      <c r="M70" s="187"/>
      <c r="N70" s="188"/>
      <c r="P70" s="45"/>
      <c r="Q70" s="45"/>
      <c r="V70" s="5"/>
      <c r="AB70" s="218"/>
      <c r="AC70" s="219"/>
      <c r="AD70" s="51"/>
      <c r="AE70" s="51"/>
      <c r="AF70" s="51"/>
      <c r="AH70" s="47"/>
      <c r="AI70" s="47"/>
      <c r="AK70" s="136"/>
      <c r="AL70" s="137"/>
      <c r="AN70" s="25"/>
      <c r="AO70" s="25"/>
    </row>
    <row r="71" spans="1:41" x14ac:dyDescent="0.25">
      <c r="A71" s="154"/>
      <c r="B71" s="154"/>
      <c r="D71" s="207"/>
      <c r="E71" s="208"/>
      <c r="J71" s="193"/>
      <c r="K71" s="194"/>
      <c r="M71" s="189"/>
      <c r="N71" s="190"/>
      <c r="P71" s="45"/>
      <c r="Q71" s="45"/>
      <c r="V71" s="5"/>
      <c r="AA71" s="52"/>
      <c r="AB71" s="39"/>
      <c r="AC71" s="39"/>
      <c r="AE71" s="39"/>
      <c r="AF71" s="39"/>
      <c r="AG71" s="39"/>
      <c r="AH71" s="39"/>
      <c r="AI71" s="39"/>
      <c r="AK71" s="46"/>
      <c r="AL71" s="46"/>
      <c r="AN71" s="25"/>
      <c r="AO71" s="25"/>
    </row>
    <row r="72" spans="1:41" x14ac:dyDescent="0.25">
      <c r="A72" s="154"/>
      <c r="B72" s="154"/>
      <c r="J72" s="195"/>
      <c r="K72" s="196"/>
      <c r="P72" s="45"/>
      <c r="Q72" s="45"/>
      <c r="Y72" s="138" t="s">
        <v>93</v>
      </c>
      <c r="Z72" s="139"/>
      <c r="AA72" s="39"/>
      <c r="AB72" s="39"/>
      <c r="AC72" s="39"/>
      <c r="AE72" s="39"/>
      <c r="AF72" s="39"/>
      <c r="AG72" s="39"/>
      <c r="AH72" s="96" t="s">
        <v>243</v>
      </c>
      <c r="AI72" s="98"/>
      <c r="AK72" s="46"/>
      <c r="AL72" s="46"/>
      <c r="AN72" s="25"/>
      <c r="AO72" s="25"/>
    </row>
    <row r="73" spans="1:41" ht="15" customHeight="1" x14ac:dyDescent="0.25">
      <c r="A73" s="154"/>
      <c r="B73" s="154"/>
      <c r="G73" s="209" t="s">
        <v>228</v>
      </c>
      <c r="H73" s="210"/>
      <c r="Y73" s="140"/>
      <c r="Z73" s="141"/>
      <c r="AA73" s="39"/>
      <c r="AB73" s="39"/>
      <c r="AC73" s="108" t="s">
        <v>247</v>
      </c>
      <c r="AD73" s="109"/>
      <c r="AE73" s="110"/>
      <c r="AF73" s="39"/>
      <c r="AG73" s="39"/>
      <c r="AH73" s="99"/>
      <c r="AI73" s="101"/>
      <c r="AK73" s="84" t="s">
        <v>246</v>
      </c>
      <c r="AL73" s="85"/>
    </row>
    <row r="74" spans="1:41" x14ac:dyDescent="0.25">
      <c r="A74" s="154"/>
      <c r="B74" s="154"/>
      <c r="D74" s="209" t="s">
        <v>229</v>
      </c>
      <c r="E74" s="210"/>
      <c r="G74" s="211"/>
      <c r="H74" s="212"/>
      <c r="Y74" s="140"/>
      <c r="Z74" s="141"/>
      <c r="AA74" s="39"/>
      <c r="AB74" s="39"/>
      <c r="AC74" s="111"/>
      <c r="AD74" s="112"/>
      <c r="AE74" s="113"/>
      <c r="AF74" s="39"/>
      <c r="AG74" s="39"/>
      <c r="AH74" s="99"/>
      <c r="AI74" s="101"/>
      <c r="AK74" s="86"/>
      <c r="AL74" s="87"/>
    </row>
    <row r="75" spans="1:41" ht="15" customHeight="1" x14ac:dyDescent="0.25">
      <c r="A75" s="154"/>
      <c r="B75" s="154"/>
      <c r="D75" s="211"/>
      <c r="E75" s="212"/>
      <c r="G75" s="211"/>
      <c r="H75" s="212"/>
      <c r="J75" s="179" t="s">
        <v>230</v>
      </c>
      <c r="K75" s="180"/>
      <c r="M75" s="185" t="s">
        <v>231</v>
      </c>
      <c r="N75" s="186"/>
      <c r="Y75" s="140"/>
      <c r="Z75" s="141"/>
      <c r="AA75" s="39"/>
      <c r="AB75" s="39"/>
      <c r="AC75" s="111"/>
      <c r="AD75" s="112"/>
      <c r="AE75" s="113"/>
      <c r="AF75" s="39"/>
      <c r="AG75" s="39"/>
      <c r="AH75" s="102"/>
      <c r="AI75" s="104"/>
      <c r="AK75" s="88"/>
      <c r="AL75" s="89"/>
    </row>
    <row r="76" spans="1:41" x14ac:dyDescent="0.25">
      <c r="D76" s="211"/>
      <c r="E76" s="212"/>
      <c r="G76" s="211"/>
      <c r="H76" s="212"/>
      <c r="J76" s="181"/>
      <c r="K76" s="182"/>
      <c r="M76" s="187"/>
      <c r="N76" s="188"/>
      <c r="Y76" s="142"/>
      <c r="Z76" s="143"/>
      <c r="AA76" s="39"/>
      <c r="AB76" s="39"/>
      <c r="AC76" s="114"/>
      <c r="AD76" s="115"/>
      <c r="AE76" s="116"/>
      <c r="AF76" s="39"/>
      <c r="AG76" s="39"/>
    </row>
    <row r="77" spans="1:41" x14ac:dyDescent="0.25">
      <c r="D77" s="211"/>
      <c r="E77" s="212"/>
      <c r="G77" s="211"/>
      <c r="H77" s="212"/>
      <c r="J77" s="181"/>
      <c r="K77" s="182"/>
      <c r="M77" s="187"/>
      <c r="N77" s="188"/>
    </row>
    <row r="78" spans="1:41" x14ac:dyDescent="0.25">
      <c r="D78" s="211"/>
      <c r="E78" s="212"/>
      <c r="G78" s="211"/>
      <c r="H78" s="212"/>
      <c r="J78" s="183"/>
      <c r="K78" s="184"/>
      <c r="M78" s="187"/>
      <c r="N78" s="188"/>
    </row>
    <row r="79" spans="1:41" x14ac:dyDescent="0.25">
      <c r="D79" s="211"/>
      <c r="E79" s="212"/>
      <c r="G79" s="213"/>
      <c r="H79" s="214"/>
      <c r="M79" s="189"/>
      <c r="N79" s="190"/>
    </row>
    <row r="80" spans="1:41" x14ac:dyDescent="0.25">
      <c r="D80" s="213"/>
      <c r="E80" s="214"/>
    </row>
    <row r="81" spans="1:2" x14ac:dyDescent="0.25">
      <c r="A81" s="2"/>
      <c r="B81" t="s">
        <v>22</v>
      </c>
    </row>
    <row r="82" spans="1:2" x14ac:dyDescent="0.25">
      <c r="A82" s="3"/>
      <c r="B82" t="s">
        <v>46</v>
      </c>
    </row>
    <row r="83" spans="1:2" x14ac:dyDescent="0.25">
      <c r="A83" s="6"/>
      <c r="B83" t="s">
        <v>54</v>
      </c>
    </row>
    <row r="84" spans="1:2" x14ac:dyDescent="0.25">
      <c r="A84" s="4"/>
      <c r="B84" t="s">
        <v>221</v>
      </c>
    </row>
  </sheetData>
  <mergeCells count="60">
    <mergeCell ref="P59:Q63"/>
    <mergeCell ref="D74:E80"/>
    <mergeCell ref="D58:E64"/>
    <mergeCell ref="J52:K56"/>
    <mergeCell ref="G52:H56"/>
    <mergeCell ref="P52:Q56"/>
    <mergeCell ref="AN52:AO55"/>
    <mergeCell ref="AH24:AI27"/>
    <mergeCell ref="AB30:AC34"/>
    <mergeCell ref="AH30:AI35"/>
    <mergeCell ref="S52:T56"/>
    <mergeCell ref="S30:T34"/>
    <mergeCell ref="W52:Y55"/>
    <mergeCell ref="AN65:AO68"/>
    <mergeCell ref="AB66:AC70"/>
    <mergeCell ref="AN58:AO62"/>
    <mergeCell ref="Y58:Z62"/>
    <mergeCell ref="V65:W69"/>
    <mergeCell ref="Y65:Z69"/>
    <mergeCell ref="V58:W63"/>
    <mergeCell ref="S60:T64"/>
    <mergeCell ref="J75:K78"/>
    <mergeCell ref="P30:Q34"/>
    <mergeCell ref="Y30:Z34"/>
    <mergeCell ref="A51:B75"/>
    <mergeCell ref="M59:N63"/>
    <mergeCell ref="J68:K72"/>
    <mergeCell ref="D52:E56"/>
    <mergeCell ref="D66:E71"/>
    <mergeCell ref="G59:H62"/>
    <mergeCell ref="J59:K64"/>
    <mergeCell ref="G66:H70"/>
    <mergeCell ref="M75:N79"/>
    <mergeCell ref="M67:N71"/>
    <mergeCell ref="G73:H79"/>
    <mergeCell ref="M52:N56"/>
    <mergeCell ref="P21:Q26"/>
    <mergeCell ref="A1:O2"/>
    <mergeCell ref="A3:O3"/>
    <mergeCell ref="A5:O5"/>
    <mergeCell ref="N6:O6"/>
    <mergeCell ref="A9:B33"/>
    <mergeCell ref="J30:K34"/>
    <mergeCell ref="G18:H20"/>
    <mergeCell ref="G24:H27"/>
    <mergeCell ref="D30:E34"/>
    <mergeCell ref="G30:H34"/>
    <mergeCell ref="M30:N34"/>
    <mergeCell ref="Y6:Z9"/>
    <mergeCell ref="AK73:AL75"/>
    <mergeCell ref="AE66:AF69"/>
    <mergeCell ref="AC59:AE62"/>
    <mergeCell ref="AC52:AE55"/>
    <mergeCell ref="AC73:AE76"/>
    <mergeCell ref="AH64:AI69"/>
    <mergeCell ref="AI52:AK55"/>
    <mergeCell ref="AI58:AK61"/>
    <mergeCell ref="AK64:AL70"/>
    <mergeCell ref="AH72:AI75"/>
    <mergeCell ref="Y72:Z76"/>
  </mergeCell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4"/>
  <sheetViews>
    <sheetView topLeftCell="A24" zoomScale="50" zoomScaleNormal="50" workbookViewId="0">
      <selection activeCell="AG54" sqref="AG54"/>
    </sheetView>
  </sheetViews>
  <sheetFormatPr baseColWidth="10" defaultRowHeight="15" x14ac:dyDescent="0.25"/>
  <cols>
    <col min="1" max="2" width="11.42578125" style="27"/>
    <col min="3" max="3" width="5.5703125" style="27" customWidth="1"/>
    <col min="4" max="5" width="11.42578125" style="27"/>
    <col min="6" max="6" width="5.5703125" style="27" customWidth="1"/>
    <col min="7" max="8" width="11.42578125" style="27"/>
    <col min="9" max="9" width="5.5703125" style="27" customWidth="1"/>
    <col min="10" max="11" width="11.42578125" style="27"/>
    <col min="12" max="12" width="5.5703125" style="27" customWidth="1"/>
    <col min="13" max="14" width="11.42578125" style="27"/>
    <col min="15" max="15" width="5.5703125" style="33" customWidth="1"/>
    <col min="16" max="16" width="13.42578125" style="27" customWidth="1"/>
    <col min="17" max="17" width="11.42578125" style="27"/>
    <col min="18" max="18" width="5.5703125" style="33" customWidth="1"/>
    <col min="19" max="19" width="11.42578125" style="27" customWidth="1"/>
    <col min="20" max="20" width="11.42578125" style="27"/>
    <col min="21" max="21" width="5.5703125" style="27" customWidth="1"/>
    <col min="22" max="23" width="11.42578125" style="27"/>
    <col min="24" max="24" width="5.5703125" style="27" customWidth="1"/>
    <col min="25" max="26" width="11.42578125" style="27"/>
    <col min="27" max="27" width="5.5703125" style="27" customWidth="1"/>
    <col min="28" max="29" width="11.42578125" style="27"/>
    <col min="30" max="30" width="5.5703125" style="27" customWidth="1"/>
    <col min="31" max="32" width="11.42578125" style="27"/>
    <col min="33" max="33" width="5.5703125" style="27" customWidth="1"/>
    <col min="34" max="35" width="11.42578125" style="27"/>
    <col min="36" max="36" width="5.5703125" style="27" customWidth="1"/>
    <col min="37" max="38" width="11.42578125" style="27"/>
    <col min="39" max="39" width="5.5703125" style="27" customWidth="1"/>
    <col min="40" max="16384" width="11.42578125" style="27"/>
  </cols>
  <sheetData>
    <row r="1" spans="1:23" x14ac:dyDescent="0.25">
      <c r="A1" s="150" t="s">
        <v>16</v>
      </c>
      <c r="B1" s="150"/>
      <c r="C1" s="150"/>
      <c r="D1" s="150"/>
      <c r="E1" s="150"/>
      <c r="F1" s="150"/>
      <c r="G1" s="150"/>
      <c r="H1" s="150"/>
      <c r="I1" s="150"/>
      <c r="J1" s="150"/>
      <c r="K1" s="150"/>
      <c r="L1" s="150"/>
      <c r="M1" s="150"/>
      <c r="N1" s="150"/>
      <c r="O1" s="150"/>
      <c r="P1" s="150"/>
    </row>
    <row r="2" spans="1:23" ht="18.75" customHeight="1" x14ac:dyDescent="0.25">
      <c r="A2" s="150"/>
      <c r="B2" s="150"/>
      <c r="C2" s="150"/>
      <c r="D2" s="150"/>
      <c r="E2" s="150"/>
      <c r="F2" s="150"/>
      <c r="G2" s="150"/>
      <c r="H2" s="150"/>
      <c r="I2" s="150"/>
      <c r="J2" s="150"/>
      <c r="K2" s="150"/>
      <c r="L2" s="150"/>
      <c r="M2" s="150"/>
      <c r="N2" s="150"/>
      <c r="O2" s="150"/>
      <c r="P2" s="150"/>
    </row>
    <row r="3" spans="1:23" ht="18.75" x14ac:dyDescent="0.25">
      <c r="A3" s="150" t="s">
        <v>18</v>
      </c>
      <c r="B3" s="150"/>
      <c r="C3" s="150"/>
      <c r="D3" s="150"/>
      <c r="E3" s="150"/>
      <c r="F3" s="150"/>
      <c r="G3" s="150"/>
      <c r="H3" s="150"/>
      <c r="I3" s="150"/>
      <c r="J3" s="150"/>
      <c r="K3" s="150"/>
      <c r="L3" s="150"/>
      <c r="M3" s="150"/>
      <c r="N3" s="150"/>
      <c r="O3" s="150"/>
      <c r="P3" s="150"/>
    </row>
    <row r="5" spans="1:23" ht="21" x14ac:dyDescent="0.25">
      <c r="A5" s="332"/>
      <c r="B5" s="332"/>
      <c r="C5" s="332"/>
      <c r="D5" s="332"/>
      <c r="E5" s="332"/>
      <c r="F5" s="332"/>
      <c r="G5" s="332"/>
      <c r="H5" s="332"/>
      <c r="I5" s="332"/>
      <c r="J5" s="332"/>
      <c r="K5" s="332"/>
      <c r="L5" s="332"/>
      <c r="M5" s="332"/>
      <c r="N5" s="332"/>
      <c r="O5" s="332"/>
      <c r="P5" s="332"/>
      <c r="Q5" s="36"/>
      <c r="R5" s="36"/>
    </row>
    <row r="6" spans="1:23" x14ac:dyDescent="0.25">
      <c r="N6" s="333" t="s">
        <v>0</v>
      </c>
      <c r="O6" s="333"/>
      <c r="P6" s="333"/>
    </row>
    <row r="9" spans="1:23" x14ac:dyDescent="0.25">
      <c r="A9" s="154" t="s">
        <v>1</v>
      </c>
      <c r="B9" s="154"/>
    </row>
    <row r="10" spans="1:23" x14ac:dyDescent="0.25">
      <c r="A10" s="154"/>
      <c r="B10" s="154"/>
    </row>
    <row r="11" spans="1:23" ht="15" customHeight="1" x14ac:dyDescent="0.25">
      <c r="A11" s="154"/>
      <c r="B11" s="154"/>
      <c r="V11" s="78" t="s">
        <v>55</v>
      </c>
      <c r="W11" s="79"/>
    </row>
    <row r="12" spans="1:23" x14ac:dyDescent="0.25">
      <c r="A12" s="154"/>
      <c r="B12" s="154"/>
      <c r="V12" s="80"/>
      <c r="W12" s="81"/>
    </row>
    <row r="13" spans="1:23" x14ac:dyDescent="0.25">
      <c r="A13" s="154"/>
      <c r="B13" s="154"/>
      <c r="V13" s="80"/>
      <c r="W13" s="81"/>
    </row>
    <row r="14" spans="1:23" x14ac:dyDescent="0.25">
      <c r="A14" s="154"/>
      <c r="B14" s="154"/>
      <c r="V14" s="80"/>
      <c r="W14" s="81"/>
    </row>
    <row r="15" spans="1:23" x14ac:dyDescent="0.25">
      <c r="A15" s="154"/>
      <c r="B15" s="154"/>
      <c r="V15" s="82"/>
      <c r="W15" s="83"/>
    </row>
    <row r="16" spans="1:23" x14ac:dyDescent="0.25">
      <c r="A16" s="154"/>
      <c r="B16" s="154"/>
      <c r="G16" s="326" t="s">
        <v>222</v>
      </c>
      <c r="H16" s="327"/>
    </row>
    <row r="17" spans="1:38" x14ac:dyDescent="0.25">
      <c r="A17" s="154"/>
      <c r="B17" s="154"/>
      <c r="G17" s="328"/>
      <c r="H17" s="329"/>
    </row>
    <row r="18" spans="1:38" x14ac:dyDescent="0.25">
      <c r="A18" s="154"/>
      <c r="B18" s="154"/>
      <c r="G18" s="328"/>
      <c r="H18" s="329"/>
    </row>
    <row r="19" spans="1:38" x14ac:dyDescent="0.25">
      <c r="A19" s="154"/>
      <c r="B19" s="154"/>
      <c r="G19" s="328"/>
      <c r="H19" s="329"/>
      <c r="X19" s="33"/>
      <c r="Y19" s="33"/>
    </row>
    <row r="20" spans="1:38" x14ac:dyDescent="0.25">
      <c r="A20" s="154"/>
      <c r="B20" s="154"/>
      <c r="G20" s="330"/>
      <c r="H20" s="331"/>
      <c r="X20" s="33"/>
      <c r="Y20" s="33"/>
    </row>
    <row r="21" spans="1:38" ht="15" customHeight="1" x14ac:dyDescent="0.25">
      <c r="A21" s="154"/>
      <c r="B21" s="154"/>
      <c r="P21" s="167" t="s">
        <v>223</v>
      </c>
      <c r="Q21" s="168"/>
      <c r="R21" s="37"/>
      <c r="X21" s="35"/>
      <c r="Y21" s="35"/>
    </row>
    <row r="22" spans="1:38" x14ac:dyDescent="0.25">
      <c r="A22" s="154"/>
      <c r="B22" s="154"/>
      <c r="P22" s="169"/>
      <c r="Q22" s="170"/>
      <c r="R22" s="37"/>
      <c r="X22" s="35"/>
      <c r="Y22" s="35"/>
      <c r="AK22" s="340" t="s">
        <v>99</v>
      </c>
      <c r="AL22" s="341"/>
    </row>
    <row r="23" spans="1:38" x14ac:dyDescent="0.25">
      <c r="A23" s="154"/>
      <c r="B23" s="154"/>
      <c r="P23" s="169"/>
      <c r="Q23" s="170"/>
      <c r="R23" s="37"/>
      <c r="X23" s="35"/>
      <c r="Y23" s="35"/>
      <c r="AK23" s="342"/>
      <c r="AL23" s="343"/>
    </row>
    <row r="24" spans="1:38" x14ac:dyDescent="0.25">
      <c r="A24" s="154"/>
      <c r="B24" s="154"/>
      <c r="G24" s="326" t="s">
        <v>62</v>
      </c>
      <c r="H24" s="327"/>
      <c r="P24" s="169"/>
      <c r="Q24" s="170"/>
      <c r="R24" s="37"/>
      <c r="X24" s="35"/>
      <c r="Y24" s="35"/>
      <c r="AK24" s="342"/>
      <c r="AL24" s="343"/>
    </row>
    <row r="25" spans="1:38" ht="15" customHeight="1" x14ac:dyDescent="0.25">
      <c r="A25" s="154"/>
      <c r="B25" s="154"/>
      <c r="G25" s="328"/>
      <c r="H25" s="329"/>
      <c r="P25" s="171"/>
      <c r="Q25" s="172"/>
      <c r="R25" s="37"/>
      <c r="X25" s="35"/>
      <c r="Y25" s="35"/>
      <c r="AK25" s="344"/>
      <c r="AL25" s="345"/>
    </row>
    <row r="26" spans="1:38" x14ac:dyDescent="0.25">
      <c r="A26" s="154"/>
      <c r="B26" s="154"/>
      <c r="G26" s="328"/>
      <c r="H26" s="329"/>
      <c r="X26" s="33"/>
      <c r="Y26" s="33"/>
      <c r="AK26" s="8"/>
    </row>
    <row r="27" spans="1:38" x14ac:dyDescent="0.25">
      <c r="A27" s="154"/>
      <c r="B27" s="154"/>
      <c r="G27" s="330"/>
      <c r="H27" s="331"/>
      <c r="X27" s="33"/>
      <c r="Y27" s="33"/>
      <c r="AK27" s="8"/>
    </row>
    <row r="28" spans="1:38" x14ac:dyDescent="0.25">
      <c r="A28" s="154"/>
      <c r="B28" s="154"/>
      <c r="X28" s="33"/>
      <c r="Y28" s="33"/>
      <c r="AK28" s="250" t="s">
        <v>100</v>
      </c>
      <c r="AL28" s="346"/>
    </row>
    <row r="29" spans="1:38" x14ac:dyDescent="0.25">
      <c r="A29" s="154"/>
      <c r="B29" s="154"/>
      <c r="J29" s="191" t="s">
        <v>224</v>
      </c>
      <c r="K29" s="192"/>
      <c r="X29" s="33"/>
      <c r="Y29" s="33"/>
      <c r="AK29" s="347"/>
      <c r="AL29" s="348"/>
    </row>
    <row r="30" spans="1:38" ht="15" customHeight="1" x14ac:dyDescent="0.25">
      <c r="A30" s="154"/>
      <c r="B30" s="154"/>
      <c r="D30" s="349" t="s">
        <v>225</v>
      </c>
      <c r="E30" s="350"/>
      <c r="G30" s="326" t="s">
        <v>61</v>
      </c>
      <c r="H30" s="327"/>
      <c r="J30" s="193"/>
      <c r="K30" s="194"/>
      <c r="M30" s="167" t="s">
        <v>48</v>
      </c>
      <c r="N30" s="168"/>
      <c r="O30" s="34"/>
      <c r="P30" s="167" t="s">
        <v>49</v>
      </c>
      <c r="Q30" s="168"/>
      <c r="R30" s="37"/>
      <c r="S30" s="167" t="s">
        <v>65</v>
      </c>
      <c r="T30" s="168"/>
      <c r="V30" s="226" t="s">
        <v>67</v>
      </c>
      <c r="W30" s="227"/>
      <c r="X30" s="38"/>
      <c r="Y30" s="38"/>
      <c r="AH30" s="244" t="s">
        <v>226</v>
      </c>
      <c r="AI30" s="245"/>
      <c r="AK30" s="347"/>
      <c r="AL30" s="348"/>
    </row>
    <row r="31" spans="1:38" x14ac:dyDescent="0.25">
      <c r="A31" s="154"/>
      <c r="B31" s="154"/>
      <c r="D31" s="351"/>
      <c r="E31" s="352"/>
      <c r="G31" s="328"/>
      <c r="H31" s="329"/>
      <c r="J31" s="193"/>
      <c r="K31" s="194"/>
      <c r="M31" s="169"/>
      <c r="N31" s="170"/>
      <c r="O31" s="34"/>
      <c r="P31" s="169"/>
      <c r="Q31" s="170"/>
      <c r="R31" s="37"/>
      <c r="S31" s="169"/>
      <c r="T31" s="170"/>
      <c r="V31" s="228"/>
      <c r="W31" s="229"/>
      <c r="X31" s="38"/>
      <c r="Y31" s="38"/>
      <c r="AH31" s="246"/>
      <c r="AI31" s="247"/>
      <c r="AK31" s="347"/>
      <c r="AL31" s="348"/>
    </row>
    <row r="32" spans="1:38" x14ac:dyDescent="0.25">
      <c r="A32" s="154"/>
      <c r="B32" s="154"/>
      <c r="D32" s="351"/>
      <c r="E32" s="352"/>
      <c r="G32" s="328"/>
      <c r="H32" s="329"/>
      <c r="J32" s="193"/>
      <c r="K32" s="194"/>
      <c r="M32" s="169"/>
      <c r="N32" s="170"/>
      <c r="O32" s="34"/>
      <c r="P32" s="169"/>
      <c r="Q32" s="170"/>
      <c r="R32" s="37"/>
      <c r="S32" s="169"/>
      <c r="T32" s="170"/>
      <c r="V32" s="228"/>
      <c r="W32" s="229"/>
      <c r="X32" s="38"/>
      <c r="Y32" s="38"/>
      <c r="AH32" s="246"/>
      <c r="AI32" s="247"/>
      <c r="AK32" s="347"/>
      <c r="AL32" s="348"/>
    </row>
    <row r="33" spans="1:41" x14ac:dyDescent="0.25">
      <c r="A33" s="154"/>
      <c r="B33" s="154"/>
      <c r="D33" s="351"/>
      <c r="E33" s="352"/>
      <c r="G33" s="328"/>
      <c r="H33" s="329"/>
      <c r="J33" s="193"/>
      <c r="K33" s="194"/>
      <c r="M33" s="169"/>
      <c r="N33" s="170"/>
      <c r="O33" s="34"/>
      <c r="P33" s="169"/>
      <c r="Q33" s="170"/>
      <c r="R33" s="37"/>
      <c r="S33" s="169"/>
      <c r="T33" s="170"/>
      <c r="V33" s="228"/>
      <c r="W33" s="229"/>
      <c r="X33" s="38"/>
      <c r="Y33" s="38"/>
      <c r="AH33" s="246"/>
      <c r="AI33" s="247"/>
      <c r="AK33" s="344"/>
      <c r="AL33" s="345"/>
    </row>
    <row r="34" spans="1:41" ht="15" customHeight="1" x14ac:dyDescent="0.25">
      <c r="D34" s="353"/>
      <c r="E34" s="354"/>
      <c r="G34" s="330"/>
      <c r="H34" s="331"/>
      <c r="J34" s="195"/>
      <c r="K34" s="196"/>
      <c r="M34" s="171"/>
      <c r="N34" s="172"/>
      <c r="O34" s="34"/>
      <c r="P34" s="171"/>
      <c r="Q34" s="172"/>
      <c r="R34" s="37"/>
      <c r="S34" s="171"/>
      <c r="T34" s="172"/>
      <c r="V34" s="230"/>
      <c r="W34" s="231"/>
      <c r="X34" s="38"/>
      <c r="Y34" s="38"/>
      <c r="AH34" s="248"/>
      <c r="AI34" s="249"/>
    </row>
    <row r="35" spans="1:41" x14ac:dyDescent="0.25">
      <c r="X35" s="33"/>
      <c r="Y35" s="33"/>
    </row>
    <row r="36" spans="1:41" x14ac:dyDescent="0.25">
      <c r="X36" s="33"/>
      <c r="Y36" s="33"/>
    </row>
    <row r="48" spans="1:41" x14ac:dyDescent="0.25">
      <c r="C48"/>
      <c r="D48"/>
      <c r="E48"/>
      <c r="F48"/>
      <c r="G48"/>
      <c r="H48"/>
      <c r="I48"/>
      <c r="J48"/>
      <c r="K48"/>
      <c r="L48"/>
      <c r="M48"/>
      <c r="N48"/>
      <c r="O48"/>
      <c r="P48"/>
      <c r="Q48"/>
      <c r="R48"/>
      <c r="S48"/>
      <c r="T48"/>
      <c r="U48"/>
      <c r="V48"/>
      <c r="W48"/>
      <c r="X48"/>
      <c r="Y48"/>
      <c r="Z48"/>
      <c r="AA48"/>
      <c r="AB48"/>
      <c r="AC48"/>
      <c r="AD48" s="39"/>
      <c r="AE48"/>
      <c r="AF48"/>
      <c r="AG48"/>
      <c r="AH48"/>
      <c r="AI48"/>
      <c r="AJ48"/>
      <c r="AK48"/>
      <c r="AL48"/>
      <c r="AM48"/>
      <c r="AN48"/>
      <c r="AO48"/>
    </row>
    <row r="49" spans="1:41" x14ac:dyDescent="0.25">
      <c r="C49"/>
      <c r="D49"/>
      <c r="E49"/>
      <c r="F49"/>
      <c r="G49"/>
      <c r="H49"/>
      <c r="I49"/>
      <c r="J49"/>
      <c r="K49"/>
      <c r="L49"/>
      <c r="M49"/>
      <c r="N49"/>
      <c r="O49"/>
      <c r="P49"/>
      <c r="Q49"/>
      <c r="R49"/>
      <c r="S49"/>
      <c r="T49"/>
      <c r="U49"/>
      <c r="V49"/>
      <c r="W49"/>
      <c r="X49"/>
      <c r="Y49"/>
      <c r="Z49"/>
      <c r="AA49"/>
      <c r="AB49"/>
      <c r="AC49"/>
      <c r="AD49" s="39"/>
      <c r="AE49"/>
      <c r="AF49"/>
      <c r="AG49"/>
      <c r="AH49"/>
      <c r="AI49" s="39"/>
      <c r="AJ49" s="40"/>
      <c r="AK49"/>
      <c r="AL49"/>
      <c r="AM49"/>
      <c r="AN49"/>
      <c r="AO49"/>
    </row>
    <row r="50" spans="1:41" x14ac:dyDescent="0.25">
      <c r="C50"/>
      <c r="D50"/>
      <c r="E50"/>
      <c r="F50"/>
      <c r="G50"/>
      <c r="H50"/>
      <c r="I50"/>
      <c r="J50"/>
      <c r="K50"/>
      <c r="L50"/>
      <c r="M50"/>
      <c r="N50"/>
      <c r="O50"/>
      <c r="P50"/>
      <c r="Q50"/>
      <c r="R50"/>
      <c r="S50"/>
      <c r="T50"/>
      <c r="U50"/>
      <c r="V50"/>
      <c r="W50"/>
      <c r="X50"/>
      <c r="Y50"/>
      <c r="Z50"/>
      <c r="AA50"/>
      <c r="AB50"/>
      <c r="AC50"/>
      <c r="AD50" s="39"/>
      <c r="AE50"/>
      <c r="AF50"/>
      <c r="AG50"/>
      <c r="AH50"/>
      <c r="AI50" s="40"/>
      <c r="AJ50" s="40"/>
      <c r="AK50"/>
      <c r="AL50"/>
      <c r="AM50"/>
      <c r="AN50"/>
      <c r="AO50"/>
    </row>
    <row r="51" spans="1:41" ht="15" customHeight="1" x14ac:dyDescent="0.25">
      <c r="A51" s="154" t="s">
        <v>2</v>
      </c>
      <c r="B51" s="154"/>
      <c r="C51"/>
      <c r="D51"/>
      <c r="E51"/>
      <c r="F51"/>
      <c r="G51"/>
      <c r="H51"/>
      <c r="I51"/>
      <c r="J51"/>
      <c r="K51"/>
      <c r="L51"/>
      <c r="M51"/>
      <c r="N51"/>
      <c r="O51" s="43"/>
      <c r="P51"/>
      <c r="Q51"/>
      <c r="R51"/>
      <c r="S51"/>
      <c r="T51"/>
      <c r="U51"/>
      <c r="V51"/>
      <c r="W51"/>
      <c r="X51"/>
      <c r="Y51"/>
      <c r="Z51"/>
      <c r="AA51"/>
      <c r="AB51"/>
      <c r="AC51"/>
      <c r="AD51" s="39"/>
      <c r="AE51"/>
      <c r="AF51" s="39"/>
      <c r="AG51"/>
      <c r="AH51"/>
      <c r="AI51" s="40"/>
      <c r="AJ51" s="40"/>
      <c r="AK51"/>
      <c r="AL51"/>
      <c r="AM51"/>
      <c r="AN51"/>
      <c r="AO51"/>
    </row>
    <row r="52" spans="1:41" ht="14.45" customHeight="1" x14ac:dyDescent="0.25">
      <c r="A52" s="154"/>
      <c r="B52" s="154"/>
      <c r="C52"/>
      <c r="D52" s="197" t="s">
        <v>56</v>
      </c>
      <c r="E52" s="198"/>
      <c r="F52"/>
      <c r="G52" s="191" t="s">
        <v>58</v>
      </c>
      <c r="H52" s="192"/>
      <c r="I52"/>
      <c r="J52" s="197" t="s">
        <v>248</v>
      </c>
      <c r="K52" s="198"/>
      <c r="L52"/>
      <c r="M52" s="334" t="s">
        <v>250</v>
      </c>
      <c r="N52" s="335"/>
      <c r="O52" s="44"/>
      <c r="P52" s="144" t="s">
        <v>251</v>
      </c>
      <c r="Q52" s="145"/>
      <c r="R52"/>
      <c r="S52" s="185" t="s">
        <v>47</v>
      </c>
      <c r="T52" s="186"/>
      <c r="U52"/>
      <c r="V52"/>
      <c r="W52" s="78" t="s">
        <v>253</v>
      </c>
      <c r="X52" s="251"/>
      <c r="Y52" s="79"/>
      <c r="Z52"/>
      <c r="AA52" s="39"/>
      <c r="AB52"/>
      <c r="AC52" s="84" t="s">
        <v>68</v>
      </c>
      <c r="AD52" s="105"/>
      <c r="AE52" s="85"/>
      <c r="AF52" s="49"/>
      <c r="AG52" s="40"/>
      <c r="AH52"/>
      <c r="AI52" s="305" t="s">
        <v>272</v>
      </c>
      <c r="AJ52" s="306"/>
      <c r="AK52" s="307"/>
      <c r="AL52" s="42"/>
      <c r="AM52"/>
      <c r="AN52" s="96" t="s">
        <v>254</v>
      </c>
      <c r="AO52" s="98"/>
    </row>
    <row r="53" spans="1:41" ht="14.45" customHeight="1" x14ac:dyDescent="0.25">
      <c r="A53" s="154"/>
      <c r="B53" s="154"/>
      <c r="C53"/>
      <c r="D53" s="199"/>
      <c r="E53" s="200"/>
      <c r="F53"/>
      <c r="G53" s="193"/>
      <c r="H53" s="194"/>
      <c r="I53"/>
      <c r="J53" s="199"/>
      <c r="K53" s="200"/>
      <c r="L53"/>
      <c r="M53" s="336"/>
      <c r="N53" s="337"/>
      <c r="O53" s="44"/>
      <c r="P53" s="146"/>
      <c r="Q53" s="147"/>
      <c r="R53"/>
      <c r="S53" s="187"/>
      <c r="T53" s="188"/>
      <c r="U53"/>
      <c r="V53"/>
      <c r="W53" s="80"/>
      <c r="X53" s="252"/>
      <c r="Y53" s="81"/>
      <c r="Z53"/>
      <c r="AA53" s="40"/>
      <c r="AB53"/>
      <c r="AC53" s="86"/>
      <c r="AD53" s="106"/>
      <c r="AE53" s="87"/>
      <c r="AF53" s="49"/>
      <c r="AG53" s="40"/>
      <c r="AH53"/>
      <c r="AI53" s="308"/>
      <c r="AJ53" s="309"/>
      <c r="AK53" s="310"/>
      <c r="AL53" s="42"/>
      <c r="AM53"/>
      <c r="AN53" s="99"/>
      <c r="AO53" s="101"/>
    </row>
    <row r="54" spans="1:41" ht="14.45" customHeight="1" x14ac:dyDescent="0.25">
      <c r="A54" s="154"/>
      <c r="B54" s="154"/>
      <c r="C54"/>
      <c r="D54" s="199"/>
      <c r="E54" s="200"/>
      <c r="F54"/>
      <c r="G54" s="193"/>
      <c r="H54" s="194"/>
      <c r="I54"/>
      <c r="J54" s="199"/>
      <c r="K54" s="200"/>
      <c r="L54"/>
      <c r="M54" s="336"/>
      <c r="N54" s="337"/>
      <c r="O54" s="44"/>
      <c r="P54" s="146"/>
      <c r="Q54" s="147"/>
      <c r="R54"/>
      <c r="S54" s="187"/>
      <c r="T54" s="188"/>
      <c r="U54"/>
      <c r="V54"/>
      <c r="W54" s="80"/>
      <c r="X54" s="252"/>
      <c r="Y54" s="81"/>
      <c r="Z54"/>
      <c r="AA54" s="40"/>
      <c r="AB54"/>
      <c r="AC54" s="86"/>
      <c r="AD54" s="106"/>
      <c r="AE54" s="87"/>
      <c r="AF54" s="49"/>
      <c r="AG54" s="40"/>
      <c r="AH54"/>
      <c r="AI54" s="308"/>
      <c r="AJ54" s="309"/>
      <c r="AK54" s="310"/>
      <c r="AL54" s="42"/>
      <c r="AM54"/>
      <c r="AN54" s="99"/>
      <c r="AO54" s="101"/>
    </row>
    <row r="55" spans="1:41" ht="15" customHeight="1" x14ac:dyDescent="0.25">
      <c r="A55" s="154"/>
      <c r="B55" s="154"/>
      <c r="C55"/>
      <c r="D55" s="199"/>
      <c r="E55" s="200"/>
      <c r="F55"/>
      <c r="G55" s="193"/>
      <c r="H55" s="194"/>
      <c r="I55"/>
      <c r="J55" s="199"/>
      <c r="K55" s="200"/>
      <c r="L55"/>
      <c r="M55" s="336"/>
      <c r="N55" s="337"/>
      <c r="O55" s="44"/>
      <c r="P55" s="146"/>
      <c r="Q55" s="147"/>
      <c r="R55"/>
      <c r="S55" s="187"/>
      <c r="T55" s="188"/>
      <c r="U55"/>
      <c r="V55"/>
      <c r="W55" s="82"/>
      <c r="X55" s="253"/>
      <c r="Y55" s="83"/>
      <c r="Z55"/>
      <c r="AA55" s="40"/>
      <c r="AB55"/>
      <c r="AC55" s="88"/>
      <c r="AD55" s="107"/>
      <c r="AE55" s="89"/>
      <c r="AF55" s="49"/>
      <c r="AG55" s="40"/>
      <c r="AH55"/>
      <c r="AI55" s="311"/>
      <c r="AJ55" s="312"/>
      <c r="AK55" s="313"/>
      <c r="AL55" s="42"/>
      <c r="AM55"/>
      <c r="AN55" s="102"/>
      <c r="AO55" s="104"/>
    </row>
    <row r="56" spans="1:41" x14ac:dyDescent="0.25">
      <c r="A56" s="154"/>
      <c r="B56" s="154"/>
      <c r="C56"/>
      <c r="D56" s="201"/>
      <c r="E56" s="202"/>
      <c r="F56"/>
      <c r="G56" s="195"/>
      <c r="H56" s="196"/>
      <c r="I56"/>
      <c r="J56" s="201"/>
      <c r="K56" s="202"/>
      <c r="L56"/>
      <c r="M56" s="338"/>
      <c r="N56" s="339"/>
      <c r="O56" s="44"/>
      <c r="P56" s="148"/>
      <c r="Q56" s="149"/>
      <c r="R56"/>
      <c r="S56" s="189"/>
      <c r="T56" s="190"/>
      <c r="U56"/>
      <c r="V56"/>
      <c r="W56"/>
      <c r="X56"/>
      <c r="Y56"/>
      <c r="Z56"/>
      <c r="AA56"/>
      <c r="AB56"/>
      <c r="AC56"/>
      <c r="AD56" s="39"/>
      <c r="AE56"/>
      <c r="AF56" s="39"/>
      <c r="AG56"/>
      <c r="AH56"/>
      <c r="AI56"/>
      <c r="AJ56"/>
      <c r="AK56" s="45"/>
      <c r="AL56" s="45"/>
      <c r="AM56"/>
      <c r="AN56"/>
      <c r="AO56"/>
    </row>
    <row r="57" spans="1:41" x14ac:dyDescent="0.25">
      <c r="A57" s="154"/>
      <c r="B57" s="154"/>
      <c r="C57"/>
      <c r="D57"/>
      <c r="E57"/>
      <c r="F57"/>
      <c r="G57"/>
      <c r="H57"/>
      <c r="I57"/>
      <c r="J57"/>
      <c r="K57"/>
      <c r="L57"/>
      <c r="M57"/>
      <c r="N57"/>
      <c r="O57" s="43"/>
      <c r="P57"/>
      <c r="Q57"/>
      <c r="R57"/>
      <c r="S57"/>
      <c r="T57"/>
      <c r="U57"/>
      <c r="V57"/>
      <c r="W57"/>
      <c r="X57"/>
      <c r="Y57"/>
      <c r="Z57"/>
      <c r="AA57"/>
      <c r="AB57"/>
      <c r="AC57"/>
      <c r="AD57" s="39"/>
      <c r="AE57"/>
      <c r="AF57" s="39"/>
      <c r="AG57"/>
      <c r="AH57"/>
      <c r="AI57"/>
      <c r="AJ57"/>
      <c r="AK57" s="42"/>
      <c r="AL57" s="42"/>
      <c r="AM57"/>
      <c r="AN57"/>
      <c r="AO57"/>
    </row>
    <row r="58" spans="1:41" ht="15" customHeight="1" x14ac:dyDescent="0.25">
      <c r="A58" s="154"/>
      <c r="B58" s="154"/>
      <c r="C58"/>
      <c r="D58" s="260" t="s">
        <v>261</v>
      </c>
      <c r="E58" s="261"/>
      <c r="F58"/>
      <c r="G58"/>
      <c r="H58"/>
      <c r="I58"/>
      <c r="J58"/>
      <c r="K58"/>
      <c r="L58"/>
      <c r="M58"/>
      <c r="N58"/>
      <c r="O58"/>
      <c r="P58"/>
      <c r="Q58"/>
      <c r="R58"/>
      <c r="S58"/>
      <c r="T58"/>
      <c r="U58"/>
      <c r="V58" s="299" t="s">
        <v>267</v>
      </c>
      <c r="W58" s="300"/>
      <c r="X58"/>
      <c r="Y58" s="226" t="s">
        <v>92</v>
      </c>
      <c r="Z58" s="227"/>
      <c r="AA58"/>
      <c r="AB58"/>
      <c r="AC58"/>
      <c r="AD58" s="39"/>
      <c r="AE58"/>
      <c r="AF58" s="39"/>
      <c r="AG58"/>
      <c r="AH58"/>
      <c r="AI58" s="305" t="s">
        <v>273</v>
      </c>
      <c r="AJ58" s="306"/>
      <c r="AK58" s="307"/>
      <c r="AL58" s="42"/>
      <c r="AM58"/>
      <c r="AN58" s="314" t="s">
        <v>104</v>
      </c>
      <c r="AO58" s="315"/>
    </row>
    <row r="59" spans="1:41" ht="15" customHeight="1" x14ac:dyDescent="0.25">
      <c r="A59" s="154"/>
      <c r="B59" s="154"/>
      <c r="C59"/>
      <c r="D59" s="262"/>
      <c r="E59" s="263"/>
      <c r="F59"/>
      <c r="G59" s="203" t="s">
        <v>227</v>
      </c>
      <c r="H59" s="204"/>
      <c r="I59"/>
      <c r="J59" s="203" t="s">
        <v>249</v>
      </c>
      <c r="K59" s="204"/>
      <c r="L59"/>
      <c r="M59" s="185" t="s">
        <v>63</v>
      </c>
      <c r="N59" s="186"/>
      <c r="O59"/>
      <c r="P59" s="272" t="s">
        <v>266</v>
      </c>
      <c r="Q59" s="273"/>
      <c r="R59"/>
      <c r="S59"/>
      <c r="T59"/>
      <c r="U59"/>
      <c r="V59" s="301"/>
      <c r="W59" s="302"/>
      <c r="X59"/>
      <c r="Y59" s="228"/>
      <c r="Z59" s="229"/>
      <c r="AA59"/>
      <c r="AB59"/>
      <c r="AC59" s="96" t="s">
        <v>256</v>
      </c>
      <c r="AD59" s="97"/>
      <c r="AE59" s="98"/>
      <c r="AF59" s="37"/>
      <c r="AG59"/>
      <c r="AH59"/>
      <c r="AI59" s="308"/>
      <c r="AJ59" s="309"/>
      <c r="AK59" s="310"/>
      <c r="AL59" s="42"/>
      <c r="AM59"/>
      <c r="AN59" s="316"/>
      <c r="AO59" s="317"/>
    </row>
    <row r="60" spans="1:41" ht="15" customHeight="1" x14ac:dyDescent="0.25">
      <c r="A60" s="154"/>
      <c r="B60" s="154"/>
      <c r="C60"/>
      <c r="D60" s="262"/>
      <c r="E60" s="263"/>
      <c r="F60"/>
      <c r="G60" s="205"/>
      <c r="H60" s="206"/>
      <c r="I60"/>
      <c r="J60" s="205"/>
      <c r="K60" s="206"/>
      <c r="L60"/>
      <c r="M60" s="187"/>
      <c r="N60" s="188"/>
      <c r="O60"/>
      <c r="P60" s="274"/>
      <c r="Q60" s="275"/>
      <c r="R60"/>
      <c r="S60" s="173" t="s">
        <v>64</v>
      </c>
      <c r="T60" s="174"/>
      <c r="U60"/>
      <c r="V60" s="301"/>
      <c r="W60" s="302"/>
      <c r="X60"/>
      <c r="Y60" s="228"/>
      <c r="Z60" s="229"/>
      <c r="AA60"/>
      <c r="AB60"/>
      <c r="AC60" s="99"/>
      <c r="AD60" s="100"/>
      <c r="AE60" s="101"/>
      <c r="AF60" s="37"/>
      <c r="AG60"/>
      <c r="AH60"/>
      <c r="AI60" s="308"/>
      <c r="AJ60" s="309"/>
      <c r="AK60" s="310"/>
      <c r="AL60" s="42"/>
      <c r="AM60"/>
      <c r="AN60" s="316"/>
      <c r="AO60" s="317"/>
    </row>
    <row r="61" spans="1:41" ht="15" customHeight="1" x14ac:dyDescent="0.25">
      <c r="A61" s="154"/>
      <c r="B61" s="154"/>
      <c r="C61"/>
      <c r="D61" s="262"/>
      <c r="E61" s="263"/>
      <c r="F61"/>
      <c r="G61" s="205"/>
      <c r="H61" s="206"/>
      <c r="I61"/>
      <c r="J61" s="205"/>
      <c r="K61" s="206"/>
      <c r="L61"/>
      <c r="M61" s="187"/>
      <c r="N61" s="188"/>
      <c r="O61"/>
      <c r="P61" s="274"/>
      <c r="Q61" s="275"/>
      <c r="R61"/>
      <c r="S61" s="175"/>
      <c r="T61" s="176"/>
      <c r="U61"/>
      <c r="V61" s="301"/>
      <c r="W61" s="302"/>
      <c r="X61"/>
      <c r="Y61" s="228"/>
      <c r="Z61" s="229"/>
      <c r="AA61"/>
      <c r="AB61"/>
      <c r="AC61" s="99"/>
      <c r="AD61" s="100"/>
      <c r="AE61" s="101"/>
      <c r="AF61" s="37"/>
      <c r="AG61"/>
      <c r="AH61"/>
      <c r="AI61" s="311"/>
      <c r="AJ61" s="312"/>
      <c r="AK61" s="313"/>
      <c r="AL61" s="42"/>
      <c r="AM61"/>
      <c r="AN61" s="316"/>
      <c r="AO61" s="317"/>
    </row>
    <row r="62" spans="1:41" ht="15" customHeight="1" x14ac:dyDescent="0.25">
      <c r="A62" s="154"/>
      <c r="B62" s="154"/>
      <c r="C62"/>
      <c r="D62" s="262"/>
      <c r="E62" s="263"/>
      <c r="F62"/>
      <c r="G62" s="207"/>
      <c r="H62" s="208"/>
      <c r="I62"/>
      <c r="J62" s="205"/>
      <c r="K62" s="206"/>
      <c r="L62"/>
      <c r="M62" s="187"/>
      <c r="N62" s="188"/>
      <c r="O62"/>
      <c r="P62" s="274"/>
      <c r="Q62" s="275"/>
      <c r="R62"/>
      <c r="S62" s="175"/>
      <c r="T62" s="176"/>
      <c r="U62"/>
      <c r="V62" s="301"/>
      <c r="W62" s="302"/>
      <c r="X62"/>
      <c r="Y62" s="230"/>
      <c r="Z62" s="231"/>
      <c r="AA62"/>
      <c r="AB62"/>
      <c r="AC62" s="102"/>
      <c r="AD62" s="103"/>
      <c r="AE62" s="104"/>
      <c r="AF62" s="37"/>
      <c r="AG62"/>
      <c r="AH62"/>
      <c r="AI62"/>
      <c r="AJ62"/>
      <c r="AK62" s="45"/>
      <c r="AL62" s="45"/>
      <c r="AM62"/>
      <c r="AN62" s="318"/>
      <c r="AO62" s="319"/>
    </row>
    <row r="63" spans="1:41" x14ac:dyDescent="0.25">
      <c r="A63" s="154"/>
      <c r="B63" s="154"/>
      <c r="C63"/>
      <c r="D63" s="262"/>
      <c r="E63" s="263"/>
      <c r="F63"/>
      <c r="G63"/>
      <c r="H63"/>
      <c r="I63"/>
      <c r="J63" s="205"/>
      <c r="K63" s="206"/>
      <c r="L63"/>
      <c r="M63" s="189"/>
      <c r="N63" s="190"/>
      <c r="O63"/>
      <c r="P63" s="276"/>
      <c r="Q63" s="277"/>
      <c r="R63"/>
      <c r="S63" s="175"/>
      <c r="T63" s="176"/>
      <c r="U63"/>
      <c r="V63" s="303"/>
      <c r="W63" s="304"/>
      <c r="X63"/>
      <c r="Y63"/>
      <c r="Z63"/>
      <c r="AA63"/>
      <c r="AB63" s="40"/>
      <c r="AC63" s="40"/>
      <c r="AD63" s="40"/>
      <c r="AE63" s="40"/>
      <c r="AF63" s="40"/>
      <c r="AG63"/>
      <c r="AH63"/>
      <c r="AI63"/>
      <c r="AJ63"/>
      <c r="AK63"/>
      <c r="AL63"/>
      <c r="AM63"/>
      <c r="AN63"/>
      <c r="AO63"/>
    </row>
    <row r="64" spans="1:41" ht="15" customHeight="1" x14ac:dyDescent="0.25">
      <c r="A64" s="154"/>
      <c r="B64" s="154"/>
      <c r="C64"/>
      <c r="D64" s="264"/>
      <c r="E64" s="265"/>
      <c r="F64"/>
      <c r="G64"/>
      <c r="H64"/>
      <c r="I64"/>
      <c r="J64" s="207"/>
      <c r="K64" s="208"/>
      <c r="L64"/>
      <c r="M64"/>
      <c r="N64"/>
      <c r="O64"/>
      <c r="P64"/>
      <c r="Q64"/>
      <c r="R64"/>
      <c r="S64" s="177"/>
      <c r="T64" s="178"/>
      <c r="U64" s="5"/>
      <c r="V64"/>
      <c r="W64"/>
      <c r="X64"/>
      <c r="Y64"/>
      <c r="Z64"/>
      <c r="AA64"/>
      <c r="AB64"/>
      <c r="AC64"/>
      <c r="AD64" s="39"/>
      <c r="AE64"/>
      <c r="AF64"/>
      <c r="AG64"/>
      <c r="AH64" s="254" t="s">
        <v>274</v>
      </c>
      <c r="AI64" s="255"/>
      <c r="AJ64"/>
      <c r="AK64" s="254" t="s">
        <v>275</v>
      </c>
      <c r="AL64" s="255"/>
      <c r="AM64"/>
      <c r="AN64"/>
      <c r="AO64"/>
    </row>
    <row r="65" spans="1:41" ht="15" customHeight="1" x14ac:dyDescent="0.25">
      <c r="A65" s="154"/>
      <c r="B65" s="154"/>
      <c r="C65"/>
      <c r="D65"/>
      <c r="E65"/>
      <c r="F65"/>
      <c r="G65"/>
      <c r="H65"/>
      <c r="I65"/>
      <c r="J65"/>
      <c r="K65"/>
      <c r="L65"/>
      <c r="M65"/>
      <c r="N65"/>
      <c r="O65"/>
      <c r="P65"/>
      <c r="Q65"/>
      <c r="R65"/>
      <c r="S65"/>
      <c r="T65"/>
      <c r="U65" s="5"/>
      <c r="V65" s="320" t="s">
        <v>268</v>
      </c>
      <c r="W65" s="321"/>
      <c r="X65"/>
      <c r="Y65" s="320" t="s">
        <v>269</v>
      </c>
      <c r="Z65" s="321"/>
      <c r="AA65"/>
      <c r="AB65"/>
      <c r="AC65" s="26"/>
      <c r="AD65" s="50"/>
      <c r="AE65" s="26"/>
      <c r="AF65" s="26"/>
      <c r="AG65" s="26"/>
      <c r="AH65" s="256"/>
      <c r="AI65" s="257"/>
      <c r="AJ65"/>
      <c r="AK65" s="256"/>
      <c r="AL65" s="257"/>
      <c r="AM65"/>
      <c r="AN65" s="84" t="s">
        <v>255</v>
      </c>
      <c r="AO65" s="85"/>
    </row>
    <row r="66" spans="1:41" ht="14.45" customHeight="1" x14ac:dyDescent="0.25">
      <c r="A66" s="154"/>
      <c r="B66" s="154"/>
      <c r="C66"/>
      <c r="D66" s="203" t="s">
        <v>57</v>
      </c>
      <c r="E66" s="204"/>
      <c r="F66"/>
      <c r="G66" s="191" t="s">
        <v>59</v>
      </c>
      <c r="H66" s="192"/>
      <c r="I66"/>
      <c r="J66"/>
      <c r="K66"/>
      <c r="L66"/>
      <c r="M66"/>
      <c r="N66"/>
      <c r="O66"/>
      <c r="P66" s="54"/>
      <c r="Q66" s="54"/>
      <c r="R66"/>
      <c r="S66"/>
      <c r="T66"/>
      <c r="U66" s="5"/>
      <c r="V66" s="322"/>
      <c r="W66" s="323"/>
      <c r="X66"/>
      <c r="Y66" s="322"/>
      <c r="Z66" s="323"/>
      <c r="AA66"/>
      <c r="AB66" s="108" t="s">
        <v>257</v>
      </c>
      <c r="AC66" s="215"/>
      <c r="AD66" s="51"/>
      <c r="AE66" s="278" t="s">
        <v>270</v>
      </c>
      <c r="AF66" s="279"/>
      <c r="AG66" s="26"/>
      <c r="AH66" s="256"/>
      <c r="AI66" s="257"/>
      <c r="AJ66"/>
      <c r="AK66" s="256"/>
      <c r="AL66" s="257"/>
      <c r="AM66"/>
      <c r="AN66" s="86"/>
      <c r="AO66" s="87"/>
    </row>
    <row r="67" spans="1:41" ht="14.45" customHeight="1" x14ac:dyDescent="0.25">
      <c r="A67" s="154"/>
      <c r="B67" s="154"/>
      <c r="C67"/>
      <c r="D67" s="205"/>
      <c r="E67" s="206"/>
      <c r="F67"/>
      <c r="G67" s="193"/>
      <c r="H67" s="194"/>
      <c r="I67"/>
      <c r="J67"/>
      <c r="K67"/>
      <c r="L67"/>
      <c r="M67" s="272" t="s">
        <v>252</v>
      </c>
      <c r="N67" s="273"/>
      <c r="O67"/>
      <c r="P67" s="54"/>
      <c r="Q67" s="54"/>
      <c r="R67"/>
      <c r="S67"/>
      <c r="T67"/>
      <c r="U67" s="5"/>
      <c r="V67" s="322"/>
      <c r="W67" s="323"/>
      <c r="X67"/>
      <c r="Y67" s="322"/>
      <c r="Z67" s="323"/>
      <c r="AA67"/>
      <c r="AB67" s="216"/>
      <c r="AC67" s="217"/>
      <c r="AD67" s="51"/>
      <c r="AE67" s="280"/>
      <c r="AF67" s="281"/>
      <c r="AG67" s="26"/>
      <c r="AH67" s="256"/>
      <c r="AI67" s="257"/>
      <c r="AJ67"/>
      <c r="AK67" s="256"/>
      <c r="AL67" s="257"/>
      <c r="AM67"/>
      <c r="AN67" s="86"/>
      <c r="AO67" s="87"/>
    </row>
    <row r="68" spans="1:41" ht="15" customHeight="1" x14ac:dyDescent="0.25">
      <c r="A68" s="154"/>
      <c r="B68" s="154"/>
      <c r="C68"/>
      <c r="D68" s="205"/>
      <c r="E68" s="206"/>
      <c r="F68"/>
      <c r="G68" s="193"/>
      <c r="H68" s="194"/>
      <c r="I68"/>
      <c r="J68" s="191" t="s">
        <v>60</v>
      </c>
      <c r="K68" s="192"/>
      <c r="L68"/>
      <c r="M68" s="274"/>
      <c r="N68" s="275"/>
      <c r="O68"/>
      <c r="P68" s="54"/>
      <c r="Q68" s="54"/>
      <c r="R68"/>
      <c r="S68"/>
      <c r="T68"/>
      <c r="U68" s="5"/>
      <c r="V68" s="322"/>
      <c r="W68" s="323"/>
      <c r="X68"/>
      <c r="Y68" s="322"/>
      <c r="Z68" s="323"/>
      <c r="AA68"/>
      <c r="AB68" s="216"/>
      <c r="AC68" s="217"/>
      <c r="AD68" s="51"/>
      <c r="AE68" s="280"/>
      <c r="AF68" s="281"/>
      <c r="AG68" s="26"/>
      <c r="AH68" s="256"/>
      <c r="AI68" s="257"/>
      <c r="AJ68"/>
      <c r="AK68" s="256"/>
      <c r="AL68" s="257"/>
      <c r="AM68"/>
      <c r="AN68" s="88"/>
      <c r="AO68" s="89"/>
    </row>
    <row r="69" spans="1:41" ht="15" customHeight="1" x14ac:dyDescent="0.25">
      <c r="A69" s="154"/>
      <c r="B69" s="154"/>
      <c r="C69"/>
      <c r="D69" s="205"/>
      <c r="E69" s="206"/>
      <c r="F69"/>
      <c r="G69" s="193"/>
      <c r="H69" s="194"/>
      <c r="I69"/>
      <c r="J69" s="193"/>
      <c r="K69" s="194"/>
      <c r="L69"/>
      <c r="M69" s="274"/>
      <c r="N69" s="275"/>
      <c r="O69"/>
      <c r="P69" s="54"/>
      <c r="Q69" s="54"/>
      <c r="R69"/>
      <c r="S69"/>
      <c r="T69"/>
      <c r="U69"/>
      <c r="V69" s="324"/>
      <c r="W69" s="325"/>
      <c r="X69"/>
      <c r="Y69" s="324"/>
      <c r="Z69" s="325"/>
      <c r="AA69"/>
      <c r="AB69" s="216"/>
      <c r="AC69" s="217"/>
      <c r="AD69" s="51"/>
      <c r="AE69" s="282"/>
      <c r="AF69" s="283"/>
      <c r="AG69" s="26"/>
      <c r="AH69" s="258"/>
      <c r="AI69" s="259"/>
      <c r="AJ69"/>
      <c r="AK69" s="256"/>
      <c r="AL69" s="257"/>
      <c r="AM69"/>
      <c r="AN69" s="40"/>
      <c r="AO69" s="40"/>
    </row>
    <row r="70" spans="1:41" ht="15" customHeight="1" x14ac:dyDescent="0.25">
      <c r="A70" s="154"/>
      <c r="B70" s="154"/>
      <c r="C70"/>
      <c r="D70" s="205"/>
      <c r="E70" s="206"/>
      <c r="F70"/>
      <c r="G70" s="195"/>
      <c r="H70" s="196"/>
      <c r="I70"/>
      <c r="J70" s="193"/>
      <c r="K70" s="194"/>
      <c r="L70"/>
      <c r="M70" s="274"/>
      <c r="N70" s="275"/>
      <c r="O70"/>
      <c r="P70"/>
      <c r="Q70"/>
      <c r="R70"/>
      <c r="S70"/>
      <c r="T70"/>
      <c r="U70"/>
      <c r="V70" s="5"/>
      <c r="W70"/>
      <c r="X70"/>
      <c r="Y70"/>
      <c r="Z70"/>
      <c r="AA70"/>
      <c r="AB70" s="218"/>
      <c r="AC70" s="219"/>
      <c r="AD70" s="51"/>
      <c r="AE70" s="51"/>
      <c r="AF70" s="51"/>
      <c r="AG70"/>
      <c r="AH70" s="47"/>
      <c r="AI70" s="47"/>
      <c r="AJ70"/>
      <c r="AK70" s="258"/>
      <c r="AL70" s="259"/>
      <c r="AM70"/>
      <c r="AN70" s="25"/>
      <c r="AO70" s="25"/>
    </row>
    <row r="71" spans="1:41" x14ac:dyDescent="0.25">
      <c r="A71" s="154"/>
      <c r="B71" s="154"/>
      <c r="C71"/>
      <c r="D71" s="207"/>
      <c r="E71" s="208"/>
      <c r="F71"/>
      <c r="G71"/>
      <c r="H71"/>
      <c r="I71"/>
      <c r="J71" s="193"/>
      <c r="K71" s="194"/>
      <c r="L71"/>
      <c r="M71" s="276"/>
      <c r="N71" s="277"/>
      <c r="O71"/>
      <c r="P71"/>
      <c r="Q71"/>
      <c r="R71"/>
      <c r="S71"/>
      <c r="T71"/>
      <c r="U71"/>
      <c r="V71" s="5"/>
      <c r="W71"/>
      <c r="X71"/>
      <c r="Y71"/>
      <c r="Z71"/>
      <c r="AA71" s="52"/>
      <c r="AB71" s="39"/>
      <c r="AC71" s="39"/>
      <c r="AD71" s="39"/>
      <c r="AE71" s="39"/>
      <c r="AF71" s="39"/>
      <c r="AG71" s="39"/>
      <c r="AH71" s="39"/>
      <c r="AI71" s="39"/>
      <c r="AJ71"/>
      <c r="AK71" s="46"/>
      <c r="AL71" s="46"/>
      <c r="AM71"/>
      <c r="AN71" s="25"/>
      <c r="AO71" s="25"/>
    </row>
    <row r="72" spans="1:41" ht="15" customHeight="1" x14ac:dyDescent="0.25">
      <c r="A72" s="154"/>
      <c r="B72" s="154"/>
      <c r="C72"/>
      <c r="D72"/>
      <c r="E72"/>
      <c r="F72"/>
      <c r="G72"/>
      <c r="H72"/>
      <c r="I72"/>
      <c r="J72" s="195"/>
      <c r="K72" s="196"/>
      <c r="L72"/>
      <c r="M72"/>
      <c r="N72"/>
      <c r="O72"/>
      <c r="P72"/>
      <c r="Q72"/>
      <c r="R72"/>
      <c r="S72"/>
      <c r="T72"/>
      <c r="U72"/>
      <c r="V72"/>
      <c r="W72"/>
      <c r="X72"/>
      <c r="Y72" s="138" t="s">
        <v>66</v>
      </c>
      <c r="Z72" s="139"/>
      <c r="AA72" s="39"/>
      <c r="AB72" s="39"/>
      <c r="AC72" s="39"/>
      <c r="AD72" s="39"/>
      <c r="AE72" s="39"/>
      <c r="AF72" s="39"/>
      <c r="AG72" s="39"/>
      <c r="AH72" s="293" t="s">
        <v>276</v>
      </c>
      <c r="AI72" s="294"/>
      <c r="AJ72"/>
      <c r="AK72" s="46"/>
      <c r="AL72" s="46"/>
      <c r="AM72"/>
      <c r="AN72" s="25"/>
      <c r="AO72" s="25"/>
    </row>
    <row r="73" spans="1:41" ht="15" customHeight="1" x14ac:dyDescent="0.25">
      <c r="A73" s="154"/>
      <c r="B73" s="154"/>
      <c r="C73"/>
      <c r="D73"/>
      <c r="E73"/>
      <c r="F73"/>
      <c r="G73" s="260" t="s">
        <v>263</v>
      </c>
      <c r="H73" s="261"/>
      <c r="I73"/>
      <c r="J73"/>
      <c r="K73"/>
      <c r="L73"/>
      <c r="M73"/>
      <c r="N73"/>
      <c r="O73"/>
      <c r="P73"/>
      <c r="Q73"/>
      <c r="R73"/>
      <c r="S73"/>
      <c r="T73"/>
      <c r="U73"/>
      <c r="V73"/>
      <c r="W73"/>
      <c r="X73"/>
      <c r="Y73" s="140"/>
      <c r="Z73" s="141"/>
      <c r="AA73" s="39"/>
      <c r="AB73" s="39"/>
      <c r="AC73" s="284" t="s">
        <v>271</v>
      </c>
      <c r="AD73" s="285"/>
      <c r="AE73" s="286"/>
      <c r="AF73" s="39"/>
      <c r="AG73" s="39"/>
      <c r="AH73" s="295"/>
      <c r="AI73" s="296"/>
      <c r="AJ73"/>
      <c r="AK73" s="254" t="s">
        <v>277</v>
      </c>
      <c r="AL73" s="255"/>
      <c r="AM73"/>
      <c r="AN73"/>
      <c r="AO73"/>
    </row>
    <row r="74" spans="1:41" ht="15" customHeight="1" x14ac:dyDescent="0.25">
      <c r="A74" s="154"/>
      <c r="B74" s="154"/>
      <c r="C74"/>
      <c r="D74" s="260" t="s">
        <v>262</v>
      </c>
      <c r="E74" s="261"/>
      <c r="F74"/>
      <c r="G74" s="262"/>
      <c r="H74" s="263"/>
      <c r="I74"/>
      <c r="J74"/>
      <c r="K74"/>
      <c r="L74"/>
      <c r="M74"/>
      <c r="N74"/>
      <c r="O74"/>
      <c r="P74"/>
      <c r="Q74"/>
      <c r="R74"/>
      <c r="S74"/>
      <c r="T74"/>
      <c r="U74"/>
      <c r="V74"/>
      <c r="W74"/>
      <c r="X74"/>
      <c r="Y74" s="140"/>
      <c r="Z74" s="141"/>
      <c r="AA74" s="39"/>
      <c r="AB74" s="39"/>
      <c r="AC74" s="287"/>
      <c r="AD74" s="288"/>
      <c r="AE74" s="289"/>
      <c r="AF74" s="39"/>
      <c r="AG74" s="39"/>
      <c r="AH74" s="295"/>
      <c r="AI74" s="296"/>
      <c r="AJ74"/>
      <c r="AK74" s="256"/>
      <c r="AL74" s="257"/>
      <c r="AM74"/>
      <c r="AN74"/>
      <c r="AO74"/>
    </row>
    <row r="75" spans="1:41" ht="15" customHeight="1" x14ac:dyDescent="0.25">
      <c r="A75" s="154"/>
      <c r="B75" s="154"/>
      <c r="C75"/>
      <c r="D75" s="262"/>
      <c r="E75" s="263"/>
      <c r="F75"/>
      <c r="G75" s="262"/>
      <c r="H75" s="263"/>
      <c r="I75"/>
      <c r="J75" s="266" t="s">
        <v>264</v>
      </c>
      <c r="K75" s="267"/>
      <c r="L75"/>
      <c r="M75" s="272" t="s">
        <v>265</v>
      </c>
      <c r="N75" s="273"/>
      <c r="O75"/>
      <c r="P75"/>
      <c r="Q75"/>
      <c r="R75"/>
      <c r="S75"/>
      <c r="T75"/>
      <c r="U75"/>
      <c r="V75"/>
      <c r="W75"/>
      <c r="X75"/>
      <c r="Y75" s="140"/>
      <c r="Z75" s="141"/>
      <c r="AA75" s="39"/>
      <c r="AB75" s="39"/>
      <c r="AC75" s="287"/>
      <c r="AD75" s="288"/>
      <c r="AE75" s="289"/>
      <c r="AF75" s="39"/>
      <c r="AG75" s="39"/>
      <c r="AH75" s="297"/>
      <c r="AI75" s="298"/>
      <c r="AJ75"/>
      <c r="AK75" s="258"/>
      <c r="AL75" s="259"/>
      <c r="AM75"/>
      <c r="AN75"/>
      <c r="AO75"/>
    </row>
    <row r="76" spans="1:41" ht="15" customHeight="1" x14ac:dyDescent="0.25">
      <c r="C76"/>
      <c r="D76" s="262"/>
      <c r="E76" s="263"/>
      <c r="F76"/>
      <c r="G76" s="262"/>
      <c r="H76" s="263"/>
      <c r="I76"/>
      <c r="J76" s="268"/>
      <c r="K76" s="269"/>
      <c r="L76"/>
      <c r="M76" s="274"/>
      <c r="N76" s="275"/>
      <c r="O76"/>
      <c r="P76"/>
      <c r="Q76"/>
      <c r="R76"/>
      <c r="S76"/>
      <c r="T76"/>
      <c r="U76"/>
      <c r="V76"/>
      <c r="W76"/>
      <c r="X76"/>
      <c r="Y76" s="142"/>
      <c r="Z76" s="143"/>
      <c r="AA76" s="39"/>
      <c r="AB76" s="39"/>
      <c r="AC76" s="290"/>
      <c r="AD76" s="291"/>
      <c r="AE76" s="292"/>
      <c r="AF76" s="39"/>
      <c r="AG76" s="39"/>
      <c r="AH76"/>
      <c r="AI76"/>
      <c r="AJ76"/>
      <c r="AK76"/>
      <c r="AL76"/>
      <c r="AM76"/>
      <c r="AN76"/>
      <c r="AO76"/>
    </row>
    <row r="77" spans="1:41" x14ac:dyDescent="0.25">
      <c r="C77"/>
      <c r="D77" s="262"/>
      <c r="E77" s="263"/>
      <c r="F77"/>
      <c r="G77" s="262"/>
      <c r="H77" s="263"/>
      <c r="I77"/>
      <c r="J77" s="268"/>
      <c r="K77" s="269"/>
      <c r="L77"/>
      <c r="M77" s="274"/>
      <c r="N77" s="275"/>
      <c r="O77"/>
      <c r="P77"/>
      <c r="Q77"/>
      <c r="R77"/>
      <c r="S77"/>
      <c r="T77"/>
      <c r="U77"/>
      <c r="V77"/>
      <c r="W77"/>
      <c r="X77"/>
      <c r="Y77"/>
      <c r="Z77"/>
      <c r="AA77"/>
      <c r="AB77"/>
      <c r="AC77"/>
      <c r="AD77" s="39"/>
      <c r="AE77"/>
      <c r="AF77"/>
      <c r="AG77"/>
      <c r="AH77"/>
      <c r="AI77"/>
      <c r="AJ77"/>
      <c r="AK77"/>
      <c r="AL77"/>
      <c r="AM77"/>
      <c r="AN77"/>
      <c r="AO77"/>
    </row>
    <row r="78" spans="1:41" x14ac:dyDescent="0.25">
      <c r="C78"/>
      <c r="D78" s="262"/>
      <c r="E78" s="263"/>
      <c r="F78"/>
      <c r="G78" s="262"/>
      <c r="H78" s="263"/>
      <c r="I78"/>
      <c r="J78" s="270"/>
      <c r="K78" s="271"/>
      <c r="L78"/>
      <c r="M78" s="274"/>
      <c r="N78" s="275"/>
      <c r="O78"/>
      <c r="P78"/>
      <c r="Q78"/>
      <c r="R78"/>
      <c r="S78"/>
      <c r="T78"/>
      <c r="U78"/>
      <c r="V78"/>
      <c r="W78"/>
      <c r="X78"/>
      <c r="Y78"/>
      <c r="Z78"/>
      <c r="AA78"/>
      <c r="AB78"/>
      <c r="AC78"/>
      <c r="AD78" s="39"/>
      <c r="AE78"/>
      <c r="AF78"/>
      <c r="AG78"/>
      <c r="AH78"/>
      <c r="AI78"/>
      <c r="AJ78"/>
      <c r="AK78"/>
      <c r="AL78"/>
      <c r="AM78"/>
      <c r="AN78"/>
      <c r="AO78"/>
    </row>
    <row r="79" spans="1:41" x14ac:dyDescent="0.25">
      <c r="C79"/>
      <c r="D79" s="262"/>
      <c r="E79" s="263"/>
      <c r="F79"/>
      <c r="G79" s="264"/>
      <c r="H79" s="265"/>
      <c r="I79"/>
      <c r="J79"/>
      <c r="K79"/>
      <c r="L79"/>
      <c r="M79" s="276"/>
      <c r="N79" s="277"/>
      <c r="O79"/>
      <c r="P79"/>
      <c r="Q79"/>
      <c r="R79"/>
      <c r="S79"/>
      <c r="T79"/>
      <c r="U79"/>
      <c r="V79"/>
      <c r="W79"/>
      <c r="X79"/>
      <c r="Y79"/>
      <c r="Z79"/>
      <c r="AA79"/>
      <c r="AB79"/>
      <c r="AC79"/>
      <c r="AD79" s="39"/>
      <c r="AE79"/>
      <c r="AF79"/>
      <c r="AG79"/>
      <c r="AH79"/>
      <c r="AI79"/>
      <c r="AJ79"/>
      <c r="AK79"/>
      <c r="AL79"/>
      <c r="AM79"/>
      <c r="AN79"/>
      <c r="AO79"/>
    </row>
    <row r="80" spans="1:41" x14ac:dyDescent="0.25">
      <c r="C80"/>
      <c r="D80" s="264"/>
      <c r="E80" s="265"/>
      <c r="F80"/>
      <c r="G80"/>
      <c r="H80"/>
      <c r="I80"/>
      <c r="J80"/>
      <c r="K80"/>
      <c r="L80"/>
      <c r="M80"/>
      <c r="N80"/>
      <c r="O80"/>
      <c r="P80"/>
      <c r="Q80"/>
      <c r="R80"/>
      <c r="S80"/>
      <c r="T80"/>
      <c r="U80"/>
      <c r="V80"/>
      <c r="W80"/>
      <c r="X80"/>
      <c r="Y80"/>
      <c r="Z80"/>
      <c r="AA80"/>
      <c r="AB80"/>
      <c r="AC80"/>
      <c r="AD80" s="39"/>
      <c r="AE80"/>
      <c r="AF80"/>
      <c r="AG80"/>
      <c r="AH80"/>
      <c r="AI80"/>
      <c r="AJ80"/>
      <c r="AK80"/>
      <c r="AL80"/>
      <c r="AM80"/>
      <c r="AN80"/>
      <c r="AO80"/>
    </row>
    <row r="81" spans="1:2" x14ac:dyDescent="0.25">
      <c r="A81" s="29"/>
      <c r="B81" s="27" t="s">
        <v>22</v>
      </c>
    </row>
    <row r="82" spans="1:2" x14ac:dyDescent="0.25">
      <c r="A82" s="30"/>
      <c r="B82" s="27" t="s">
        <v>46</v>
      </c>
    </row>
    <row r="83" spans="1:2" x14ac:dyDescent="0.25">
      <c r="A83" s="31"/>
      <c r="B83" s="27" t="s">
        <v>54</v>
      </c>
    </row>
    <row r="84" spans="1:2" x14ac:dyDescent="0.25">
      <c r="A84" s="32"/>
      <c r="B84" s="27" t="s">
        <v>221</v>
      </c>
    </row>
  </sheetData>
  <mergeCells count="60">
    <mergeCell ref="AN52:AO55"/>
    <mergeCell ref="A1:P2"/>
    <mergeCell ref="A3:P3"/>
    <mergeCell ref="A5:P5"/>
    <mergeCell ref="N6:P6"/>
    <mergeCell ref="A9:B33"/>
    <mergeCell ref="G16:H20"/>
    <mergeCell ref="P21:Q25"/>
    <mergeCell ref="M52:N56"/>
    <mergeCell ref="P52:Q56"/>
    <mergeCell ref="AK22:AL25"/>
    <mergeCell ref="AK28:AL33"/>
    <mergeCell ref="M30:N34"/>
    <mergeCell ref="P30:Q34"/>
    <mergeCell ref="A51:B75"/>
    <mergeCell ref="D30:E34"/>
    <mergeCell ref="AH30:AI34"/>
    <mergeCell ref="AC52:AE55"/>
    <mergeCell ref="AI52:AK55"/>
    <mergeCell ref="V11:W15"/>
    <mergeCell ref="G24:H27"/>
    <mergeCell ref="V30:W34"/>
    <mergeCell ref="S52:T56"/>
    <mergeCell ref="W52:Y55"/>
    <mergeCell ref="D52:E56"/>
    <mergeCell ref="G52:H56"/>
    <mergeCell ref="J52:K56"/>
    <mergeCell ref="J29:K34"/>
    <mergeCell ref="S30:T34"/>
    <mergeCell ref="G30:H34"/>
    <mergeCell ref="D58:E64"/>
    <mergeCell ref="V58:W63"/>
    <mergeCell ref="Y58:Z62"/>
    <mergeCell ref="AI58:AK61"/>
    <mergeCell ref="AN58:AO62"/>
    <mergeCell ref="G59:H62"/>
    <mergeCell ref="J59:K64"/>
    <mergeCell ref="M59:N63"/>
    <mergeCell ref="P59:Q63"/>
    <mergeCell ref="AC59:AE62"/>
    <mergeCell ref="S60:T64"/>
    <mergeCell ref="AH64:AI69"/>
    <mergeCell ref="AK64:AL70"/>
    <mergeCell ref="V65:W69"/>
    <mergeCell ref="Y65:Z69"/>
    <mergeCell ref="AN65:AO68"/>
    <mergeCell ref="AK73:AL75"/>
    <mergeCell ref="D74:E80"/>
    <mergeCell ref="J75:K78"/>
    <mergeCell ref="M75:N79"/>
    <mergeCell ref="AB66:AC70"/>
    <mergeCell ref="AE66:AF69"/>
    <mergeCell ref="M67:N71"/>
    <mergeCell ref="J68:K72"/>
    <mergeCell ref="Y72:Z76"/>
    <mergeCell ref="AC73:AE76"/>
    <mergeCell ref="AH72:AI75"/>
    <mergeCell ref="D66:E71"/>
    <mergeCell ref="G66:H70"/>
    <mergeCell ref="G73:H79"/>
  </mergeCells>
  <pageMargins left="0.70866141732283472" right="0.70866141732283472" top="0.74803149606299213" bottom="0.74803149606299213" header="0.31496062992125984" footer="0.31496062992125984"/>
  <pageSetup scale="39" orientation="landscape" r:id="rId1"/>
  <colBreaks count="1" manualBreakCount="1">
    <brk id="21" max="1048575" man="1"/>
  </colBreaks>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H47"/>
  <sheetViews>
    <sheetView tabSelected="1" zoomScale="90" zoomScaleNormal="90" workbookViewId="0">
      <selection activeCell="B12" sqref="B12:B14"/>
    </sheetView>
  </sheetViews>
  <sheetFormatPr baseColWidth="10" defaultColWidth="11.42578125" defaultRowHeight="15" x14ac:dyDescent="0.25"/>
  <cols>
    <col min="1" max="1" width="21.42578125" style="9" bestFit="1" customWidth="1"/>
    <col min="2" max="2" width="47.85546875" style="9" customWidth="1"/>
    <col min="3" max="3" width="19.42578125" style="9" customWidth="1"/>
    <col min="4" max="4" width="48.85546875" style="9" customWidth="1"/>
    <col min="5" max="5" width="38.28515625" style="9" customWidth="1"/>
    <col min="6" max="6" width="37.7109375" style="9" customWidth="1"/>
    <col min="7" max="7" width="42.7109375" style="9" customWidth="1"/>
    <col min="8" max="258" width="11.42578125" style="9"/>
    <col min="259" max="259" width="21.42578125" style="9" bestFit="1" customWidth="1"/>
    <col min="260" max="260" width="27" style="9" customWidth="1"/>
    <col min="261" max="261" width="25.28515625" style="9" customWidth="1"/>
    <col min="262" max="262" width="21.5703125" style="9" bestFit="1" customWidth="1"/>
    <col min="263" max="263" width="21.5703125" style="9" customWidth="1"/>
    <col min="264" max="514" width="11.42578125" style="9"/>
    <col min="515" max="515" width="21.42578125" style="9" bestFit="1" customWidth="1"/>
    <col min="516" max="516" width="27" style="9" customWidth="1"/>
    <col min="517" max="517" width="25.28515625" style="9" customWidth="1"/>
    <col min="518" max="518" width="21.5703125" style="9" bestFit="1" customWidth="1"/>
    <col min="519" max="519" width="21.5703125" style="9" customWidth="1"/>
    <col min="520" max="770" width="11.42578125" style="9"/>
    <col min="771" max="771" width="21.42578125" style="9" bestFit="1" customWidth="1"/>
    <col min="772" max="772" width="27" style="9" customWidth="1"/>
    <col min="773" max="773" width="25.28515625" style="9" customWidth="1"/>
    <col min="774" max="774" width="21.5703125" style="9" bestFit="1" customWidth="1"/>
    <col min="775" max="775" width="21.5703125" style="9" customWidth="1"/>
    <col min="776" max="1026" width="11.42578125" style="9"/>
    <col min="1027" max="1027" width="21.42578125" style="9" bestFit="1" customWidth="1"/>
    <col min="1028" max="1028" width="27" style="9" customWidth="1"/>
    <col min="1029" max="1029" width="25.28515625" style="9" customWidth="1"/>
    <col min="1030" max="1030" width="21.5703125" style="9" bestFit="1" customWidth="1"/>
    <col min="1031" max="1031" width="21.5703125" style="9" customWidth="1"/>
    <col min="1032" max="1282" width="11.42578125" style="9"/>
    <col min="1283" max="1283" width="21.42578125" style="9" bestFit="1" customWidth="1"/>
    <col min="1284" max="1284" width="27" style="9" customWidth="1"/>
    <col min="1285" max="1285" width="25.28515625" style="9" customWidth="1"/>
    <col min="1286" max="1286" width="21.5703125" style="9" bestFit="1" customWidth="1"/>
    <col min="1287" max="1287" width="21.5703125" style="9" customWidth="1"/>
    <col min="1288" max="1538" width="11.42578125" style="9"/>
    <col min="1539" max="1539" width="21.42578125" style="9" bestFit="1" customWidth="1"/>
    <col min="1540" max="1540" width="27" style="9" customWidth="1"/>
    <col min="1541" max="1541" width="25.28515625" style="9" customWidth="1"/>
    <col min="1542" max="1542" width="21.5703125" style="9" bestFit="1" customWidth="1"/>
    <col min="1543" max="1543" width="21.5703125" style="9" customWidth="1"/>
    <col min="1544" max="1794" width="11.42578125" style="9"/>
    <col min="1795" max="1795" width="21.42578125" style="9" bestFit="1" customWidth="1"/>
    <col min="1796" max="1796" width="27" style="9" customWidth="1"/>
    <col min="1797" max="1797" width="25.28515625" style="9" customWidth="1"/>
    <col min="1798" max="1798" width="21.5703125" style="9" bestFit="1" customWidth="1"/>
    <col min="1799" max="1799" width="21.5703125" style="9" customWidth="1"/>
    <col min="1800" max="2050" width="11.42578125" style="9"/>
    <col min="2051" max="2051" width="21.42578125" style="9" bestFit="1" customWidth="1"/>
    <col min="2052" max="2052" width="27" style="9" customWidth="1"/>
    <col min="2053" max="2053" width="25.28515625" style="9" customWidth="1"/>
    <col min="2054" max="2054" width="21.5703125" style="9" bestFit="1" customWidth="1"/>
    <col min="2055" max="2055" width="21.5703125" style="9" customWidth="1"/>
    <col min="2056" max="2306" width="11.42578125" style="9"/>
    <col min="2307" max="2307" width="21.42578125" style="9" bestFit="1" customWidth="1"/>
    <col min="2308" max="2308" width="27" style="9" customWidth="1"/>
    <col min="2309" max="2309" width="25.28515625" style="9" customWidth="1"/>
    <col min="2310" max="2310" width="21.5703125" style="9" bestFit="1" customWidth="1"/>
    <col min="2311" max="2311" width="21.5703125" style="9" customWidth="1"/>
    <col min="2312" max="2562" width="11.42578125" style="9"/>
    <col min="2563" max="2563" width="21.42578125" style="9" bestFit="1" customWidth="1"/>
    <col min="2564" max="2564" width="27" style="9" customWidth="1"/>
    <col min="2565" max="2565" width="25.28515625" style="9" customWidth="1"/>
    <col min="2566" max="2566" width="21.5703125" style="9" bestFit="1" customWidth="1"/>
    <col min="2567" max="2567" width="21.5703125" style="9" customWidth="1"/>
    <col min="2568" max="2818" width="11.42578125" style="9"/>
    <col min="2819" max="2819" width="21.42578125" style="9" bestFit="1" customWidth="1"/>
    <col min="2820" max="2820" width="27" style="9" customWidth="1"/>
    <col min="2821" max="2821" width="25.28515625" style="9" customWidth="1"/>
    <col min="2822" max="2822" width="21.5703125" style="9" bestFit="1" customWidth="1"/>
    <col min="2823" max="2823" width="21.5703125" style="9" customWidth="1"/>
    <col min="2824" max="3074" width="11.42578125" style="9"/>
    <col min="3075" max="3075" width="21.42578125" style="9" bestFit="1" customWidth="1"/>
    <col min="3076" max="3076" width="27" style="9" customWidth="1"/>
    <col min="3077" max="3077" width="25.28515625" style="9" customWidth="1"/>
    <col min="3078" max="3078" width="21.5703125" style="9" bestFit="1" customWidth="1"/>
    <col min="3079" max="3079" width="21.5703125" style="9" customWidth="1"/>
    <col min="3080" max="3330" width="11.42578125" style="9"/>
    <col min="3331" max="3331" width="21.42578125" style="9" bestFit="1" customWidth="1"/>
    <col min="3332" max="3332" width="27" style="9" customWidth="1"/>
    <col min="3333" max="3333" width="25.28515625" style="9" customWidth="1"/>
    <col min="3334" max="3334" width="21.5703125" style="9" bestFit="1" customWidth="1"/>
    <col min="3335" max="3335" width="21.5703125" style="9" customWidth="1"/>
    <col min="3336" max="3586" width="11.42578125" style="9"/>
    <col min="3587" max="3587" width="21.42578125" style="9" bestFit="1" customWidth="1"/>
    <col min="3588" max="3588" width="27" style="9" customWidth="1"/>
    <col min="3589" max="3589" width="25.28515625" style="9" customWidth="1"/>
    <col min="3590" max="3590" width="21.5703125" style="9" bestFit="1" customWidth="1"/>
    <col min="3591" max="3591" width="21.5703125" style="9" customWidth="1"/>
    <col min="3592" max="3842" width="11.42578125" style="9"/>
    <col min="3843" max="3843" width="21.42578125" style="9" bestFit="1" customWidth="1"/>
    <col min="3844" max="3844" width="27" style="9" customWidth="1"/>
    <col min="3845" max="3845" width="25.28515625" style="9" customWidth="1"/>
    <col min="3846" max="3846" width="21.5703125" style="9" bestFit="1" customWidth="1"/>
    <col min="3847" max="3847" width="21.5703125" style="9" customWidth="1"/>
    <col min="3848" max="4098" width="11.42578125" style="9"/>
    <col min="4099" max="4099" width="21.42578125" style="9" bestFit="1" customWidth="1"/>
    <col min="4100" max="4100" width="27" style="9" customWidth="1"/>
    <col min="4101" max="4101" width="25.28515625" style="9" customWidth="1"/>
    <col min="4102" max="4102" width="21.5703125" style="9" bestFit="1" customWidth="1"/>
    <col min="4103" max="4103" width="21.5703125" style="9" customWidth="1"/>
    <col min="4104" max="4354" width="11.42578125" style="9"/>
    <col min="4355" max="4355" width="21.42578125" style="9" bestFit="1" customWidth="1"/>
    <col min="4356" max="4356" width="27" style="9" customWidth="1"/>
    <col min="4357" max="4357" width="25.28515625" style="9" customWidth="1"/>
    <col min="4358" max="4358" width="21.5703125" style="9" bestFit="1" customWidth="1"/>
    <col min="4359" max="4359" width="21.5703125" style="9" customWidth="1"/>
    <col min="4360" max="4610" width="11.42578125" style="9"/>
    <col min="4611" max="4611" width="21.42578125" style="9" bestFit="1" customWidth="1"/>
    <col min="4612" max="4612" width="27" style="9" customWidth="1"/>
    <col min="4613" max="4613" width="25.28515625" style="9" customWidth="1"/>
    <col min="4614" max="4614" width="21.5703125" style="9" bestFit="1" customWidth="1"/>
    <col min="4615" max="4615" width="21.5703125" style="9" customWidth="1"/>
    <col min="4616" max="4866" width="11.42578125" style="9"/>
    <col min="4867" max="4867" width="21.42578125" style="9" bestFit="1" customWidth="1"/>
    <col min="4868" max="4868" width="27" style="9" customWidth="1"/>
    <col min="4869" max="4869" width="25.28515625" style="9" customWidth="1"/>
    <col min="4870" max="4870" width="21.5703125" style="9" bestFit="1" customWidth="1"/>
    <col min="4871" max="4871" width="21.5703125" style="9" customWidth="1"/>
    <col min="4872" max="5122" width="11.42578125" style="9"/>
    <col min="5123" max="5123" width="21.42578125" style="9" bestFit="1" customWidth="1"/>
    <col min="5124" max="5124" width="27" style="9" customWidth="1"/>
    <col min="5125" max="5125" width="25.28515625" style="9" customWidth="1"/>
    <col min="5126" max="5126" width="21.5703125" style="9" bestFit="1" customWidth="1"/>
    <col min="5127" max="5127" width="21.5703125" style="9" customWidth="1"/>
    <col min="5128" max="5378" width="11.42578125" style="9"/>
    <col min="5379" max="5379" width="21.42578125" style="9" bestFit="1" customWidth="1"/>
    <col min="5380" max="5380" width="27" style="9" customWidth="1"/>
    <col min="5381" max="5381" width="25.28515625" style="9" customWidth="1"/>
    <col min="5382" max="5382" width="21.5703125" style="9" bestFit="1" customWidth="1"/>
    <col min="5383" max="5383" width="21.5703125" style="9" customWidth="1"/>
    <col min="5384" max="5634" width="11.42578125" style="9"/>
    <col min="5635" max="5635" width="21.42578125" style="9" bestFit="1" customWidth="1"/>
    <col min="5636" max="5636" width="27" style="9" customWidth="1"/>
    <col min="5637" max="5637" width="25.28515625" style="9" customWidth="1"/>
    <col min="5638" max="5638" width="21.5703125" style="9" bestFit="1" customWidth="1"/>
    <col min="5639" max="5639" width="21.5703125" style="9" customWidth="1"/>
    <col min="5640" max="5890" width="11.42578125" style="9"/>
    <col min="5891" max="5891" width="21.42578125" style="9" bestFit="1" customWidth="1"/>
    <col min="5892" max="5892" width="27" style="9" customWidth="1"/>
    <col min="5893" max="5893" width="25.28515625" style="9" customWidth="1"/>
    <col min="5894" max="5894" width="21.5703125" style="9" bestFit="1" customWidth="1"/>
    <col min="5895" max="5895" width="21.5703125" style="9" customWidth="1"/>
    <col min="5896" max="6146" width="11.42578125" style="9"/>
    <col min="6147" max="6147" width="21.42578125" style="9" bestFit="1" customWidth="1"/>
    <col min="6148" max="6148" width="27" style="9" customWidth="1"/>
    <col min="6149" max="6149" width="25.28515625" style="9" customWidth="1"/>
    <col min="6150" max="6150" width="21.5703125" style="9" bestFit="1" customWidth="1"/>
    <col min="6151" max="6151" width="21.5703125" style="9" customWidth="1"/>
    <col min="6152" max="6402" width="11.42578125" style="9"/>
    <col min="6403" max="6403" width="21.42578125" style="9" bestFit="1" customWidth="1"/>
    <col min="6404" max="6404" width="27" style="9" customWidth="1"/>
    <col min="6405" max="6405" width="25.28515625" style="9" customWidth="1"/>
    <col min="6406" max="6406" width="21.5703125" style="9" bestFit="1" customWidth="1"/>
    <col min="6407" max="6407" width="21.5703125" style="9" customWidth="1"/>
    <col min="6408" max="6658" width="11.42578125" style="9"/>
    <col min="6659" max="6659" width="21.42578125" style="9" bestFit="1" customWidth="1"/>
    <col min="6660" max="6660" width="27" style="9" customWidth="1"/>
    <col min="6661" max="6661" width="25.28515625" style="9" customWidth="1"/>
    <col min="6662" max="6662" width="21.5703125" style="9" bestFit="1" customWidth="1"/>
    <col min="6663" max="6663" width="21.5703125" style="9" customWidth="1"/>
    <col min="6664" max="6914" width="11.42578125" style="9"/>
    <col min="6915" max="6915" width="21.42578125" style="9" bestFit="1" customWidth="1"/>
    <col min="6916" max="6916" width="27" style="9" customWidth="1"/>
    <col min="6917" max="6917" width="25.28515625" style="9" customWidth="1"/>
    <col min="6918" max="6918" width="21.5703125" style="9" bestFit="1" customWidth="1"/>
    <col min="6919" max="6919" width="21.5703125" style="9" customWidth="1"/>
    <col min="6920" max="7170" width="11.42578125" style="9"/>
    <col min="7171" max="7171" width="21.42578125" style="9" bestFit="1" customWidth="1"/>
    <col min="7172" max="7172" width="27" style="9" customWidth="1"/>
    <col min="7173" max="7173" width="25.28515625" style="9" customWidth="1"/>
    <col min="7174" max="7174" width="21.5703125" style="9" bestFit="1" customWidth="1"/>
    <col min="7175" max="7175" width="21.5703125" style="9" customWidth="1"/>
    <col min="7176" max="7426" width="11.42578125" style="9"/>
    <col min="7427" max="7427" width="21.42578125" style="9" bestFit="1" customWidth="1"/>
    <col min="7428" max="7428" width="27" style="9" customWidth="1"/>
    <col min="7429" max="7429" width="25.28515625" style="9" customWidth="1"/>
    <col min="7430" max="7430" width="21.5703125" style="9" bestFit="1" customWidth="1"/>
    <col min="7431" max="7431" width="21.5703125" style="9" customWidth="1"/>
    <col min="7432" max="7682" width="11.42578125" style="9"/>
    <col min="7683" max="7683" width="21.42578125" style="9" bestFit="1" customWidth="1"/>
    <col min="7684" max="7684" width="27" style="9" customWidth="1"/>
    <col min="7685" max="7685" width="25.28515625" style="9" customWidth="1"/>
    <col min="7686" max="7686" width="21.5703125" style="9" bestFit="1" customWidth="1"/>
    <col min="7687" max="7687" width="21.5703125" style="9" customWidth="1"/>
    <col min="7688" max="7938" width="11.42578125" style="9"/>
    <col min="7939" max="7939" width="21.42578125" style="9" bestFit="1" customWidth="1"/>
    <col min="7940" max="7940" width="27" style="9" customWidth="1"/>
    <col min="7941" max="7941" width="25.28515625" style="9" customWidth="1"/>
    <col min="7942" max="7942" width="21.5703125" style="9" bestFit="1" customWidth="1"/>
    <col min="7943" max="7943" width="21.5703125" style="9" customWidth="1"/>
    <col min="7944" max="8194" width="11.42578125" style="9"/>
    <col min="8195" max="8195" width="21.42578125" style="9" bestFit="1" customWidth="1"/>
    <col min="8196" max="8196" width="27" style="9" customWidth="1"/>
    <col min="8197" max="8197" width="25.28515625" style="9" customWidth="1"/>
    <col min="8198" max="8198" width="21.5703125" style="9" bestFit="1" customWidth="1"/>
    <col min="8199" max="8199" width="21.5703125" style="9" customWidth="1"/>
    <col min="8200" max="8450" width="11.42578125" style="9"/>
    <col min="8451" max="8451" width="21.42578125" style="9" bestFit="1" customWidth="1"/>
    <col min="8452" max="8452" width="27" style="9" customWidth="1"/>
    <col min="8453" max="8453" width="25.28515625" style="9" customWidth="1"/>
    <col min="8454" max="8454" width="21.5703125" style="9" bestFit="1" customWidth="1"/>
    <col min="8455" max="8455" width="21.5703125" style="9" customWidth="1"/>
    <col min="8456" max="8706" width="11.42578125" style="9"/>
    <col min="8707" max="8707" width="21.42578125" style="9" bestFit="1" customWidth="1"/>
    <col min="8708" max="8708" width="27" style="9" customWidth="1"/>
    <col min="8709" max="8709" width="25.28515625" style="9" customWidth="1"/>
    <col min="8710" max="8710" width="21.5703125" style="9" bestFit="1" customWidth="1"/>
    <col min="8711" max="8711" width="21.5703125" style="9" customWidth="1"/>
    <col min="8712" max="8962" width="11.42578125" style="9"/>
    <col min="8963" max="8963" width="21.42578125" style="9" bestFit="1" customWidth="1"/>
    <col min="8964" max="8964" width="27" style="9" customWidth="1"/>
    <col min="8965" max="8965" width="25.28515625" style="9" customWidth="1"/>
    <col min="8966" max="8966" width="21.5703125" style="9" bestFit="1" customWidth="1"/>
    <col min="8967" max="8967" width="21.5703125" style="9" customWidth="1"/>
    <col min="8968" max="9218" width="11.42578125" style="9"/>
    <col min="9219" max="9219" width="21.42578125" style="9" bestFit="1" customWidth="1"/>
    <col min="9220" max="9220" width="27" style="9" customWidth="1"/>
    <col min="9221" max="9221" width="25.28515625" style="9" customWidth="1"/>
    <col min="9222" max="9222" width="21.5703125" style="9" bestFit="1" customWidth="1"/>
    <col min="9223" max="9223" width="21.5703125" style="9" customWidth="1"/>
    <col min="9224" max="9474" width="11.42578125" style="9"/>
    <col min="9475" max="9475" width="21.42578125" style="9" bestFit="1" customWidth="1"/>
    <col min="9476" max="9476" width="27" style="9" customWidth="1"/>
    <col min="9477" max="9477" width="25.28515625" style="9" customWidth="1"/>
    <col min="9478" max="9478" width="21.5703125" style="9" bestFit="1" customWidth="1"/>
    <col min="9479" max="9479" width="21.5703125" style="9" customWidth="1"/>
    <col min="9480" max="9730" width="11.42578125" style="9"/>
    <col min="9731" max="9731" width="21.42578125" style="9" bestFit="1" customWidth="1"/>
    <col min="9732" max="9732" width="27" style="9" customWidth="1"/>
    <col min="9733" max="9733" width="25.28515625" style="9" customWidth="1"/>
    <col min="9734" max="9734" width="21.5703125" style="9" bestFit="1" customWidth="1"/>
    <col min="9735" max="9735" width="21.5703125" style="9" customWidth="1"/>
    <col min="9736" max="9986" width="11.42578125" style="9"/>
    <col min="9987" max="9987" width="21.42578125" style="9" bestFit="1" customWidth="1"/>
    <col min="9988" max="9988" width="27" style="9" customWidth="1"/>
    <col min="9989" max="9989" width="25.28515625" style="9" customWidth="1"/>
    <col min="9990" max="9990" width="21.5703125" style="9" bestFit="1" customWidth="1"/>
    <col min="9991" max="9991" width="21.5703125" style="9" customWidth="1"/>
    <col min="9992" max="10242" width="11.42578125" style="9"/>
    <col min="10243" max="10243" width="21.42578125" style="9" bestFit="1" customWidth="1"/>
    <col min="10244" max="10244" width="27" style="9" customWidth="1"/>
    <col min="10245" max="10245" width="25.28515625" style="9" customWidth="1"/>
    <col min="10246" max="10246" width="21.5703125" style="9" bestFit="1" customWidth="1"/>
    <col min="10247" max="10247" width="21.5703125" style="9" customWidth="1"/>
    <col min="10248" max="10498" width="11.42578125" style="9"/>
    <col min="10499" max="10499" width="21.42578125" style="9" bestFit="1" customWidth="1"/>
    <col min="10500" max="10500" width="27" style="9" customWidth="1"/>
    <col min="10501" max="10501" width="25.28515625" style="9" customWidth="1"/>
    <col min="10502" max="10502" width="21.5703125" style="9" bestFit="1" customWidth="1"/>
    <col min="10503" max="10503" width="21.5703125" style="9" customWidth="1"/>
    <col min="10504" max="10754" width="11.42578125" style="9"/>
    <col min="10755" max="10755" width="21.42578125" style="9" bestFit="1" customWidth="1"/>
    <col min="10756" max="10756" width="27" style="9" customWidth="1"/>
    <col min="10757" max="10757" width="25.28515625" style="9" customWidth="1"/>
    <col min="10758" max="10758" width="21.5703125" style="9" bestFit="1" customWidth="1"/>
    <col min="10759" max="10759" width="21.5703125" style="9" customWidth="1"/>
    <col min="10760" max="11010" width="11.42578125" style="9"/>
    <col min="11011" max="11011" width="21.42578125" style="9" bestFit="1" customWidth="1"/>
    <col min="11012" max="11012" width="27" style="9" customWidth="1"/>
    <col min="11013" max="11013" width="25.28515625" style="9" customWidth="1"/>
    <col min="11014" max="11014" width="21.5703125" style="9" bestFit="1" customWidth="1"/>
    <col min="11015" max="11015" width="21.5703125" style="9" customWidth="1"/>
    <col min="11016" max="11266" width="11.42578125" style="9"/>
    <col min="11267" max="11267" width="21.42578125" style="9" bestFit="1" customWidth="1"/>
    <col min="11268" max="11268" width="27" style="9" customWidth="1"/>
    <col min="11269" max="11269" width="25.28515625" style="9" customWidth="1"/>
    <col min="11270" max="11270" width="21.5703125" style="9" bestFit="1" customWidth="1"/>
    <col min="11271" max="11271" width="21.5703125" style="9" customWidth="1"/>
    <col min="11272" max="11522" width="11.42578125" style="9"/>
    <col min="11523" max="11523" width="21.42578125" style="9" bestFit="1" customWidth="1"/>
    <col min="11524" max="11524" width="27" style="9" customWidth="1"/>
    <col min="11525" max="11525" width="25.28515625" style="9" customWidth="1"/>
    <col min="11526" max="11526" width="21.5703125" style="9" bestFit="1" customWidth="1"/>
    <col min="11527" max="11527" width="21.5703125" style="9" customWidth="1"/>
    <col min="11528" max="11778" width="11.42578125" style="9"/>
    <col min="11779" max="11779" width="21.42578125" style="9" bestFit="1" customWidth="1"/>
    <col min="11780" max="11780" width="27" style="9" customWidth="1"/>
    <col min="11781" max="11781" width="25.28515625" style="9" customWidth="1"/>
    <col min="11782" max="11782" width="21.5703125" style="9" bestFit="1" customWidth="1"/>
    <col min="11783" max="11783" width="21.5703125" style="9" customWidth="1"/>
    <col min="11784" max="12034" width="11.42578125" style="9"/>
    <col min="12035" max="12035" width="21.42578125" style="9" bestFit="1" customWidth="1"/>
    <col min="12036" max="12036" width="27" style="9" customWidth="1"/>
    <col min="12037" max="12037" width="25.28515625" style="9" customWidth="1"/>
    <col min="12038" max="12038" width="21.5703125" style="9" bestFit="1" customWidth="1"/>
    <col min="12039" max="12039" width="21.5703125" style="9" customWidth="1"/>
    <col min="12040" max="12290" width="11.42578125" style="9"/>
    <col min="12291" max="12291" width="21.42578125" style="9" bestFit="1" customWidth="1"/>
    <col min="12292" max="12292" width="27" style="9" customWidth="1"/>
    <col min="12293" max="12293" width="25.28515625" style="9" customWidth="1"/>
    <col min="12294" max="12294" width="21.5703125" style="9" bestFit="1" customWidth="1"/>
    <col min="12295" max="12295" width="21.5703125" style="9" customWidth="1"/>
    <col min="12296" max="12546" width="11.42578125" style="9"/>
    <col min="12547" max="12547" width="21.42578125" style="9" bestFit="1" customWidth="1"/>
    <col min="12548" max="12548" width="27" style="9" customWidth="1"/>
    <col min="12549" max="12549" width="25.28515625" style="9" customWidth="1"/>
    <col min="12550" max="12550" width="21.5703125" style="9" bestFit="1" customWidth="1"/>
    <col min="12551" max="12551" width="21.5703125" style="9" customWidth="1"/>
    <col min="12552" max="12802" width="11.42578125" style="9"/>
    <col min="12803" max="12803" width="21.42578125" style="9" bestFit="1" customWidth="1"/>
    <col min="12804" max="12804" width="27" style="9" customWidth="1"/>
    <col min="12805" max="12805" width="25.28515625" style="9" customWidth="1"/>
    <col min="12806" max="12806" width="21.5703125" style="9" bestFit="1" customWidth="1"/>
    <col min="12807" max="12807" width="21.5703125" style="9" customWidth="1"/>
    <col min="12808" max="13058" width="11.42578125" style="9"/>
    <col min="13059" max="13059" width="21.42578125" style="9" bestFit="1" customWidth="1"/>
    <col min="13060" max="13060" width="27" style="9" customWidth="1"/>
    <col min="13061" max="13061" width="25.28515625" style="9" customWidth="1"/>
    <col min="13062" max="13062" width="21.5703125" style="9" bestFit="1" customWidth="1"/>
    <col min="13063" max="13063" width="21.5703125" style="9" customWidth="1"/>
    <col min="13064" max="13314" width="11.42578125" style="9"/>
    <col min="13315" max="13315" width="21.42578125" style="9" bestFit="1" customWidth="1"/>
    <col min="13316" max="13316" width="27" style="9" customWidth="1"/>
    <col min="13317" max="13317" width="25.28515625" style="9" customWidth="1"/>
    <col min="13318" max="13318" width="21.5703125" style="9" bestFit="1" customWidth="1"/>
    <col min="13319" max="13319" width="21.5703125" style="9" customWidth="1"/>
    <col min="13320" max="13570" width="11.42578125" style="9"/>
    <col min="13571" max="13571" width="21.42578125" style="9" bestFit="1" customWidth="1"/>
    <col min="13572" max="13572" width="27" style="9" customWidth="1"/>
    <col min="13573" max="13573" width="25.28515625" style="9" customWidth="1"/>
    <col min="13574" max="13574" width="21.5703125" style="9" bestFit="1" customWidth="1"/>
    <col min="13575" max="13575" width="21.5703125" style="9" customWidth="1"/>
    <col min="13576" max="13826" width="11.42578125" style="9"/>
    <col min="13827" max="13827" width="21.42578125" style="9" bestFit="1" customWidth="1"/>
    <col min="13828" max="13828" width="27" style="9" customWidth="1"/>
    <col min="13829" max="13829" width="25.28515625" style="9" customWidth="1"/>
    <col min="13830" max="13830" width="21.5703125" style="9" bestFit="1" customWidth="1"/>
    <col min="13831" max="13831" width="21.5703125" style="9" customWidth="1"/>
    <col min="13832" max="14082" width="11.42578125" style="9"/>
    <col min="14083" max="14083" width="21.42578125" style="9" bestFit="1" customWidth="1"/>
    <col min="14084" max="14084" width="27" style="9" customWidth="1"/>
    <col min="14085" max="14085" width="25.28515625" style="9" customWidth="1"/>
    <col min="14086" max="14086" width="21.5703125" style="9" bestFit="1" customWidth="1"/>
    <col min="14087" max="14087" width="21.5703125" style="9" customWidth="1"/>
    <col min="14088" max="14338" width="11.42578125" style="9"/>
    <col min="14339" max="14339" width="21.42578125" style="9" bestFit="1" customWidth="1"/>
    <col min="14340" max="14340" width="27" style="9" customWidth="1"/>
    <col min="14341" max="14341" width="25.28515625" style="9" customWidth="1"/>
    <col min="14342" max="14342" width="21.5703125" style="9" bestFit="1" customWidth="1"/>
    <col min="14343" max="14343" width="21.5703125" style="9" customWidth="1"/>
    <col min="14344" max="14594" width="11.42578125" style="9"/>
    <col min="14595" max="14595" width="21.42578125" style="9" bestFit="1" customWidth="1"/>
    <col min="14596" max="14596" width="27" style="9" customWidth="1"/>
    <col min="14597" max="14597" width="25.28515625" style="9" customWidth="1"/>
    <col min="14598" max="14598" width="21.5703125" style="9" bestFit="1" customWidth="1"/>
    <col min="14599" max="14599" width="21.5703125" style="9" customWidth="1"/>
    <col min="14600" max="14850" width="11.42578125" style="9"/>
    <col min="14851" max="14851" width="21.42578125" style="9" bestFit="1" customWidth="1"/>
    <col min="14852" max="14852" width="27" style="9" customWidth="1"/>
    <col min="14853" max="14853" width="25.28515625" style="9" customWidth="1"/>
    <col min="14854" max="14854" width="21.5703125" style="9" bestFit="1" customWidth="1"/>
    <col min="14855" max="14855" width="21.5703125" style="9" customWidth="1"/>
    <col min="14856" max="15106" width="11.42578125" style="9"/>
    <col min="15107" max="15107" width="21.42578125" style="9" bestFit="1" customWidth="1"/>
    <col min="15108" max="15108" width="27" style="9" customWidth="1"/>
    <col min="15109" max="15109" width="25.28515625" style="9" customWidth="1"/>
    <col min="15110" max="15110" width="21.5703125" style="9" bestFit="1" customWidth="1"/>
    <col min="15111" max="15111" width="21.5703125" style="9" customWidth="1"/>
    <col min="15112" max="15362" width="11.42578125" style="9"/>
    <col min="15363" max="15363" width="21.42578125" style="9" bestFit="1" customWidth="1"/>
    <col min="15364" max="15364" width="27" style="9" customWidth="1"/>
    <col min="15365" max="15365" width="25.28515625" style="9" customWidth="1"/>
    <col min="15366" max="15366" width="21.5703125" style="9" bestFit="1" customWidth="1"/>
    <col min="15367" max="15367" width="21.5703125" style="9" customWidth="1"/>
    <col min="15368" max="15618" width="11.42578125" style="9"/>
    <col min="15619" max="15619" width="21.42578125" style="9" bestFit="1" customWidth="1"/>
    <col min="15620" max="15620" width="27" style="9" customWidth="1"/>
    <col min="15621" max="15621" width="25.28515625" style="9" customWidth="1"/>
    <col min="15622" max="15622" width="21.5703125" style="9" bestFit="1" customWidth="1"/>
    <col min="15623" max="15623" width="21.5703125" style="9" customWidth="1"/>
    <col min="15624" max="15874" width="11.42578125" style="9"/>
    <col min="15875" max="15875" width="21.42578125" style="9" bestFit="1" customWidth="1"/>
    <col min="15876" max="15876" width="27" style="9" customWidth="1"/>
    <col min="15877" max="15877" width="25.28515625" style="9" customWidth="1"/>
    <col min="15878" max="15878" width="21.5703125" style="9" bestFit="1" customWidth="1"/>
    <col min="15879" max="15879" width="21.5703125" style="9" customWidth="1"/>
    <col min="15880" max="16130" width="11.42578125" style="9"/>
    <col min="16131" max="16131" width="21.42578125" style="9" bestFit="1" customWidth="1"/>
    <col min="16132" max="16132" width="27" style="9" customWidth="1"/>
    <col min="16133" max="16133" width="25.28515625" style="9" customWidth="1"/>
    <col min="16134" max="16134" width="21.5703125" style="9" bestFit="1" customWidth="1"/>
    <col min="16135" max="16135" width="21.5703125" style="9" customWidth="1"/>
    <col min="16136" max="16384" width="11.42578125" style="9"/>
  </cols>
  <sheetData>
    <row r="1" spans="1:8" x14ac:dyDescent="0.25">
      <c r="A1" s="355" t="s">
        <v>20</v>
      </c>
      <c r="B1" s="355"/>
      <c r="C1" s="355"/>
      <c r="D1" s="355"/>
      <c r="E1" s="355"/>
      <c r="F1" s="355"/>
      <c r="G1" s="355"/>
    </row>
    <row r="2" spans="1:8" x14ac:dyDescent="0.25">
      <c r="A2" s="355"/>
      <c r="B2" s="355"/>
      <c r="C2" s="355"/>
      <c r="D2" s="355"/>
      <c r="E2" s="355"/>
      <c r="F2" s="355"/>
      <c r="G2" s="355"/>
    </row>
    <row r="3" spans="1:8" ht="18.75" x14ac:dyDescent="0.25">
      <c r="A3" s="355" t="s">
        <v>17</v>
      </c>
      <c r="B3" s="355"/>
      <c r="C3" s="355"/>
      <c r="D3" s="355"/>
      <c r="E3" s="355"/>
      <c r="F3" s="355"/>
      <c r="G3" s="355"/>
    </row>
    <row r="4" spans="1:8" ht="15.75" thickBot="1" x14ac:dyDescent="0.3"/>
    <row r="5" spans="1:8" x14ac:dyDescent="0.25">
      <c r="A5" s="10" t="s">
        <v>6</v>
      </c>
      <c r="B5" s="11" t="s">
        <v>7</v>
      </c>
      <c r="C5" s="11" t="s">
        <v>21</v>
      </c>
      <c r="D5" s="11" t="s">
        <v>8</v>
      </c>
      <c r="E5" s="11" t="s">
        <v>31</v>
      </c>
      <c r="F5" s="11" t="s">
        <v>9</v>
      </c>
      <c r="G5" s="12" t="s">
        <v>10</v>
      </c>
    </row>
    <row r="6" spans="1:8" ht="225" x14ac:dyDescent="0.25">
      <c r="A6" s="13" t="s">
        <v>11</v>
      </c>
      <c r="B6" s="14" t="s">
        <v>184</v>
      </c>
      <c r="C6" s="14" t="s">
        <v>114</v>
      </c>
      <c r="D6" s="14" t="s">
        <v>328</v>
      </c>
      <c r="E6" s="15" t="s">
        <v>41</v>
      </c>
      <c r="F6" s="15" t="s">
        <v>327</v>
      </c>
      <c r="G6" s="16"/>
    </row>
    <row r="7" spans="1:8" ht="75" x14ac:dyDescent="0.25">
      <c r="A7" s="13" t="s">
        <v>12</v>
      </c>
      <c r="B7" s="14" t="s">
        <v>260</v>
      </c>
      <c r="C7" s="14" t="s">
        <v>114</v>
      </c>
      <c r="D7" s="14" t="s">
        <v>329</v>
      </c>
      <c r="E7" s="15" t="s">
        <v>41</v>
      </c>
      <c r="F7" s="15" t="s">
        <v>330</v>
      </c>
      <c r="G7" s="16"/>
    </row>
    <row r="8" spans="1:8" ht="105" x14ac:dyDescent="0.25">
      <c r="A8" s="359" t="s">
        <v>13</v>
      </c>
      <c r="B8" s="15" t="s">
        <v>26</v>
      </c>
      <c r="C8" s="15" t="s">
        <v>112</v>
      </c>
      <c r="D8" s="15" t="s">
        <v>113</v>
      </c>
      <c r="E8" s="15" t="s">
        <v>109</v>
      </c>
      <c r="F8" s="15" t="s">
        <v>115</v>
      </c>
      <c r="G8" s="16"/>
    </row>
    <row r="9" spans="1:8" ht="45" x14ac:dyDescent="0.25">
      <c r="A9" s="359"/>
      <c r="B9" s="15" t="s">
        <v>27</v>
      </c>
      <c r="C9" s="15" t="s">
        <v>23</v>
      </c>
      <c r="D9" s="15" t="s">
        <v>113</v>
      </c>
      <c r="E9" s="15" t="s">
        <v>109</v>
      </c>
      <c r="F9" s="15" t="s">
        <v>116</v>
      </c>
      <c r="G9" s="16"/>
    </row>
    <row r="10" spans="1:8" ht="105" x14ac:dyDescent="0.25">
      <c r="A10" s="359"/>
      <c r="B10" s="15" t="s">
        <v>28</v>
      </c>
      <c r="C10" s="15" t="s">
        <v>24</v>
      </c>
      <c r="D10" s="15" t="s">
        <v>113</v>
      </c>
      <c r="E10" s="15" t="s">
        <v>109</v>
      </c>
      <c r="F10" s="15" t="s">
        <v>155</v>
      </c>
      <c r="G10" s="16"/>
    </row>
    <row r="11" spans="1:8" ht="45" x14ac:dyDescent="0.25">
      <c r="A11" s="359"/>
      <c r="B11" s="15" t="s">
        <v>29</v>
      </c>
      <c r="C11" s="15" t="s">
        <v>25</v>
      </c>
      <c r="D11" s="15" t="s">
        <v>113</v>
      </c>
      <c r="E11" s="15" t="s">
        <v>109</v>
      </c>
      <c r="F11" s="15" t="s">
        <v>156</v>
      </c>
      <c r="G11" s="16"/>
    </row>
    <row r="12" spans="1:8" ht="127.9" customHeight="1" x14ac:dyDescent="0.25">
      <c r="A12" s="359" t="s">
        <v>14</v>
      </c>
      <c r="B12" s="15" t="s">
        <v>157</v>
      </c>
      <c r="C12" s="15" t="s">
        <v>38</v>
      </c>
      <c r="D12" s="15" t="s">
        <v>52</v>
      </c>
      <c r="E12" s="15" t="s">
        <v>45</v>
      </c>
      <c r="F12" s="14" t="s">
        <v>206</v>
      </c>
      <c r="G12" s="16" t="s">
        <v>158</v>
      </c>
      <c r="H12" s="17"/>
    </row>
    <row r="13" spans="1:8" ht="120" x14ac:dyDescent="0.25">
      <c r="A13" s="359"/>
      <c r="B13" s="15" t="s">
        <v>301</v>
      </c>
      <c r="C13" s="15" t="s">
        <v>40</v>
      </c>
      <c r="D13" s="15" t="s">
        <v>302</v>
      </c>
      <c r="E13" s="15" t="s">
        <v>45</v>
      </c>
      <c r="F13" s="15" t="s">
        <v>303</v>
      </c>
      <c r="G13" s="16" t="s">
        <v>304</v>
      </c>
    </row>
    <row r="14" spans="1:8" ht="75" x14ac:dyDescent="0.25">
      <c r="A14" s="359"/>
      <c r="B14" s="18" t="s">
        <v>305</v>
      </c>
      <c r="C14" s="15" t="s">
        <v>42</v>
      </c>
      <c r="D14" s="15" t="s">
        <v>207</v>
      </c>
      <c r="E14" s="15" t="s">
        <v>32</v>
      </c>
      <c r="F14" s="15" t="s">
        <v>208</v>
      </c>
      <c r="G14" s="16" t="s">
        <v>141</v>
      </c>
    </row>
    <row r="15" spans="1:8" ht="60" x14ac:dyDescent="0.25">
      <c r="A15" s="359"/>
      <c r="B15" s="18" t="s">
        <v>319</v>
      </c>
      <c r="C15" s="15" t="s">
        <v>216</v>
      </c>
      <c r="D15" s="15" t="s">
        <v>210</v>
      </c>
      <c r="E15" s="15" t="s">
        <v>32</v>
      </c>
      <c r="F15" s="15" t="s">
        <v>209</v>
      </c>
      <c r="G15" s="16" t="s">
        <v>159</v>
      </c>
    </row>
    <row r="16" spans="1:8" ht="75" x14ac:dyDescent="0.25">
      <c r="A16" s="359"/>
      <c r="B16" s="18" t="s">
        <v>307</v>
      </c>
      <c r="C16" s="15" t="s">
        <v>294</v>
      </c>
      <c r="D16" s="15" t="s">
        <v>142</v>
      </c>
      <c r="E16" s="15" t="s">
        <v>32</v>
      </c>
      <c r="F16" s="15" t="s">
        <v>143</v>
      </c>
      <c r="G16" s="16" t="s">
        <v>160</v>
      </c>
    </row>
    <row r="17" spans="1:8" ht="75" x14ac:dyDescent="0.25">
      <c r="A17" s="359"/>
      <c r="B17" s="15" t="s">
        <v>308</v>
      </c>
      <c r="C17" s="15" t="s">
        <v>39</v>
      </c>
      <c r="D17" s="15" t="s">
        <v>187</v>
      </c>
      <c r="E17" s="15" t="s">
        <v>41</v>
      </c>
      <c r="F17" s="15" t="s">
        <v>50</v>
      </c>
      <c r="G17" s="16" t="s">
        <v>124</v>
      </c>
    </row>
    <row r="18" spans="1:8" ht="150" x14ac:dyDescent="0.25">
      <c r="A18" s="359"/>
      <c r="B18" s="15" t="s">
        <v>309</v>
      </c>
      <c r="C18" s="15" t="s">
        <v>38</v>
      </c>
      <c r="D18" s="15" t="s">
        <v>211</v>
      </c>
      <c r="E18" s="15" t="s">
        <v>45</v>
      </c>
      <c r="F18" s="15" t="s">
        <v>51</v>
      </c>
      <c r="G18" s="16" t="s">
        <v>161</v>
      </c>
    </row>
    <row r="19" spans="1:8" ht="60" x14ac:dyDescent="0.25">
      <c r="A19" s="359"/>
      <c r="B19" s="15" t="s">
        <v>310</v>
      </c>
      <c r="C19" s="15" t="s">
        <v>39</v>
      </c>
      <c r="D19" s="14" t="s">
        <v>150</v>
      </c>
      <c r="E19" s="15" t="s">
        <v>45</v>
      </c>
      <c r="F19" s="15" t="s">
        <v>162</v>
      </c>
      <c r="G19" s="16" t="s">
        <v>125</v>
      </c>
      <c r="H19" s="17"/>
    </row>
    <row r="20" spans="1:8" ht="30" x14ac:dyDescent="0.25">
      <c r="A20" s="359"/>
      <c r="B20" s="15" t="s">
        <v>311</v>
      </c>
      <c r="C20" s="15" t="s">
        <v>42</v>
      </c>
      <c r="D20" s="15" t="s">
        <v>212</v>
      </c>
      <c r="E20" s="15" t="s">
        <v>109</v>
      </c>
      <c r="F20" s="15" t="s">
        <v>213</v>
      </c>
      <c r="G20" s="16" t="s">
        <v>214</v>
      </c>
    </row>
    <row r="21" spans="1:8" ht="90" x14ac:dyDescent="0.25">
      <c r="A21" s="359"/>
      <c r="B21" s="14" t="s">
        <v>312</v>
      </c>
      <c r="C21" s="14" t="s">
        <v>39</v>
      </c>
      <c r="D21" s="18" t="s">
        <v>139</v>
      </c>
      <c r="E21" s="18" t="s">
        <v>32</v>
      </c>
      <c r="F21" s="18" t="s">
        <v>140</v>
      </c>
      <c r="G21" s="16" t="s">
        <v>163</v>
      </c>
      <c r="H21" s="19"/>
    </row>
    <row r="22" spans="1:8" ht="75" x14ac:dyDescent="0.25">
      <c r="A22" s="359"/>
      <c r="B22" s="14" t="s">
        <v>313</v>
      </c>
      <c r="C22" s="14" t="s">
        <v>147</v>
      </c>
      <c r="D22" s="18" t="s">
        <v>298</v>
      </c>
      <c r="E22" s="18" t="s">
        <v>148</v>
      </c>
      <c r="F22" s="18" t="s">
        <v>299</v>
      </c>
      <c r="G22" s="16" t="s">
        <v>300</v>
      </c>
      <c r="H22" s="20"/>
    </row>
    <row r="23" spans="1:8" ht="45" x14ac:dyDescent="0.25">
      <c r="A23" s="359"/>
      <c r="B23" s="14" t="s">
        <v>314</v>
      </c>
      <c r="C23" s="14" t="s">
        <v>149</v>
      </c>
      <c r="D23" s="18" t="s">
        <v>164</v>
      </c>
      <c r="E23" s="18" t="s">
        <v>32</v>
      </c>
      <c r="F23" s="18" t="s">
        <v>165</v>
      </c>
      <c r="G23" s="16" t="s">
        <v>151</v>
      </c>
      <c r="H23" s="20"/>
    </row>
    <row r="24" spans="1:8" ht="120" x14ac:dyDescent="0.25">
      <c r="A24" s="359"/>
      <c r="B24" s="14" t="s">
        <v>315</v>
      </c>
      <c r="C24" s="14" t="s">
        <v>278</v>
      </c>
      <c r="D24" s="15" t="s">
        <v>113</v>
      </c>
      <c r="E24" s="18" t="s">
        <v>279</v>
      </c>
      <c r="F24" s="15" t="s">
        <v>115</v>
      </c>
      <c r="G24" s="16"/>
      <c r="H24" s="20"/>
    </row>
    <row r="25" spans="1:8" ht="150" x14ac:dyDescent="0.25">
      <c r="A25" s="359"/>
      <c r="B25" s="15" t="s">
        <v>130</v>
      </c>
      <c r="C25" s="15" t="s">
        <v>188</v>
      </c>
      <c r="D25" s="15" t="s">
        <v>35</v>
      </c>
      <c r="E25" s="15" t="s">
        <v>32</v>
      </c>
      <c r="F25" s="15" t="s">
        <v>30</v>
      </c>
      <c r="G25" s="16" t="s">
        <v>166</v>
      </c>
    </row>
    <row r="26" spans="1:8" ht="60" x14ac:dyDescent="0.25">
      <c r="A26" s="359"/>
      <c r="B26" s="15" t="s">
        <v>189</v>
      </c>
      <c r="C26" s="15" t="s">
        <v>190</v>
      </c>
      <c r="D26" s="15" t="s">
        <v>167</v>
      </c>
      <c r="E26" s="15" t="s">
        <v>109</v>
      </c>
      <c r="F26" s="15" t="s">
        <v>128</v>
      </c>
      <c r="G26" s="16" t="s">
        <v>129</v>
      </c>
    </row>
    <row r="27" spans="1:8" ht="90" x14ac:dyDescent="0.25">
      <c r="A27" s="359"/>
      <c r="B27" s="18" t="s">
        <v>168</v>
      </c>
      <c r="C27" s="18" t="s">
        <v>192</v>
      </c>
      <c r="D27" s="18" t="s">
        <v>36</v>
      </c>
      <c r="E27" s="18" t="s">
        <v>32</v>
      </c>
      <c r="F27" s="18" t="s">
        <v>34</v>
      </c>
      <c r="G27" s="21" t="s">
        <v>169</v>
      </c>
    </row>
    <row r="28" spans="1:8" ht="60" x14ac:dyDescent="0.25">
      <c r="A28" s="359"/>
      <c r="B28" s="18" t="s">
        <v>154</v>
      </c>
      <c r="C28" s="18" t="s">
        <v>33</v>
      </c>
      <c r="D28" s="18" t="s">
        <v>126</v>
      </c>
      <c r="E28" s="18" t="s">
        <v>32</v>
      </c>
      <c r="F28" s="18" t="s">
        <v>34</v>
      </c>
      <c r="G28" s="21" t="s">
        <v>127</v>
      </c>
    </row>
    <row r="29" spans="1:8" ht="75" x14ac:dyDescent="0.25">
      <c r="A29" s="359"/>
      <c r="B29" s="18" t="s">
        <v>186</v>
      </c>
      <c r="C29" s="18" t="s">
        <v>191</v>
      </c>
      <c r="D29" s="18" t="s">
        <v>37</v>
      </c>
      <c r="E29" s="18" t="s">
        <v>32</v>
      </c>
      <c r="F29" s="18" t="s">
        <v>34</v>
      </c>
      <c r="G29" s="21" t="s">
        <v>170</v>
      </c>
    </row>
    <row r="30" spans="1:8" ht="60" x14ac:dyDescent="0.25">
      <c r="A30" s="359"/>
      <c r="B30" s="18" t="s">
        <v>131</v>
      </c>
      <c r="C30" s="18" t="s">
        <v>193</v>
      </c>
      <c r="D30" s="18" t="s">
        <v>171</v>
      </c>
      <c r="E30" s="18" t="s">
        <v>32</v>
      </c>
      <c r="F30" s="18" t="s">
        <v>34</v>
      </c>
      <c r="G30" s="21" t="s">
        <v>172</v>
      </c>
    </row>
    <row r="31" spans="1:8" ht="45" x14ac:dyDescent="0.25">
      <c r="A31" s="359"/>
      <c r="B31" s="18" t="s">
        <v>280</v>
      </c>
      <c r="C31" s="15" t="s">
        <v>23</v>
      </c>
      <c r="D31" s="15" t="s">
        <v>113</v>
      </c>
      <c r="E31" s="15" t="s">
        <v>32</v>
      </c>
      <c r="F31" s="15" t="s">
        <v>116</v>
      </c>
      <c r="G31" s="21"/>
    </row>
    <row r="32" spans="1:8" ht="60" x14ac:dyDescent="0.25">
      <c r="A32" s="359"/>
      <c r="B32" s="15" t="s">
        <v>202</v>
      </c>
      <c r="C32" s="15" t="s">
        <v>119</v>
      </c>
      <c r="D32" s="15" t="s">
        <v>121</v>
      </c>
      <c r="E32" s="15" t="s">
        <v>109</v>
      </c>
      <c r="F32" s="15" t="s">
        <v>122</v>
      </c>
      <c r="G32" s="16" t="s">
        <v>173</v>
      </c>
    </row>
    <row r="33" spans="1:7" ht="75" x14ac:dyDescent="0.25">
      <c r="A33" s="359"/>
      <c r="B33" s="15" t="s">
        <v>194</v>
      </c>
      <c r="C33" s="15" t="s">
        <v>120</v>
      </c>
      <c r="D33" s="15" t="s">
        <v>174</v>
      </c>
      <c r="E33" s="15" t="s">
        <v>109</v>
      </c>
      <c r="F33" s="15" t="s">
        <v>133</v>
      </c>
      <c r="G33" s="21" t="s">
        <v>173</v>
      </c>
    </row>
    <row r="34" spans="1:7" ht="60" x14ac:dyDescent="0.25">
      <c r="A34" s="359"/>
      <c r="B34" s="15" t="s">
        <v>203</v>
      </c>
      <c r="C34" s="15" t="s">
        <v>120</v>
      </c>
      <c r="D34" s="15" t="s">
        <v>205</v>
      </c>
      <c r="E34" s="15" t="s">
        <v>109</v>
      </c>
      <c r="F34" s="15" t="s">
        <v>123</v>
      </c>
      <c r="G34" s="21"/>
    </row>
    <row r="35" spans="1:7" ht="90" x14ac:dyDescent="0.25">
      <c r="A35" s="359"/>
      <c r="B35" s="15" t="s">
        <v>236</v>
      </c>
      <c r="C35" s="15" t="s">
        <v>316</v>
      </c>
      <c r="D35" s="15" t="s">
        <v>152</v>
      </c>
      <c r="E35" s="15" t="s">
        <v>43</v>
      </c>
      <c r="F35" s="15" t="s">
        <v>111</v>
      </c>
      <c r="G35" s="16" t="s">
        <v>132</v>
      </c>
    </row>
    <row r="36" spans="1:7" ht="105" x14ac:dyDescent="0.25">
      <c r="A36" s="359"/>
      <c r="B36" s="15" t="s">
        <v>281</v>
      </c>
      <c r="C36" s="15" t="s">
        <v>24</v>
      </c>
      <c r="D36" s="15" t="s">
        <v>113</v>
      </c>
      <c r="E36" s="15" t="s">
        <v>109</v>
      </c>
      <c r="F36" s="15" t="s">
        <v>155</v>
      </c>
      <c r="G36" s="16"/>
    </row>
    <row r="37" spans="1:7" ht="60" x14ac:dyDescent="0.25">
      <c r="A37" s="359"/>
      <c r="B37" s="22" t="s">
        <v>135</v>
      </c>
      <c r="C37" s="22" t="s">
        <v>44</v>
      </c>
      <c r="D37" s="22" t="s">
        <v>175</v>
      </c>
      <c r="E37" s="22" t="s">
        <v>185</v>
      </c>
      <c r="F37" s="22" t="s">
        <v>136</v>
      </c>
      <c r="G37" s="21" t="s">
        <v>176</v>
      </c>
    </row>
    <row r="38" spans="1:7" ht="60" x14ac:dyDescent="0.25">
      <c r="A38" s="360"/>
      <c r="B38" s="22" t="s">
        <v>137</v>
      </c>
      <c r="C38" s="22" t="s">
        <v>317</v>
      </c>
      <c r="D38" s="22" t="s">
        <v>138</v>
      </c>
      <c r="E38" s="22" t="s">
        <v>45</v>
      </c>
      <c r="F38" s="22" t="s">
        <v>177</v>
      </c>
      <c r="G38" s="23" t="s">
        <v>178</v>
      </c>
    </row>
    <row r="39" spans="1:7" ht="45" x14ac:dyDescent="0.25">
      <c r="A39" s="360"/>
      <c r="B39" s="22" t="s">
        <v>195</v>
      </c>
      <c r="C39" s="22" t="s">
        <v>153</v>
      </c>
      <c r="D39" s="22" t="s">
        <v>105</v>
      </c>
      <c r="E39" s="22" t="s">
        <v>53</v>
      </c>
      <c r="F39" s="22" t="s">
        <v>217</v>
      </c>
      <c r="G39" s="23" t="s">
        <v>179</v>
      </c>
    </row>
    <row r="40" spans="1:7" ht="45" x14ac:dyDescent="0.25">
      <c r="A40" s="360"/>
      <c r="B40" s="22" t="s">
        <v>196</v>
      </c>
      <c r="C40" s="22" t="s">
        <v>153</v>
      </c>
      <c r="D40" s="22" t="s">
        <v>107</v>
      </c>
      <c r="E40" s="22" t="s">
        <v>53</v>
      </c>
      <c r="F40" s="22" t="s">
        <v>218</v>
      </c>
      <c r="G40" s="23"/>
    </row>
    <row r="41" spans="1:7" ht="45" x14ac:dyDescent="0.25">
      <c r="A41" s="360"/>
      <c r="B41" s="22" t="s">
        <v>197</v>
      </c>
      <c r="C41" s="22" t="s">
        <v>153</v>
      </c>
      <c r="D41" s="22" t="s">
        <v>108</v>
      </c>
      <c r="E41" s="22" t="s">
        <v>109</v>
      </c>
      <c r="F41" s="22" t="s">
        <v>219</v>
      </c>
      <c r="G41" s="23" t="s">
        <v>180</v>
      </c>
    </row>
    <row r="42" spans="1:7" ht="45" x14ac:dyDescent="0.25">
      <c r="A42" s="360"/>
      <c r="B42" s="22" t="s">
        <v>198</v>
      </c>
      <c r="C42" s="22" t="s">
        <v>106</v>
      </c>
      <c r="D42" s="22" t="s">
        <v>110</v>
      </c>
      <c r="E42" s="22" t="s">
        <v>45</v>
      </c>
      <c r="F42" s="22" t="s">
        <v>220</v>
      </c>
      <c r="G42" s="23" t="s">
        <v>181</v>
      </c>
    </row>
    <row r="43" spans="1:7" ht="60" x14ac:dyDescent="0.25">
      <c r="A43" s="360"/>
      <c r="B43" s="14" t="s">
        <v>215</v>
      </c>
      <c r="C43" s="22" t="s">
        <v>117</v>
      </c>
      <c r="D43" s="24" t="s">
        <v>182</v>
      </c>
      <c r="E43" s="24" t="s">
        <v>41</v>
      </c>
      <c r="F43" s="22" t="s">
        <v>118</v>
      </c>
      <c r="G43" s="23"/>
    </row>
    <row r="44" spans="1:7" ht="45" x14ac:dyDescent="0.25">
      <c r="A44" s="360"/>
      <c r="B44" s="14" t="s">
        <v>199</v>
      </c>
      <c r="C44" s="22" t="s">
        <v>200</v>
      </c>
      <c r="D44" s="24" t="s">
        <v>182</v>
      </c>
      <c r="E44" s="24" t="s">
        <v>41</v>
      </c>
      <c r="F44" s="22" t="s">
        <v>201</v>
      </c>
      <c r="G44" s="23"/>
    </row>
    <row r="45" spans="1:7" ht="45" x14ac:dyDescent="0.25">
      <c r="A45" s="360"/>
      <c r="B45" s="14" t="s">
        <v>204</v>
      </c>
      <c r="C45" s="14" t="s">
        <v>144</v>
      </c>
      <c r="D45" s="14" t="s">
        <v>145</v>
      </c>
      <c r="E45" s="14" t="s">
        <v>41</v>
      </c>
      <c r="F45" s="22" t="s">
        <v>146</v>
      </c>
      <c r="G45" s="16" t="s">
        <v>183</v>
      </c>
    </row>
    <row r="46" spans="1:7" ht="45" x14ac:dyDescent="0.25">
      <c r="A46" s="55"/>
      <c r="B46" s="56" t="s">
        <v>282</v>
      </c>
      <c r="C46" s="15" t="s">
        <v>25</v>
      </c>
      <c r="D46" s="15" t="s">
        <v>113</v>
      </c>
      <c r="E46" s="15" t="s">
        <v>109</v>
      </c>
      <c r="F46" s="15" t="s">
        <v>156</v>
      </c>
      <c r="G46" s="57"/>
    </row>
    <row r="47" spans="1:7" ht="15.75" thickBot="1" x14ac:dyDescent="0.3">
      <c r="A47" s="356" t="s">
        <v>15</v>
      </c>
      <c r="B47" s="357"/>
      <c r="C47" s="357"/>
      <c r="D47" s="357"/>
      <c r="E47" s="357"/>
      <c r="F47" s="357"/>
      <c r="G47" s="358"/>
    </row>
  </sheetData>
  <mergeCells count="5">
    <mergeCell ref="A1:G2"/>
    <mergeCell ref="A47:G47"/>
    <mergeCell ref="A3:G3"/>
    <mergeCell ref="A8:A11"/>
    <mergeCell ref="A12:A45"/>
  </mergeCells>
  <pageMargins left="0.70866141732283472" right="0.70866141732283472" top="0.74803149606299213" bottom="0.74803149606299213" header="0.31496062992125984" footer="0.31496062992125984"/>
  <pageSetup scale="47" fitToHeight="3" orientation="landscape" r:id="rId1"/>
  <rowBreaks count="2" manualBreakCount="2">
    <brk id="11" max="16383" man="1"/>
    <brk id="24" max="6" man="1"/>
  </rowBreaks>
  <colBreaks count="1" manualBreakCount="1">
    <brk id="7" max="45" man="1"/>
  </colBreaks>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3:AJ163"/>
  <sheetViews>
    <sheetView zoomScale="80" zoomScaleNormal="80" workbookViewId="0">
      <pane xSplit="1" ySplit="3" topLeftCell="AA43" activePane="bottomRight" state="frozen"/>
      <selection pane="topRight" activeCell="B1" sqref="B1"/>
      <selection pane="bottomLeft" activeCell="A4" sqref="A4"/>
      <selection pane="bottomRight" activeCell="AB53" sqref="AB53:AB55"/>
    </sheetView>
  </sheetViews>
  <sheetFormatPr baseColWidth="10" defaultRowHeight="15" x14ac:dyDescent="0.25"/>
  <cols>
    <col min="1" max="1" width="48.42578125" customWidth="1"/>
    <col min="2" max="2" width="17.42578125" customWidth="1"/>
    <col min="3" max="3" width="20.140625" customWidth="1"/>
    <col min="4" max="4" width="14.42578125" customWidth="1"/>
    <col min="5" max="6" width="14.7109375" customWidth="1"/>
    <col min="7" max="7" width="14.85546875" customWidth="1"/>
    <col min="8" max="9" width="13.140625" customWidth="1"/>
    <col min="10" max="10" width="12.5703125" bestFit="1" customWidth="1"/>
    <col min="12" max="12" width="16" customWidth="1"/>
    <col min="13" max="13" width="14.28515625" customWidth="1"/>
    <col min="14" max="14" width="14.140625" customWidth="1"/>
    <col min="15" max="15" width="16.28515625" customWidth="1"/>
    <col min="16" max="16" width="16.42578125" customWidth="1"/>
    <col min="17" max="17" width="15.28515625" customWidth="1"/>
    <col min="18" max="18" width="13.85546875" customWidth="1"/>
    <col min="19" max="19" width="15.85546875" customWidth="1"/>
    <col min="20" max="20" width="14.140625" customWidth="1"/>
    <col min="21" max="21" width="17.28515625" customWidth="1"/>
    <col min="22" max="22" width="15.140625" customWidth="1"/>
    <col min="23" max="23" width="18" customWidth="1"/>
    <col min="24" max="24" width="12.85546875" customWidth="1"/>
    <col min="25" max="25" width="12.5703125" bestFit="1" customWidth="1"/>
    <col min="26" max="26" width="14.28515625" customWidth="1"/>
    <col min="27" max="27" width="20.28515625" customWidth="1"/>
    <col min="28" max="28" width="22.140625" customWidth="1"/>
    <col min="29" max="29" width="17.140625" customWidth="1"/>
    <col min="32" max="32" width="15.42578125" customWidth="1"/>
    <col min="33" max="33" width="16.140625" customWidth="1"/>
    <col min="34" max="34" width="14.7109375" customWidth="1"/>
  </cols>
  <sheetData>
    <row r="3" spans="1:36" ht="60" customHeight="1" x14ac:dyDescent="0.25">
      <c r="B3" s="25" t="s">
        <v>283</v>
      </c>
      <c r="C3" s="25"/>
      <c r="D3" s="25" t="s">
        <v>284</v>
      </c>
      <c r="E3" s="25"/>
      <c r="F3" s="25" t="s">
        <v>285</v>
      </c>
      <c r="G3" s="25"/>
      <c r="H3" s="25" t="s">
        <v>147</v>
      </c>
      <c r="I3" s="25"/>
      <c r="J3" s="25" t="s">
        <v>295</v>
      </c>
      <c r="K3" s="25"/>
      <c r="L3" s="25" t="s">
        <v>286</v>
      </c>
      <c r="M3" s="25"/>
      <c r="N3" s="25" t="s">
        <v>287</v>
      </c>
      <c r="O3" s="25"/>
      <c r="P3" s="25" t="s">
        <v>288</v>
      </c>
      <c r="Q3" s="25"/>
      <c r="R3" s="25" t="s">
        <v>289</v>
      </c>
      <c r="S3" s="25"/>
      <c r="T3" s="25" t="s">
        <v>290</v>
      </c>
      <c r="U3" s="25"/>
      <c r="V3" s="25" t="s">
        <v>291</v>
      </c>
      <c r="W3" s="25"/>
      <c r="X3" s="25" t="s">
        <v>292</v>
      </c>
      <c r="Y3" s="25"/>
      <c r="Z3" s="25" t="s">
        <v>293</v>
      </c>
      <c r="AB3" t="s">
        <v>296</v>
      </c>
      <c r="AF3" t="s">
        <v>322</v>
      </c>
      <c r="AJ3" t="s">
        <v>326</v>
      </c>
    </row>
    <row r="4" spans="1:36" x14ac:dyDescent="0.25">
      <c r="A4" s="58" t="s">
        <v>157</v>
      </c>
      <c r="B4">
        <v>1</v>
      </c>
      <c r="F4">
        <v>1</v>
      </c>
      <c r="Z4">
        <v>1</v>
      </c>
      <c r="AC4" t="s">
        <v>318</v>
      </c>
    </row>
    <row r="5" spans="1:36" x14ac:dyDescent="0.25">
      <c r="A5" s="58" t="s">
        <v>323</v>
      </c>
      <c r="C5">
        <v>273269.75</v>
      </c>
      <c r="G5">
        <v>220019.57142857142</v>
      </c>
      <c r="AA5">
        <v>1099910.8</v>
      </c>
      <c r="AB5">
        <f>SUM(B5:AA5)</f>
        <v>1593200.1214285714</v>
      </c>
      <c r="AC5">
        <v>18</v>
      </c>
      <c r="AD5">
        <f>AB5/AC5</f>
        <v>88511.117857142861</v>
      </c>
      <c r="AF5">
        <v>1593200.1214285714</v>
      </c>
      <c r="AG5">
        <v>18</v>
      </c>
      <c r="AH5">
        <v>88511.117857142861</v>
      </c>
    </row>
    <row r="6" spans="1:36" x14ac:dyDescent="0.25">
      <c r="A6" s="58" t="s">
        <v>324</v>
      </c>
      <c r="C6">
        <v>6960.5212499999998</v>
      </c>
      <c r="G6">
        <v>2642.0442857142857</v>
      </c>
      <c r="AA6">
        <v>18854.083999999999</v>
      </c>
      <c r="AB6" s="72">
        <f t="shared" ref="AB6:AB61" si="0">SUM(B6:AA6)</f>
        <v>28456.649535714285</v>
      </c>
    </row>
    <row r="7" spans="1:36" x14ac:dyDescent="0.25">
      <c r="A7" s="58" t="s">
        <v>325</v>
      </c>
      <c r="C7">
        <v>32150.831249999999</v>
      </c>
      <c r="G7">
        <v>20626.474285714288</v>
      </c>
      <c r="AA7">
        <v>98827.731999999989</v>
      </c>
      <c r="AB7">
        <f t="shared" si="0"/>
        <v>151605.03753571428</v>
      </c>
      <c r="AF7">
        <v>165008.61208571427</v>
      </c>
      <c r="AJ7">
        <f>AF7/1.16</f>
        <v>142248.80352216749</v>
      </c>
    </row>
    <row r="8" spans="1:36" x14ac:dyDescent="0.25">
      <c r="A8" s="58" t="s">
        <v>301</v>
      </c>
      <c r="B8">
        <v>1</v>
      </c>
      <c r="D8">
        <v>1</v>
      </c>
    </row>
    <row r="9" spans="1:36" x14ac:dyDescent="0.25">
      <c r="A9" s="58" t="s">
        <v>323</v>
      </c>
      <c r="C9">
        <v>273269.75</v>
      </c>
      <c r="E9">
        <v>208812.4</v>
      </c>
      <c r="AB9">
        <f t="shared" si="0"/>
        <v>482082.15</v>
      </c>
      <c r="AC9">
        <v>12</v>
      </c>
      <c r="AD9">
        <f>AB9/AC9</f>
        <v>40173.512500000004</v>
      </c>
      <c r="AF9">
        <v>482082.15</v>
      </c>
      <c r="AG9">
        <v>12</v>
      </c>
      <c r="AH9">
        <v>40173.512500000004</v>
      </c>
    </row>
    <row r="10" spans="1:36" x14ac:dyDescent="0.25">
      <c r="A10" s="58" t="s">
        <v>324</v>
      </c>
      <c r="C10">
        <v>6960.5212499999998</v>
      </c>
      <c r="E10">
        <v>2292.8470000000002</v>
      </c>
      <c r="AB10">
        <f t="shared" si="0"/>
        <v>9253.3682499999995</v>
      </c>
      <c r="AF10">
        <v>17579.322433673471</v>
      </c>
      <c r="AJ10">
        <f>AF10/1.16</f>
        <v>15154.588304890924</v>
      </c>
    </row>
    <row r="11" spans="1:36" x14ac:dyDescent="0.25">
      <c r="A11" s="58" t="s">
        <v>325</v>
      </c>
      <c r="C11">
        <v>32150.831249999999</v>
      </c>
      <c r="E11">
        <v>19988.383999999998</v>
      </c>
      <c r="AB11" s="72">
        <f t="shared" si="0"/>
        <v>52139.215249999994</v>
      </c>
    </row>
    <row r="12" spans="1:36" x14ac:dyDescent="0.25">
      <c r="A12" s="59" t="s">
        <v>305</v>
      </c>
      <c r="B12">
        <v>1</v>
      </c>
    </row>
    <row r="13" spans="1:36" x14ac:dyDescent="0.25">
      <c r="A13" s="58" t="s">
        <v>323</v>
      </c>
      <c r="C13">
        <v>273269.75</v>
      </c>
      <c r="AB13">
        <f t="shared" si="0"/>
        <v>273269.75</v>
      </c>
      <c r="AC13">
        <v>6</v>
      </c>
      <c r="AD13">
        <f t="shared" ref="AD13:AD73" si="1">AB13/AC13</f>
        <v>45544.958333333336</v>
      </c>
      <c r="AF13">
        <v>273269.75</v>
      </c>
      <c r="AG13">
        <v>6</v>
      </c>
      <c r="AH13">
        <v>45544.958333333336</v>
      </c>
    </row>
    <row r="14" spans="1:36" x14ac:dyDescent="0.25">
      <c r="A14" s="58" t="s">
        <v>324</v>
      </c>
      <c r="C14">
        <v>6960.5212499999998</v>
      </c>
      <c r="AB14" s="72">
        <f t="shared" si="0"/>
        <v>6960.5212499999998</v>
      </c>
    </row>
    <row r="15" spans="1:36" x14ac:dyDescent="0.25">
      <c r="A15" s="58" t="s">
        <v>325</v>
      </c>
      <c r="C15">
        <v>32150.831249999999</v>
      </c>
      <c r="AB15" s="73">
        <f t="shared" si="0"/>
        <v>32150.831249999999</v>
      </c>
      <c r="AF15">
        <v>45554.4058</v>
      </c>
      <c r="AJ15">
        <f>AF15/1.16</f>
        <v>39271.039482758621</v>
      </c>
    </row>
    <row r="16" spans="1:36" x14ac:dyDescent="0.25">
      <c r="A16" s="59" t="s">
        <v>306</v>
      </c>
      <c r="F16">
        <v>1</v>
      </c>
    </row>
    <row r="17" spans="1:36" x14ac:dyDescent="0.25">
      <c r="A17" s="58" t="s">
        <v>323</v>
      </c>
      <c r="G17">
        <v>220019.57142857142</v>
      </c>
      <c r="AB17">
        <f t="shared" si="0"/>
        <v>220019.57142857142</v>
      </c>
      <c r="AC17">
        <v>3</v>
      </c>
      <c r="AD17">
        <f t="shared" si="1"/>
        <v>73339.857142857145</v>
      </c>
      <c r="AF17">
        <v>220019.57142857142</v>
      </c>
      <c r="AG17">
        <v>3</v>
      </c>
      <c r="AH17">
        <v>73339.857142857145</v>
      </c>
    </row>
    <row r="18" spans="1:36" x14ac:dyDescent="0.25">
      <c r="A18" s="58" t="s">
        <v>324</v>
      </c>
      <c r="G18">
        <v>2642.0442857142857</v>
      </c>
      <c r="AB18">
        <f t="shared" si="0"/>
        <v>2642.0442857142857</v>
      </c>
      <c r="AF18">
        <v>10967.998469387756</v>
      </c>
      <c r="AJ18">
        <f>AF18/1.16</f>
        <v>9455.1710942997906</v>
      </c>
    </row>
    <row r="19" spans="1:36" x14ac:dyDescent="0.25">
      <c r="A19" s="58" t="s">
        <v>325</v>
      </c>
      <c r="G19">
        <v>20626.474285714288</v>
      </c>
      <c r="AB19">
        <f t="shared" si="0"/>
        <v>20626.474285714288</v>
      </c>
      <c r="AF19">
        <v>34030.048835714289</v>
      </c>
      <c r="AJ19">
        <f>AF19/1.16</f>
        <v>29336.248996305425</v>
      </c>
    </row>
    <row r="20" spans="1:36" x14ac:dyDescent="0.25">
      <c r="A20" s="59" t="s">
        <v>307</v>
      </c>
      <c r="B20">
        <v>1</v>
      </c>
      <c r="D20">
        <v>1</v>
      </c>
    </row>
    <row r="21" spans="1:36" x14ac:dyDescent="0.25">
      <c r="A21" s="58" t="s">
        <v>323</v>
      </c>
      <c r="C21">
        <v>273269.75</v>
      </c>
      <c r="E21">
        <v>208812.4</v>
      </c>
      <c r="AB21">
        <f t="shared" si="0"/>
        <v>482082.15</v>
      </c>
      <c r="AC21">
        <v>12</v>
      </c>
      <c r="AD21">
        <f t="shared" si="1"/>
        <v>40173.512500000004</v>
      </c>
      <c r="AF21">
        <v>482082.15</v>
      </c>
      <c r="AG21">
        <v>12</v>
      </c>
      <c r="AH21">
        <v>40173.512500000004</v>
      </c>
    </row>
    <row r="22" spans="1:36" x14ac:dyDescent="0.25">
      <c r="A22" s="58" t="s">
        <v>324</v>
      </c>
      <c r="C22">
        <v>6960.5212499999998</v>
      </c>
      <c r="E22">
        <v>2292.8470000000002</v>
      </c>
      <c r="AB22" s="72">
        <f t="shared" si="0"/>
        <v>9253.3682499999995</v>
      </c>
    </row>
    <row r="23" spans="1:36" x14ac:dyDescent="0.25">
      <c r="A23" s="58" t="s">
        <v>325</v>
      </c>
      <c r="C23">
        <v>32150.831249999999</v>
      </c>
      <c r="E23">
        <v>19988.383999999998</v>
      </c>
      <c r="AB23">
        <f t="shared" si="0"/>
        <v>52139.215249999994</v>
      </c>
      <c r="AF23">
        <v>65542.789799999999</v>
      </c>
      <c r="AJ23">
        <f>AF23/1.16</f>
        <v>56502.405000000006</v>
      </c>
    </row>
    <row r="24" spans="1:36" x14ac:dyDescent="0.25">
      <c r="A24" s="58" t="s">
        <v>308</v>
      </c>
      <c r="D24">
        <v>1</v>
      </c>
    </row>
    <row r="25" spans="1:36" x14ac:dyDescent="0.25">
      <c r="A25" s="58" t="s">
        <v>323</v>
      </c>
      <c r="E25">
        <v>208812.4</v>
      </c>
      <c r="AB25">
        <f t="shared" si="0"/>
        <v>208812.4</v>
      </c>
      <c r="AC25">
        <v>6</v>
      </c>
      <c r="AD25">
        <f t="shared" si="1"/>
        <v>34802.066666666666</v>
      </c>
      <c r="AF25">
        <v>208812.4</v>
      </c>
      <c r="AG25">
        <v>6</v>
      </c>
      <c r="AH25">
        <v>34802.066666666666</v>
      </c>
    </row>
    <row r="26" spans="1:36" x14ac:dyDescent="0.25">
      <c r="A26" s="58" t="s">
        <v>324</v>
      </c>
      <c r="E26">
        <v>2292.8470000000002</v>
      </c>
      <c r="AB26" s="72">
        <f t="shared" si="0"/>
        <v>2292.8470000000002</v>
      </c>
    </row>
    <row r="27" spans="1:36" x14ac:dyDescent="0.25">
      <c r="A27" s="58" t="s">
        <v>325</v>
      </c>
      <c r="E27">
        <v>19988.383999999998</v>
      </c>
      <c r="AB27">
        <f t="shared" si="0"/>
        <v>19988.383999999998</v>
      </c>
      <c r="AF27">
        <v>33391.958549999996</v>
      </c>
      <c r="AJ27">
        <f>AF27/1.16</f>
        <v>28786.1711637931</v>
      </c>
    </row>
    <row r="28" spans="1:36" x14ac:dyDescent="0.25">
      <c r="A28" s="58" t="s">
        <v>309</v>
      </c>
      <c r="D28">
        <v>1</v>
      </c>
    </row>
    <row r="29" spans="1:36" x14ac:dyDescent="0.25">
      <c r="A29" s="58" t="s">
        <v>323</v>
      </c>
      <c r="E29">
        <v>208812.4</v>
      </c>
      <c r="AB29">
        <f t="shared" si="0"/>
        <v>208812.4</v>
      </c>
      <c r="AC29">
        <v>6</v>
      </c>
      <c r="AD29">
        <f t="shared" si="1"/>
        <v>34802.066666666666</v>
      </c>
      <c r="AF29">
        <v>208812.4</v>
      </c>
      <c r="AG29">
        <v>6</v>
      </c>
      <c r="AH29">
        <v>34802.066666666666</v>
      </c>
    </row>
    <row r="30" spans="1:36" x14ac:dyDescent="0.25">
      <c r="A30" s="58" t="s">
        <v>324</v>
      </c>
      <c r="E30">
        <v>2292.8470000000002</v>
      </c>
      <c r="AB30">
        <f t="shared" si="0"/>
        <v>2292.8470000000002</v>
      </c>
      <c r="AF30">
        <v>10618.801183673469</v>
      </c>
      <c r="AJ30">
        <f>AF30/1.16</f>
        <v>9154.1389514426464</v>
      </c>
    </row>
    <row r="31" spans="1:36" x14ac:dyDescent="0.25">
      <c r="A31" s="58" t="s">
        <v>325</v>
      </c>
      <c r="E31">
        <v>19988.383999999998</v>
      </c>
      <c r="AB31">
        <f t="shared" si="0"/>
        <v>19988.383999999998</v>
      </c>
      <c r="AF31">
        <v>33391.958549999996</v>
      </c>
      <c r="AJ31">
        <f>AF31/1.16</f>
        <v>28786.1711637931</v>
      </c>
    </row>
    <row r="32" spans="1:36" x14ac:dyDescent="0.25">
      <c r="A32" s="58" t="s">
        <v>310</v>
      </c>
      <c r="D32">
        <v>1</v>
      </c>
    </row>
    <row r="33" spans="1:36" x14ac:dyDescent="0.25">
      <c r="A33" s="58" t="s">
        <v>323</v>
      </c>
      <c r="E33">
        <v>208812.4</v>
      </c>
      <c r="AB33">
        <f t="shared" si="0"/>
        <v>208812.4</v>
      </c>
      <c r="AC33">
        <v>6</v>
      </c>
      <c r="AD33">
        <f t="shared" si="1"/>
        <v>34802.066666666666</v>
      </c>
      <c r="AF33">
        <v>208812.4</v>
      </c>
      <c r="AG33">
        <v>6</v>
      </c>
      <c r="AH33">
        <v>34802.066666666666</v>
      </c>
    </row>
    <row r="34" spans="1:36" x14ac:dyDescent="0.25">
      <c r="A34" s="58" t="s">
        <v>324</v>
      </c>
      <c r="E34">
        <v>2292.8470000000002</v>
      </c>
      <c r="AB34" s="72">
        <f t="shared" si="0"/>
        <v>2292.8470000000002</v>
      </c>
    </row>
    <row r="35" spans="1:36" x14ac:dyDescent="0.25">
      <c r="A35" s="58" t="s">
        <v>325</v>
      </c>
      <c r="E35">
        <v>19988.383999999998</v>
      </c>
      <c r="AB35" s="72">
        <f t="shared" si="0"/>
        <v>19988.383999999998</v>
      </c>
    </row>
    <row r="36" spans="1:36" x14ac:dyDescent="0.25">
      <c r="A36" s="58" t="s">
        <v>311</v>
      </c>
      <c r="B36">
        <v>1</v>
      </c>
    </row>
    <row r="37" spans="1:36" x14ac:dyDescent="0.25">
      <c r="A37" s="58" t="s">
        <v>323</v>
      </c>
      <c r="C37">
        <v>273269.75</v>
      </c>
      <c r="AB37">
        <f t="shared" si="0"/>
        <v>273269.75</v>
      </c>
      <c r="AC37">
        <v>6</v>
      </c>
      <c r="AD37">
        <f t="shared" si="1"/>
        <v>45544.958333333336</v>
      </c>
      <c r="AF37">
        <v>273269.75</v>
      </c>
      <c r="AG37">
        <v>6</v>
      </c>
      <c r="AH37">
        <v>45544.958333333336</v>
      </c>
    </row>
    <row r="38" spans="1:36" x14ac:dyDescent="0.25">
      <c r="A38" s="58" t="s">
        <v>324</v>
      </c>
      <c r="C38">
        <v>6960.5212499999998</v>
      </c>
      <c r="AB38">
        <f t="shared" si="0"/>
        <v>6960.5212499999998</v>
      </c>
      <c r="AF38">
        <v>15286.47543367347</v>
      </c>
      <c r="AJ38">
        <f>AF38/1.16</f>
        <v>13177.996063511613</v>
      </c>
    </row>
    <row r="39" spans="1:36" x14ac:dyDescent="0.25">
      <c r="A39" s="58" t="s">
        <v>325</v>
      </c>
      <c r="C39">
        <v>32150.831249999999</v>
      </c>
      <c r="AB39">
        <f t="shared" si="0"/>
        <v>32150.831249999999</v>
      </c>
      <c r="AF39">
        <v>45554.4058</v>
      </c>
      <c r="AJ39">
        <f>AF39/1.16</f>
        <v>39271.039482758621</v>
      </c>
    </row>
    <row r="40" spans="1:36" x14ac:dyDescent="0.25">
      <c r="A40" s="60" t="s">
        <v>312</v>
      </c>
      <c r="D40">
        <v>1</v>
      </c>
    </row>
    <row r="41" spans="1:36" x14ac:dyDescent="0.25">
      <c r="A41" s="58" t="s">
        <v>323</v>
      </c>
      <c r="E41">
        <v>208812.4</v>
      </c>
      <c r="AB41">
        <f t="shared" si="0"/>
        <v>208812.4</v>
      </c>
      <c r="AC41">
        <v>6</v>
      </c>
      <c r="AD41">
        <f t="shared" si="1"/>
        <v>34802.066666666666</v>
      </c>
      <c r="AF41">
        <v>208812.4</v>
      </c>
      <c r="AG41">
        <v>6</v>
      </c>
      <c r="AH41">
        <v>34802.066666666666</v>
      </c>
    </row>
    <row r="42" spans="1:36" x14ac:dyDescent="0.25">
      <c r="A42" s="58" t="s">
        <v>324</v>
      </c>
      <c r="E42">
        <v>2292.8470000000002</v>
      </c>
      <c r="AB42">
        <f t="shared" si="0"/>
        <v>2292.8470000000002</v>
      </c>
      <c r="AF42">
        <v>10618.801183673469</v>
      </c>
      <c r="AJ42">
        <f>AF42/1.16</f>
        <v>9154.1389514426464</v>
      </c>
    </row>
    <row r="43" spans="1:36" x14ac:dyDescent="0.25">
      <c r="A43" s="58" t="s">
        <v>325</v>
      </c>
      <c r="E43">
        <v>19988.383999999998</v>
      </c>
      <c r="AB43">
        <f t="shared" si="0"/>
        <v>19988.383999999998</v>
      </c>
      <c r="AF43">
        <v>33391.958549999996</v>
      </c>
      <c r="AJ43">
        <f>AF43/1.16</f>
        <v>28786.1711637931</v>
      </c>
    </row>
    <row r="44" spans="1:36" x14ac:dyDescent="0.25">
      <c r="A44" s="60" t="s">
        <v>313</v>
      </c>
      <c r="H44">
        <v>1</v>
      </c>
    </row>
    <row r="45" spans="1:36" x14ac:dyDescent="0.25">
      <c r="A45" s="58" t="s">
        <v>323</v>
      </c>
      <c r="I45">
        <v>75419.75</v>
      </c>
      <c r="AB45">
        <f t="shared" si="0"/>
        <v>75419.75</v>
      </c>
      <c r="AC45">
        <v>1</v>
      </c>
      <c r="AD45">
        <f t="shared" si="1"/>
        <v>75419.75</v>
      </c>
      <c r="AF45">
        <v>75419.75</v>
      </c>
      <c r="AG45">
        <v>1</v>
      </c>
      <c r="AH45">
        <v>75419.75</v>
      </c>
    </row>
    <row r="46" spans="1:36" x14ac:dyDescent="0.25">
      <c r="A46" s="58" t="s">
        <v>324</v>
      </c>
      <c r="I46">
        <v>898.8075</v>
      </c>
      <c r="AB46">
        <f t="shared" si="0"/>
        <v>898.8075</v>
      </c>
      <c r="AF46">
        <v>9224.7616836734705</v>
      </c>
      <c r="AJ46">
        <f>AF46/1.16</f>
        <v>7952.3807617874754</v>
      </c>
    </row>
    <row r="47" spans="1:36" x14ac:dyDescent="0.25">
      <c r="A47" s="58" t="s">
        <v>325</v>
      </c>
      <c r="I47">
        <v>6663.1374999999998</v>
      </c>
      <c r="AB47">
        <f t="shared" si="0"/>
        <v>6663.1374999999998</v>
      </c>
      <c r="AF47">
        <v>20066.712049999998</v>
      </c>
      <c r="AJ47">
        <f>AF47/1.16</f>
        <v>17298.889698275863</v>
      </c>
    </row>
    <row r="48" spans="1:36" x14ac:dyDescent="0.25">
      <c r="A48" s="60" t="s">
        <v>314</v>
      </c>
      <c r="P48">
        <v>1</v>
      </c>
    </row>
    <row r="49" spans="1:36" x14ac:dyDescent="0.25">
      <c r="A49" s="58" t="s">
        <v>323</v>
      </c>
      <c r="Q49">
        <v>316223.125</v>
      </c>
      <c r="AB49">
        <f t="shared" si="0"/>
        <v>316223.125</v>
      </c>
      <c r="AC49">
        <v>7</v>
      </c>
      <c r="AD49">
        <f t="shared" si="1"/>
        <v>45174.732142857145</v>
      </c>
      <c r="AF49">
        <v>316223.125</v>
      </c>
      <c r="AG49">
        <v>7</v>
      </c>
      <c r="AH49">
        <v>45174.732142857145</v>
      </c>
    </row>
    <row r="50" spans="1:36" x14ac:dyDescent="0.25">
      <c r="A50" s="58" t="s">
        <v>324</v>
      </c>
      <c r="Q50">
        <v>9025.4462500000009</v>
      </c>
      <c r="AB50" s="72">
        <f t="shared" si="0"/>
        <v>9025.4462500000009</v>
      </c>
    </row>
    <row r="51" spans="1:36" x14ac:dyDescent="0.25">
      <c r="A51" s="58" t="s">
        <v>325</v>
      </c>
      <c r="Q51">
        <v>61908.146249999998</v>
      </c>
      <c r="AB51" s="72">
        <f t="shared" si="0"/>
        <v>61908.146249999998</v>
      </c>
    </row>
    <row r="52" spans="1:36" x14ac:dyDescent="0.25">
      <c r="A52" s="60" t="s">
        <v>315</v>
      </c>
      <c r="B52">
        <v>1</v>
      </c>
      <c r="D52">
        <v>1</v>
      </c>
      <c r="F52">
        <v>1</v>
      </c>
    </row>
    <row r="53" spans="1:36" x14ac:dyDescent="0.25">
      <c r="A53" s="58" t="s">
        <v>323</v>
      </c>
      <c r="C53">
        <v>273269.75</v>
      </c>
      <c r="E53">
        <v>208812.4</v>
      </c>
      <c r="G53">
        <v>220019.57142857142</v>
      </c>
      <c r="AB53">
        <f t="shared" si="0"/>
        <v>702101.7214285715</v>
      </c>
      <c r="AC53">
        <v>15</v>
      </c>
      <c r="AD53">
        <f t="shared" si="1"/>
        <v>46806.781428571434</v>
      </c>
      <c r="AF53">
        <v>702101.7214285715</v>
      </c>
      <c r="AG53">
        <v>15</v>
      </c>
      <c r="AH53">
        <v>46806.781428571434</v>
      </c>
    </row>
    <row r="54" spans="1:36" x14ac:dyDescent="0.25">
      <c r="A54" s="58" t="s">
        <v>324</v>
      </c>
      <c r="C54">
        <v>6960.5212499999998</v>
      </c>
      <c r="E54">
        <v>2292.8470000000002</v>
      </c>
      <c r="G54">
        <v>2642.0442857142857</v>
      </c>
      <c r="AB54">
        <f t="shared" si="0"/>
        <v>11895.412535714286</v>
      </c>
      <c r="AF54">
        <v>20221.366719387755</v>
      </c>
      <c r="AJ54">
        <f>AF54/1.16</f>
        <v>17432.212689127377</v>
      </c>
    </row>
    <row r="55" spans="1:36" x14ac:dyDescent="0.25">
      <c r="A55" s="58" t="s">
        <v>325</v>
      </c>
      <c r="C55">
        <v>32150.831249999999</v>
      </c>
      <c r="E55">
        <v>19988.383999999998</v>
      </c>
      <c r="G55">
        <v>20626.474285714288</v>
      </c>
      <c r="AB55">
        <f t="shared" si="0"/>
        <v>72765.689535714278</v>
      </c>
      <c r="AF55">
        <v>86169.264085714283</v>
      </c>
      <c r="AJ55">
        <f>AF55/1.16</f>
        <v>74283.848349753694</v>
      </c>
    </row>
    <row r="56" spans="1:36" x14ac:dyDescent="0.25">
      <c r="A56" s="58" t="s">
        <v>130</v>
      </c>
      <c r="L56" s="39"/>
      <c r="M56" s="39"/>
      <c r="N56">
        <v>1</v>
      </c>
      <c r="P56">
        <v>1</v>
      </c>
      <c r="R56">
        <v>1</v>
      </c>
      <c r="T56">
        <v>1</v>
      </c>
      <c r="AF56" s="74">
        <f>SUM(AF5:AF55)</f>
        <v>5909537.3304999992</v>
      </c>
    </row>
    <row r="57" spans="1:36" x14ac:dyDescent="0.25">
      <c r="A57" s="58"/>
      <c r="L57" s="39"/>
      <c r="M57" s="39"/>
      <c r="O57">
        <v>1299086.6000000001</v>
      </c>
      <c r="Q57">
        <v>316223.125</v>
      </c>
      <c r="S57">
        <v>289686</v>
      </c>
      <c r="U57">
        <v>247474.42857142858</v>
      </c>
      <c r="AB57">
        <f t="shared" si="0"/>
        <v>2152470.1535714287</v>
      </c>
      <c r="AC57">
        <v>30</v>
      </c>
      <c r="AD57">
        <f t="shared" si="1"/>
        <v>71749.005119047622</v>
      </c>
    </row>
    <row r="58" spans="1:36" x14ac:dyDescent="0.25">
      <c r="A58" s="58"/>
      <c r="L58" s="39"/>
      <c r="M58" s="39"/>
      <c r="O58">
        <v>17704.548000000003</v>
      </c>
      <c r="Q58">
        <v>9025.4462500000009</v>
      </c>
      <c r="S58">
        <v>4761.4057142857137</v>
      </c>
      <c r="U58">
        <v>6325.8442857142863</v>
      </c>
      <c r="AB58">
        <f t="shared" si="0"/>
        <v>37817.244250000003</v>
      </c>
      <c r="AJ58">
        <f>AB58/1.16</f>
        <v>32601.072629310351</v>
      </c>
    </row>
    <row r="59" spans="1:36" x14ac:dyDescent="0.25">
      <c r="A59" s="58"/>
      <c r="L59" s="39"/>
      <c r="M59" s="39"/>
      <c r="O59">
        <v>107706.992</v>
      </c>
      <c r="Q59">
        <v>61908.146249999998</v>
      </c>
      <c r="S59">
        <v>31162.682857142856</v>
      </c>
      <c r="U59">
        <v>22811.46857142857</v>
      </c>
      <c r="AB59">
        <f t="shared" si="0"/>
        <v>223589.2896785714</v>
      </c>
      <c r="AJ59">
        <f>AB59/1.16</f>
        <v>192749.38765394088</v>
      </c>
    </row>
    <row r="60" spans="1:36" x14ac:dyDescent="0.25">
      <c r="A60" s="58" t="s">
        <v>189</v>
      </c>
      <c r="L60" s="39"/>
      <c r="M60" s="39"/>
      <c r="N60">
        <v>1</v>
      </c>
    </row>
    <row r="61" spans="1:36" x14ac:dyDescent="0.25">
      <c r="A61" s="58"/>
      <c r="L61" s="39"/>
      <c r="M61" s="39"/>
      <c r="O61">
        <v>1299086.6000000001</v>
      </c>
      <c r="AB61">
        <f t="shared" si="0"/>
        <v>1299086.6000000001</v>
      </c>
      <c r="AC61">
        <v>14</v>
      </c>
      <c r="AD61">
        <f t="shared" si="1"/>
        <v>92791.900000000009</v>
      </c>
    </row>
    <row r="62" spans="1:36" x14ac:dyDescent="0.25">
      <c r="A62" s="58"/>
      <c r="L62" s="39"/>
      <c r="M62" s="39"/>
      <c r="O62">
        <v>17704.548000000003</v>
      </c>
      <c r="AB62">
        <f t="shared" ref="AB62:AB125" si="2">SUM(B62:AA62)</f>
        <v>17704.548000000003</v>
      </c>
      <c r="AJ62">
        <f>AB62/1.16</f>
        <v>15262.541379310349</v>
      </c>
    </row>
    <row r="63" spans="1:36" x14ac:dyDescent="0.25">
      <c r="A63" s="58"/>
      <c r="L63" s="39"/>
      <c r="M63" s="39"/>
      <c r="O63">
        <v>107706.992</v>
      </c>
      <c r="AB63">
        <f t="shared" si="2"/>
        <v>107706.992</v>
      </c>
      <c r="AJ63">
        <f>AB63/1.16</f>
        <v>92850.855172413794</v>
      </c>
    </row>
    <row r="64" spans="1:36" x14ac:dyDescent="0.25">
      <c r="A64" s="59" t="s">
        <v>168</v>
      </c>
      <c r="L64" s="45">
        <v>1</v>
      </c>
      <c r="M64" s="45"/>
      <c r="P64">
        <v>1</v>
      </c>
      <c r="R64">
        <v>1</v>
      </c>
      <c r="T64">
        <v>1</v>
      </c>
    </row>
    <row r="65" spans="1:36" x14ac:dyDescent="0.25">
      <c r="A65" s="59"/>
      <c r="L65" s="45"/>
      <c r="M65" s="45">
        <v>719653.5</v>
      </c>
      <c r="Q65">
        <v>316223.125</v>
      </c>
      <c r="S65">
        <v>289686</v>
      </c>
      <c r="U65">
        <v>247474.42857142858</v>
      </c>
      <c r="AB65">
        <f t="shared" si="2"/>
        <v>1573037.0535714286</v>
      </c>
      <c r="AC65">
        <v>28</v>
      </c>
      <c r="AD65">
        <f t="shared" si="1"/>
        <v>56179.894770408166</v>
      </c>
    </row>
    <row r="66" spans="1:36" x14ac:dyDescent="0.25">
      <c r="A66" s="59"/>
      <c r="L66" s="45"/>
      <c r="M66" s="45">
        <v>7714.3083333333334</v>
      </c>
      <c r="Q66">
        <v>9025.4462500000009</v>
      </c>
      <c r="S66">
        <v>4761.4057142857137</v>
      </c>
      <c r="U66">
        <v>6325.8442857142863</v>
      </c>
      <c r="AB66">
        <f t="shared" si="2"/>
        <v>27827.004583333335</v>
      </c>
      <c r="AJ66">
        <f>AB66/1.16</f>
        <v>23988.797054597704</v>
      </c>
    </row>
    <row r="67" spans="1:36" x14ac:dyDescent="0.25">
      <c r="A67" s="59"/>
      <c r="L67" s="45"/>
      <c r="M67" s="45">
        <v>51563.445</v>
      </c>
      <c r="Q67">
        <v>61908.146249999998</v>
      </c>
      <c r="S67">
        <v>31162.682857142856</v>
      </c>
      <c r="U67">
        <v>22811.46857142857</v>
      </c>
      <c r="AB67">
        <f t="shared" si="2"/>
        <v>167445.74267857141</v>
      </c>
      <c r="AJ67">
        <f>AB67/1.16</f>
        <v>144349.77817118226</v>
      </c>
    </row>
    <row r="68" spans="1:36" x14ac:dyDescent="0.25">
      <c r="A68" s="59" t="s">
        <v>154</v>
      </c>
      <c r="L68" s="39"/>
      <c r="M68" s="39"/>
      <c r="R68">
        <v>1</v>
      </c>
    </row>
    <row r="69" spans="1:36" x14ac:dyDescent="0.25">
      <c r="A69" s="59"/>
      <c r="L69" s="39"/>
      <c r="M69" s="39"/>
      <c r="S69">
        <v>289686</v>
      </c>
      <c r="AB69">
        <f t="shared" si="2"/>
        <v>289686</v>
      </c>
      <c r="AC69">
        <v>5</v>
      </c>
      <c r="AD69">
        <f t="shared" si="1"/>
        <v>57937.2</v>
      </c>
    </row>
    <row r="70" spans="1:36" x14ac:dyDescent="0.25">
      <c r="A70" s="59"/>
      <c r="L70" s="39"/>
      <c r="M70" s="39"/>
      <c r="S70">
        <v>4761.4057142857137</v>
      </c>
      <c r="AB70">
        <f t="shared" si="2"/>
        <v>4761.4057142857137</v>
      </c>
      <c r="AJ70">
        <f>AB70/1.16</f>
        <v>4104.6600985221676</v>
      </c>
    </row>
    <row r="71" spans="1:36" x14ac:dyDescent="0.25">
      <c r="A71" s="59"/>
      <c r="L71" s="39"/>
      <c r="M71" s="39"/>
      <c r="S71">
        <v>31162.682857142856</v>
      </c>
      <c r="AB71">
        <f t="shared" si="2"/>
        <v>31162.682857142856</v>
      </c>
      <c r="AJ71">
        <f>AB71/1.16</f>
        <v>26864.381773399014</v>
      </c>
    </row>
    <row r="72" spans="1:36" x14ac:dyDescent="0.25">
      <c r="A72" s="59" t="s">
        <v>186</v>
      </c>
      <c r="L72" s="39">
        <v>1</v>
      </c>
      <c r="M72" s="39"/>
      <c r="P72">
        <v>1</v>
      </c>
      <c r="T72">
        <v>1</v>
      </c>
    </row>
    <row r="73" spans="1:36" x14ac:dyDescent="0.25">
      <c r="A73" s="59"/>
      <c r="L73" s="39"/>
      <c r="M73" s="45">
        <v>719653.5</v>
      </c>
      <c r="Q73">
        <v>316223.125</v>
      </c>
      <c r="U73">
        <v>247474.42857142858</v>
      </c>
      <c r="AB73">
        <f t="shared" si="2"/>
        <v>1283351.0535714286</v>
      </c>
      <c r="AC73">
        <v>23</v>
      </c>
      <c r="AD73">
        <f t="shared" si="1"/>
        <v>55797.871894409938</v>
      </c>
    </row>
    <row r="74" spans="1:36" x14ac:dyDescent="0.25">
      <c r="A74" s="59"/>
      <c r="L74" s="39"/>
      <c r="M74" s="45">
        <v>7714.3083333333334</v>
      </c>
      <c r="Q74">
        <v>9025.4462500000009</v>
      </c>
      <c r="U74">
        <v>6325.8442857142863</v>
      </c>
      <c r="AB74">
        <f t="shared" si="2"/>
        <v>23065.598869047622</v>
      </c>
      <c r="AJ74">
        <f>AB74/1.16</f>
        <v>19884.136956075537</v>
      </c>
    </row>
    <row r="75" spans="1:36" x14ac:dyDescent="0.25">
      <c r="A75" s="59"/>
      <c r="L75" s="39"/>
      <c r="M75" s="45">
        <v>51563.445</v>
      </c>
      <c r="Q75">
        <v>61908.146249999998</v>
      </c>
      <c r="U75">
        <v>22811.46857142857</v>
      </c>
      <c r="AB75">
        <f t="shared" si="2"/>
        <v>136283.05982142856</v>
      </c>
      <c r="AJ75">
        <f>AB75/1.16</f>
        <v>117485.39639778325</v>
      </c>
    </row>
    <row r="76" spans="1:36" x14ac:dyDescent="0.25">
      <c r="A76" s="59" t="s">
        <v>131</v>
      </c>
      <c r="L76" s="39">
        <v>1</v>
      </c>
      <c r="M76" s="39"/>
      <c r="P76">
        <v>1</v>
      </c>
      <c r="R76">
        <v>1</v>
      </c>
      <c r="T76">
        <v>1</v>
      </c>
    </row>
    <row r="77" spans="1:36" x14ac:dyDescent="0.25">
      <c r="A77" s="59"/>
      <c r="L77" s="39"/>
      <c r="M77" s="45">
        <v>719653.5</v>
      </c>
      <c r="Q77">
        <v>316223.125</v>
      </c>
      <c r="S77">
        <v>289686</v>
      </c>
      <c r="U77">
        <v>247474.42857142858</v>
      </c>
      <c r="AB77">
        <f t="shared" si="2"/>
        <v>1573037.0535714286</v>
      </c>
      <c r="AC77">
        <v>28</v>
      </c>
      <c r="AD77">
        <f t="shared" ref="AD77:AD137" si="3">AB77/AC77</f>
        <v>56179.894770408166</v>
      </c>
    </row>
    <row r="78" spans="1:36" x14ac:dyDescent="0.25">
      <c r="A78" s="59"/>
      <c r="L78" s="39"/>
      <c r="M78" s="45">
        <v>7714.3083333333334</v>
      </c>
      <c r="Q78">
        <v>9025.4462500000009</v>
      </c>
      <c r="S78">
        <v>4761.4057142857137</v>
      </c>
      <c r="U78">
        <v>6325.8442857142863</v>
      </c>
      <c r="AB78">
        <f t="shared" si="2"/>
        <v>27827.004583333335</v>
      </c>
      <c r="AJ78">
        <f>AB78/1.16</f>
        <v>23988.797054597704</v>
      </c>
    </row>
    <row r="79" spans="1:36" x14ac:dyDescent="0.25">
      <c r="A79" s="59"/>
      <c r="L79" s="39"/>
      <c r="M79" s="45">
        <v>51563.445</v>
      </c>
      <c r="Q79">
        <v>61908.146249999998</v>
      </c>
      <c r="S79">
        <v>31162.682857142856</v>
      </c>
      <c r="U79">
        <v>22811.46857142857</v>
      </c>
      <c r="AB79">
        <f t="shared" si="2"/>
        <v>167445.74267857141</v>
      </c>
      <c r="AJ79">
        <f>AB79/1.16</f>
        <v>144349.77817118226</v>
      </c>
    </row>
    <row r="80" spans="1:36" x14ac:dyDescent="0.25">
      <c r="A80" s="59" t="s">
        <v>280</v>
      </c>
      <c r="L80" s="39">
        <v>1</v>
      </c>
      <c r="M80" s="39"/>
      <c r="N80">
        <v>1</v>
      </c>
      <c r="P80">
        <v>1</v>
      </c>
      <c r="R80">
        <v>1</v>
      </c>
      <c r="T80">
        <v>1</v>
      </c>
    </row>
    <row r="81" spans="1:36" x14ac:dyDescent="0.25">
      <c r="A81" s="59"/>
      <c r="L81" s="39"/>
      <c r="M81" s="45">
        <v>719653.5</v>
      </c>
      <c r="O81">
        <v>1299086.6000000001</v>
      </c>
      <c r="Q81">
        <v>316223.125</v>
      </c>
      <c r="S81">
        <v>289686</v>
      </c>
      <c r="U81">
        <v>247474.42857142858</v>
      </c>
      <c r="AB81">
        <f t="shared" si="2"/>
        <v>2872123.6535714287</v>
      </c>
      <c r="AC81">
        <v>42</v>
      </c>
      <c r="AD81">
        <f t="shared" si="3"/>
        <v>68383.896513605447</v>
      </c>
    </row>
    <row r="82" spans="1:36" x14ac:dyDescent="0.25">
      <c r="A82" s="59"/>
      <c r="L82" s="39"/>
      <c r="M82" s="45">
        <v>7714.3083333333334</v>
      </c>
      <c r="O82">
        <v>17704.548000000003</v>
      </c>
      <c r="Q82">
        <v>9025.4462500000009</v>
      </c>
      <c r="S82">
        <v>4761.4057142857137</v>
      </c>
      <c r="U82">
        <v>6325.8442857142863</v>
      </c>
      <c r="AB82">
        <f t="shared" si="2"/>
        <v>45531.552583333338</v>
      </c>
      <c r="AJ82">
        <f>AB82/1.16</f>
        <v>39251.338433908051</v>
      </c>
    </row>
    <row r="83" spans="1:36" x14ac:dyDescent="0.25">
      <c r="A83" s="59"/>
      <c r="L83" s="39"/>
      <c r="M83" s="45">
        <v>51563.445</v>
      </c>
      <c r="O83">
        <v>107706.992</v>
      </c>
      <c r="Q83">
        <v>61908.146249999998</v>
      </c>
      <c r="S83">
        <v>31162.682857142856</v>
      </c>
      <c r="U83">
        <v>22811.46857142857</v>
      </c>
      <c r="AB83">
        <f t="shared" si="2"/>
        <v>275152.7346785714</v>
      </c>
      <c r="AJ83">
        <f>AB83/1.16</f>
        <v>237200.63334359604</v>
      </c>
    </row>
    <row r="84" spans="1:36" x14ac:dyDescent="0.25">
      <c r="A84" s="58" t="s">
        <v>202</v>
      </c>
      <c r="F84">
        <v>1</v>
      </c>
      <c r="L84" s="39"/>
      <c r="M84" s="39"/>
    </row>
    <row r="85" spans="1:36" x14ac:dyDescent="0.25">
      <c r="A85" s="58"/>
      <c r="G85">
        <v>220019.57142857142</v>
      </c>
      <c r="L85" s="39"/>
      <c r="M85" s="39"/>
      <c r="AB85">
        <f t="shared" si="2"/>
        <v>220019.57142857142</v>
      </c>
      <c r="AC85">
        <v>3</v>
      </c>
      <c r="AD85">
        <f t="shared" si="3"/>
        <v>73339.857142857145</v>
      </c>
    </row>
    <row r="86" spans="1:36" x14ac:dyDescent="0.25">
      <c r="A86" s="58"/>
      <c r="G86">
        <v>2642.0442857142857</v>
      </c>
      <c r="L86" s="39"/>
      <c r="M86" s="39"/>
      <c r="AB86">
        <f t="shared" si="2"/>
        <v>2642.0442857142857</v>
      </c>
      <c r="AJ86">
        <f>AB86/1.16</f>
        <v>2277.6243842364534</v>
      </c>
    </row>
    <row r="87" spans="1:36" x14ac:dyDescent="0.25">
      <c r="A87" s="58"/>
      <c r="G87">
        <v>20626.474285714288</v>
      </c>
      <c r="L87" s="39"/>
      <c r="M87" s="39"/>
      <c r="AB87">
        <f t="shared" si="2"/>
        <v>20626.474285714288</v>
      </c>
      <c r="AJ87">
        <f>AB87/1.16</f>
        <v>17781.443349753699</v>
      </c>
    </row>
    <row r="88" spans="1:36" x14ac:dyDescent="0.25">
      <c r="A88" s="58" t="s">
        <v>194</v>
      </c>
      <c r="H88">
        <v>1</v>
      </c>
      <c r="J88">
        <v>1</v>
      </c>
      <c r="L88" s="39"/>
      <c r="M88" s="39"/>
    </row>
    <row r="89" spans="1:36" x14ac:dyDescent="0.25">
      <c r="A89" s="58"/>
      <c r="I89">
        <v>75419.75</v>
      </c>
      <c r="L89" s="39"/>
      <c r="M89" s="39"/>
      <c r="AB89">
        <f t="shared" si="2"/>
        <v>75419.75</v>
      </c>
      <c r="AC89">
        <v>1</v>
      </c>
      <c r="AD89">
        <f t="shared" si="3"/>
        <v>75419.75</v>
      </c>
    </row>
    <row r="90" spans="1:36" x14ac:dyDescent="0.25">
      <c r="A90" s="58"/>
      <c r="I90">
        <v>898.8075</v>
      </c>
      <c r="K90">
        <v>302.70999999999998</v>
      </c>
      <c r="L90" s="39"/>
      <c r="M90" s="39"/>
      <c r="AB90">
        <f t="shared" si="2"/>
        <v>1201.5174999999999</v>
      </c>
      <c r="AJ90">
        <f>AB90/1.16</f>
        <v>1035.7909482758621</v>
      </c>
    </row>
    <row r="91" spans="1:36" x14ac:dyDescent="0.25">
      <c r="A91" s="58"/>
      <c r="I91">
        <v>6663.1374999999998</v>
      </c>
      <c r="K91">
        <v>2199.174</v>
      </c>
      <c r="L91" s="39"/>
      <c r="M91" s="39"/>
      <c r="AB91">
        <f t="shared" si="2"/>
        <v>8862.3114999999998</v>
      </c>
      <c r="AJ91">
        <f>AB91/1.16</f>
        <v>7639.9237068965522</v>
      </c>
    </row>
    <row r="92" spans="1:36" x14ac:dyDescent="0.25">
      <c r="A92" s="58" t="s">
        <v>203</v>
      </c>
      <c r="H92">
        <v>1</v>
      </c>
      <c r="J92">
        <v>1</v>
      </c>
    </row>
    <row r="93" spans="1:36" x14ac:dyDescent="0.25">
      <c r="A93" s="58"/>
      <c r="I93">
        <v>75419.75</v>
      </c>
      <c r="AB93">
        <f t="shared" si="2"/>
        <v>75419.75</v>
      </c>
      <c r="AC93">
        <v>1</v>
      </c>
      <c r="AD93">
        <f t="shared" si="3"/>
        <v>75419.75</v>
      </c>
    </row>
    <row r="94" spans="1:36" x14ac:dyDescent="0.25">
      <c r="A94" s="58"/>
      <c r="I94">
        <v>898.8075</v>
      </c>
      <c r="K94">
        <v>302.70999999999998</v>
      </c>
      <c r="AB94">
        <f t="shared" si="2"/>
        <v>1201.5174999999999</v>
      </c>
      <c r="AJ94">
        <f>AB94/1.16</f>
        <v>1035.7909482758621</v>
      </c>
    </row>
    <row r="95" spans="1:36" x14ac:dyDescent="0.25">
      <c r="A95" s="58"/>
      <c r="I95">
        <v>6663.1374999999998</v>
      </c>
      <c r="K95">
        <v>2199.174</v>
      </c>
      <c r="AB95">
        <f t="shared" si="2"/>
        <v>8862.3114999999998</v>
      </c>
      <c r="AJ95">
        <f>AB95/1.16</f>
        <v>7639.9237068965522</v>
      </c>
    </row>
    <row r="96" spans="1:36" x14ac:dyDescent="0.25">
      <c r="A96" s="58" t="s">
        <v>236</v>
      </c>
      <c r="H96">
        <v>1</v>
      </c>
      <c r="J96">
        <v>1</v>
      </c>
      <c r="Z96">
        <v>1</v>
      </c>
    </row>
    <row r="97" spans="1:36" x14ac:dyDescent="0.25">
      <c r="A97" s="58"/>
      <c r="I97">
        <v>75419.75</v>
      </c>
      <c r="AA97">
        <v>1099910.8</v>
      </c>
      <c r="AB97">
        <f t="shared" si="2"/>
        <v>1175330.55</v>
      </c>
      <c r="AC97">
        <v>10</v>
      </c>
      <c r="AD97">
        <f t="shared" si="3"/>
        <v>117533.05500000001</v>
      </c>
    </row>
    <row r="98" spans="1:36" x14ac:dyDescent="0.25">
      <c r="A98" s="58"/>
      <c r="I98">
        <v>898.8075</v>
      </c>
      <c r="K98">
        <v>302.70999999999998</v>
      </c>
      <c r="AA98">
        <v>18854.083999999999</v>
      </c>
      <c r="AB98">
        <f t="shared" si="2"/>
        <v>20055.601499999997</v>
      </c>
      <c r="AJ98">
        <f>AB98/1.16</f>
        <v>17289.311637931034</v>
      </c>
    </row>
    <row r="99" spans="1:36" x14ac:dyDescent="0.25">
      <c r="A99" s="58"/>
      <c r="I99">
        <v>6663.1374999999998</v>
      </c>
      <c r="K99">
        <v>2199.174</v>
      </c>
      <c r="AA99">
        <v>98827.731999999989</v>
      </c>
      <c r="AB99">
        <f t="shared" si="2"/>
        <v>107690.04349999999</v>
      </c>
      <c r="AJ99">
        <f>AB99/1.16</f>
        <v>92836.244396551716</v>
      </c>
    </row>
    <row r="100" spans="1:36" x14ac:dyDescent="0.25">
      <c r="A100" s="58" t="s">
        <v>281</v>
      </c>
      <c r="F100">
        <v>1</v>
      </c>
      <c r="H100">
        <v>1</v>
      </c>
      <c r="Z100">
        <v>1</v>
      </c>
    </row>
    <row r="101" spans="1:36" x14ac:dyDescent="0.25">
      <c r="A101" s="58"/>
      <c r="G101">
        <v>220019.57142857142</v>
      </c>
      <c r="I101">
        <v>75419.75</v>
      </c>
      <c r="AA101">
        <v>1099910.8</v>
      </c>
      <c r="AB101">
        <f t="shared" si="2"/>
        <v>1395350.1214285714</v>
      </c>
      <c r="AC101">
        <v>13</v>
      </c>
      <c r="AD101">
        <f t="shared" si="3"/>
        <v>107334.62472527473</v>
      </c>
    </row>
    <row r="102" spans="1:36" x14ac:dyDescent="0.25">
      <c r="A102" s="58"/>
      <c r="G102">
        <v>2642.0442857142857</v>
      </c>
      <c r="I102">
        <v>898.8075</v>
      </c>
      <c r="AA102">
        <v>18854.083999999999</v>
      </c>
      <c r="AB102">
        <f t="shared" si="2"/>
        <v>22394.935785714286</v>
      </c>
      <c r="AJ102">
        <f>AB102/1.16</f>
        <v>19305.979125615766</v>
      </c>
    </row>
    <row r="103" spans="1:36" x14ac:dyDescent="0.25">
      <c r="A103" s="58"/>
      <c r="G103">
        <v>20626.474285714288</v>
      </c>
      <c r="I103">
        <v>6663.1374999999998</v>
      </c>
      <c r="AA103">
        <v>98827.731999999989</v>
      </c>
      <c r="AB103">
        <f t="shared" si="2"/>
        <v>126117.34378571427</v>
      </c>
      <c r="AJ103">
        <f>AB103/1.16</f>
        <v>108721.848091133</v>
      </c>
    </row>
    <row r="104" spans="1:36" x14ac:dyDescent="0.25">
      <c r="A104" s="61" t="s">
        <v>135</v>
      </c>
      <c r="B104">
        <v>1</v>
      </c>
      <c r="D104">
        <v>1</v>
      </c>
      <c r="F104">
        <v>1</v>
      </c>
      <c r="H104">
        <v>1</v>
      </c>
      <c r="L104">
        <v>1</v>
      </c>
      <c r="N104">
        <v>1</v>
      </c>
      <c r="P104">
        <v>1</v>
      </c>
      <c r="R104">
        <v>1</v>
      </c>
      <c r="T104">
        <v>1</v>
      </c>
      <c r="V104">
        <v>1</v>
      </c>
      <c r="X104">
        <v>1</v>
      </c>
      <c r="Z104">
        <v>1</v>
      </c>
    </row>
    <row r="105" spans="1:36" x14ac:dyDescent="0.25">
      <c r="A105" s="61"/>
      <c r="C105">
        <v>273269.75</v>
      </c>
      <c r="E105">
        <v>208812.4</v>
      </c>
      <c r="G105">
        <v>220019.57142857142</v>
      </c>
      <c r="I105">
        <v>75419.75</v>
      </c>
      <c r="M105" s="45">
        <v>719653.5</v>
      </c>
      <c r="O105">
        <v>1299086.6000000001</v>
      </c>
      <c r="Q105">
        <v>316223.125</v>
      </c>
      <c r="S105">
        <v>289686</v>
      </c>
      <c r="U105">
        <v>247474.42857142858</v>
      </c>
      <c r="W105">
        <v>590432.11111111112</v>
      </c>
      <c r="Y105">
        <v>341892</v>
      </c>
      <c r="AA105">
        <v>1099910.8</v>
      </c>
      <c r="AB105">
        <f t="shared" si="2"/>
        <v>5681880.0361111118</v>
      </c>
      <c r="AC105">
        <v>82</v>
      </c>
      <c r="AD105">
        <f t="shared" si="3"/>
        <v>69291.219952574538</v>
      </c>
    </row>
    <row r="106" spans="1:36" x14ac:dyDescent="0.25">
      <c r="A106" s="61"/>
      <c r="C106">
        <v>6960.5212499999998</v>
      </c>
      <c r="E106">
        <v>2292.8470000000002</v>
      </c>
      <c r="G106">
        <v>2642.0442857142857</v>
      </c>
      <c r="I106">
        <v>898.8075</v>
      </c>
      <c r="M106" s="45">
        <v>7714.3083333333334</v>
      </c>
      <c r="O106">
        <v>17704.548000000003</v>
      </c>
      <c r="Q106">
        <v>9025.4462500000009</v>
      </c>
      <c r="S106">
        <v>4761.4057142857137</v>
      </c>
      <c r="U106">
        <v>6325.8442857142863</v>
      </c>
      <c r="W106">
        <v>12423.956666666667</v>
      </c>
      <c r="Y106">
        <v>5800.04</v>
      </c>
      <c r="AA106">
        <v>18854.083999999999</v>
      </c>
      <c r="AB106">
        <f t="shared" si="2"/>
        <v>95403.853285714285</v>
      </c>
      <c r="AJ106">
        <f>AB106/1.16</f>
        <v>82244.701108374386</v>
      </c>
    </row>
    <row r="107" spans="1:36" x14ac:dyDescent="0.25">
      <c r="A107" s="61"/>
      <c r="C107">
        <v>32150.831249999999</v>
      </c>
      <c r="E107">
        <v>19988.383999999998</v>
      </c>
      <c r="G107">
        <v>20626.474285714288</v>
      </c>
      <c r="I107">
        <v>6663.1374999999998</v>
      </c>
      <c r="M107" s="45">
        <v>51563.445</v>
      </c>
      <c r="O107">
        <v>107706.992</v>
      </c>
      <c r="Q107">
        <v>61908.146249999998</v>
      </c>
      <c r="S107">
        <v>31162.682857142856</v>
      </c>
      <c r="U107">
        <v>22811.46857142857</v>
      </c>
      <c r="W107">
        <v>58773.271111111106</v>
      </c>
      <c r="Y107">
        <v>40202.135000000002</v>
      </c>
      <c r="AA107">
        <v>98827.731999999989</v>
      </c>
      <c r="AB107">
        <f t="shared" si="2"/>
        <v>552384.69982539676</v>
      </c>
      <c r="AJ107">
        <f>AB107/1.16</f>
        <v>476193.7067460317</v>
      </c>
    </row>
    <row r="108" spans="1:36" x14ac:dyDescent="0.25">
      <c r="A108" s="61" t="s">
        <v>137</v>
      </c>
      <c r="B108">
        <v>1</v>
      </c>
      <c r="D108">
        <v>1</v>
      </c>
      <c r="F108">
        <v>1</v>
      </c>
      <c r="H108">
        <v>1</v>
      </c>
      <c r="J108">
        <v>1</v>
      </c>
      <c r="L108">
        <v>1</v>
      </c>
      <c r="N108">
        <v>1</v>
      </c>
      <c r="P108">
        <v>1</v>
      </c>
      <c r="R108">
        <v>1</v>
      </c>
      <c r="T108">
        <v>1</v>
      </c>
      <c r="V108">
        <v>1</v>
      </c>
      <c r="X108">
        <v>1</v>
      </c>
      <c r="Z108">
        <v>1</v>
      </c>
    </row>
    <row r="109" spans="1:36" x14ac:dyDescent="0.25">
      <c r="A109" s="61"/>
      <c r="C109">
        <v>273269.75</v>
      </c>
      <c r="E109">
        <v>208812.4</v>
      </c>
      <c r="G109">
        <v>220019.57142857142</v>
      </c>
      <c r="I109">
        <v>75419.75</v>
      </c>
      <c r="M109" s="45">
        <v>719653.5</v>
      </c>
      <c r="O109">
        <v>1299086.6000000001</v>
      </c>
      <c r="Q109">
        <v>316223.125</v>
      </c>
      <c r="S109">
        <v>289686</v>
      </c>
      <c r="U109">
        <v>247474.42857142858</v>
      </c>
      <c r="W109">
        <v>590432.11111111112</v>
      </c>
      <c r="Y109">
        <v>341892</v>
      </c>
      <c r="AA109">
        <v>1099910.8</v>
      </c>
      <c r="AB109">
        <f t="shared" si="2"/>
        <v>5681880.0361111118</v>
      </c>
      <c r="AC109">
        <v>82</v>
      </c>
      <c r="AD109">
        <f t="shared" si="3"/>
        <v>69291.219952574538</v>
      </c>
    </row>
    <row r="110" spans="1:36" x14ac:dyDescent="0.25">
      <c r="A110" s="61"/>
      <c r="C110">
        <v>6960.5212499999998</v>
      </c>
      <c r="E110">
        <v>2292.8470000000002</v>
      </c>
      <c r="G110">
        <v>2642.0442857142857</v>
      </c>
      <c r="I110">
        <v>898.8075</v>
      </c>
      <c r="K110">
        <v>302.70999999999998</v>
      </c>
      <c r="M110" s="45">
        <v>7714.3083333333334</v>
      </c>
      <c r="O110">
        <v>17704.548000000003</v>
      </c>
      <c r="Q110">
        <v>9025.4462500000009</v>
      </c>
      <c r="S110">
        <v>4761.4057142857137</v>
      </c>
      <c r="U110">
        <v>6325.8442857142863</v>
      </c>
      <c r="W110">
        <v>12423.956666666667</v>
      </c>
      <c r="Y110">
        <v>5800.04</v>
      </c>
      <c r="AA110">
        <v>18854.083999999999</v>
      </c>
      <c r="AB110">
        <f t="shared" si="2"/>
        <v>95706.563285714292</v>
      </c>
      <c r="AJ110">
        <f>AB110/1.16</f>
        <v>82505.658004926125</v>
      </c>
    </row>
    <row r="111" spans="1:36" x14ac:dyDescent="0.25">
      <c r="A111" s="61"/>
      <c r="C111">
        <v>32150.831249999999</v>
      </c>
      <c r="E111">
        <v>19988.383999999998</v>
      </c>
      <c r="G111">
        <v>20626.474285714288</v>
      </c>
      <c r="I111">
        <v>6663.1374999999998</v>
      </c>
      <c r="K111">
        <v>2199.174</v>
      </c>
      <c r="M111" s="45">
        <v>51563.445</v>
      </c>
      <c r="O111">
        <v>107706.992</v>
      </c>
      <c r="Q111">
        <v>61908.146249999998</v>
      </c>
      <c r="S111">
        <v>31162.682857142856</v>
      </c>
      <c r="U111">
        <v>22811.46857142857</v>
      </c>
      <c r="W111">
        <v>58773.271111111106</v>
      </c>
      <c r="Y111">
        <v>40202.135000000002</v>
      </c>
      <c r="AA111">
        <v>98827.731999999989</v>
      </c>
      <c r="AB111">
        <f t="shared" si="2"/>
        <v>554583.87382539676</v>
      </c>
      <c r="AJ111">
        <f>AB111/1.16</f>
        <v>478089.54640120413</v>
      </c>
    </row>
    <row r="112" spans="1:36" x14ac:dyDescent="0.25">
      <c r="A112" s="61" t="s">
        <v>195</v>
      </c>
      <c r="V112">
        <v>1</v>
      </c>
    </row>
    <row r="113" spans="1:36" x14ac:dyDescent="0.25">
      <c r="A113" s="61"/>
      <c r="W113">
        <v>590432.11111111112</v>
      </c>
      <c r="AB113">
        <f t="shared" si="2"/>
        <v>590432.11111111112</v>
      </c>
      <c r="AC113">
        <v>14</v>
      </c>
      <c r="AD113">
        <f t="shared" si="3"/>
        <v>42173.722222222226</v>
      </c>
    </row>
    <row r="114" spans="1:36" x14ac:dyDescent="0.25">
      <c r="A114" s="61"/>
      <c r="W114">
        <v>12423.956666666667</v>
      </c>
      <c r="AB114">
        <f>SUM(B114:AA114)</f>
        <v>12423.956666666667</v>
      </c>
      <c r="AJ114">
        <f>AB114/1.16</f>
        <v>10710.307471264368</v>
      </c>
    </row>
    <row r="115" spans="1:36" x14ac:dyDescent="0.25">
      <c r="A115" s="61"/>
      <c r="W115">
        <v>58773.271111111106</v>
      </c>
      <c r="AB115">
        <f t="shared" si="2"/>
        <v>58773.271111111106</v>
      </c>
      <c r="AJ115">
        <f>AB115/1.16</f>
        <v>50666.613026819919</v>
      </c>
    </row>
    <row r="116" spans="1:36" x14ac:dyDescent="0.25">
      <c r="A116" s="61" t="s">
        <v>196</v>
      </c>
      <c r="V116">
        <v>1</v>
      </c>
    </row>
    <row r="117" spans="1:36" x14ac:dyDescent="0.25">
      <c r="A117" s="61"/>
      <c r="W117">
        <v>590432.11111111112</v>
      </c>
      <c r="AB117">
        <f t="shared" si="2"/>
        <v>590432.11111111112</v>
      </c>
      <c r="AC117">
        <v>14</v>
      </c>
      <c r="AD117">
        <f t="shared" si="3"/>
        <v>42173.722222222226</v>
      </c>
    </row>
    <row r="118" spans="1:36" x14ac:dyDescent="0.25">
      <c r="A118" s="61"/>
      <c r="W118">
        <v>12423.956666666667</v>
      </c>
      <c r="AB118">
        <f t="shared" si="2"/>
        <v>12423.956666666667</v>
      </c>
      <c r="AJ118">
        <f>AB118/1.16</f>
        <v>10710.307471264368</v>
      </c>
    </row>
    <row r="119" spans="1:36" x14ac:dyDescent="0.25">
      <c r="A119" s="61"/>
      <c r="W119">
        <v>58773.271111111106</v>
      </c>
      <c r="AB119">
        <f t="shared" si="2"/>
        <v>58773.271111111106</v>
      </c>
      <c r="AJ119">
        <f>AB119/1.16</f>
        <v>50666.613026819919</v>
      </c>
    </row>
    <row r="120" spans="1:36" x14ac:dyDescent="0.25">
      <c r="A120" s="61" t="s">
        <v>197</v>
      </c>
      <c r="V120">
        <v>1</v>
      </c>
    </row>
    <row r="121" spans="1:36" x14ac:dyDescent="0.25">
      <c r="A121" s="61"/>
      <c r="W121">
        <v>590432.11111111112</v>
      </c>
      <c r="AB121">
        <f t="shared" si="2"/>
        <v>590432.11111111112</v>
      </c>
      <c r="AC121">
        <v>14</v>
      </c>
      <c r="AD121">
        <f t="shared" si="3"/>
        <v>42173.722222222226</v>
      </c>
    </row>
    <row r="122" spans="1:36" x14ac:dyDescent="0.25">
      <c r="A122" s="61"/>
      <c r="W122">
        <v>12423.956666666667</v>
      </c>
      <c r="AB122">
        <f>SUM(B122:AA122)</f>
        <v>12423.956666666667</v>
      </c>
      <c r="AJ122">
        <f>AB122/1.16</f>
        <v>10710.307471264368</v>
      </c>
    </row>
    <row r="123" spans="1:36" x14ac:dyDescent="0.25">
      <c r="A123" s="61"/>
      <c r="W123">
        <v>58773.271111111106</v>
      </c>
      <c r="AB123">
        <f t="shared" si="2"/>
        <v>58773.271111111106</v>
      </c>
      <c r="AJ123">
        <f>AB123/1.16</f>
        <v>50666.613026819919</v>
      </c>
    </row>
    <row r="124" spans="1:36" x14ac:dyDescent="0.25">
      <c r="A124" s="61" t="s">
        <v>198</v>
      </c>
      <c r="V124">
        <v>1</v>
      </c>
    </row>
    <row r="125" spans="1:36" x14ac:dyDescent="0.25">
      <c r="A125" s="61"/>
      <c r="W125">
        <v>590432.11111111112</v>
      </c>
      <c r="AB125">
        <f t="shared" si="2"/>
        <v>590432.11111111112</v>
      </c>
      <c r="AC125">
        <v>14</v>
      </c>
      <c r="AD125">
        <f t="shared" si="3"/>
        <v>42173.722222222226</v>
      </c>
    </row>
    <row r="126" spans="1:36" x14ac:dyDescent="0.25">
      <c r="A126" s="61"/>
      <c r="W126">
        <v>12423.956666666667</v>
      </c>
      <c r="AB126">
        <f t="shared" ref="AB126:AB143" si="4">SUM(B126:AA126)</f>
        <v>12423.956666666667</v>
      </c>
      <c r="AJ126">
        <f>AB126/1.16</f>
        <v>10710.307471264368</v>
      </c>
    </row>
    <row r="127" spans="1:36" x14ac:dyDescent="0.25">
      <c r="A127" s="61"/>
      <c r="W127">
        <v>58773.271111111106</v>
      </c>
      <c r="AB127">
        <f t="shared" si="4"/>
        <v>58773.271111111106</v>
      </c>
      <c r="AJ127">
        <f>AB127/1.16</f>
        <v>50666.613026819919</v>
      </c>
    </row>
    <row r="128" spans="1:36" x14ac:dyDescent="0.25">
      <c r="A128" s="60" t="s">
        <v>215</v>
      </c>
      <c r="D128">
        <v>1</v>
      </c>
      <c r="V128">
        <v>1</v>
      </c>
    </row>
    <row r="129" spans="1:36" x14ac:dyDescent="0.25">
      <c r="A129" s="60"/>
      <c r="E129">
        <v>208812.4</v>
      </c>
      <c r="W129">
        <v>590432.11111111112</v>
      </c>
      <c r="AB129">
        <f t="shared" si="4"/>
        <v>799244.51111111115</v>
      </c>
      <c r="AC129">
        <v>20</v>
      </c>
      <c r="AD129">
        <f t="shared" si="3"/>
        <v>39962.22555555556</v>
      </c>
    </row>
    <row r="130" spans="1:36" x14ac:dyDescent="0.25">
      <c r="A130" s="60"/>
      <c r="E130">
        <v>2292.8470000000002</v>
      </c>
      <c r="W130">
        <v>12423.956666666667</v>
      </c>
      <c r="AB130">
        <f t="shared" si="4"/>
        <v>14716.803666666667</v>
      </c>
      <c r="AJ130">
        <f>AB130/1.16</f>
        <v>12686.899712643679</v>
      </c>
    </row>
    <row r="131" spans="1:36" x14ac:dyDescent="0.25">
      <c r="A131" s="60"/>
      <c r="E131">
        <v>19988.383999999998</v>
      </c>
      <c r="W131">
        <v>58773.271111111106</v>
      </c>
      <c r="AB131">
        <f t="shared" si="4"/>
        <v>78761.655111111104</v>
      </c>
      <c r="AJ131">
        <f>AB131/1.16</f>
        <v>67897.978544061305</v>
      </c>
    </row>
    <row r="132" spans="1:36" x14ac:dyDescent="0.25">
      <c r="A132" s="60" t="s">
        <v>199</v>
      </c>
      <c r="V132">
        <v>1</v>
      </c>
    </row>
    <row r="133" spans="1:36" x14ac:dyDescent="0.25">
      <c r="A133" s="60"/>
      <c r="W133">
        <v>590432.11111111112</v>
      </c>
      <c r="AB133">
        <f t="shared" si="4"/>
        <v>590432.11111111112</v>
      </c>
      <c r="AC133">
        <v>14</v>
      </c>
      <c r="AD133">
        <f t="shared" si="3"/>
        <v>42173.722222222226</v>
      </c>
    </row>
    <row r="134" spans="1:36" x14ac:dyDescent="0.25">
      <c r="A134" s="60"/>
      <c r="W134">
        <v>12423.956666666667</v>
      </c>
      <c r="AB134">
        <f t="shared" si="4"/>
        <v>12423.956666666667</v>
      </c>
      <c r="AJ134">
        <f>AB134/1.16</f>
        <v>10710.307471264368</v>
      </c>
    </row>
    <row r="135" spans="1:36" x14ac:dyDescent="0.25">
      <c r="A135" s="60"/>
      <c r="W135">
        <v>58773.271111111106</v>
      </c>
      <c r="AB135">
        <f t="shared" si="4"/>
        <v>58773.271111111106</v>
      </c>
      <c r="AJ135">
        <f>AB135/1.16</f>
        <v>50666.613026819919</v>
      </c>
    </row>
    <row r="136" spans="1:36" x14ac:dyDescent="0.25">
      <c r="A136" s="60" t="s">
        <v>204</v>
      </c>
      <c r="H136">
        <v>1</v>
      </c>
      <c r="J136">
        <v>1</v>
      </c>
    </row>
    <row r="137" spans="1:36" x14ac:dyDescent="0.25">
      <c r="A137" s="60"/>
      <c r="I137">
        <v>75419.75</v>
      </c>
      <c r="AB137">
        <f t="shared" si="4"/>
        <v>75419.75</v>
      </c>
      <c r="AC137">
        <v>1</v>
      </c>
      <c r="AD137">
        <f t="shared" si="3"/>
        <v>75419.75</v>
      </c>
    </row>
    <row r="138" spans="1:36" x14ac:dyDescent="0.25">
      <c r="A138" s="60"/>
      <c r="I138">
        <v>898.8075</v>
      </c>
      <c r="K138">
        <v>302.70999999999998</v>
      </c>
      <c r="AB138">
        <f t="shared" si="4"/>
        <v>1201.5174999999999</v>
      </c>
      <c r="AJ138">
        <f>AB138/1.16</f>
        <v>1035.7909482758621</v>
      </c>
    </row>
    <row r="139" spans="1:36" x14ac:dyDescent="0.25">
      <c r="A139" s="60"/>
      <c r="I139">
        <v>6663.1374999999998</v>
      </c>
      <c r="K139">
        <v>2199.174</v>
      </c>
      <c r="AB139">
        <f t="shared" si="4"/>
        <v>8862.3114999999998</v>
      </c>
      <c r="AJ139">
        <f>AB139/1.16</f>
        <v>7639.9237068965522</v>
      </c>
    </row>
    <row r="140" spans="1:36" x14ac:dyDescent="0.25">
      <c r="A140" s="60" t="s">
        <v>282</v>
      </c>
      <c r="V140">
        <v>1</v>
      </c>
    </row>
    <row r="141" spans="1:36" x14ac:dyDescent="0.25">
      <c r="A141" s="62"/>
      <c r="W141">
        <v>590432.11111111112</v>
      </c>
      <c r="AB141">
        <f>SUM(B141:AA141)</f>
        <v>590432.11111111112</v>
      </c>
      <c r="AC141">
        <v>14</v>
      </c>
      <c r="AD141">
        <f t="shared" ref="AD141" si="5">AB141/AC141</f>
        <v>42173.722222222226</v>
      </c>
    </row>
    <row r="142" spans="1:36" x14ac:dyDescent="0.25">
      <c r="A142" s="62"/>
      <c r="W142">
        <v>12423.956666666667</v>
      </c>
      <c r="AB142">
        <f>SUM(B142:AA142)</f>
        <v>12423.956666666667</v>
      </c>
      <c r="AJ142">
        <f>AB142/1.16</f>
        <v>10710.307471264368</v>
      </c>
    </row>
    <row r="143" spans="1:36" x14ac:dyDescent="0.25">
      <c r="A143" s="62"/>
      <c r="W143">
        <v>58773.271111111106</v>
      </c>
      <c r="AB143">
        <f t="shared" si="4"/>
        <v>58773.271111111106</v>
      </c>
      <c r="AJ143">
        <f>AB143/1.16</f>
        <v>50666.613026819919</v>
      </c>
    </row>
    <row r="144" spans="1:36" x14ac:dyDescent="0.25">
      <c r="A144" s="62" t="s">
        <v>297</v>
      </c>
      <c r="B144">
        <f>SUM(B4:B140)</f>
        <v>8</v>
      </c>
      <c r="D144">
        <f>SUM(D4:D140)</f>
        <v>10</v>
      </c>
      <c r="F144">
        <f>SUM(F4:F140)</f>
        <v>7</v>
      </c>
      <c r="H144">
        <f>SUM(H4:H140)</f>
        <v>8</v>
      </c>
      <c r="J144">
        <f>SUM(J4:J140)</f>
        <v>5</v>
      </c>
      <c r="L144">
        <f>SUM(L4:L140)</f>
        <v>6</v>
      </c>
      <c r="N144">
        <f>SUM(N4:N140)</f>
        <v>5</v>
      </c>
      <c r="P144">
        <f>SUM(P4:P140)</f>
        <v>8</v>
      </c>
      <c r="R144">
        <f>SUM(R4:R140)</f>
        <v>7</v>
      </c>
      <c r="T144">
        <f>SUM(T4:T140)</f>
        <v>7</v>
      </c>
      <c r="V144">
        <f>SUM(V4:V140)</f>
        <v>9</v>
      </c>
      <c r="X144">
        <f>SUM(X4:X140)</f>
        <v>2</v>
      </c>
      <c r="Z144">
        <f>SUM(Z4:Z140)</f>
        <v>5</v>
      </c>
    </row>
    <row r="145" spans="1:29" x14ac:dyDescent="0.25">
      <c r="AB145" s="66">
        <f>SUM(AB5:AB143)</f>
        <v>39116664.989999965</v>
      </c>
    </row>
    <row r="146" spans="1:29" x14ac:dyDescent="0.25">
      <c r="A146">
        <v>1000</v>
      </c>
      <c r="B146" s="63">
        <v>2186158</v>
      </c>
      <c r="C146" s="64">
        <f>B146/B144</f>
        <v>273269.75</v>
      </c>
      <c r="D146" s="63">
        <v>2088124</v>
      </c>
      <c r="E146" s="64">
        <f>D146/D144</f>
        <v>208812.4</v>
      </c>
      <c r="F146" s="63">
        <v>1540137</v>
      </c>
      <c r="G146" s="64">
        <f>F146/F144</f>
        <v>220019.57142857142</v>
      </c>
      <c r="H146" s="63">
        <v>603358</v>
      </c>
      <c r="I146" s="65">
        <f>H146/H144</f>
        <v>75419.75</v>
      </c>
      <c r="L146" s="63">
        <v>4317921</v>
      </c>
      <c r="M146" s="64">
        <f>L146/L144</f>
        <v>719653.5</v>
      </c>
      <c r="N146" s="63">
        <v>6495433</v>
      </c>
      <c r="O146" s="64">
        <f>N146/N144</f>
        <v>1299086.6000000001</v>
      </c>
      <c r="P146" s="63">
        <v>2529785</v>
      </c>
      <c r="Q146" s="64">
        <f>P146/P144</f>
        <v>316223.125</v>
      </c>
      <c r="R146" s="63">
        <v>2027802</v>
      </c>
      <c r="S146" s="64">
        <f>R146/R144</f>
        <v>289686</v>
      </c>
      <c r="T146" s="63">
        <v>1732321</v>
      </c>
      <c r="U146" s="64">
        <f>T146/T144</f>
        <v>247474.42857142858</v>
      </c>
      <c r="V146" s="63">
        <v>5313889</v>
      </c>
      <c r="W146" s="64">
        <f>V146/V144</f>
        <v>590432.11111111112</v>
      </c>
      <c r="X146" s="63">
        <v>683784</v>
      </c>
      <c r="Y146" s="64">
        <f>X146/X144</f>
        <v>341892</v>
      </c>
      <c r="Z146" s="63">
        <v>5499554</v>
      </c>
      <c r="AA146" s="64">
        <f>Z146/Z144</f>
        <v>1099910.8</v>
      </c>
      <c r="AB146" s="64">
        <f>B146+D146+F146+H146+J146+L146+N146+P146+R146+T146+V146+X146+Z146</f>
        <v>35018266</v>
      </c>
    </row>
    <row r="147" spans="1:29" x14ac:dyDescent="0.25">
      <c r="A147">
        <v>2000</v>
      </c>
      <c r="B147" s="63">
        <v>55684.17</v>
      </c>
      <c r="C147" s="63">
        <f>B147/B144</f>
        <v>6960.5212499999998</v>
      </c>
      <c r="D147" s="63">
        <v>22928.47</v>
      </c>
      <c r="E147" s="64">
        <f>D147/D144</f>
        <v>2292.8470000000002</v>
      </c>
      <c r="F147" s="63">
        <v>18494.310000000001</v>
      </c>
      <c r="G147" s="64">
        <f>F147/F144</f>
        <v>2642.0442857142857</v>
      </c>
      <c r="H147" s="63">
        <v>7190.46</v>
      </c>
      <c r="I147" s="65">
        <f>H147/H144</f>
        <v>898.8075</v>
      </c>
      <c r="J147" s="63">
        <v>1513.55</v>
      </c>
      <c r="K147" s="64">
        <f>J147/J144</f>
        <v>302.70999999999998</v>
      </c>
      <c r="L147" s="63">
        <v>46285.85</v>
      </c>
      <c r="M147" s="64">
        <f>L147/L144</f>
        <v>7714.3083333333334</v>
      </c>
      <c r="N147" s="63">
        <v>88522.74</v>
      </c>
      <c r="O147" s="64">
        <f>N147/N144</f>
        <v>17704.548000000003</v>
      </c>
      <c r="P147">
        <v>72203.570000000007</v>
      </c>
      <c r="Q147">
        <f>P147/P144</f>
        <v>9025.4462500000009</v>
      </c>
      <c r="R147" s="63">
        <v>33329.839999999997</v>
      </c>
      <c r="S147" s="64">
        <f>R147/R144</f>
        <v>4761.4057142857137</v>
      </c>
      <c r="T147" s="63">
        <v>44280.91</v>
      </c>
      <c r="U147" s="64">
        <f>T147/T144</f>
        <v>6325.8442857142863</v>
      </c>
      <c r="V147" s="63">
        <v>111815.61</v>
      </c>
      <c r="W147" s="64">
        <f>V147/V144</f>
        <v>12423.956666666667</v>
      </c>
      <c r="X147" s="63">
        <v>11600.08</v>
      </c>
      <c r="Y147" s="64">
        <f>X147/X144</f>
        <v>5800.04</v>
      </c>
      <c r="Z147" s="63">
        <v>94270.42</v>
      </c>
      <c r="AA147" s="64">
        <f>Z147/Z144</f>
        <v>18854.083999999999</v>
      </c>
      <c r="AB147" s="64">
        <f>B147+D147+F147+H147+J147+L147+N147+P147+R147+T147+V147+X147+Z147</f>
        <v>608119.98</v>
      </c>
      <c r="AC147" s="64"/>
    </row>
    <row r="148" spans="1:29" x14ac:dyDescent="0.25">
      <c r="A148">
        <v>3000</v>
      </c>
      <c r="B148" s="63">
        <v>257206.65</v>
      </c>
      <c r="C148" s="63">
        <f>B148/B144</f>
        <v>32150.831249999999</v>
      </c>
      <c r="D148" s="63">
        <v>199883.84</v>
      </c>
      <c r="E148" s="64">
        <f>D148/D144</f>
        <v>19988.383999999998</v>
      </c>
      <c r="F148" s="63">
        <v>144385.32</v>
      </c>
      <c r="G148" s="64">
        <f>F148/F144</f>
        <v>20626.474285714288</v>
      </c>
      <c r="H148" s="63">
        <v>53305.1</v>
      </c>
      <c r="I148" s="65">
        <f>H148/H144</f>
        <v>6663.1374999999998</v>
      </c>
      <c r="J148" s="63">
        <v>10995.87</v>
      </c>
      <c r="K148" s="64">
        <f>J148/J144</f>
        <v>2199.174</v>
      </c>
      <c r="L148" s="63">
        <v>309380.67</v>
      </c>
      <c r="M148" s="64">
        <f>L148/L144</f>
        <v>51563.445</v>
      </c>
      <c r="N148" s="63">
        <v>538534.96</v>
      </c>
      <c r="O148" s="64">
        <f>N148/N144</f>
        <v>107706.992</v>
      </c>
      <c r="P148">
        <v>495265.17</v>
      </c>
      <c r="Q148">
        <f>P148/P144</f>
        <v>61908.146249999998</v>
      </c>
      <c r="R148" s="63">
        <v>218138.78</v>
      </c>
      <c r="S148" s="64">
        <f>R148/R144</f>
        <v>31162.682857142856</v>
      </c>
      <c r="T148" s="63">
        <v>159680.28</v>
      </c>
      <c r="U148" s="64">
        <f>T148/T144</f>
        <v>22811.46857142857</v>
      </c>
      <c r="V148" s="63">
        <v>528959.43999999994</v>
      </c>
      <c r="W148" s="64">
        <f>V148/V144</f>
        <v>58773.271111111106</v>
      </c>
      <c r="X148" s="63">
        <v>80404.27</v>
      </c>
      <c r="Y148" s="64">
        <f>X148/X144</f>
        <v>40202.135000000002</v>
      </c>
      <c r="Z148" s="63">
        <v>494138.66</v>
      </c>
      <c r="AA148" s="64">
        <f>Z148/Z144</f>
        <v>98827.731999999989</v>
      </c>
      <c r="AB148" s="64">
        <f>B148+D148+F148+H148+J148+L148+N148+P148+R148+T148+V148+X148+Z148</f>
        <v>3490279.01</v>
      </c>
    </row>
    <row r="149" spans="1:29" x14ac:dyDescent="0.25">
      <c r="B149" s="68">
        <f>SUM(B146:B148)</f>
        <v>2499048.8199999998</v>
      </c>
      <c r="C149" s="68"/>
      <c r="D149" s="68">
        <f t="shared" ref="D149:Z149" si="6">SUM(D146:D148)</f>
        <v>2310936.31</v>
      </c>
      <c r="E149" s="68"/>
      <c r="F149" s="68">
        <f t="shared" si="6"/>
        <v>1703016.6300000001</v>
      </c>
      <c r="G149" s="68"/>
      <c r="H149" s="68">
        <f t="shared" si="6"/>
        <v>663853.55999999994</v>
      </c>
      <c r="I149" s="68"/>
      <c r="J149" s="68">
        <f t="shared" si="6"/>
        <v>12509.42</v>
      </c>
      <c r="K149" s="68"/>
      <c r="L149" s="68">
        <f t="shared" si="6"/>
        <v>4673587.5199999996</v>
      </c>
      <c r="M149" s="68"/>
      <c r="N149" s="68">
        <f t="shared" si="6"/>
        <v>7122490.7000000002</v>
      </c>
      <c r="O149" s="68"/>
      <c r="P149" s="68">
        <f t="shared" si="6"/>
        <v>3097253.7399999998</v>
      </c>
      <c r="Q149" s="68"/>
      <c r="R149" s="68">
        <f t="shared" si="6"/>
        <v>2279270.62</v>
      </c>
      <c r="S149" s="68"/>
      <c r="T149" s="68">
        <f t="shared" si="6"/>
        <v>1936282.19</v>
      </c>
      <c r="U149" s="68"/>
      <c r="V149" s="68">
        <f t="shared" si="6"/>
        <v>5954664.0500000007</v>
      </c>
      <c r="W149" s="68"/>
      <c r="X149" s="68">
        <f t="shared" si="6"/>
        <v>775788.35</v>
      </c>
      <c r="Y149" s="68"/>
      <c r="Z149" s="68">
        <f t="shared" si="6"/>
        <v>6087963.0800000001</v>
      </c>
      <c r="AA149" s="68"/>
      <c r="AB149" s="68">
        <f>SUM(AB146:AB148)</f>
        <v>39116664.989999995</v>
      </c>
      <c r="AC149" s="67"/>
    </row>
    <row r="150" spans="1:29" x14ac:dyDescent="0.25">
      <c r="B150" s="69"/>
      <c r="D150" s="69"/>
    </row>
    <row r="151" spans="1:29" x14ac:dyDescent="0.25">
      <c r="B151" s="69"/>
      <c r="D151" s="69"/>
    </row>
    <row r="153" spans="1:29" x14ac:dyDescent="0.25">
      <c r="B153" s="64"/>
      <c r="D153" s="64"/>
      <c r="F153" s="64"/>
      <c r="J153" s="64"/>
      <c r="L153" s="64"/>
      <c r="AC153" s="64"/>
    </row>
    <row r="154" spans="1:29" x14ac:dyDescent="0.25">
      <c r="AC154" s="64"/>
    </row>
    <row r="155" spans="1:29" x14ac:dyDescent="0.25">
      <c r="AC155" s="64"/>
    </row>
    <row r="156" spans="1:29" x14ac:dyDescent="0.25">
      <c r="AC156" s="68"/>
    </row>
    <row r="158" spans="1:29" x14ac:dyDescent="0.25">
      <c r="AC158" s="64"/>
    </row>
    <row r="160" spans="1:29" x14ac:dyDescent="0.25">
      <c r="C160" s="70"/>
    </row>
    <row r="161" spans="3:3" x14ac:dyDescent="0.25">
      <c r="C161" s="70"/>
    </row>
    <row r="162" spans="3:3" x14ac:dyDescent="0.25">
      <c r="C162" s="70"/>
    </row>
    <row r="163" spans="3:3" x14ac:dyDescent="0.25">
      <c r="C163" s="71"/>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D3:T69"/>
  <sheetViews>
    <sheetView topLeftCell="D49" workbookViewId="0">
      <selection activeCell="P68" sqref="P68:P69"/>
    </sheetView>
  </sheetViews>
  <sheetFormatPr baseColWidth="10" defaultRowHeight="15" x14ac:dyDescent="0.25"/>
  <cols>
    <col min="4" max="4" width="35.5703125" customWidth="1"/>
    <col min="5" max="5" width="22" customWidth="1"/>
    <col min="6" max="6" width="32.5703125" customWidth="1"/>
  </cols>
  <sheetData>
    <row r="3" spans="4:6" x14ac:dyDescent="0.25">
      <c r="E3" t="s">
        <v>318</v>
      </c>
    </row>
    <row r="4" spans="4:6" x14ac:dyDescent="0.25">
      <c r="D4">
        <v>1593200.1214285714</v>
      </c>
      <c r="E4">
        <v>18</v>
      </c>
      <c r="F4">
        <v>88511.117857142861</v>
      </c>
    </row>
    <row r="5" spans="4:6" x14ac:dyDescent="0.25">
      <c r="D5" s="72">
        <v>28456.649535714285</v>
      </c>
    </row>
    <row r="6" spans="4:6" x14ac:dyDescent="0.25">
      <c r="D6">
        <v>151605.03753571428</v>
      </c>
    </row>
    <row r="8" spans="4:6" x14ac:dyDescent="0.25">
      <c r="D8">
        <v>482082.15</v>
      </c>
      <c r="E8">
        <v>12</v>
      </c>
      <c r="F8">
        <v>40173.512500000004</v>
      </c>
    </row>
    <row r="9" spans="4:6" x14ac:dyDescent="0.25">
      <c r="D9">
        <v>9253.3682499999995</v>
      </c>
    </row>
    <row r="10" spans="4:6" x14ac:dyDescent="0.25">
      <c r="D10" s="72">
        <v>52139.215249999994</v>
      </c>
    </row>
    <row r="12" spans="4:6" x14ac:dyDescent="0.25">
      <c r="D12">
        <v>273269.75</v>
      </c>
      <c r="E12">
        <v>6</v>
      </c>
      <c r="F12">
        <v>45544.958333333336</v>
      </c>
    </row>
    <row r="13" spans="4:6" x14ac:dyDescent="0.25">
      <c r="D13" s="72">
        <v>6960.5212499999998</v>
      </c>
    </row>
    <row r="14" spans="4:6" x14ac:dyDescent="0.25">
      <c r="D14" s="73">
        <v>32150.831249999999</v>
      </c>
    </row>
    <row r="16" spans="4:6" x14ac:dyDescent="0.25">
      <c r="D16">
        <v>220019.57142857142</v>
      </c>
      <c r="E16">
        <v>3</v>
      </c>
      <c r="F16">
        <v>73339.857142857145</v>
      </c>
    </row>
    <row r="17" spans="4:6" x14ac:dyDescent="0.25">
      <c r="D17">
        <v>2642.0442857142857</v>
      </c>
    </row>
    <row r="18" spans="4:6" x14ac:dyDescent="0.25">
      <c r="D18">
        <v>20626.474285714288</v>
      </c>
    </row>
    <row r="20" spans="4:6" x14ac:dyDescent="0.25">
      <c r="D20">
        <v>482082.15</v>
      </c>
      <c r="E20">
        <v>12</v>
      </c>
      <c r="F20">
        <v>40173.512500000004</v>
      </c>
    </row>
    <row r="21" spans="4:6" x14ac:dyDescent="0.25">
      <c r="D21" s="72">
        <v>9253.3682499999995</v>
      </c>
    </row>
    <row r="22" spans="4:6" x14ac:dyDescent="0.25">
      <c r="D22">
        <v>52139.215249999994</v>
      </c>
    </row>
    <row r="24" spans="4:6" x14ac:dyDescent="0.25">
      <c r="D24">
        <v>208812.4</v>
      </c>
      <c r="E24">
        <v>6</v>
      </c>
      <c r="F24">
        <v>34802.066666666666</v>
      </c>
    </row>
    <row r="25" spans="4:6" x14ac:dyDescent="0.25">
      <c r="D25" s="72">
        <v>2292.8470000000002</v>
      </c>
    </row>
    <row r="26" spans="4:6" x14ac:dyDescent="0.25">
      <c r="D26">
        <v>19988.383999999998</v>
      </c>
    </row>
    <row r="28" spans="4:6" x14ac:dyDescent="0.25">
      <c r="D28">
        <v>208812.4</v>
      </c>
      <c r="E28">
        <v>6</v>
      </c>
      <c r="F28">
        <v>34802.066666666666</v>
      </c>
    </row>
    <row r="29" spans="4:6" x14ac:dyDescent="0.25">
      <c r="D29">
        <v>2292.8470000000002</v>
      </c>
    </row>
    <row r="30" spans="4:6" x14ac:dyDescent="0.25">
      <c r="D30">
        <v>19988.383999999998</v>
      </c>
    </row>
    <row r="32" spans="4:6" x14ac:dyDescent="0.25">
      <c r="D32">
        <v>208812.4</v>
      </c>
      <c r="E32">
        <v>6</v>
      </c>
      <c r="F32">
        <v>34802.066666666666</v>
      </c>
    </row>
    <row r="33" spans="4:6" x14ac:dyDescent="0.25">
      <c r="D33" s="72">
        <v>2292.8470000000002</v>
      </c>
    </row>
    <row r="34" spans="4:6" x14ac:dyDescent="0.25">
      <c r="D34" s="72">
        <v>19988.383999999998</v>
      </c>
    </row>
    <row r="36" spans="4:6" x14ac:dyDescent="0.25">
      <c r="D36">
        <v>273269.75</v>
      </c>
      <c r="E36">
        <v>6</v>
      </c>
      <c r="F36">
        <v>45544.958333333336</v>
      </c>
    </row>
    <row r="37" spans="4:6" x14ac:dyDescent="0.25">
      <c r="D37">
        <v>6960.5212499999998</v>
      </c>
    </row>
    <row r="38" spans="4:6" x14ac:dyDescent="0.25">
      <c r="D38">
        <v>32150.831249999999</v>
      </c>
    </row>
    <row r="40" spans="4:6" x14ac:dyDescent="0.25">
      <c r="D40">
        <v>208812.4</v>
      </c>
      <c r="E40">
        <v>6</v>
      </c>
      <c r="F40">
        <v>34802.066666666666</v>
      </c>
    </row>
    <row r="41" spans="4:6" x14ac:dyDescent="0.25">
      <c r="D41">
        <v>2292.8470000000002</v>
      </c>
    </row>
    <row r="42" spans="4:6" x14ac:dyDescent="0.25">
      <c r="D42">
        <v>19988.383999999998</v>
      </c>
    </row>
    <row r="44" spans="4:6" x14ac:dyDescent="0.25">
      <c r="D44">
        <v>75419.75</v>
      </c>
      <c r="E44">
        <v>1</v>
      </c>
      <c r="F44">
        <v>75419.75</v>
      </c>
    </row>
    <row r="45" spans="4:6" x14ac:dyDescent="0.25">
      <c r="D45">
        <v>898.8075</v>
      </c>
    </row>
    <row r="46" spans="4:6" x14ac:dyDescent="0.25">
      <c r="D46">
        <v>6663.1374999999998</v>
      </c>
    </row>
    <row r="48" spans="4:6" x14ac:dyDescent="0.25">
      <c r="D48">
        <v>316223.125</v>
      </c>
      <c r="E48">
        <v>7</v>
      </c>
      <c r="F48">
        <v>45174.732142857145</v>
      </c>
    </row>
    <row r="49" spans="4:20" x14ac:dyDescent="0.25">
      <c r="D49" s="72">
        <v>9025.4462500000009</v>
      </c>
    </row>
    <row r="50" spans="4:20" x14ac:dyDescent="0.25">
      <c r="D50" s="72">
        <v>61908.146249999998</v>
      </c>
    </row>
    <row r="52" spans="4:20" x14ac:dyDescent="0.25">
      <c r="D52">
        <v>702101.7214285715</v>
      </c>
      <c r="E52">
        <v>15</v>
      </c>
      <c r="F52">
        <v>46806.781428571434</v>
      </c>
    </row>
    <row r="53" spans="4:20" x14ac:dyDescent="0.25">
      <c r="D53">
        <v>11895.412535714286</v>
      </c>
    </row>
    <row r="54" spans="4:20" x14ac:dyDescent="0.25">
      <c r="D54">
        <v>72765.689535714278</v>
      </c>
    </row>
    <row r="62" spans="4:20" x14ac:dyDescent="0.25">
      <c r="Q62" t="s">
        <v>296</v>
      </c>
      <c r="R62" t="s">
        <v>320</v>
      </c>
      <c r="S62" t="s">
        <v>321</v>
      </c>
    </row>
    <row r="63" spans="4:20" x14ac:dyDescent="0.25">
      <c r="D63" s="72">
        <v>28456.649535714285</v>
      </c>
      <c r="E63">
        <v>9253.3682499999995</v>
      </c>
      <c r="F63" s="72">
        <v>6960.5212499999998</v>
      </c>
      <c r="G63">
        <v>2642.0442857142857</v>
      </c>
      <c r="H63" s="72">
        <v>9253.3682499999995</v>
      </c>
      <c r="I63" s="72">
        <v>2292.8470000000002</v>
      </c>
      <c r="J63">
        <v>2292.8470000000002</v>
      </c>
      <c r="K63" s="72">
        <v>2292.8470000000002</v>
      </c>
      <c r="L63">
        <v>6960.5212499999998</v>
      </c>
      <c r="M63">
        <v>2292.8470000000002</v>
      </c>
      <c r="N63">
        <v>898.8075</v>
      </c>
      <c r="O63" s="72">
        <v>9025.4462500000009</v>
      </c>
      <c r="P63">
        <v>11895.412535714286</v>
      </c>
      <c r="Q63">
        <f t="shared" ref="Q63:Q69" si="0">SUM(D63:P63)</f>
        <v>94517.527107142858</v>
      </c>
      <c r="R63">
        <f>O63+K63+I63+H63+F63+D63</f>
        <v>58281.679285714286</v>
      </c>
      <c r="S63">
        <f>P63+N63+M63+L63+J63+G63+E63</f>
        <v>36235.847821428571</v>
      </c>
      <c r="T63">
        <f>R63/7</f>
        <v>8325.9541836734697</v>
      </c>
    </row>
    <row r="64" spans="4:20" x14ac:dyDescent="0.25">
      <c r="D64">
        <v>151605.03753571428</v>
      </c>
      <c r="E64" s="72">
        <v>52139.215249999994</v>
      </c>
      <c r="F64" s="73">
        <v>32150.831249999999</v>
      </c>
      <c r="G64">
        <v>20626.474285714288</v>
      </c>
      <c r="H64">
        <v>52139.215249999994</v>
      </c>
      <c r="I64">
        <v>19988.383999999998</v>
      </c>
      <c r="J64">
        <v>19988.383999999998</v>
      </c>
      <c r="K64" s="72">
        <v>19988.383999999998</v>
      </c>
      <c r="L64">
        <v>32150.831249999999</v>
      </c>
      <c r="M64">
        <v>19988.383999999998</v>
      </c>
      <c r="N64">
        <v>6663.1374999999998</v>
      </c>
      <c r="O64" s="72">
        <v>61908.146249999998</v>
      </c>
      <c r="P64">
        <v>72765.689535714278</v>
      </c>
      <c r="Q64">
        <f t="shared" si="0"/>
        <v>562102.1141071429</v>
      </c>
      <c r="R64">
        <f>O64+K64+E64</f>
        <v>134035.74549999999</v>
      </c>
      <c r="S64">
        <f>P64+N64+M64+L64+J64+I64+H64+G64+F64+D64</f>
        <v>428066.36860714282</v>
      </c>
      <c r="T64">
        <f>R64/10</f>
        <v>13403.574549999999</v>
      </c>
    </row>
    <row r="68" spans="4:17" x14ac:dyDescent="0.25">
      <c r="D68" s="72"/>
      <c r="E68">
        <f>E63+T63</f>
        <v>17579.322433673471</v>
      </c>
      <c r="F68" s="72"/>
      <c r="G68">
        <f>G63+T63</f>
        <v>10967.998469387756</v>
      </c>
      <c r="H68" s="72"/>
      <c r="I68" s="72"/>
      <c r="J68">
        <f>J63+T63</f>
        <v>10618.801183673469</v>
      </c>
      <c r="K68" s="72"/>
      <c r="L68">
        <f>L63+T63</f>
        <v>15286.47543367347</v>
      </c>
      <c r="M68">
        <f>M63+T63</f>
        <v>10618.801183673469</v>
      </c>
      <c r="N68">
        <f>N63+T63</f>
        <v>9224.7616836734705</v>
      </c>
      <c r="O68" s="72"/>
      <c r="P68">
        <f>P63+T63</f>
        <v>20221.366719387755</v>
      </c>
      <c r="Q68">
        <f t="shared" si="0"/>
        <v>94517.527107142872</v>
      </c>
    </row>
    <row r="69" spans="4:17" x14ac:dyDescent="0.25">
      <c r="D69">
        <f>D64+T64</f>
        <v>165008.61208571427</v>
      </c>
      <c r="E69" s="72"/>
      <c r="F69" s="73">
        <f>F64+T64</f>
        <v>45554.4058</v>
      </c>
      <c r="G69">
        <f>G64+T64</f>
        <v>34030.048835714289</v>
      </c>
      <c r="H69">
        <f>H64+T64</f>
        <v>65542.789799999999</v>
      </c>
      <c r="I69">
        <f>I64+T64</f>
        <v>33391.958549999996</v>
      </c>
      <c r="J69">
        <f>J64+T64</f>
        <v>33391.958549999996</v>
      </c>
      <c r="K69" s="72"/>
      <c r="L69">
        <f>L64+T64</f>
        <v>45554.4058</v>
      </c>
      <c r="M69">
        <f>M64+T64</f>
        <v>33391.958549999996</v>
      </c>
      <c r="N69">
        <f>N64+T64</f>
        <v>20066.712049999998</v>
      </c>
      <c r="O69" s="72"/>
      <c r="P69">
        <f>P64+T64</f>
        <v>86169.264085714283</v>
      </c>
      <c r="Q69">
        <f t="shared" si="0"/>
        <v>562102.11410714278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
  <sheetViews>
    <sheetView workbookViewId="0">
      <selection activeCell="J2" sqref="J2"/>
    </sheetView>
  </sheetViews>
  <sheetFormatPr baseColWidth="10" defaultRowHeight="15" x14ac:dyDescent="0.25"/>
  <sheetData>
    <row r="1" spans="1:12" ht="15.75" x14ac:dyDescent="0.25">
      <c r="E1" s="76">
        <v>1664</v>
      </c>
      <c r="F1" s="76">
        <v>1664</v>
      </c>
      <c r="G1" s="77">
        <v>1664</v>
      </c>
      <c r="H1" s="77">
        <v>1664</v>
      </c>
      <c r="I1" s="363">
        <v>7000</v>
      </c>
      <c r="J1" s="364"/>
      <c r="K1" s="363">
        <v>7050</v>
      </c>
      <c r="L1" s="364"/>
    </row>
    <row r="2" spans="1:12" ht="15.75" x14ac:dyDescent="0.25">
      <c r="A2" s="361">
        <v>9397</v>
      </c>
      <c r="B2" s="362"/>
      <c r="C2" s="75">
        <v>7661</v>
      </c>
      <c r="D2" s="76">
        <v>4437</v>
      </c>
      <c r="H2">
        <f>SUM(E1:H1)</f>
        <v>6656</v>
      </c>
    </row>
  </sheetData>
  <mergeCells count="3">
    <mergeCell ref="A2:B2"/>
    <mergeCell ref="I1:J1"/>
    <mergeCell ref="K1:L1"/>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1</vt:i4>
      </vt:variant>
    </vt:vector>
  </HeadingPairs>
  <TitlesOfParts>
    <vt:vector size="7" baseType="lpstr">
      <vt:lpstr>Árbol de Problema (2)</vt:lpstr>
      <vt:lpstr>Árbol de Objetivos (2)</vt:lpstr>
      <vt:lpstr>MIR</vt:lpstr>
      <vt:lpstr>Hoja1</vt:lpstr>
      <vt:lpstr>Hoja2</vt:lpstr>
      <vt:lpstr>Hoja3</vt:lpstr>
      <vt:lpstr>MIR!Área_de_impresión</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Cudberto Mario Tenorio</dc:creator>
  <cp:lastModifiedBy>recepcion1_UE</cp:lastModifiedBy>
  <cp:lastPrinted>2018-10-16T16:44:38Z</cp:lastPrinted>
  <dcterms:created xsi:type="dcterms:W3CDTF">2017-06-22T19:46:38Z</dcterms:created>
  <dcterms:modified xsi:type="dcterms:W3CDTF">2019-10-04T17:48:13Z</dcterms:modified>
</cp:coreProperties>
</file>