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4. ABRIL\"/>
    </mc:Choice>
  </mc:AlternateContent>
  <xr:revisionPtr revIDLastSave="0" documentId="13_ncr:1_{BD817B99-5204-48EF-875C-D9083BF64518}" xr6:coauthVersionLast="43" xr6:coauthVersionMax="43" xr10:uidLastSave="{00000000-0000-0000-0000-000000000000}"/>
  <bookViews>
    <workbookView xWindow="-120" yWindow="-120" windowWidth="20730" windowHeight="11160" tabRatio="940" activeTab="2" xr2:uid="{00000000-000D-0000-FFFF-FFFF00000000}"/>
  </bookViews>
  <sheets>
    <sheet name="2.1 A. INGR" sheetId="1" r:id="rId1"/>
    <sheet name="2.1 A.E. CAP Y CONC" sheetId="4" r:id="rId2"/>
    <sheet name="2.2 A.E. TIPO GASTO" sheetId="3" r:id="rId3"/>
    <sheet name="2.3 A.E. CLASIF ADMVA" sheetId="2" r:id="rId4"/>
    <sheet name="2.4 E.A. FIN FUNC" sheetId="5" r:id="rId5"/>
    <sheet name="2.5 A.E. FUENTE FIN" sheetId="13" r:id="rId6"/>
  </sheets>
  <definedNames>
    <definedName name="_xlnm.Print_Area" localSheetId="0">'2.1 A. INGR'!$B$1:$J$69</definedName>
    <definedName name="_xlnm.Print_Area" localSheetId="1">'2.1 A.E. CAP Y CONC'!$B$1:$I$90</definedName>
    <definedName name="_xlnm.Print_Area" localSheetId="2">'2.2 A.E. TIPO GASTO'!$B$1:$I$38</definedName>
    <definedName name="_xlnm.Print_Area" localSheetId="3">'2.3 A.E. CLASIF ADMVA'!$B$1:$I$77</definedName>
    <definedName name="_xlnm.Print_Area" localSheetId="4">'2.4 E.A. FIN FUNC'!$B$1:$I$56</definedName>
    <definedName name="_xlnm.Print_Area" localSheetId="5">'2.5 A.E. FUENTE FIN'!$B$1:$I$37</definedName>
    <definedName name="_xlnm.Print_Titles" localSheetId="1">'2.1 A.E. CAP Y CONC'!$1:$10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9" i="4" l="1"/>
  <c r="G14" i="4"/>
  <c r="G13" i="4"/>
  <c r="H14" i="4" l="1"/>
  <c r="H13" i="4"/>
  <c r="H75" i="4" l="1"/>
  <c r="H71" i="4"/>
  <c r="H63" i="4"/>
  <c r="H59" i="4"/>
  <c r="H49" i="4"/>
  <c r="H39" i="4"/>
  <c r="H29" i="4"/>
  <c r="H19" i="4"/>
  <c r="H11" i="4"/>
  <c r="H83" i="4" l="1"/>
  <c r="B52" i="2"/>
  <c r="B29" i="2"/>
  <c r="H24" i="3"/>
  <c r="G24" i="3"/>
  <c r="E24" i="3"/>
  <c r="D24" i="3"/>
  <c r="I22" i="3"/>
  <c r="I18" i="3"/>
  <c r="F22" i="3"/>
  <c r="F20" i="3"/>
  <c r="I20" i="3" s="1"/>
  <c r="F18" i="3"/>
  <c r="G24" i="1" l="1"/>
  <c r="I64" i="2" l="1"/>
  <c r="I63" i="2"/>
  <c r="I62" i="2"/>
  <c r="I61" i="2"/>
  <c r="I60" i="2"/>
  <c r="I59" i="2"/>
  <c r="H66" i="2"/>
  <c r="G66" i="2"/>
  <c r="E66" i="2"/>
  <c r="D66" i="2"/>
  <c r="I58" i="2"/>
  <c r="H43" i="2"/>
  <c r="G43" i="2"/>
  <c r="E43" i="2"/>
  <c r="D43" i="2"/>
  <c r="I66" i="2" l="1"/>
  <c r="F66" i="2"/>
  <c r="I43" i="2"/>
  <c r="F43" i="2"/>
  <c r="H22" i="5"/>
  <c r="G22" i="5"/>
  <c r="E22" i="5"/>
  <c r="J25" i="1"/>
  <c r="F36" i="4" l="1"/>
  <c r="F37" i="4"/>
  <c r="F38" i="4"/>
  <c r="H21" i="13" l="1"/>
  <c r="G21" i="13"/>
  <c r="E21" i="13"/>
  <c r="D21" i="13"/>
  <c r="H14" i="13"/>
  <c r="H26" i="13" s="1"/>
  <c r="G14" i="13"/>
  <c r="G26" i="13" s="1"/>
  <c r="E14" i="13"/>
  <c r="E26" i="13" s="1"/>
  <c r="D14" i="13"/>
  <c r="D26" i="13" s="1"/>
  <c r="F24" i="13"/>
  <c r="I24" i="13" s="1"/>
  <c r="F23" i="13"/>
  <c r="I23" i="13" s="1"/>
  <c r="F20" i="13"/>
  <c r="I20" i="13" s="1"/>
  <c r="F19" i="13"/>
  <c r="I19" i="13" s="1"/>
  <c r="F18" i="13"/>
  <c r="I18" i="13" s="1"/>
  <c r="F17" i="13"/>
  <c r="I17" i="13" s="1"/>
  <c r="F16" i="13"/>
  <c r="I16" i="13" s="1"/>
  <c r="F15" i="13"/>
  <c r="I15" i="13" s="1"/>
  <c r="F14" i="13" l="1"/>
  <c r="I14" i="13" l="1"/>
  <c r="I26" i="13" s="1"/>
  <c r="F21" i="4" l="1"/>
  <c r="F31" i="4" l="1"/>
  <c r="I31" i="4" s="1"/>
  <c r="I46" i="1" l="1"/>
  <c r="I45" i="1"/>
  <c r="H46" i="1"/>
  <c r="H45" i="1"/>
  <c r="F46" i="1"/>
  <c r="F45" i="1"/>
  <c r="E46" i="1"/>
  <c r="G46" i="1" l="1"/>
  <c r="G45" i="1"/>
  <c r="J46" i="1" l="1"/>
  <c r="J54" i="1"/>
  <c r="G54" i="1"/>
  <c r="J51" i="1"/>
  <c r="G51" i="1"/>
  <c r="J50" i="1"/>
  <c r="G50" i="1"/>
  <c r="J49" i="1"/>
  <c r="G49" i="1"/>
  <c r="J44" i="1"/>
  <c r="G44" i="1"/>
  <c r="J43" i="1"/>
  <c r="G43" i="1"/>
  <c r="J41" i="1"/>
  <c r="G41" i="1"/>
  <c r="J40" i="1"/>
  <c r="G40" i="1"/>
  <c r="J38" i="1"/>
  <c r="G38" i="1"/>
  <c r="J37" i="1"/>
  <c r="G37" i="1"/>
  <c r="J36" i="1"/>
  <c r="G36" i="1"/>
  <c r="E42" i="1"/>
  <c r="E39" i="1"/>
  <c r="J26" i="1"/>
  <c r="G26" i="1"/>
  <c r="J23" i="1"/>
  <c r="G23" i="1"/>
  <c r="J22" i="1"/>
  <c r="G22" i="1"/>
  <c r="J21" i="1"/>
  <c r="G21" i="1"/>
  <c r="J19" i="1"/>
  <c r="G19" i="1"/>
  <c r="J18" i="1"/>
  <c r="G18" i="1"/>
  <c r="J16" i="1"/>
  <c r="G16" i="1"/>
  <c r="J15" i="1"/>
  <c r="G15" i="1"/>
  <c r="J14" i="1"/>
  <c r="G14" i="1"/>
  <c r="J13" i="1"/>
  <c r="G13" i="1"/>
  <c r="E20" i="1"/>
  <c r="E17" i="1"/>
  <c r="D12" i="5" l="1"/>
  <c r="E12" i="5"/>
  <c r="G12" i="5"/>
  <c r="H12" i="5"/>
  <c r="F13" i="5"/>
  <c r="F14" i="5"/>
  <c r="I14" i="5" s="1"/>
  <c r="F15" i="5"/>
  <c r="I15" i="5" s="1"/>
  <c r="F16" i="5"/>
  <c r="I16" i="5" s="1"/>
  <c r="F17" i="5"/>
  <c r="I17" i="5" s="1"/>
  <c r="F18" i="5"/>
  <c r="I18" i="5" s="1"/>
  <c r="F19" i="5"/>
  <c r="I19" i="5" s="1"/>
  <c r="F20" i="5"/>
  <c r="I20" i="5" s="1"/>
  <c r="D22" i="5"/>
  <c r="F23" i="5"/>
  <c r="F24" i="5"/>
  <c r="I24" i="5" s="1"/>
  <c r="F25" i="5"/>
  <c r="I25" i="5" s="1"/>
  <c r="F26" i="5"/>
  <c r="I26" i="5" s="1"/>
  <c r="F27" i="5"/>
  <c r="I27" i="5" s="1"/>
  <c r="F28" i="5"/>
  <c r="F29" i="5"/>
  <c r="I29" i="5" s="1"/>
  <c r="D31" i="5"/>
  <c r="E31" i="5"/>
  <c r="G31" i="5"/>
  <c r="H31" i="5"/>
  <c r="F32" i="5"/>
  <c r="F33" i="5"/>
  <c r="I33" i="5" s="1"/>
  <c r="F34" i="5"/>
  <c r="I34" i="5" s="1"/>
  <c r="F35" i="5"/>
  <c r="I35" i="5" s="1"/>
  <c r="F36" i="5"/>
  <c r="I36" i="5" s="1"/>
  <c r="F37" i="5"/>
  <c r="I37" i="5" s="1"/>
  <c r="F38" i="5"/>
  <c r="I38" i="5" s="1"/>
  <c r="F39" i="5"/>
  <c r="I39" i="5" s="1"/>
  <c r="F40" i="5"/>
  <c r="I40" i="5" s="1"/>
  <c r="D42" i="5"/>
  <c r="E42" i="5"/>
  <c r="G42" i="5"/>
  <c r="H42" i="5"/>
  <c r="F43" i="5"/>
  <c r="F44" i="5"/>
  <c r="I44" i="5" s="1"/>
  <c r="F45" i="5"/>
  <c r="I45" i="5" s="1"/>
  <c r="F46" i="5"/>
  <c r="I46" i="5" s="1"/>
  <c r="E48" i="5"/>
  <c r="D11" i="4"/>
  <c r="E11" i="4"/>
  <c r="G11" i="4"/>
  <c r="F12" i="4"/>
  <c r="F13" i="4"/>
  <c r="I13" i="4" s="1"/>
  <c r="F14" i="4"/>
  <c r="I14" i="4" s="1"/>
  <c r="F15" i="4"/>
  <c r="I15" i="4" s="1"/>
  <c r="F16" i="4"/>
  <c r="I16" i="4" s="1"/>
  <c r="F17" i="4"/>
  <c r="I17" i="4" s="1"/>
  <c r="I18" i="4"/>
  <c r="D19" i="4"/>
  <c r="E19" i="4"/>
  <c r="G19" i="4"/>
  <c r="F20" i="4"/>
  <c r="I20" i="4" s="1"/>
  <c r="I21" i="4"/>
  <c r="F22" i="4"/>
  <c r="I22" i="4" s="1"/>
  <c r="F23" i="4"/>
  <c r="I23" i="4" s="1"/>
  <c r="F24" i="4"/>
  <c r="I24" i="4" s="1"/>
  <c r="F25" i="4"/>
  <c r="I25" i="4" s="1"/>
  <c r="F26" i="4"/>
  <c r="I26" i="4" s="1"/>
  <c r="F27" i="4"/>
  <c r="I27" i="4" s="1"/>
  <c r="F28" i="4"/>
  <c r="I28" i="4" s="1"/>
  <c r="D29" i="4"/>
  <c r="G29" i="4"/>
  <c r="F30" i="4"/>
  <c r="F32" i="4"/>
  <c r="I32" i="4" s="1"/>
  <c r="F33" i="4"/>
  <c r="I33" i="4" s="1"/>
  <c r="F34" i="4"/>
  <c r="I34" i="4" s="1"/>
  <c r="F35" i="4"/>
  <c r="I35" i="4" s="1"/>
  <c r="I36" i="4"/>
  <c r="I37" i="4"/>
  <c r="I38" i="4"/>
  <c r="D39" i="4"/>
  <c r="E39" i="4"/>
  <c r="G39" i="4"/>
  <c r="F40" i="4"/>
  <c r="I40" i="4"/>
  <c r="F41" i="4"/>
  <c r="I41" i="4"/>
  <c r="F42" i="4"/>
  <c r="I42" i="4"/>
  <c r="F43" i="4"/>
  <c r="I43" i="4"/>
  <c r="F44" i="4"/>
  <c r="I44" i="4"/>
  <c r="F45" i="4"/>
  <c r="I45" i="4"/>
  <c r="F46" i="4"/>
  <c r="I46" i="4"/>
  <c r="F47" i="4"/>
  <c r="I47" i="4"/>
  <c r="F48" i="4"/>
  <c r="I48" i="4" s="1"/>
  <c r="D49" i="4"/>
  <c r="E49" i="4"/>
  <c r="G49" i="4"/>
  <c r="F50" i="4"/>
  <c r="F51" i="4"/>
  <c r="I51" i="4" s="1"/>
  <c r="F52" i="4"/>
  <c r="I52" i="4" s="1"/>
  <c r="F53" i="4"/>
  <c r="I53" i="4" s="1"/>
  <c r="F54" i="4"/>
  <c r="I54" i="4" s="1"/>
  <c r="F55" i="4"/>
  <c r="I55" i="4" s="1"/>
  <c r="F56" i="4"/>
  <c r="I56" i="4" s="1"/>
  <c r="F57" i="4"/>
  <c r="I57" i="4" s="1"/>
  <c r="F58" i="4"/>
  <c r="I58" i="4" s="1"/>
  <c r="D59" i="4"/>
  <c r="E59" i="4"/>
  <c r="G59" i="4"/>
  <c r="F60" i="4"/>
  <c r="I60" i="4"/>
  <c r="F61" i="4"/>
  <c r="I61" i="4" s="1"/>
  <c r="F62" i="4"/>
  <c r="I62" i="4" s="1"/>
  <c r="D63" i="4"/>
  <c r="E63" i="4"/>
  <c r="G63" i="4"/>
  <c r="F64" i="4"/>
  <c r="I64" i="4" s="1"/>
  <c r="F65" i="4"/>
  <c r="I65" i="4" s="1"/>
  <c r="F66" i="4"/>
  <c r="I66" i="4" s="1"/>
  <c r="F67" i="4"/>
  <c r="I67" i="4" s="1"/>
  <c r="F68" i="4"/>
  <c r="I68" i="4" s="1"/>
  <c r="F69" i="4"/>
  <c r="I69" i="4" s="1"/>
  <c r="F70" i="4"/>
  <c r="I70" i="4" s="1"/>
  <c r="D71" i="4"/>
  <c r="E71" i="4"/>
  <c r="G71" i="4"/>
  <c r="F72" i="4"/>
  <c r="I72" i="4" s="1"/>
  <c r="F73" i="4"/>
  <c r="I73" i="4" s="1"/>
  <c r="F74" i="4"/>
  <c r="I74" i="4" s="1"/>
  <c r="D75" i="4"/>
  <c r="E75" i="4"/>
  <c r="G75" i="4"/>
  <c r="F76" i="4"/>
  <c r="I76" i="4" s="1"/>
  <c r="F77" i="4"/>
  <c r="I77" i="4" s="1"/>
  <c r="F78" i="4"/>
  <c r="I78" i="4" s="1"/>
  <c r="F79" i="4"/>
  <c r="I79" i="4" s="1"/>
  <c r="F80" i="4"/>
  <c r="I80" i="4" s="1"/>
  <c r="F81" i="4"/>
  <c r="I81" i="4" s="1"/>
  <c r="F82" i="4"/>
  <c r="I82" i="4" s="1"/>
  <c r="F14" i="3"/>
  <c r="F16" i="3"/>
  <c r="I16" i="3" s="1"/>
  <c r="F12" i="2"/>
  <c r="I12" i="2" s="1"/>
  <c r="F13" i="2"/>
  <c r="I13" i="2" s="1"/>
  <c r="F14" i="2"/>
  <c r="I14" i="2" s="1"/>
  <c r="F15" i="2"/>
  <c r="I15" i="2" s="1"/>
  <c r="F16" i="2"/>
  <c r="I16" i="2" s="1"/>
  <c r="F17" i="2"/>
  <c r="I17" i="2" s="1"/>
  <c r="F18" i="2"/>
  <c r="I18" i="2" s="1"/>
  <c r="F19" i="2"/>
  <c r="I19" i="2" s="1"/>
  <c r="F20" i="2"/>
  <c r="I20" i="2" s="1"/>
  <c r="D22" i="2"/>
  <c r="E22" i="2"/>
  <c r="G22" i="2"/>
  <c r="H22" i="2"/>
  <c r="H17" i="1"/>
  <c r="H28" i="1" s="1"/>
  <c r="I17" i="1"/>
  <c r="F20" i="1"/>
  <c r="F17" i="1" s="1"/>
  <c r="F28" i="1" s="1"/>
  <c r="H20" i="1"/>
  <c r="I20" i="1"/>
  <c r="J24" i="1"/>
  <c r="G25" i="1"/>
  <c r="E35" i="1"/>
  <c r="F39" i="1"/>
  <c r="H39" i="1"/>
  <c r="I39" i="1"/>
  <c r="G39" i="1"/>
  <c r="J39" i="1"/>
  <c r="F42" i="1"/>
  <c r="H42" i="1"/>
  <c r="I42" i="1"/>
  <c r="G42" i="1"/>
  <c r="J42" i="1"/>
  <c r="J45" i="1"/>
  <c r="E48" i="1"/>
  <c r="F48" i="1"/>
  <c r="H48" i="1"/>
  <c r="I48" i="1"/>
  <c r="G48" i="1"/>
  <c r="J48" i="1"/>
  <c r="E53" i="1"/>
  <c r="F53" i="1"/>
  <c r="H53" i="1"/>
  <c r="I53" i="1"/>
  <c r="G53" i="1"/>
  <c r="J53" i="1"/>
  <c r="I30" i="4" l="1"/>
  <c r="I29" i="4" s="1"/>
  <c r="F29" i="4"/>
  <c r="H48" i="5"/>
  <c r="I14" i="3"/>
  <c r="I24" i="3" s="1"/>
  <c r="F24" i="3"/>
  <c r="G48" i="5"/>
  <c r="F39" i="4"/>
  <c r="D48" i="5"/>
  <c r="I28" i="5"/>
  <c r="F22" i="5"/>
  <c r="I75" i="4"/>
  <c r="I71" i="4"/>
  <c r="I63" i="4"/>
  <c r="F75" i="4"/>
  <c r="F71" i="4"/>
  <c r="F63" i="4"/>
  <c r="I39" i="4"/>
  <c r="H35" i="1"/>
  <c r="H56" i="1" s="1"/>
  <c r="F42" i="5"/>
  <c r="F31" i="5"/>
  <c r="F22" i="2"/>
  <c r="F59" i="4"/>
  <c r="I59" i="4"/>
  <c r="E83" i="4"/>
  <c r="F12" i="5"/>
  <c r="G83" i="4"/>
  <c r="F49" i="4"/>
  <c r="F19" i="4"/>
  <c r="I50" i="4"/>
  <c r="I49" i="4" s="1"/>
  <c r="I19" i="4"/>
  <c r="D83" i="4"/>
  <c r="F11" i="4"/>
  <c r="I12" i="4"/>
  <c r="I11" i="4" s="1"/>
  <c r="E56" i="1"/>
  <c r="I35" i="1"/>
  <c r="I56" i="1" s="1"/>
  <c r="F35" i="1"/>
  <c r="F56" i="1" s="1"/>
  <c r="I28" i="1"/>
  <c r="G20" i="1"/>
  <c r="J20" i="1"/>
  <c r="I43" i="5"/>
  <c r="I42" i="5" s="1"/>
  <c r="I32" i="5"/>
  <c r="I31" i="5" s="1"/>
  <c r="I23" i="5"/>
  <c r="I13" i="5"/>
  <c r="I12" i="5" s="1"/>
  <c r="I22" i="2"/>
  <c r="G35" i="1"/>
  <c r="G56" i="1" s="1"/>
  <c r="J35" i="1"/>
  <c r="J56" i="1" s="1"/>
  <c r="I22" i="5" l="1"/>
  <c r="I48" i="5" s="1"/>
  <c r="F48" i="5"/>
  <c r="F83" i="4"/>
  <c r="I83" i="4"/>
  <c r="J17" i="1"/>
  <c r="G17" i="1"/>
  <c r="J28" i="1" l="1"/>
  <c r="G28" i="1"/>
  <c r="E28" i="1"/>
  <c r="F21" i="13"/>
  <c r="F26" i="13" s="1"/>
</calcChain>
</file>

<file path=xl/sharedStrings.xml><?xml version="1.0" encoding="utf-8"?>
<sst xmlns="http://schemas.openxmlformats.org/spreadsheetml/2006/main" count="342" uniqueCount="197">
  <si>
    <t>RECURSOS HUMANOS Y FINANCIEROS</t>
  </si>
  <si>
    <t>C.P. MAGDALENA GERALDINA ZAVALA RICO</t>
  </si>
  <si>
    <t>¹ Los ingresos excedentes se presentan para efectos de cumplimiento de la Ley General de Contabilidad Gubernamental y el importe reflejado debe ser siempre mayor a cero</t>
  </si>
  <si>
    <t>Total</t>
  </si>
  <si>
    <t>Ingresos Derivados de Financiamientos</t>
  </si>
  <si>
    <t>Ingresos derivados de financiamiento</t>
  </si>
  <si>
    <t>Transferencias, Asignaciones, Subsidios y Otras Ayudas</t>
  </si>
  <si>
    <t>Ingresos por Ventas de Bienes y Servicios</t>
  </si>
  <si>
    <t>Cuotas y Aportaciones de Seguridad Social</t>
  </si>
  <si>
    <t>Ingresos de Organismos y Empresas</t>
  </si>
  <si>
    <t>Participaciones y Aportaciones</t>
  </si>
  <si>
    <t xml:space="preserve">      Capital</t>
  </si>
  <si>
    <t xml:space="preserve">      Corriente</t>
  </si>
  <si>
    <t>Aprovechamientos</t>
  </si>
  <si>
    <t>Productos</t>
  </si>
  <si>
    <t>Derechos</t>
  </si>
  <si>
    <t>Contribuciones de Mejoras</t>
  </si>
  <si>
    <t>Impuestos</t>
  </si>
  <si>
    <t>Ingresos del Gobierno</t>
  </si>
  <si>
    <t>(6= 5 - 1 )</t>
  </si>
  <si>
    <t>(5)</t>
  </si>
  <si>
    <t>(4)</t>
  </si>
  <si>
    <t>(3= 1 + 2)</t>
  </si>
  <si>
    <t>(2)</t>
  </si>
  <si>
    <t>(1)</t>
  </si>
  <si>
    <t>RECAUDADO</t>
  </si>
  <si>
    <t>DEVENGADO</t>
  </si>
  <si>
    <t>MODIFICADO</t>
  </si>
  <si>
    <t>AMPLIACIONES Y REDUCCIONES</t>
  </si>
  <si>
    <t>ESTIMADO</t>
  </si>
  <si>
    <t>DIFERENCIA</t>
  </si>
  <si>
    <t>INGRESO</t>
  </si>
  <si>
    <t>ESTADO ANALITICO DE INGRESOS
POR FUENTE DE FINANCIAMIENTO</t>
  </si>
  <si>
    <r>
      <t>Ingresos excedentes</t>
    </r>
    <r>
      <rPr>
        <b/>
        <sz val="9"/>
        <rFont val="Calibri"/>
        <family val="2"/>
      </rPr>
      <t>¹</t>
    </r>
  </si>
  <si>
    <t>RUBRO DE INGRESOS</t>
  </si>
  <si>
    <t>Estado Analítico de Ingresos</t>
  </si>
  <si>
    <t>Poder Ejecutivo</t>
  </si>
  <si>
    <t>Cuenta Pública 2014</t>
  </si>
  <si>
    <t>CONSEJO ESTATAL DE POBLACION</t>
  </si>
  <si>
    <t>Total del Gasto</t>
  </si>
  <si>
    <t>Dependencia o Unidad Admninistrativa xx</t>
  </si>
  <si>
    <t>Dependencia o Unidad Admninistrativa 9</t>
  </si>
  <si>
    <t>Dependencia o Unidad Admninistrativa 8</t>
  </si>
  <si>
    <t>Dependencia o Unidad Admninistrativa 7</t>
  </si>
  <si>
    <t>Dependencia o Unidad Admninistrativa 6</t>
  </si>
  <si>
    <t>Dependencia o Unidad Admninistrativa 4</t>
  </si>
  <si>
    <t>Dependencia o Unidad Admninistrativa 3</t>
  </si>
  <si>
    <t>Dependencia o Unidad Admninistrativa 2</t>
  </si>
  <si>
    <t>Dirección Administrativa COESPO</t>
  </si>
  <si>
    <t>6 = ( 3 - 4 )</t>
  </si>
  <si>
    <t>3 = (1 + 2 )</t>
  </si>
  <si>
    <t>PAGADO</t>
  </si>
  <si>
    <t>AMPLIACIONES / REDUCCIONES</t>
  </si>
  <si>
    <t>APROBADO</t>
  </si>
  <si>
    <t>SUBEJERCICIO</t>
  </si>
  <si>
    <t>EGRESOS</t>
  </si>
  <si>
    <t>CONCEPTO</t>
  </si>
  <si>
    <t>Clasificación Administrativa</t>
  </si>
  <si>
    <t>Estado Analítico del Ejercicio del Presupuesto de Egresos</t>
  </si>
  <si>
    <t>Amortización de la Deuda y Disminución de Pasivos</t>
  </si>
  <si>
    <t>Gasto de Capital</t>
  </si>
  <si>
    <t>Gasto Corriente</t>
  </si>
  <si>
    <t>AMPLIACIONES/ (REDUCCIONES)</t>
  </si>
  <si>
    <t>Clasificación Económica (por Tipo de Gasto)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</si>
  <si>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</si>
  <si>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</si>
  <si>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</si>
  <si>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</si>
  <si>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</si>
  <si>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</si>
  <si>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Amortización de la Deuda Pública</t>
  </si>
  <si>
    <t>Deuda Pública</t>
  </si>
  <si>
    <t>Convenios</t>
  </si>
  <si>
    <t>Aportaciones</t>
  </si>
  <si>
    <t>Participaciones</t>
  </si>
  <si>
    <t>Provisiones para Contingencias y Otras Erogaciones Especiales</t>
  </si>
  <si>
    <t>Otras Inversiones Financieras</t>
  </si>
  <si>
    <t>Inversiones en Fideicomisos, Mandatos y Otros Análogos</t>
  </si>
  <si>
    <t>Concesión de Préstamos</t>
  </si>
  <si>
    <t>Compra de Títulos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</si>
  <si>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</si>
  <si>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</si>
  <si>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</si>
  <si>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</si>
  <si>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</si>
  <si>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</si>
  <si>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Inversión Pública</t>
  </si>
  <si>
    <t>Activos Intangibles</t>
  </si>
  <si>
    <t>Bienes Inmuebles</t>
  </si>
  <si>
    <t>Activos Biológicos</t>
  </si>
  <si>
    <t>Maquinaria, Otros Equipos y Herramientas</t>
  </si>
  <si>
    <t>Equipo de Defensa y Seguridad</t>
  </si>
  <si>
    <t>Vehículos y Equipo de Transporte</t>
  </si>
  <si>
    <t>Equipo e Instrumental Médico y de Laboratorio</t>
  </si>
  <si>
    <t>Mobiliario y Equipo Educacional y Recreativo</t>
  </si>
  <si>
    <t>Mobiliario y Equipo de Administración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</si>
  <si>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</si>
  <si>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</si>
  <si>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</si>
  <si>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</si>
  <si>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Análogos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</si>
  <si>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</si>
  <si>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</si>
  <si>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</si>
  <si>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</si>
  <si>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</si>
  <si>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Otros Servicios Generales</t>
  </si>
  <si>
    <t>Servicios Oficiales</t>
  </si>
  <si>
    <t>Servicios de Traslado y Viáticos</t>
  </si>
  <si>
    <t>Servicios de Comunicación Social y Publicidad</t>
  </si>
  <si>
    <t>Servicios de Instalación, Reparación, Mantenimiento y Conservación</t>
  </si>
  <si>
    <t>Servicios Financieros, Bancarios y Comerciales</t>
  </si>
  <si>
    <t>Servicios Profesionales, Científicos, Técnicos y Otros Servicios</t>
  </si>
  <si>
    <t>Servicios de Arrendamiento</t>
  </si>
  <si>
    <t>Servicios Básicos</t>
  </si>
  <si>
    <t>Servicios Generales</t>
  </si>
  <si>
    <t>Herramientas, Refacciones y Accesorios Menores</t>
  </si>
  <si>
    <t>Materiales y Suministros Para Seguridad</t>
  </si>
  <si>
    <t>Vestuario, Blancos, Prendas de Protección y Artículos Deportivos</t>
  </si>
  <si>
    <t>Combustibles, Lubricantes y Aditivos</t>
  </si>
  <si>
    <t>Productos Químicos, Farmacéuticos y de Laboratorio</t>
  </si>
  <si>
    <t>Materiales y Artículos de Construcción y de Reparación</t>
  </si>
  <si>
    <t>Materias Primas y Materiales de Producción y Comercialización</t>
  </si>
  <si>
    <t>Alimentos y Utensilios</t>
  </si>
  <si>
    <t>Materiales de Administración, Emisión de Documentos y Artículos Oficiales</t>
  </si>
  <si>
    <t>Materiales y Suministros</t>
  </si>
  <si>
    <t>Pago de Estímulos a Servidores Públicos</t>
  </si>
  <si>
    <t>Previsiones</t>
  </si>
  <si>
    <t>Otras Prestaciones Sociales y Económicas</t>
  </si>
  <si>
    <t>Seguridad Social</t>
  </si>
  <si>
    <t>Remuneraciones Adicionales y Especiales</t>
  </si>
  <si>
    <t>Remuneraciones al Personal de Carácter Transitorio</t>
  </si>
  <si>
    <t>Remuneraciones al Personal de Carácter Permanente</t>
  </si>
  <si>
    <t>Servicios Personales</t>
  </si>
  <si>
    <t>Clasificación por Objeto del Gasto (Capítulo y Concepto)</t>
  </si>
  <si>
    <t xml:space="preserve">     Adeudos de Ejercicios Fiscales Anteriores</t>
  </si>
  <si>
    <t xml:space="preserve">     Saneamiento del Sistema Financiero</t>
  </si>
  <si>
    <t xml:space="preserve">     Transferencias, Participaciones y Aportaciones entre Diferentes Niveles y Ordenes de Gobierno</t>
  </si>
  <si>
    <t xml:space="preserve">     Transacciones de la Deuda Publica / Costo Financiero de la Deuda</t>
  </si>
  <si>
    <t>Otras no Clasificadas en Funciones Anteriores</t>
  </si>
  <si>
    <t xml:space="preserve">    Otras Industrias y Otros Asuntos Económicos</t>
  </si>
  <si>
    <t xml:space="preserve">    Ciencia, Tecnología e Innovación</t>
  </si>
  <si>
    <t xml:space="preserve">    Turismo</t>
  </si>
  <si>
    <t xml:space="preserve">    Comunicaciones</t>
  </si>
  <si>
    <t xml:space="preserve">    Transporte</t>
  </si>
  <si>
    <t xml:space="preserve">    Minería, Manufacturas y Construcción</t>
  </si>
  <si>
    <t xml:space="preserve">    Combustibles y Energía</t>
  </si>
  <si>
    <t xml:space="preserve">     Agropecuaria, Silvicultura, Pesca y Caza</t>
  </si>
  <si>
    <t xml:space="preserve">     Asuntos Económicos, Comerciales y Laborales en General</t>
  </si>
  <si>
    <t>Desarrollo Económico</t>
  </si>
  <si>
    <t xml:space="preserve">     Otros Asuntos Sociales</t>
  </si>
  <si>
    <t xml:space="preserve">     Protección Social</t>
  </si>
  <si>
    <t xml:space="preserve">     Educación</t>
  </si>
  <si>
    <t xml:space="preserve">     Recreación, Cultura y Otras Manifestaciones Sociales</t>
  </si>
  <si>
    <t xml:space="preserve">     Salud</t>
  </si>
  <si>
    <t xml:space="preserve">     Vivienda y Servicios a la Comunidad</t>
  </si>
  <si>
    <t xml:space="preserve">     Protección Ambiental</t>
  </si>
  <si>
    <t>Desarrollo Social</t>
  </si>
  <si>
    <t xml:space="preserve">    Otros Servicios Generales</t>
  </si>
  <si>
    <t xml:space="preserve">    Asuntos de Orden Público y de Seguridad Interior</t>
  </si>
  <si>
    <t xml:space="preserve">    Seguridad Nacional</t>
  </si>
  <si>
    <t xml:space="preserve">    Asuntos Financieros y Hacendarios</t>
  </si>
  <si>
    <t xml:space="preserve">    Relaciones Exteriores</t>
  </si>
  <si>
    <t xml:space="preserve">    Coordinación de la Política de Gobierno</t>
  </si>
  <si>
    <t xml:space="preserve">    Justicia</t>
  </si>
  <si>
    <t xml:space="preserve">     Legislación</t>
  </si>
  <si>
    <t>Gobierno</t>
  </si>
  <si>
    <t>Clasificación Funcional (Finalidad y Función)</t>
  </si>
  <si>
    <t>MTRO. CUAUHTEMOC MODESTO LOPEZ</t>
  </si>
  <si>
    <t>SECRETARIO TECNICO</t>
  </si>
  <si>
    <t>1. NO ETIQUETADO</t>
  </si>
  <si>
    <t>11. Recursos Fiscales</t>
  </si>
  <si>
    <t>12. financiamientos Externos</t>
  </si>
  <si>
    <t>14. Ingresos Propios</t>
  </si>
  <si>
    <t>15. Recursos Federales</t>
  </si>
  <si>
    <t>16. Recursos Estatales</t>
  </si>
  <si>
    <t>17. Otros Recursos de Libre Disposición</t>
  </si>
  <si>
    <t>1.  ETIQUETADO</t>
  </si>
  <si>
    <t>25. Recursos Federales</t>
  </si>
  <si>
    <t>26. Recursos Estatales</t>
  </si>
  <si>
    <t>27. Otros Recursos de Transferencias</t>
  </si>
  <si>
    <t xml:space="preserve">       Federales Etiquetadas</t>
  </si>
  <si>
    <t>por Fuente de Financiamiento</t>
  </si>
  <si>
    <t>NOTA.- ESTE FORMATO NO APLICA POR LA NATURALEZA DE ESTE CONSEJO ESTATAL DE POBLACION</t>
  </si>
  <si>
    <t>GOBIERNO DEL ESTADO DE SAN LUIS POTOSI</t>
  </si>
  <si>
    <t>Poder Legislativo</t>
  </si>
  <si>
    <t>Poder Judicial</t>
  </si>
  <si>
    <t>Organos Autónomos</t>
  </si>
  <si>
    <t>SECTOR PARAESTATAL DEL GOBIERNO DEL ESTADO DE SAN LUIS POTOSÍ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</si>
  <si>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</si>
  <si>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</si>
  <si>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</si>
  <si>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</si>
  <si>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</si>
  <si>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</si>
  <si>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</si>
  <si>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Del 01 de enero al 30 de Abril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</si>
</sst>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General_)"/>
    <numFmt numFmtId="166" formatCode="0_ ;\-0\ 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theme="1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9"/>
      <name val="Calibri"/>
      <family val="2"/>
    </font>
    <font>
      <sz val="9"/>
      <color rgb="FF00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sz val="9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18" fillId="0" borderId="0"/>
    <xf numFmtId="43" fontId="19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</cellStyleXfs>
  <cellXfs count="245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8" fillId="2" borderId="15" xfId="2" applyFont="1" applyFill="1" applyBorder="1" applyAlignment="1">
      <alignment horizontal="center" vertical="center"/>
    </xf>
    <xf numFmtId="0" fontId="8" fillId="2" borderId="16" xfId="2" applyFont="1" applyFill="1" applyBorder="1" applyAlignment="1">
      <alignment horizontal="center" vertical="center"/>
    </xf>
    <xf numFmtId="0" fontId="8" fillId="2" borderId="17" xfId="2" applyFont="1" applyFill="1" applyBorder="1" applyAlignment="1">
      <alignment horizontal="center"/>
    </xf>
    <xf numFmtId="0" fontId="8" fillId="2" borderId="18" xfId="2" applyFont="1" applyFill="1" applyBorder="1" applyAlignment="1">
      <alignment horizontal="center"/>
    </xf>
    <xf numFmtId="0" fontId="8" fillId="2" borderId="19" xfId="2" applyFont="1" applyFill="1" applyBorder="1"/>
    <xf numFmtId="0" fontId="8" fillId="2" borderId="0" xfId="2" applyFont="1" applyFill="1"/>
    <xf numFmtId="0" fontId="8" fillId="2" borderId="20" xfId="2" applyFont="1" applyFill="1" applyBorder="1"/>
    <xf numFmtId="37" fontId="11" fillId="3" borderId="22" xfId="1" applyNumberFormat="1" applyFont="1" applyFill="1" applyBorder="1" applyAlignment="1">
      <alignment horizontal="center" vertical="center"/>
    </xf>
    <xf numFmtId="37" fontId="11" fillId="3" borderId="23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 wrapText="1"/>
    </xf>
    <xf numFmtId="164" fontId="12" fillId="2" borderId="0" xfId="1" applyNumberFormat="1" applyFont="1" applyFill="1"/>
    <xf numFmtId="164" fontId="13" fillId="0" borderId="0" xfId="1" applyNumberFormat="1" applyFont="1" applyAlignment="1">
      <alignment horizontal="center" vertical="top" wrapText="1"/>
    </xf>
    <xf numFmtId="0" fontId="10" fillId="2" borderId="15" xfId="2" applyFont="1" applyFill="1" applyBorder="1" applyAlignment="1">
      <alignment horizontal="center" vertical="center"/>
    </xf>
    <xf numFmtId="0" fontId="10" fillId="2" borderId="16" xfId="2" applyFont="1" applyFill="1" applyBorder="1" applyAlignment="1">
      <alignment horizontal="center" vertical="center"/>
    </xf>
    <xf numFmtId="0" fontId="10" fillId="2" borderId="20" xfId="2" applyFont="1" applyFill="1" applyBorder="1" applyAlignment="1">
      <alignment horizontal="left" vertical="center"/>
    </xf>
    <xf numFmtId="0" fontId="9" fillId="2" borderId="0" xfId="2" applyFont="1" applyFill="1" applyAlignment="1">
      <alignment horizontal="center"/>
    </xf>
    <xf numFmtId="0" fontId="9" fillId="2" borderId="0" xfId="2" applyFont="1" applyFill="1"/>
    <xf numFmtId="37" fontId="17" fillId="2" borderId="0" xfId="1" applyNumberFormat="1" applyFont="1" applyFill="1" applyAlignment="1">
      <alignment horizontal="center"/>
    </xf>
    <xf numFmtId="0" fontId="3" fillId="2" borderId="14" xfId="0" applyFont="1" applyFill="1" applyBorder="1" applyAlignment="1">
      <alignment horizontal="justify" vertical="top" wrapText="1"/>
    </xf>
    <xf numFmtId="0" fontId="9" fillId="2" borderId="16" xfId="0" applyFont="1" applyFill="1" applyBorder="1" applyAlignment="1">
      <alignment horizontal="justify" vertical="top" wrapText="1"/>
    </xf>
    <xf numFmtId="164" fontId="21" fillId="2" borderId="24" xfId="1" applyNumberFormat="1" applyFont="1" applyFill="1" applyBorder="1" applyAlignment="1">
      <alignment horizontal="justify" vertical="top" wrapText="1"/>
    </xf>
    <xf numFmtId="164" fontId="21" fillId="2" borderId="34" xfId="1" applyNumberFormat="1" applyFont="1" applyFill="1" applyBorder="1" applyAlignment="1">
      <alignment horizontal="justify" vertical="top" wrapText="1"/>
    </xf>
    <xf numFmtId="0" fontId="21" fillId="2" borderId="35" xfId="0" applyFont="1" applyFill="1" applyBorder="1" applyAlignment="1">
      <alignment horizontal="justify" vertical="top" wrapText="1"/>
    </xf>
    <xf numFmtId="0" fontId="4" fillId="2" borderId="36" xfId="0" applyFont="1" applyFill="1" applyBorder="1" applyAlignment="1">
      <alignment horizontal="justify" vertical="top" wrapText="1"/>
    </xf>
    <xf numFmtId="164" fontId="16" fillId="2" borderId="17" xfId="1" applyNumberFormat="1" applyFont="1" applyFill="1" applyBorder="1" applyAlignment="1">
      <alignment vertical="center" wrapText="1"/>
    </xf>
    <xf numFmtId="164" fontId="16" fillId="2" borderId="18" xfId="1" applyNumberFormat="1" applyFont="1" applyFill="1" applyBorder="1" applyAlignment="1" applyProtection="1">
      <alignment vertical="center" wrapText="1"/>
      <protection locked="0"/>
    </xf>
    <xf numFmtId="164" fontId="16" fillId="2" borderId="18" xfId="1" applyNumberFormat="1" applyFont="1" applyFill="1" applyBorder="1" applyAlignment="1">
      <alignment vertical="center" wrapText="1"/>
    </xf>
    <xf numFmtId="0" fontId="21" fillId="2" borderId="19" xfId="0" applyFont="1" applyFill="1" applyBorder="1" applyAlignment="1" applyProtection="1">
      <alignment horizontal="justify" vertical="top" wrapText="1"/>
      <protection locked="0"/>
    </xf>
    <xf numFmtId="0" fontId="4" fillId="2" borderId="20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justify" vertical="center" wrapText="1"/>
    </xf>
    <xf numFmtId="0" fontId="4" fillId="2" borderId="18" xfId="0" applyFont="1" applyFill="1" applyBorder="1" applyAlignment="1">
      <alignment horizontal="justify" vertical="center" wrapText="1"/>
    </xf>
    <xf numFmtId="0" fontId="4" fillId="2" borderId="19" xfId="0" applyFont="1" applyFill="1" applyBorder="1" applyAlignment="1">
      <alignment horizontal="justify" vertical="center" wrapText="1"/>
    </xf>
    <xf numFmtId="0" fontId="4" fillId="2" borderId="20" xfId="0" applyFont="1" applyFill="1" applyBorder="1" applyAlignment="1">
      <alignment horizontal="justify" vertical="center" wrapText="1"/>
    </xf>
    <xf numFmtId="37" fontId="11" fillId="3" borderId="22" xfId="1" applyNumberFormat="1" applyFont="1" applyFill="1" applyBorder="1" applyAlignment="1">
      <alignment horizontal="center"/>
    </xf>
    <xf numFmtId="37" fontId="11" fillId="3" borderId="23" xfId="1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37" fontId="22" fillId="2" borderId="0" xfId="1" applyNumberFormat="1" applyFont="1" applyFill="1" applyAlignment="1">
      <alignment horizontal="center"/>
    </xf>
    <xf numFmtId="3" fontId="4" fillId="2" borderId="17" xfId="0" applyNumberFormat="1" applyFont="1" applyFill="1" applyBorder="1" applyAlignment="1">
      <alignment horizontal="right" vertical="center" wrapText="1"/>
    </xf>
    <xf numFmtId="3" fontId="4" fillId="2" borderId="18" xfId="0" applyNumberFormat="1" applyFont="1" applyFill="1" applyBorder="1" applyAlignment="1">
      <alignment horizontal="right" vertical="center" wrapText="1"/>
    </xf>
    <xf numFmtId="166" fontId="11" fillId="3" borderId="38" xfId="1" applyNumberFormat="1" applyFont="1" applyFill="1" applyBorder="1" applyAlignment="1">
      <alignment horizontal="center" vertical="center"/>
    </xf>
    <xf numFmtId="166" fontId="11" fillId="3" borderId="3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 wrapText="1"/>
    </xf>
    <xf numFmtId="166" fontId="17" fillId="2" borderId="0" xfId="1" applyNumberFormat="1" applyFont="1" applyFill="1" applyAlignment="1">
      <alignment horizontal="center" vertical="center"/>
    </xf>
    <xf numFmtId="166" fontId="22" fillId="2" borderId="0" xfId="1" applyNumberFormat="1" applyFont="1" applyFill="1" applyAlignment="1">
      <alignment vertical="center"/>
    </xf>
    <xf numFmtId="166" fontId="22" fillId="2" borderId="0" xfId="1" applyNumberFormat="1" applyFont="1" applyFill="1" applyAlignment="1" applyProtection="1">
      <alignment vertical="center"/>
      <protection locked="0"/>
    </xf>
    <xf numFmtId="166" fontId="17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3" fillId="0" borderId="0" xfId="0" applyFont="1"/>
    <xf numFmtId="0" fontId="23" fillId="2" borderId="0" xfId="0" applyFont="1" applyFill="1"/>
    <xf numFmtId="0" fontId="3" fillId="2" borderId="14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21" fillId="2" borderId="14" xfId="0" applyFont="1" applyFill="1" applyBorder="1" applyAlignment="1">
      <alignment vertical="top"/>
    </xf>
    <xf numFmtId="0" fontId="21" fillId="2" borderId="16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justify" vertical="top"/>
    </xf>
    <xf numFmtId="43" fontId="21" fillId="2" borderId="18" xfId="1" applyFont="1" applyFill="1" applyBorder="1" applyAlignment="1" applyProtection="1">
      <alignment horizontal="right" vertical="center" wrapText="1"/>
      <protection locked="0"/>
    </xf>
    <xf numFmtId="0" fontId="21" fillId="2" borderId="19" xfId="0" applyFont="1" applyFill="1" applyBorder="1" applyAlignment="1">
      <alignment horizontal="justify" vertical="center" wrapText="1"/>
    </xf>
    <xf numFmtId="0" fontId="10" fillId="2" borderId="20" xfId="2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vertical="center" wrapText="1"/>
    </xf>
    <xf numFmtId="0" fontId="14" fillId="2" borderId="20" xfId="2" applyFont="1" applyFill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25" fillId="2" borderId="0" xfId="0" applyFont="1" applyFill="1"/>
    <xf numFmtId="0" fontId="21" fillId="2" borderId="20" xfId="0" applyFont="1" applyFill="1" applyBorder="1" applyAlignment="1">
      <alignment horizontal="justify" vertical="center" wrapText="1"/>
    </xf>
    <xf numFmtId="0" fontId="3" fillId="2" borderId="36" xfId="0" applyFont="1" applyFill="1" applyBorder="1" applyAlignment="1">
      <alignment horizontal="justify" vertical="center" wrapText="1"/>
    </xf>
    <xf numFmtId="0" fontId="3" fillId="2" borderId="3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justify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4" fillId="2" borderId="20" xfId="2" applyFont="1" applyFill="1" applyBorder="1" applyAlignment="1">
      <alignment horizontal="left" vertical="center"/>
    </xf>
    <xf numFmtId="0" fontId="14" fillId="2" borderId="0" xfId="2" applyFont="1" applyFill="1" applyAlignment="1">
      <alignment horizontal="left" vertical="center"/>
    </xf>
    <xf numFmtId="0" fontId="21" fillId="0" borderId="19" xfId="0" applyFont="1" applyBorder="1" applyAlignment="1">
      <alignment vertical="center"/>
    </xf>
    <xf numFmtId="0" fontId="21" fillId="2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9" xfId="0" applyFont="1" applyFill="1" applyBorder="1" applyAlignment="1">
      <alignment vertical="center"/>
    </xf>
    <xf numFmtId="0" fontId="8" fillId="2" borderId="14" xfId="2" applyFont="1" applyFill="1" applyBorder="1" applyAlignment="1">
      <alignment vertical="center" wrapText="1"/>
    </xf>
    <xf numFmtId="43" fontId="16" fillId="2" borderId="18" xfId="1" applyFont="1" applyFill="1" applyBorder="1" applyAlignment="1" applyProtection="1">
      <alignment vertical="center" wrapText="1"/>
      <protection locked="0"/>
    </xf>
    <xf numFmtId="43" fontId="16" fillId="2" borderId="18" xfId="1" applyFont="1" applyFill="1" applyBorder="1" applyAlignment="1">
      <alignment vertical="center" wrapText="1"/>
    </xf>
    <xf numFmtId="43" fontId="16" fillId="2" borderId="17" xfId="1" applyFont="1" applyFill="1" applyBorder="1" applyAlignment="1">
      <alignment vertical="center" wrapText="1"/>
    </xf>
    <xf numFmtId="43" fontId="20" fillId="2" borderId="23" xfId="1" applyFont="1" applyFill="1" applyBorder="1" applyAlignment="1">
      <alignment vertical="center" wrapText="1"/>
    </xf>
    <xf numFmtId="43" fontId="20" fillId="2" borderId="22" xfId="1" applyFont="1" applyFill="1" applyBorder="1" applyAlignment="1">
      <alignment vertical="center" wrapText="1"/>
    </xf>
    <xf numFmtId="43" fontId="14" fillId="2" borderId="18" xfId="1" applyFont="1" applyFill="1" applyBorder="1" applyAlignment="1">
      <alignment horizontal="right" vertical="center"/>
    </xf>
    <xf numFmtId="43" fontId="14" fillId="2" borderId="17" xfId="1" applyFont="1" applyFill="1" applyBorder="1" applyAlignment="1">
      <alignment horizontal="right" vertical="center"/>
    </xf>
    <xf numFmtId="43" fontId="16" fillId="2" borderId="18" xfId="1" applyFont="1" applyFill="1" applyBorder="1" applyAlignment="1" applyProtection="1">
      <alignment horizontal="right" vertical="center" wrapText="1"/>
      <protection locked="0"/>
    </xf>
    <xf numFmtId="43" fontId="16" fillId="2" borderId="18" xfId="1" applyFont="1" applyFill="1" applyBorder="1" applyAlignment="1">
      <alignment horizontal="right" vertical="center" wrapText="1"/>
    </xf>
    <xf numFmtId="43" fontId="16" fillId="2" borderId="17" xfId="1" applyFont="1" applyFill="1" applyBorder="1" applyAlignment="1">
      <alignment horizontal="right" vertical="center" wrapText="1"/>
    </xf>
    <xf numFmtId="43" fontId="10" fillId="2" borderId="19" xfId="1" applyFont="1" applyFill="1" applyBorder="1" applyAlignment="1" applyProtection="1">
      <alignment horizontal="right" vertical="center"/>
      <protection locked="0"/>
    </xf>
    <xf numFmtId="43" fontId="10" fillId="2" borderId="19" xfId="1" applyFont="1" applyFill="1" applyBorder="1" applyAlignment="1">
      <alignment horizontal="right" vertical="center"/>
    </xf>
    <xf numFmtId="43" fontId="10" fillId="2" borderId="21" xfId="1" applyFont="1" applyFill="1" applyBorder="1" applyAlignment="1">
      <alignment horizontal="right" vertical="center"/>
    </xf>
    <xf numFmtId="43" fontId="20" fillId="2" borderId="18" xfId="1" applyFont="1" applyFill="1" applyBorder="1" applyAlignment="1">
      <alignment horizontal="right" vertical="center" wrapText="1"/>
    </xf>
    <xf numFmtId="43" fontId="20" fillId="2" borderId="17" xfId="1" applyFont="1" applyFill="1" applyBorder="1" applyAlignment="1">
      <alignment horizontal="right" vertical="center" wrapText="1"/>
    </xf>
    <xf numFmtId="43" fontId="10" fillId="2" borderId="13" xfId="1" applyFont="1" applyFill="1" applyBorder="1" applyAlignment="1">
      <alignment horizontal="right" vertical="center"/>
    </xf>
    <xf numFmtId="43" fontId="10" fillId="2" borderId="2" xfId="1" applyFont="1" applyFill="1" applyBorder="1" applyAlignment="1">
      <alignment horizontal="right" vertical="center"/>
    </xf>
    <xf numFmtId="4" fontId="21" fillId="2" borderId="18" xfId="0" applyNumberFormat="1" applyFont="1" applyFill="1" applyBorder="1" applyAlignment="1" applyProtection="1">
      <alignment horizontal="right" vertical="center" wrapText="1"/>
      <protection locked="0"/>
    </xf>
    <xf numFmtId="4" fontId="21" fillId="2" borderId="18" xfId="0" applyNumberFormat="1" applyFont="1" applyFill="1" applyBorder="1" applyAlignment="1">
      <alignment horizontal="right" vertical="center" wrapText="1"/>
    </xf>
    <xf numFmtId="4" fontId="21" fillId="2" borderId="17" xfId="0" applyNumberFormat="1" applyFont="1" applyFill="1" applyBorder="1" applyAlignment="1">
      <alignment horizontal="right" vertical="center" wrapText="1"/>
    </xf>
    <xf numFmtId="4" fontId="21" fillId="2" borderId="34" xfId="0" applyNumberFormat="1" applyFont="1" applyFill="1" applyBorder="1" applyAlignment="1">
      <alignment horizontal="right" vertical="center" wrapText="1"/>
    </xf>
    <xf numFmtId="4" fontId="21" fillId="2" borderId="24" xfId="0" applyNumberFormat="1" applyFont="1" applyFill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43" fontId="14" fillId="2" borderId="18" xfId="1" applyFont="1" applyFill="1" applyBorder="1" applyAlignment="1">
      <alignment horizontal="right"/>
    </xf>
    <xf numFmtId="43" fontId="14" fillId="2" borderId="17" xfId="1" applyFont="1" applyFill="1" applyBorder="1" applyAlignment="1">
      <alignment horizontal="right"/>
    </xf>
    <xf numFmtId="43" fontId="10" fillId="2" borderId="18" xfId="1" applyFont="1" applyFill="1" applyBorder="1" applyAlignment="1">
      <alignment horizontal="right" vertical="center"/>
    </xf>
    <xf numFmtId="43" fontId="10" fillId="2" borderId="0" xfId="1" applyFont="1" applyFill="1" applyAlignment="1">
      <alignment horizontal="right" vertical="center"/>
    </xf>
    <xf numFmtId="43" fontId="10" fillId="2" borderId="18" xfId="1" applyFont="1" applyFill="1" applyBorder="1" applyAlignment="1">
      <alignment horizontal="right"/>
    </xf>
    <xf numFmtId="43" fontId="10" fillId="2" borderId="17" xfId="1" applyFont="1" applyFill="1" applyBorder="1" applyAlignment="1">
      <alignment horizontal="right"/>
    </xf>
    <xf numFmtId="43" fontId="10" fillId="2" borderId="18" xfId="1" applyFont="1" applyFill="1" applyBorder="1" applyAlignment="1" applyProtection="1">
      <alignment horizontal="right"/>
      <protection locked="0"/>
    </xf>
    <xf numFmtId="43" fontId="10" fillId="2" borderId="24" xfId="1" applyFont="1" applyFill="1" applyBorder="1" applyAlignment="1">
      <alignment horizontal="right"/>
    </xf>
    <xf numFmtId="43" fontId="14" fillId="2" borderId="23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43" fontId="3" fillId="2" borderId="18" xfId="1" applyFont="1" applyFill="1" applyBorder="1" applyAlignment="1">
      <alignment horizontal="right" vertical="top" wrapText="1"/>
    </xf>
    <xf numFmtId="43" fontId="3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 wrapText="1"/>
      <protection locked="0"/>
    </xf>
    <xf numFmtId="43" fontId="21" fillId="2" borderId="18" xfId="1" applyFont="1" applyFill="1" applyBorder="1" applyAlignment="1">
      <alignment horizontal="right" vertical="top" wrapText="1"/>
    </xf>
    <xf numFmtId="43" fontId="21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/>
      <protection locked="0"/>
    </xf>
    <xf numFmtId="43" fontId="21" fillId="2" borderId="18" xfId="1" applyFont="1" applyFill="1" applyBorder="1" applyAlignment="1">
      <alignment horizontal="right" vertical="top"/>
    </xf>
    <xf numFmtId="43" fontId="21" fillId="2" borderId="17" xfId="1" applyFont="1" applyFill="1" applyBorder="1" applyAlignment="1">
      <alignment horizontal="right" vertical="top"/>
    </xf>
    <xf numFmtId="43" fontId="3" fillId="2" borderId="18" xfId="1" applyFont="1" applyFill="1" applyBorder="1" applyAlignment="1">
      <alignment horizontal="right" vertical="top"/>
    </xf>
    <xf numFmtId="43" fontId="3" fillId="2" borderId="17" xfId="1" applyFont="1" applyFill="1" applyBorder="1" applyAlignment="1">
      <alignment horizontal="right" vertical="top"/>
    </xf>
    <xf numFmtId="43" fontId="21" fillId="2" borderId="13" xfId="1" applyFont="1" applyFill="1" applyBorder="1" applyAlignment="1">
      <alignment horizontal="right" vertical="top"/>
    </xf>
    <xf numFmtId="43" fontId="21" fillId="2" borderId="2" xfId="1" applyFont="1" applyFill="1" applyBorder="1" applyAlignment="1">
      <alignment horizontal="right" vertical="top"/>
    </xf>
    <xf numFmtId="43" fontId="3" fillId="2" borderId="13" xfId="1" applyFont="1" applyFill="1" applyBorder="1" applyAlignment="1">
      <alignment horizontal="right" vertical="center"/>
    </xf>
    <xf numFmtId="43" fontId="3" fillId="2" borderId="2" xfId="1" applyFont="1" applyFill="1" applyBorder="1" applyAlignment="1">
      <alignment horizontal="right" vertical="center"/>
    </xf>
    <xf numFmtId="0" fontId="21" fillId="2" borderId="20" xfId="0" applyFont="1" applyFill="1" applyBorder="1" applyAlignment="1">
      <alignment horizontal="left" vertical="top"/>
    </xf>
    <xf numFmtId="0" fontId="10" fillId="2" borderId="20" xfId="2" applyFont="1" applyFill="1" applyBorder="1" applyAlignment="1">
      <alignment vertical="center"/>
    </xf>
    <xf numFmtId="0" fontId="10" fillId="2" borderId="0" xfId="2" applyFont="1" applyFill="1" applyAlignment="1">
      <alignment vertical="center"/>
    </xf>
    <xf numFmtId="0" fontId="10" fillId="2" borderId="19" xfId="2" applyFont="1" applyFill="1" applyBorder="1" applyAlignment="1">
      <alignment vertical="center"/>
    </xf>
    <xf numFmtId="0" fontId="10" fillId="2" borderId="19" xfId="2" applyFont="1" applyFill="1" applyBorder="1" applyAlignment="1">
      <alignment horizontal="center" vertical="center"/>
    </xf>
    <xf numFmtId="0" fontId="10" fillId="2" borderId="18" xfId="2" applyFont="1" applyFill="1" applyBorder="1" applyAlignment="1">
      <alignment horizontal="center" vertical="center"/>
    </xf>
    <xf numFmtId="0" fontId="10" fillId="2" borderId="17" xfId="2" applyFont="1" applyFill="1" applyBorder="1" applyAlignment="1">
      <alignment horizontal="center" vertical="center"/>
    </xf>
    <xf numFmtId="0" fontId="10" fillId="2" borderId="14" xfId="2" applyFont="1" applyFill="1" applyBorder="1" applyAlignment="1">
      <alignment vertical="center" wrapText="1"/>
    </xf>
    <xf numFmtId="43" fontId="10" fillId="2" borderId="14" xfId="1" applyFont="1" applyFill="1" applyBorder="1" applyAlignment="1">
      <alignment horizontal="center" vertical="center"/>
    </xf>
    <xf numFmtId="43" fontId="10" fillId="2" borderId="31" xfId="1" applyFont="1" applyFill="1" applyBorder="1" applyAlignment="1">
      <alignment horizontal="center" vertical="center"/>
    </xf>
    <xf numFmtId="0" fontId="14" fillId="2" borderId="12" xfId="2" applyFont="1" applyFill="1" applyBorder="1" applyAlignment="1">
      <alignment horizontal="centerContinuous" vertical="center"/>
    </xf>
    <xf numFmtId="0" fontId="14" fillId="2" borderId="11" xfId="2" applyFont="1" applyFill="1" applyBorder="1" applyAlignment="1">
      <alignment horizontal="centerContinuous" vertical="center"/>
    </xf>
    <xf numFmtId="0" fontId="14" fillId="2" borderId="10" xfId="2" applyFont="1" applyFill="1" applyBorder="1" applyAlignment="1">
      <alignment horizontal="left" vertical="center" wrapText="1"/>
    </xf>
    <xf numFmtId="43" fontId="14" fillId="2" borderId="9" xfId="1" applyFont="1" applyFill="1" applyBorder="1" applyAlignment="1">
      <alignment horizontal="right" vertical="center"/>
    </xf>
    <xf numFmtId="43" fontId="14" fillId="2" borderId="8" xfId="1" applyFont="1" applyFill="1" applyBorder="1" applyAlignment="1">
      <alignment horizontal="right" vertical="center"/>
    </xf>
    <xf numFmtId="43" fontId="14" fillId="2" borderId="7" xfId="1" applyFont="1" applyFill="1" applyBorder="1" applyAlignment="1">
      <alignment horizontal="right" vertical="center"/>
    </xf>
    <xf numFmtId="43" fontId="14" fillId="2" borderId="6" xfId="1" applyFont="1" applyFill="1" applyBorder="1" applyAlignment="1">
      <alignment horizontal="right" vertical="center"/>
    </xf>
    <xf numFmtId="43" fontId="12" fillId="2" borderId="0" xfId="1" applyFont="1" applyFill="1" applyAlignment="1">
      <alignment vertical="center"/>
    </xf>
    <xf numFmtId="0" fontId="7" fillId="2" borderId="12" xfId="2" applyFont="1" applyFill="1" applyBorder="1" applyAlignment="1">
      <alignment horizontal="centerContinuous" vertical="center"/>
    </xf>
    <xf numFmtId="0" fontId="7" fillId="2" borderId="11" xfId="2" applyFont="1" applyFill="1" applyBorder="1" applyAlignment="1">
      <alignment horizontal="centerContinuous" vertical="center"/>
    </xf>
    <xf numFmtId="0" fontId="7" fillId="2" borderId="10" xfId="2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43" fontId="24" fillId="2" borderId="0" xfId="1" applyFont="1" applyFill="1" applyAlignment="1">
      <alignment vertical="center" wrapText="1"/>
    </xf>
    <xf numFmtId="0" fontId="21" fillId="2" borderId="30" xfId="0" applyFont="1" applyFill="1" applyBorder="1" applyAlignment="1">
      <alignment horizontal="left" vertical="center" wrapText="1"/>
    </xf>
    <xf numFmtId="0" fontId="21" fillId="2" borderId="37" xfId="0" applyFont="1" applyFill="1" applyBorder="1" applyAlignment="1">
      <alignment horizontal="justify" vertical="center" wrapText="1"/>
    </xf>
    <xf numFmtId="164" fontId="21" fillId="2" borderId="40" xfId="1" applyNumberFormat="1" applyFont="1" applyFill="1" applyBorder="1" applyAlignment="1">
      <alignment horizontal="justify" vertical="center" wrapText="1"/>
    </xf>
    <xf numFmtId="164" fontId="21" fillId="2" borderId="5" xfId="1" applyNumberFormat="1" applyFont="1" applyFill="1" applyBorder="1" applyAlignment="1">
      <alignment horizontal="justify" vertical="center" wrapText="1"/>
    </xf>
    <xf numFmtId="43" fontId="0" fillId="0" borderId="0" xfId="0" applyNumberFormat="1" applyAlignment="1">
      <alignment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2" borderId="0" xfId="0" applyNumberFormat="1" applyFont="1" applyFill="1"/>
    <xf numFmtId="43" fontId="20" fillId="2" borderId="18" xfId="1" applyFont="1" applyFill="1" applyBorder="1" applyAlignment="1" applyProtection="1">
      <alignment vertical="center" wrapText="1"/>
      <protection locked="0"/>
    </xf>
    <xf numFmtId="43" fontId="20" fillId="2" borderId="18" xfId="1" applyFont="1" applyFill="1" applyBorder="1" applyAlignment="1">
      <alignment vertical="center" wrapText="1"/>
    </xf>
    <xf numFmtId="43" fontId="20" fillId="2" borderId="17" xfId="1" applyFont="1" applyFill="1" applyBorder="1" applyAlignment="1">
      <alignment vertical="center" wrapText="1"/>
    </xf>
    <xf numFmtId="43" fontId="0" fillId="0" borderId="0" xfId="0" applyNumberFormat="1"/>
    <xf numFmtId="43" fontId="0" fillId="2" borderId="0" xfId="0" applyNumberFormat="1" applyFill="1"/>
    <xf numFmtId="4" fontId="0" fillId="2" borderId="0" xfId="0" applyNumberFormat="1" applyFill="1"/>
    <xf numFmtId="4" fontId="16" fillId="2" borderId="18" xfId="1" applyNumberFormat="1" applyFont="1" applyFill="1" applyBorder="1" applyAlignment="1" applyProtection="1">
      <alignment vertical="center" wrapText="1"/>
      <protection locked="0"/>
    </xf>
    <xf numFmtId="43" fontId="23" fillId="2" borderId="0" xfId="0" applyNumberFormat="1" applyFont="1" applyFill="1"/>
    <xf numFmtId="0" fontId="26" fillId="2" borderId="0" xfId="0" applyFont="1" applyFill="1"/>
    <xf numFmtId="0" fontId="28" fillId="2" borderId="0" xfId="0" applyFont="1" applyFill="1"/>
    <xf numFmtId="0" fontId="21" fillId="2" borderId="20" xfId="0" applyFont="1" applyFill="1" applyBorder="1" applyAlignment="1" applyProtection="1">
      <alignment vertical="top" wrapText="1"/>
      <protection locked="0"/>
    </xf>
    <xf numFmtId="0" fontId="21" fillId="2" borderId="19" xfId="0" applyFont="1" applyFill="1" applyBorder="1" applyAlignment="1" applyProtection="1">
      <alignment vertical="top" wrapText="1"/>
      <protection locked="0"/>
    </xf>
    <xf numFmtId="37" fontId="17" fillId="2" borderId="0" xfId="1" applyNumberFormat="1" applyFont="1" applyFill="1"/>
    <xf numFmtId="37" fontId="27" fillId="2" borderId="0" xfId="1" applyNumberFormat="1" applyFont="1" applyFill="1"/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6" fillId="2" borderId="0" xfId="0" applyFont="1" applyFill="1" applyAlignment="1">
      <alignment horizontal="left" vertical="center" wrapText="1"/>
    </xf>
    <xf numFmtId="0" fontId="16" fillId="2" borderId="19" xfId="0" applyFont="1" applyFill="1" applyBorder="1" applyAlignment="1">
      <alignment horizontal="left" vertical="center" wrapText="1"/>
    </xf>
    <xf numFmtId="43" fontId="13" fillId="0" borderId="4" xfId="1" applyFont="1" applyBorder="1" applyAlignment="1">
      <alignment horizontal="center" vertical="center" wrapText="1"/>
    </xf>
    <xf numFmtId="43" fontId="13" fillId="0" borderId="3" xfId="1" applyFont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43" fontId="14" fillId="2" borderId="5" xfId="1" applyFont="1" applyFill="1" applyBorder="1" applyAlignment="1">
      <alignment vertical="center"/>
    </xf>
    <xf numFmtId="43" fontId="14" fillId="2" borderId="2" xfId="1" applyFont="1" applyFill="1" applyBorder="1" applyAlignment="1">
      <alignment vertical="center"/>
    </xf>
    <xf numFmtId="0" fontId="16" fillId="2" borderId="20" xfId="0" applyFont="1" applyFill="1" applyBorder="1" applyAlignment="1">
      <alignment horizontal="left" vertical="center" wrapText="1"/>
    </xf>
    <xf numFmtId="37" fontId="11" fillId="3" borderId="30" xfId="1" applyNumberFormat="1" applyFont="1" applyFill="1" applyBorder="1" applyAlignment="1">
      <alignment horizontal="center" vertical="center" wrapText="1"/>
    </xf>
    <xf numFmtId="37" fontId="11" fillId="3" borderId="29" xfId="1" applyNumberFormat="1" applyFont="1" applyFill="1" applyBorder="1" applyAlignment="1">
      <alignment horizontal="center" vertical="center"/>
    </xf>
    <xf numFmtId="37" fontId="11" fillId="3" borderId="20" xfId="1" applyNumberFormat="1" applyFont="1" applyFill="1" applyBorder="1" applyAlignment="1">
      <alignment horizontal="center" vertical="center"/>
    </xf>
    <xf numFmtId="37" fontId="11" fillId="3" borderId="0" xfId="1" applyNumberFormat="1" applyFont="1" applyFill="1" applyAlignment="1">
      <alignment horizontal="center" vertical="center"/>
    </xf>
    <xf numFmtId="37" fontId="11" fillId="3" borderId="16" xfId="1" applyNumberFormat="1" applyFont="1" applyFill="1" applyBorder="1" applyAlignment="1">
      <alignment horizontal="center" vertical="center"/>
    </xf>
    <xf numFmtId="37" fontId="11" fillId="3" borderId="15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 vertical="center"/>
    </xf>
    <xf numFmtId="37" fontId="11" fillId="3" borderId="27" xfId="1" applyNumberFormat="1" applyFont="1" applyFill="1" applyBorder="1" applyAlignment="1">
      <alignment horizontal="center" vertical="center"/>
    </xf>
    <xf numFmtId="37" fontId="11" fillId="3" borderId="26" xfId="1" applyNumberFormat="1" applyFont="1" applyFill="1" applyBorder="1" applyAlignment="1">
      <alignment horizontal="center" vertical="center"/>
    </xf>
    <xf numFmtId="37" fontId="11" fillId="3" borderId="5" xfId="1" applyNumberFormat="1" applyFont="1" applyFill="1" applyBorder="1" applyAlignment="1">
      <alignment horizontal="center" vertical="center" wrapText="1"/>
    </xf>
    <xf numFmtId="37" fontId="11" fillId="3" borderId="24" xfId="1" applyNumberFormat="1" applyFont="1" applyFill="1" applyBorder="1" applyAlignment="1">
      <alignment horizontal="center" vertical="center" wrapText="1"/>
    </xf>
    <xf numFmtId="43" fontId="14" fillId="2" borderId="5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37" fontId="17" fillId="2" borderId="0" xfId="1" applyNumberFormat="1" applyFont="1" applyFill="1" applyAlignment="1">
      <alignment horizontal="center"/>
    </xf>
    <xf numFmtId="37" fontId="11" fillId="3" borderId="33" xfId="1" applyNumberFormat="1" applyFont="1" applyFill="1" applyBorder="1" applyAlignment="1">
      <alignment horizontal="center" vertical="center" wrapText="1"/>
    </xf>
    <xf numFmtId="37" fontId="11" fillId="3" borderId="32" xfId="1" applyNumberFormat="1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166" fontId="11" fillId="3" borderId="5" xfId="1" applyNumberFormat="1" applyFont="1" applyFill="1" applyBorder="1" applyAlignment="1">
      <alignment horizontal="center" vertical="center"/>
    </xf>
    <xf numFmtId="166" fontId="11" fillId="3" borderId="24" xfId="1" applyNumberFormat="1" applyFont="1" applyFill="1" applyBorder="1" applyAlignment="1">
      <alignment horizontal="center" vertical="center"/>
    </xf>
    <xf numFmtId="37" fontId="22" fillId="2" borderId="0" xfId="1" applyNumberFormat="1" applyFont="1" applyFill="1" applyAlignment="1">
      <alignment horizontal="center"/>
    </xf>
    <xf numFmtId="166" fontId="11" fillId="3" borderId="30" xfId="1" applyNumberFormat="1" applyFont="1" applyFill="1" applyBorder="1" applyAlignment="1">
      <alignment horizontal="center" vertical="center"/>
    </xf>
    <xf numFmtId="166" fontId="11" fillId="3" borderId="37" xfId="1" applyNumberFormat="1" applyFont="1" applyFill="1" applyBorder="1" applyAlignment="1">
      <alignment horizontal="center" vertical="center"/>
    </xf>
    <xf numFmtId="166" fontId="11" fillId="3" borderId="20" xfId="1" applyNumberFormat="1" applyFont="1" applyFill="1" applyBorder="1" applyAlignment="1">
      <alignment horizontal="center" vertical="center"/>
    </xf>
    <xf numFmtId="166" fontId="11" fillId="3" borderId="19" xfId="1" applyNumberFormat="1" applyFont="1" applyFill="1" applyBorder="1" applyAlignment="1">
      <alignment horizontal="center" vertical="center"/>
    </xf>
    <xf numFmtId="166" fontId="11" fillId="3" borderId="16" xfId="1" applyNumberFormat="1" applyFont="1" applyFill="1" applyBorder="1" applyAlignment="1">
      <alignment horizontal="center" vertical="center"/>
    </xf>
    <xf numFmtId="166" fontId="11" fillId="3" borderId="14" xfId="1" applyNumberFormat="1" applyFont="1" applyFill="1" applyBorder="1" applyAlignment="1">
      <alignment horizontal="center" vertical="center"/>
    </xf>
    <xf numFmtId="166" fontId="11" fillId="3" borderId="28" xfId="1" applyNumberFormat="1" applyFont="1" applyFill="1" applyBorder="1" applyAlignment="1">
      <alignment horizontal="center" vertical="center"/>
    </xf>
    <xf numFmtId="166" fontId="11" fillId="3" borderId="27" xfId="1" applyNumberFormat="1" applyFont="1" applyFill="1" applyBorder="1" applyAlignment="1">
      <alignment horizontal="center" vertical="center"/>
    </xf>
    <xf numFmtId="166" fontId="11" fillId="3" borderId="26" xfId="1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166" fontId="17" fillId="2" borderId="0" xfId="1" applyNumberFormat="1" applyFont="1" applyFill="1" applyAlignment="1">
      <alignment horizontal="center" vertical="center"/>
    </xf>
    <xf numFmtId="37" fontId="27" fillId="2" borderId="0" xfId="1" applyNumberFormat="1" applyFont="1" applyFill="1" applyAlignment="1">
      <alignment horizontal="center"/>
    </xf>
    <xf numFmtId="37" fontId="11" fillId="3" borderId="37" xfId="1" applyNumberFormat="1" applyFont="1" applyFill="1" applyBorder="1" applyAlignment="1">
      <alignment horizontal="center" vertical="center"/>
    </xf>
    <xf numFmtId="37" fontId="11" fillId="3" borderId="19" xfId="1" applyNumberFormat="1" applyFont="1" applyFill="1" applyBorder="1" applyAlignment="1">
      <alignment horizontal="center" vertical="center"/>
    </xf>
    <xf numFmtId="37" fontId="11" fillId="3" borderId="14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/>
    </xf>
    <xf numFmtId="37" fontId="11" fillId="3" borderId="27" xfId="1" applyNumberFormat="1" applyFont="1" applyFill="1" applyBorder="1" applyAlignment="1">
      <alignment horizontal="center"/>
    </xf>
    <xf numFmtId="37" fontId="11" fillId="3" borderId="26" xfId="1" applyNumberFormat="1" applyFont="1" applyFill="1" applyBorder="1" applyAlignment="1">
      <alignment horizontal="center"/>
    </xf>
    <xf numFmtId="0" fontId="21" fillId="2" borderId="20" xfId="0" applyFont="1" applyFill="1" applyBorder="1" applyAlignment="1" applyProtection="1">
      <alignment horizontal="center" vertical="top" wrapText="1"/>
      <protection locked="0"/>
    </xf>
    <xf numFmtId="0" fontId="21" fillId="2" borderId="19" xfId="0" applyFont="1" applyFill="1" applyBorder="1" applyAlignment="1" applyProtection="1">
      <alignment horizontal="center" vertical="top" wrapText="1"/>
      <protection locked="0"/>
    </xf>
    <xf numFmtId="0" fontId="21" fillId="2" borderId="20" xfId="0" applyFont="1" applyFill="1" applyBorder="1" applyAlignment="1" applyProtection="1">
      <alignment horizontal="left" vertical="center" wrapText="1"/>
      <protection locked="0"/>
    </xf>
    <xf numFmtId="0" fontId="21" fillId="2" borderId="19" xfId="0" applyFont="1" applyFill="1" applyBorder="1" applyAlignment="1" applyProtection="1">
      <alignment horizontal="left" vertical="center" wrapText="1"/>
      <protection locked="0"/>
    </xf>
    <xf numFmtId="0" fontId="21" fillId="2" borderId="20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166" fontId="22" fillId="2" borderId="0" xfId="1" applyNumberFormat="1" applyFont="1" applyFill="1" applyAlignment="1">
      <alignment horizontal="center" vertic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1" fillId="2" borderId="19" xfId="0" applyFont="1" applyFill="1" applyBorder="1" applyAlignment="1" applyProtection="1">
      <alignment horizontal="left" vertical="top" wrapText="1"/>
      <protection locked="0"/>
    </xf>
  </cellXfs>
  <cellStyles count="7">
    <cellStyle name="=C:\WINNT\SYSTEM32\COMMAND.COM" xfId="3" xr:uid="{00000000-0005-0000-0000-000000000000}"/>
    <cellStyle name="Millares" xfId="1" builtinId="3"/>
    <cellStyle name="Millares 2" xfId="4" xr:uid="{00000000-0005-0000-0000-000002000000}"/>
    <cellStyle name="Moneda 2" xfId="5" xr:uid="{00000000-0005-0000-0000-000003000000}"/>
    <cellStyle name="Normal" xfId="0" builtinId="0"/>
    <cellStyle name="Normal 2" xfId="6" xr:uid="{00000000-0005-0000-0000-000005000000}"/>
    <cellStyle name="Normal 9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95250</xdr:rowOff>
    </xdr:from>
    <xdr:to>
      <xdr:col>3</xdr:col>
      <xdr:colOff>1428750</xdr:colOff>
      <xdr:row>4</xdr:row>
      <xdr:rowOff>142875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76200</xdr:rowOff>
    </xdr:from>
    <xdr:to>
      <xdr:col>2</xdr:col>
      <xdr:colOff>2495550</xdr:colOff>
      <xdr:row>4</xdr:row>
      <xdr:rowOff>142875</xdr:rowOff>
    </xdr:to>
    <xdr:pic>
      <xdr:nvPicPr>
        <xdr:cNvPr id="4" name="Imagen 1" descr="LogoCOESPO2015-2018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76200</xdr:rowOff>
    </xdr:from>
    <xdr:to>
      <xdr:col>3</xdr:col>
      <xdr:colOff>1333500</xdr:colOff>
      <xdr:row>4</xdr:row>
      <xdr:rowOff>123825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66675</xdr:rowOff>
    </xdr:from>
    <xdr:to>
      <xdr:col>2</xdr:col>
      <xdr:colOff>1743075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8A07C44D-17A4-489C-BEB1-2E77A476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76"/>
  <sheetViews>
    <sheetView topLeftCell="A48" workbookViewId="0">
      <selection activeCell="B1" sqref="B1:J69"/>
    </sheetView>
  </sheetViews>
  <sheetFormatPr baseColWidth="10" defaultRowHeight="15" x14ac:dyDescent="0.25"/>
  <cols>
    <col min="1" max="1" width="3" style="1" customWidth="1"/>
    <col min="2" max="3" width="11.42578125" customWidth="1"/>
    <col min="4" max="4" width="32.5703125" customWidth="1"/>
    <col min="5" max="5" width="18.42578125" customWidth="1"/>
    <col min="6" max="9" width="18" customWidth="1"/>
    <col min="10" max="10" width="18.28515625" customWidth="1"/>
  </cols>
  <sheetData>
    <row r="1" spans="1:10" s="1" customFormat="1" x14ac:dyDescent="0.25"/>
    <row r="2" spans="1:10" s="1" customFormat="1" ht="15.75" x14ac:dyDescent="0.25">
      <c r="B2" s="207" t="s">
        <v>38</v>
      </c>
      <c r="C2" s="207"/>
      <c r="D2" s="207"/>
      <c r="E2" s="207"/>
      <c r="F2" s="207"/>
      <c r="G2" s="207"/>
      <c r="H2" s="207"/>
      <c r="I2" s="207"/>
      <c r="J2" s="207"/>
    </row>
    <row r="3" spans="1:10" s="1" customFormat="1" ht="15.75" x14ac:dyDescent="0.25">
      <c r="B3" s="207"/>
      <c r="C3" s="207"/>
      <c r="D3" s="207"/>
      <c r="E3" s="207"/>
      <c r="F3" s="207" t="s">
        <v>37</v>
      </c>
      <c r="G3" s="207"/>
      <c r="H3" s="207"/>
      <c r="I3" s="207"/>
      <c r="J3" s="207"/>
    </row>
    <row r="4" spans="1:10" s="1" customFormat="1" ht="15.75" x14ac:dyDescent="0.25">
      <c r="B4" s="207" t="s">
        <v>36</v>
      </c>
      <c r="C4" s="207"/>
      <c r="D4" s="207"/>
      <c r="E4" s="207"/>
      <c r="F4" s="207"/>
      <c r="G4" s="207"/>
      <c r="H4" s="207"/>
      <c r="I4" s="207"/>
      <c r="J4" s="207"/>
    </row>
    <row r="5" spans="1:10" s="1" customFormat="1" ht="15.75" x14ac:dyDescent="0.25">
      <c r="B5" s="207" t="s">
        <v>35</v>
      </c>
      <c r="C5" s="207"/>
      <c r="D5" s="207"/>
      <c r="E5" s="207"/>
      <c r="F5" s="207"/>
      <c r="G5" s="207"/>
      <c r="H5" s="207"/>
      <c r="I5" s="207"/>
      <c r="J5" s="207"/>
    </row>
    <row r="6" spans="1:10" s="1" customFormat="1" ht="15.75" x14ac:dyDescent="0.25">
      <c r="B6" s="207" t="s">
        <v>196</v>
      </c>
      <c r="C6" s="207"/>
      <c r="D6" s="207"/>
      <c r="E6" s="207"/>
      <c r="F6" s="207"/>
      <c r="G6" s="207"/>
      <c r="H6" s="207"/>
      <c r="I6" s="207"/>
      <c r="J6" s="207"/>
    </row>
    <row r="7" spans="1:10" s="1" customFormat="1" ht="15.75" x14ac:dyDescent="0.25">
      <c r="B7" s="23"/>
      <c r="C7" s="23"/>
      <c r="D7" s="23"/>
      <c r="E7" s="23"/>
      <c r="F7" s="23"/>
      <c r="G7" s="23"/>
      <c r="H7" s="23"/>
      <c r="I7" s="23"/>
      <c r="J7" s="23"/>
    </row>
    <row r="8" spans="1:10" s="1" customFormat="1" ht="15.75" thickBot="1" x14ac:dyDescent="0.3">
      <c r="B8" s="22"/>
      <c r="C8" s="22"/>
      <c r="D8" s="22"/>
      <c r="E8" s="3"/>
      <c r="F8" s="21"/>
      <c r="G8" s="21"/>
      <c r="H8" s="21"/>
      <c r="I8" s="21"/>
      <c r="J8" s="21"/>
    </row>
    <row r="9" spans="1:10" ht="15.75" customHeight="1" x14ac:dyDescent="0.25">
      <c r="B9" s="194" t="s">
        <v>34</v>
      </c>
      <c r="C9" s="195"/>
      <c r="D9" s="195"/>
      <c r="E9" s="200" t="s">
        <v>31</v>
      </c>
      <c r="F9" s="201"/>
      <c r="G9" s="201"/>
      <c r="H9" s="201"/>
      <c r="I9" s="202"/>
      <c r="J9" s="208" t="s">
        <v>30</v>
      </c>
    </row>
    <row r="10" spans="1:10" ht="34.5" customHeight="1" x14ac:dyDescent="0.25">
      <c r="B10" s="196"/>
      <c r="C10" s="197"/>
      <c r="D10" s="197"/>
      <c r="E10" s="14" t="s">
        <v>29</v>
      </c>
      <c r="F10" s="15" t="s">
        <v>28</v>
      </c>
      <c r="G10" s="14" t="s">
        <v>27</v>
      </c>
      <c r="H10" s="14" t="s">
        <v>26</v>
      </c>
      <c r="I10" s="14" t="s">
        <v>25</v>
      </c>
      <c r="J10" s="209"/>
    </row>
    <row r="11" spans="1:10" ht="15.75" thickBot="1" x14ac:dyDescent="0.3">
      <c r="B11" s="198"/>
      <c r="C11" s="199"/>
      <c r="D11" s="199"/>
      <c r="E11" s="13" t="s">
        <v>24</v>
      </c>
      <c r="F11" s="13" t="s">
        <v>23</v>
      </c>
      <c r="G11" s="13" t="s">
        <v>22</v>
      </c>
      <c r="H11" s="13" t="s">
        <v>21</v>
      </c>
      <c r="I11" s="13" t="s">
        <v>20</v>
      </c>
      <c r="J11" s="12" t="s">
        <v>19</v>
      </c>
    </row>
    <row r="12" spans="1:10" s="41" customFormat="1" x14ac:dyDescent="0.25">
      <c r="A12" s="42"/>
      <c r="B12" s="138"/>
      <c r="C12" s="139"/>
      <c r="D12" s="140"/>
      <c r="E12" s="141"/>
      <c r="F12" s="142"/>
      <c r="G12" s="142"/>
      <c r="H12" s="142"/>
      <c r="I12" s="142"/>
      <c r="J12" s="143"/>
    </row>
    <row r="13" spans="1:10" s="41" customFormat="1" x14ac:dyDescent="0.25">
      <c r="A13" s="42"/>
      <c r="B13" s="193" t="s">
        <v>17</v>
      </c>
      <c r="C13" s="186"/>
      <c r="D13" s="187"/>
      <c r="E13" s="99">
        <v>0</v>
      </c>
      <c r="F13" s="99">
        <v>0</v>
      </c>
      <c r="G13" s="100">
        <f t="shared" ref="G13:G16" si="0">E13+F13</f>
        <v>0</v>
      </c>
      <c r="H13" s="99">
        <v>0</v>
      </c>
      <c r="I13" s="99">
        <v>0</v>
      </c>
      <c r="J13" s="101">
        <f t="shared" ref="J13:J16" si="1">I13-E13</f>
        <v>0</v>
      </c>
    </row>
    <row r="14" spans="1:10" s="41" customFormat="1" x14ac:dyDescent="0.25">
      <c r="A14" s="42"/>
      <c r="B14" s="193" t="s">
        <v>8</v>
      </c>
      <c r="C14" s="186"/>
      <c r="D14" s="187"/>
      <c r="E14" s="99">
        <v>0</v>
      </c>
      <c r="F14" s="99">
        <v>0</v>
      </c>
      <c r="G14" s="100">
        <f t="shared" si="0"/>
        <v>0</v>
      </c>
      <c r="H14" s="99">
        <v>0</v>
      </c>
      <c r="I14" s="99">
        <v>0</v>
      </c>
      <c r="J14" s="101">
        <f t="shared" si="1"/>
        <v>0</v>
      </c>
    </row>
    <row r="15" spans="1:10" s="41" customFormat="1" x14ac:dyDescent="0.25">
      <c r="A15" s="42"/>
      <c r="B15" s="193" t="s">
        <v>16</v>
      </c>
      <c r="C15" s="186"/>
      <c r="D15" s="187"/>
      <c r="E15" s="99">
        <v>0</v>
      </c>
      <c r="F15" s="99">
        <v>0</v>
      </c>
      <c r="G15" s="100">
        <f t="shared" si="0"/>
        <v>0</v>
      </c>
      <c r="H15" s="99">
        <v>0</v>
      </c>
      <c r="I15" s="99">
        <v>0</v>
      </c>
      <c r="J15" s="101">
        <f t="shared" si="1"/>
        <v>0</v>
      </c>
    </row>
    <row r="16" spans="1:10" s="41" customFormat="1" x14ac:dyDescent="0.25">
      <c r="A16" s="42"/>
      <c r="B16" s="193" t="s">
        <v>15</v>
      </c>
      <c r="C16" s="186"/>
      <c r="D16" s="187"/>
      <c r="E16" s="99">
        <v>0</v>
      </c>
      <c r="F16" s="99">
        <v>0</v>
      </c>
      <c r="G16" s="100">
        <f t="shared" si="0"/>
        <v>0</v>
      </c>
      <c r="H16" s="99">
        <v>0</v>
      </c>
      <c r="I16" s="99">
        <v>0</v>
      </c>
      <c r="J16" s="101">
        <f t="shared" si="1"/>
        <v>0</v>
      </c>
    </row>
    <row r="17" spans="1:12" s="41" customFormat="1" x14ac:dyDescent="0.25">
      <c r="A17" s="42"/>
      <c r="B17" s="193" t="s">
        <v>14</v>
      </c>
      <c r="C17" s="186"/>
      <c r="D17" s="187"/>
      <c r="E17" s="100">
        <f>E18+E19</f>
        <v>0</v>
      </c>
      <c r="F17" s="100">
        <f t="shared" ref="F17:J17" si="2">F18+F19</f>
        <v>0</v>
      </c>
      <c r="G17" s="100">
        <f t="shared" si="2"/>
        <v>0</v>
      </c>
      <c r="H17" s="100">
        <f t="shared" si="2"/>
        <v>0</v>
      </c>
      <c r="I17" s="100">
        <f t="shared" si="2"/>
        <v>0</v>
      </c>
      <c r="J17" s="101">
        <f t="shared" si="2"/>
        <v>0</v>
      </c>
    </row>
    <row r="18" spans="1:12" s="41" customFormat="1" x14ac:dyDescent="0.25">
      <c r="A18" s="42"/>
      <c r="B18" s="20" t="s">
        <v>12</v>
      </c>
      <c r="C18" s="186"/>
      <c r="D18" s="187"/>
      <c r="E18" s="99">
        <v>0</v>
      </c>
      <c r="F18" s="99">
        <v>0</v>
      </c>
      <c r="G18" s="100">
        <f t="shared" ref="G18:G19" si="3">E18+F18</f>
        <v>0</v>
      </c>
      <c r="H18" s="99">
        <v>0</v>
      </c>
      <c r="I18" s="99">
        <v>0</v>
      </c>
      <c r="J18" s="101">
        <f t="shared" ref="J18:J19" si="4">I18-E18</f>
        <v>0</v>
      </c>
    </row>
    <row r="19" spans="1:12" s="41" customFormat="1" x14ac:dyDescent="0.25">
      <c r="A19" s="42"/>
      <c r="B19" s="20" t="s">
        <v>11</v>
      </c>
      <c r="C19" s="186"/>
      <c r="D19" s="187"/>
      <c r="E19" s="99">
        <v>0</v>
      </c>
      <c r="F19" s="99">
        <v>0</v>
      </c>
      <c r="G19" s="100">
        <f t="shared" si="3"/>
        <v>0</v>
      </c>
      <c r="H19" s="99">
        <v>0</v>
      </c>
      <c r="I19" s="99">
        <v>0</v>
      </c>
      <c r="J19" s="101">
        <f t="shared" si="4"/>
        <v>0</v>
      </c>
    </row>
    <row r="20" spans="1:12" s="41" customFormat="1" x14ac:dyDescent="0.25">
      <c r="A20" s="42"/>
      <c r="B20" s="193" t="s">
        <v>13</v>
      </c>
      <c r="C20" s="186"/>
      <c r="D20" s="187"/>
      <c r="E20" s="100">
        <f>E21+E22</f>
        <v>0</v>
      </c>
      <c r="F20" s="100">
        <f t="shared" ref="F20:J20" si="5">F21+F22</f>
        <v>0</v>
      </c>
      <c r="G20" s="100">
        <f t="shared" si="5"/>
        <v>0</v>
      </c>
      <c r="H20" s="100">
        <f t="shared" si="5"/>
        <v>0</v>
      </c>
      <c r="I20" s="100">
        <f t="shared" si="5"/>
        <v>0</v>
      </c>
      <c r="J20" s="101">
        <f t="shared" si="5"/>
        <v>0</v>
      </c>
    </row>
    <row r="21" spans="1:12" s="41" customFormat="1" x14ac:dyDescent="0.25">
      <c r="A21" s="42"/>
      <c r="B21" s="20" t="s">
        <v>12</v>
      </c>
      <c r="C21" s="186"/>
      <c r="D21" s="187"/>
      <c r="E21" s="99">
        <v>0</v>
      </c>
      <c r="F21" s="99">
        <v>0</v>
      </c>
      <c r="G21" s="100">
        <f t="shared" ref="G21:G24" si="6">E21+F21</f>
        <v>0</v>
      </c>
      <c r="H21" s="99">
        <v>0</v>
      </c>
      <c r="I21" s="99">
        <v>0</v>
      </c>
      <c r="J21" s="101">
        <f t="shared" ref="J21:J23" si="7">I21-E21</f>
        <v>0</v>
      </c>
    </row>
    <row r="22" spans="1:12" s="41" customFormat="1" x14ac:dyDescent="0.25">
      <c r="A22" s="42"/>
      <c r="B22" s="20" t="s">
        <v>11</v>
      </c>
      <c r="C22" s="186"/>
      <c r="D22" s="187"/>
      <c r="E22" s="99">
        <v>0</v>
      </c>
      <c r="F22" s="99">
        <v>0</v>
      </c>
      <c r="G22" s="100">
        <f t="shared" si="6"/>
        <v>0</v>
      </c>
      <c r="H22" s="99">
        <v>0</v>
      </c>
      <c r="I22" s="99">
        <v>0</v>
      </c>
      <c r="J22" s="101">
        <f t="shared" si="7"/>
        <v>0</v>
      </c>
    </row>
    <row r="23" spans="1:12" s="41" customFormat="1" x14ac:dyDescent="0.25">
      <c r="A23" s="42"/>
      <c r="B23" s="193" t="s">
        <v>7</v>
      </c>
      <c r="C23" s="186"/>
      <c r="D23" s="187"/>
      <c r="E23" s="99">
        <v>0</v>
      </c>
      <c r="F23" s="99">
        <v>0</v>
      </c>
      <c r="G23" s="100">
        <f t="shared" si="6"/>
        <v>0</v>
      </c>
      <c r="H23" s="99">
        <v>0</v>
      </c>
      <c r="I23" s="99">
        <v>0</v>
      </c>
      <c r="J23" s="101">
        <f t="shared" si="7"/>
        <v>0</v>
      </c>
    </row>
    <row r="24" spans="1:12" s="41" customFormat="1" x14ac:dyDescent="0.25">
      <c r="A24" s="42"/>
      <c r="B24" s="193" t="s">
        <v>10</v>
      </c>
      <c r="C24" s="186"/>
      <c r="D24" s="187"/>
      <c r="E24" s="99">
        <v>0</v>
      </c>
      <c r="F24" s="99">
        <v>0</v>
      </c>
      <c r="G24" s="100">
        <f t="shared" si="6"/>
        <v>0</v>
      </c>
      <c r="H24" s="99">
        <v>0</v>
      </c>
      <c r="I24" s="99">
        <v>0</v>
      </c>
      <c r="J24" s="101">
        <f t="shared" ref="J24" si="8">I24-E24</f>
        <v>0</v>
      </c>
    </row>
    <row r="25" spans="1:12" s="41" customFormat="1" x14ac:dyDescent="0.25">
      <c r="A25" s="42"/>
      <c r="B25" s="193" t="s">
        <v>6</v>
      </c>
      <c r="C25" s="186"/>
      <c r="D25" s="187"/>
      <c r="E25" s="99">
        <v>547978</v>
      </c>
      <c r="F25" s="99">
        <v>350119.85</v>
      </c>
      <c r="G25" s="100">
        <f>E25+F25</f>
        <v>898097.85</v>
      </c>
      <c r="H25" s="99">
        <v>526994.85</v>
      </c>
      <c r="I25" s="99">
        <v>526994.85</v>
      </c>
      <c r="J25" s="101">
        <f>I25-E25</f>
        <v>-20983.150000000023</v>
      </c>
      <c r="L25" s="164"/>
    </row>
    <row r="26" spans="1:12" s="41" customFormat="1" x14ac:dyDescent="0.25">
      <c r="A26" s="42"/>
      <c r="B26" s="193" t="s">
        <v>4</v>
      </c>
      <c r="C26" s="186"/>
      <c r="D26" s="187"/>
      <c r="E26" s="99">
        <v>0</v>
      </c>
      <c r="F26" s="99">
        <v>0</v>
      </c>
      <c r="G26" s="100">
        <f>E26+F26</f>
        <v>0</v>
      </c>
      <c r="H26" s="99">
        <v>0</v>
      </c>
      <c r="I26" s="99">
        <v>0</v>
      </c>
      <c r="J26" s="101">
        <f t="shared" ref="J26" si="9">I26-E26</f>
        <v>0</v>
      </c>
    </row>
    <row r="27" spans="1:12" s="41" customFormat="1" ht="15.75" thickBot="1" x14ac:dyDescent="0.3">
      <c r="A27" s="42"/>
      <c r="B27" s="19"/>
      <c r="C27" s="18"/>
      <c r="D27" s="144"/>
      <c r="E27" s="145"/>
      <c r="F27" s="145"/>
      <c r="G27" s="145"/>
      <c r="H27" s="145"/>
      <c r="I27" s="145"/>
      <c r="J27" s="146"/>
    </row>
    <row r="28" spans="1:12" s="41" customFormat="1" ht="15.75" thickBot="1" x14ac:dyDescent="0.3">
      <c r="A28" s="42"/>
      <c r="B28" s="147"/>
      <c r="C28" s="148"/>
      <c r="D28" s="149" t="s">
        <v>3</v>
      </c>
      <c r="E28" s="150">
        <f t="shared" ref="E28:J28" si="10">E13+E14+E15+E16+E17+E20+E23+E24+E25+E26</f>
        <v>547978</v>
      </c>
      <c r="F28" s="150">
        <f t="shared" si="10"/>
        <v>350119.85</v>
      </c>
      <c r="G28" s="151">
        <f t="shared" si="10"/>
        <v>898097.85</v>
      </c>
      <c r="H28" s="152">
        <f t="shared" si="10"/>
        <v>526994.85</v>
      </c>
      <c r="I28" s="153">
        <f t="shared" si="10"/>
        <v>526994.85</v>
      </c>
      <c r="J28" s="205">
        <f t="shared" si="10"/>
        <v>-20983.150000000023</v>
      </c>
    </row>
    <row r="29" spans="1:12" s="41" customFormat="1" ht="15.75" thickBot="1" x14ac:dyDescent="0.3">
      <c r="A29" s="42"/>
      <c r="B29" s="42"/>
      <c r="C29" s="42"/>
      <c r="D29" s="42"/>
      <c r="E29" s="154"/>
      <c r="F29" s="154"/>
      <c r="G29" s="154"/>
      <c r="H29" s="188" t="s">
        <v>33</v>
      </c>
      <c r="I29" s="189"/>
      <c r="J29" s="206"/>
    </row>
    <row r="30" spans="1:12" ht="15.75" thickBot="1" x14ac:dyDescent="0.3">
      <c r="B30" s="1"/>
      <c r="C30" s="1"/>
      <c r="D30" s="1"/>
      <c r="E30" s="16"/>
      <c r="F30" s="16"/>
      <c r="G30" s="16"/>
      <c r="H30" s="17"/>
      <c r="I30" s="16"/>
      <c r="J30" s="16"/>
    </row>
    <row r="31" spans="1:12" x14ac:dyDescent="0.25">
      <c r="B31" s="194" t="s">
        <v>32</v>
      </c>
      <c r="C31" s="195"/>
      <c r="D31" s="195"/>
      <c r="E31" s="200" t="s">
        <v>31</v>
      </c>
      <c r="F31" s="201"/>
      <c r="G31" s="201"/>
      <c r="H31" s="201"/>
      <c r="I31" s="202"/>
      <c r="J31" s="203" t="s">
        <v>30</v>
      </c>
    </row>
    <row r="32" spans="1:12" ht="48.75" customHeight="1" x14ac:dyDescent="0.25">
      <c r="B32" s="196"/>
      <c r="C32" s="197"/>
      <c r="D32" s="197"/>
      <c r="E32" s="14" t="s">
        <v>29</v>
      </c>
      <c r="F32" s="15" t="s">
        <v>28</v>
      </c>
      <c r="G32" s="14" t="s">
        <v>27</v>
      </c>
      <c r="H32" s="14" t="s">
        <v>26</v>
      </c>
      <c r="I32" s="14" t="s">
        <v>25</v>
      </c>
      <c r="J32" s="204"/>
    </row>
    <row r="33" spans="1:10" ht="15.75" thickBot="1" x14ac:dyDescent="0.3">
      <c r="B33" s="198"/>
      <c r="C33" s="199"/>
      <c r="D33" s="199"/>
      <c r="E33" s="13" t="s">
        <v>24</v>
      </c>
      <c r="F33" s="13" t="s">
        <v>23</v>
      </c>
      <c r="G33" s="13" t="s">
        <v>22</v>
      </c>
      <c r="H33" s="13" t="s">
        <v>21</v>
      </c>
      <c r="I33" s="13" t="s">
        <v>20</v>
      </c>
      <c r="J33" s="12" t="s">
        <v>19</v>
      </c>
    </row>
    <row r="34" spans="1:10" x14ac:dyDescent="0.25">
      <c r="B34" s="11"/>
      <c r="C34" s="10"/>
      <c r="D34" s="9"/>
      <c r="E34" s="8"/>
      <c r="F34" s="8"/>
      <c r="G34" s="8"/>
      <c r="H34" s="8"/>
      <c r="I34" s="8"/>
      <c r="J34" s="7"/>
    </row>
    <row r="35" spans="1:10" s="41" customFormat="1" x14ac:dyDescent="0.25">
      <c r="A35" s="42"/>
      <c r="B35" s="81" t="s">
        <v>18</v>
      </c>
      <c r="C35" s="82"/>
      <c r="D35" s="83"/>
      <c r="E35" s="94">
        <f t="shared" ref="E35:J35" si="11">E36+E37+E38+E39+E42+E45+E46</f>
        <v>547978</v>
      </c>
      <c r="F35" s="94">
        <f t="shared" si="11"/>
        <v>350119.85</v>
      </c>
      <c r="G35" s="94">
        <f t="shared" si="11"/>
        <v>898097.85</v>
      </c>
      <c r="H35" s="94">
        <f>H36+H37+H38+H39+H42+H45+H46</f>
        <v>526994.85</v>
      </c>
      <c r="I35" s="94">
        <f t="shared" si="11"/>
        <v>526994.85</v>
      </c>
      <c r="J35" s="95">
        <f t="shared" si="11"/>
        <v>-20983.150000000023</v>
      </c>
    </row>
    <row r="36" spans="1:10" s="41" customFormat="1" x14ac:dyDescent="0.25">
      <c r="A36" s="42"/>
      <c r="B36" s="69"/>
      <c r="C36" s="186" t="s">
        <v>17</v>
      </c>
      <c r="D36" s="187"/>
      <c r="E36" s="96">
        <v>0</v>
      </c>
      <c r="F36" s="96">
        <v>0</v>
      </c>
      <c r="G36" s="97">
        <f t="shared" ref="G36:G38" si="12">E36+F36</f>
        <v>0</v>
      </c>
      <c r="H36" s="96">
        <v>0</v>
      </c>
      <c r="I36" s="96">
        <v>0</v>
      </c>
      <c r="J36" s="98">
        <f t="shared" ref="J36:J38" si="13">I36-E36</f>
        <v>0</v>
      </c>
    </row>
    <row r="37" spans="1:10" s="41" customFormat="1" x14ac:dyDescent="0.25">
      <c r="A37" s="42"/>
      <c r="B37" s="69"/>
      <c r="C37" s="186" t="s">
        <v>16</v>
      </c>
      <c r="D37" s="187"/>
      <c r="E37" s="96">
        <v>0</v>
      </c>
      <c r="F37" s="96">
        <v>0</v>
      </c>
      <c r="G37" s="97">
        <f t="shared" si="12"/>
        <v>0</v>
      </c>
      <c r="H37" s="96">
        <v>0</v>
      </c>
      <c r="I37" s="96">
        <v>0</v>
      </c>
      <c r="J37" s="98">
        <f t="shared" si="13"/>
        <v>0</v>
      </c>
    </row>
    <row r="38" spans="1:10" s="41" customFormat="1" x14ac:dyDescent="0.25">
      <c r="A38" s="42"/>
      <c r="B38" s="69"/>
      <c r="C38" s="186" t="s">
        <v>15</v>
      </c>
      <c r="D38" s="187"/>
      <c r="E38" s="96">
        <v>0</v>
      </c>
      <c r="F38" s="96">
        <v>0</v>
      </c>
      <c r="G38" s="97">
        <f t="shared" si="12"/>
        <v>0</v>
      </c>
      <c r="H38" s="96">
        <v>0</v>
      </c>
      <c r="I38" s="96">
        <v>0</v>
      </c>
      <c r="J38" s="98">
        <f t="shared" si="13"/>
        <v>0</v>
      </c>
    </row>
    <row r="39" spans="1:10" s="41" customFormat="1" x14ac:dyDescent="0.25">
      <c r="A39" s="42"/>
      <c r="B39" s="69"/>
      <c r="C39" s="186" t="s">
        <v>14</v>
      </c>
      <c r="D39" s="187"/>
      <c r="E39" s="97">
        <f>E40+E41</f>
        <v>0</v>
      </c>
      <c r="F39" s="97">
        <f t="shared" ref="F39:J39" si="14">F40+F41</f>
        <v>0</v>
      </c>
      <c r="G39" s="97">
        <f t="shared" si="14"/>
        <v>0</v>
      </c>
      <c r="H39" s="97">
        <f t="shared" si="14"/>
        <v>0</v>
      </c>
      <c r="I39" s="97">
        <f t="shared" si="14"/>
        <v>0</v>
      </c>
      <c r="J39" s="98">
        <f t="shared" si="14"/>
        <v>0</v>
      </c>
    </row>
    <row r="40" spans="1:10" s="41" customFormat="1" x14ac:dyDescent="0.25">
      <c r="A40" s="42"/>
      <c r="B40" s="69"/>
      <c r="C40" s="84" t="s">
        <v>12</v>
      </c>
      <c r="D40" s="70"/>
      <c r="E40" s="96">
        <v>0</v>
      </c>
      <c r="F40" s="96">
        <v>0</v>
      </c>
      <c r="G40" s="97">
        <f t="shared" ref="G40:G41" si="15">E40+F40</f>
        <v>0</v>
      </c>
      <c r="H40" s="96">
        <v>0</v>
      </c>
      <c r="I40" s="96">
        <v>0</v>
      </c>
      <c r="J40" s="98">
        <f t="shared" ref="J40:J41" si="16">I40-E40</f>
        <v>0</v>
      </c>
    </row>
    <row r="41" spans="1:10" s="41" customFormat="1" x14ac:dyDescent="0.25">
      <c r="A41" s="42"/>
      <c r="B41" s="69"/>
      <c r="C41" s="84" t="s">
        <v>11</v>
      </c>
      <c r="D41" s="70"/>
      <c r="E41" s="96">
        <v>0</v>
      </c>
      <c r="F41" s="96">
        <v>0</v>
      </c>
      <c r="G41" s="97">
        <f t="shared" si="15"/>
        <v>0</v>
      </c>
      <c r="H41" s="96">
        <v>0</v>
      </c>
      <c r="I41" s="96">
        <v>0</v>
      </c>
      <c r="J41" s="98">
        <f t="shared" si="16"/>
        <v>0</v>
      </c>
    </row>
    <row r="42" spans="1:10" s="41" customFormat="1" x14ac:dyDescent="0.25">
      <c r="A42" s="42"/>
      <c r="B42" s="69"/>
      <c r="C42" s="186" t="s">
        <v>13</v>
      </c>
      <c r="D42" s="187"/>
      <c r="E42" s="97">
        <f>E43+E44</f>
        <v>0</v>
      </c>
      <c r="F42" s="97">
        <f t="shared" ref="F42:J42" si="17">F43+F44</f>
        <v>0</v>
      </c>
      <c r="G42" s="97">
        <f t="shared" si="17"/>
        <v>0</v>
      </c>
      <c r="H42" s="97">
        <f t="shared" si="17"/>
        <v>0</v>
      </c>
      <c r="I42" s="97">
        <f t="shared" si="17"/>
        <v>0</v>
      </c>
      <c r="J42" s="98">
        <f t="shared" si="17"/>
        <v>0</v>
      </c>
    </row>
    <row r="43" spans="1:10" s="41" customFormat="1" x14ac:dyDescent="0.25">
      <c r="A43" s="42"/>
      <c r="B43" s="69"/>
      <c r="C43" s="84" t="s">
        <v>12</v>
      </c>
      <c r="D43" s="70"/>
      <c r="E43" s="96">
        <v>0</v>
      </c>
      <c r="F43" s="96">
        <v>0</v>
      </c>
      <c r="G43" s="97">
        <f t="shared" ref="G43:G44" si="18">E43+F43</f>
        <v>0</v>
      </c>
      <c r="H43" s="96">
        <v>0</v>
      </c>
      <c r="I43" s="96">
        <v>0</v>
      </c>
      <c r="J43" s="98">
        <f t="shared" ref="J43:J44" si="19">I43-E43</f>
        <v>0</v>
      </c>
    </row>
    <row r="44" spans="1:10" s="41" customFormat="1" x14ac:dyDescent="0.25">
      <c r="A44" s="42"/>
      <c r="B44" s="69"/>
      <c r="C44" s="84" t="s">
        <v>11</v>
      </c>
      <c r="D44" s="70"/>
      <c r="E44" s="96">
        <v>0</v>
      </c>
      <c r="F44" s="96">
        <v>0</v>
      </c>
      <c r="G44" s="97">
        <f t="shared" si="18"/>
        <v>0</v>
      </c>
      <c r="H44" s="96">
        <v>0</v>
      </c>
      <c r="I44" s="96">
        <v>0</v>
      </c>
      <c r="J44" s="98">
        <f t="shared" si="19"/>
        <v>0</v>
      </c>
    </row>
    <row r="45" spans="1:10" s="41" customFormat="1" x14ac:dyDescent="0.25">
      <c r="A45" s="42"/>
      <c r="B45" s="69"/>
      <c r="C45" s="186" t="s">
        <v>10</v>
      </c>
      <c r="D45" s="187"/>
      <c r="E45" s="99">
        <v>0</v>
      </c>
      <c r="F45" s="99">
        <f>+F24</f>
        <v>0</v>
      </c>
      <c r="G45" s="100">
        <f>E45+F45</f>
        <v>0</v>
      </c>
      <c r="H45" s="99">
        <f>+H24</f>
        <v>0</v>
      </c>
      <c r="I45" s="99">
        <f>+I24</f>
        <v>0</v>
      </c>
      <c r="J45" s="98">
        <f>I45-E45</f>
        <v>0</v>
      </c>
    </row>
    <row r="46" spans="1:10" s="41" customFormat="1" ht="23.25" customHeight="1" x14ac:dyDescent="0.25">
      <c r="A46" s="42"/>
      <c r="B46" s="69"/>
      <c r="C46" s="186" t="s">
        <v>6</v>
      </c>
      <c r="D46" s="187"/>
      <c r="E46" s="99">
        <f>+E25</f>
        <v>547978</v>
      </c>
      <c r="F46" s="99">
        <f>+F25</f>
        <v>350119.85</v>
      </c>
      <c r="G46" s="100">
        <f>E46+F46</f>
        <v>898097.85</v>
      </c>
      <c r="H46" s="99">
        <f>+H25</f>
        <v>526994.85</v>
      </c>
      <c r="I46" s="99">
        <f>+I25</f>
        <v>526994.85</v>
      </c>
      <c r="J46" s="101">
        <f>I46-E46</f>
        <v>-20983.150000000023</v>
      </c>
    </row>
    <row r="47" spans="1:10" s="41" customFormat="1" x14ac:dyDescent="0.25">
      <c r="A47" s="42"/>
      <c r="B47" s="69"/>
      <c r="C47" s="85"/>
      <c r="D47" s="70"/>
      <c r="E47" s="97"/>
      <c r="F47" s="97"/>
      <c r="G47" s="97"/>
      <c r="H47" s="97"/>
      <c r="I47" s="97"/>
      <c r="J47" s="98"/>
    </row>
    <row r="48" spans="1:10" s="41" customFormat="1" x14ac:dyDescent="0.25">
      <c r="A48" s="42"/>
      <c r="B48" s="81" t="s">
        <v>9</v>
      </c>
      <c r="C48" s="82"/>
      <c r="D48" s="70"/>
      <c r="E48" s="102">
        <f t="shared" ref="E48:J48" si="20">E49+E50+E51</f>
        <v>0</v>
      </c>
      <c r="F48" s="102">
        <f t="shared" si="20"/>
        <v>0</v>
      </c>
      <c r="G48" s="102">
        <f t="shared" si="20"/>
        <v>0</v>
      </c>
      <c r="H48" s="102">
        <f t="shared" si="20"/>
        <v>0</v>
      </c>
      <c r="I48" s="102">
        <f t="shared" si="20"/>
        <v>0</v>
      </c>
      <c r="J48" s="103">
        <f t="shared" si="20"/>
        <v>0</v>
      </c>
    </row>
    <row r="49" spans="1:10" s="41" customFormat="1" x14ac:dyDescent="0.25">
      <c r="A49" s="42"/>
      <c r="B49" s="81"/>
      <c r="C49" s="186" t="s">
        <v>8</v>
      </c>
      <c r="D49" s="187"/>
      <c r="E49" s="96">
        <v>0</v>
      </c>
      <c r="F49" s="96">
        <v>0</v>
      </c>
      <c r="G49" s="97">
        <f t="shared" ref="G49:G51" si="21">E49+F49</f>
        <v>0</v>
      </c>
      <c r="H49" s="96">
        <v>0</v>
      </c>
      <c r="I49" s="96">
        <v>0</v>
      </c>
      <c r="J49" s="98">
        <f t="shared" ref="J49:J51" si="22">I49-E49</f>
        <v>0</v>
      </c>
    </row>
    <row r="50" spans="1:10" s="41" customFormat="1" x14ac:dyDescent="0.25">
      <c r="A50" s="42"/>
      <c r="B50" s="69"/>
      <c r="C50" s="186" t="s">
        <v>7</v>
      </c>
      <c r="D50" s="187"/>
      <c r="E50" s="96">
        <v>0</v>
      </c>
      <c r="F50" s="96">
        <v>0</v>
      </c>
      <c r="G50" s="97">
        <f t="shared" si="21"/>
        <v>0</v>
      </c>
      <c r="H50" s="96">
        <v>0</v>
      </c>
      <c r="I50" s="96">
        <v>0</v>
      </c>
      <c r="J50" s="98">
        <f t="shared" si="22"/>
        <v>0</v>
      </c>
    </row>
    <row r="51" spans="1:10" s="41" customFormat="1" ht="21.75" customHeight="1" x14ac:dyDescent="0.25">
      <c r="A51" s="42"/>
      <c r="B51" s="69"/>
      <c r="C51" s="186" t="s">
        <v>6</v>
      </c>
      <c r="D51" s="187"/>
      <c r="E51" s="96">
        <v>0</v>
      </c>
      <c r="F51" s="96">
        <v>0</v>
      </c>
      <c r="G51" s="97">
        <f t="shared" si="21"/>
        <v>0</v>
      </c>
      <c r="H51" s="96">
        <v>0</v>
      </c>
      <c r="I51" s="96">
        <v>0</v>
      </c>
      <c r="J51" s="98">
        <f t="shared" si="22"/>
        <v>0</v>
      </c>
    </row>
    <row r="52" spans="1:10" s="41" customFormat="1" x14ac:dyDescent="0.25">
      <c r="A52" s="42"/>
      <c r="B52" s="71"/>
      <c r="C52" s="86"/>
      <c r="D52" s="87"/>
      <c r="E52" s="94"/>
      <c r="F52" s="94"/>
      <c r="G52" s="94"/>
      <c r="H52" s="94"/>
      <c r="I52" s="94"/>
      <c r="J52" s="95"/>
    </row>
    <row r="53" spans="1:10" s="41" customFormat="1" x14ac:dyDescent="0.25">
      <c r="A53" s="42"/>
      <c r="B53" s="81" t="s">
        <v>5</v>
      </c>
      <c r="C53" s="72"/>
      <c r="D53" s="70"/>
      <c r="E53" s="94">
        <f t="shared" ref="E53:J53" si="23">E54</f>
        <v>0</v>
      </c>
      <c r="F53" s="94">
        <f t="shared" si="23"/>
        <v>0</v>
      </c>
      <c r="G53" s="94">
        <f t="shared" si="23"/>
        <v>0</v>
      </c>
      <c r="H53" s="94">
        <f t="shared" si="23"/>
        <v>0</v>
      </c>
      <c r="I53" s="94">
        <f t="shared" si="23"/>
        <v>0</v>
      </c>
      <c r="J53" s="95">
        <f t="shared" si="23"/>
        <v>0</v>
      </c>
    </row>
    <row r="54" spans="1:10" s="41" customFormat="1" x14ac:dyDescent="0.25">
      <c r="A54" s="42"/>
      <c r="B54" s="69"/>
      <c r="C54" s="186" t="s">
        <v>4</v>
      </c>
      <c r="D54" s="187"/>
      <c r="E54" s="96">
        <v>0</v>
      </c>
      <c r="F54" s="96">
        <v>0</v>
      </c>
      <c r="G54" s="97">
        <f>E54+F54</f>
        <v>0</v>
      </c>
      <c r="H54" s="96">
        <v>0</v>
      </c>
      <c r="I54" s="96">
        <v>0</v>
      </c>
      <c r="J54" s="98">
        <f>I54-E54</f>
        <v>0</v>
      </c>
    </row>
    <row r="55" spans="1:10" s="41" customFormat="1" ht="15.75" thickBot="1" x14ac:dyDescent="0.3">
      <c r="A55" s="42"/>
      <c r="B55" s="6"/>
      <c r="C55" s="5"/>
      <c r="D55" s="88"/>
      <c r="E55" s="104"/>
      <c r="F55" s="104"/>
      <c r="G55" s="104"/>
      <c r="H55" s="104"/>
      <c r="I55" s="104"/>
      <c r="J55" s="105"/>
    </row>
    <row r="56" spans="1:10" s="41" customFormat="1" ht="15.75" thickBot="1" x14ac:dyDescent="0.3">
      <c r="A56" s="42"/>
      <c r="B56" s="155"/>
      <c r="C56" s="156"/>
      <c r="D56" s="157" t="s">
        <v>3</v>
      </c>
      <c r="E56" s="150">
        <f t="shared" ref="E56:J56" si="24">E35+E48+E53</f>
        <v>547978</v>
      </c>
      <c r="F56" s="150">
        <f t="shared" si="24"/>
        <v>350119.85</v>
      </c>
      <c r="G56" s="151">
        <f t="shared" si="24"/>
        <v>898097.85</v>
      </c>
      <c r="H56" s="152">
        <f t="shared" si="24"/>
        <v>526994.85</v>
      </c>
      <c r="I56" s="153">
        <f t="shared" si="24"/>
        <v>526994.85</v>
      </c>
      <c r="J56" s="191">
        <f t="shared" si="24"/>
        <v>-20983.150000000023</v>
      </c>
    </row>
    <row r="57" spans="1:10" s="41" customFormat="1" ht="15.75" thickBot="1" x14ac:dyDescent="0.3">
      <c r="A57" s="42"/>
      <c r="B57" s="158"/>
      <c r="C57" s="158"/>
      <c r="D57" s="158"/>
      <c r="E57" s="159"/>
      <c r="F57" s="159"/>
      <c r="G57" s="159"/>
      <c r="H57" s="188" t="s">
        <v>33</v>
      </c>
      <c r="I57" s="189"/>
      <c r="J57" s="192"/>
    </row>
    <row r="58" spans="1:10" s="1" customFormat="1" x14ac:dyDescent="0.25">
      <c r="B58" s="190"/>
      <c r="C58" s="190"/>
      <c r="D58" s="190"/>
      <c r="E58" s="190"/>
      <c r="F58" s="190"/>
      <c r="G58" s="190"/>
      <c r="H58" s="190"/>
      <c r="I58" s="190"/>
      <c r="J58" s="190"/>
    </row>
    <row r="59" spans="1:10" s="1" customFormat="1" x14ac:dyDescent="0.25">
      <c r="B59" s="73" t="s">
        <v>2</v>
      </c>
      <c r="C59" s="4"/>
      <c r="D59" s="3"/>
      <c r="E59" s="3"/>
      <c r="F59" s="3"/>
      <c r="G59" s="3"/>
      <c r="H59" s="3"/>
      <c r="I59" s="3"/>
      <c r="J59" s="3"/>
    </row>
    <row r="60" spans="1:10" s="1" customFormat="1" x14ac:dyDescent="0.25">
      <c r="B60" s="3"/>
      <c r="C60" s="3"/>
      <c r="D60" s="3"/>
      <c r="E60" s="3"/>
      <c r="F60" s="3"/>
      <c r="G60" s="3"/>
      <c r="H60" s="3"/>
      <c r="I60" s="3"/>
      <c r="J60" s="3"/>
    </row>
    <row r="61" spans="1:10" s="1" customFormat="1" x14ac:dyDescent="0.25"/>
    <row r="62" spans="1:10" s="1" customFormat="1" x14ac:dyDescent="0.25"/>
    <row r="63" spans="1:10" s="1" customFormat="1" x14ac:dyDescent="0.25"/>
    <row r="64" spans="1:10" s="1" customFormat="1" x14ac:dyDescent="0.25"/>
    <row r="65" spans="4:9" s="1" customFormat="1" x14ac:dyDescent="0.25"/>
    <row r="66" spans="4:9" s="1" customFormat="1" x14ac:dyDescent="0.25"/>
    <row r="67" spans="4:9" s="1" customFormat="1" x14ac:dyDescent="0.25"/>
    <row r="68" spans="4:9" s="1" customFormat="1" x14ac:dyDescent="0.25">
      <c r="D68" s="184" t="s">
        <v>168</v>
      </c>
      <c r="E68" s="184"/>
      <c r="F68" s="2"/>
      <c r="G68" s="184" t="s">
        <v>1</v>
      </c>
      <c r="H68" s="184"/>
      <c r="I68" s="184"/>
    </row>
    <row r="69" spans="4:9" s="1" customFormat="1" x14ac:dyDescent="0.25">
      <c r="D69" s="185" t="s">
        <v>169</v>
      </c>
      <c r="E69" s="185"/>
      <c r="F69" s="2"/>
      <c r="G69" s="185" t="s">
        <v>0</v>
      </c>
      <c r="H69" s="185"/>
      <c r="I69" s="185"/>
    </row>
    <row r="70" spans="4:9" s="1" customFormat="1" x14ac:dyDescent="0.25"/>
    <row r="71" spans="4:9" s="1" customFormat="1" x14ac:dyDescent="0.25"/>
    <row r="72" spans="4:9" s="1" customFormat="1" x14ac:dyDescent="0.25"/>
    <row r="73" spans="4:9" s="1" customFormat="1" x14ac:dyDescent="0.25"/>
    <row r="74" spans="4:9" s="1" customFormat="1" x14ac:dyDescent="0.25"/>
    <row r="75" spans="4:9" s="1" customFormat="1" x14ac:dyDescent="0.25"/>
    <row r="76" spans="4:9" s="1" customFormat="1" x14ac:dyDescent="0.25"/>
  </sheetData>
  <mergeCells count="45">
    <mergeCell ref="B13:D13"/>
    <mergeCell ref="B14:D14"/>
    <mergeCell ref="B15:D15"/>
    <mergeCell ref="B16:D16"/>
    <mergeCell ref="B2:J2"/>
    <mergeCell ref="B4:J4"/>
    <mergeCell ref="B5:J5"/>
    <mergeCell ref="B6:J6"/>
    <mergeCell ref="B9:D11"/>
    <mergeCell ref="E9:I9"/>
    <mergeCell ref="J9:J10"/>
    <mergeCell ref="B3:J3"/>
    <mergeCell ref="E31:I31"/>
    <mergeCell ref="J31:J32"/>
    <mergeCell ref="B24:D24"/>
    <mergeCell ref="C39:D39"/>
    <mergeCell ref="B17:D17"/>
    <mergeCell ref="C22:D22"/>
    <mergeCell ref="B23:D23"/>
    <mergeCell ref="J28:J29"/>
    <mergeCell ref="H29:I29"/>
    <mergeCell ref="C18:D18"/>
    <mergeCell ref="C19:D19"/>
    <mergeCell ref="B20:D20"/>
    <mergeCell ref="C21:D21"/>
    <mergeCell ref="C42:D42"/>
    <mergeCell ref="C45:D45"/>
    <mergeCell ref="B25:D25"/>
    <mergeCell ref="B26:D26"/>
    <mergeCell ref="C36:D36"/>
    <mergeCell ref="C37:D37"/>
    <mergeCell ref="C38:D38"/>
    <mergeCell ref="B31:D33"/>
    <mergeCell ref="D68:E68"/>
    <mergeCell ref="D69:E69"/>
    <mergeCell ref="G68:I68"/>
    <mergeCell ref="G69:I69"/>
    <mergeCell ref="C46:D46"/>
    <mergeCell ref="C49:D49"/>
    <mergeCell ref="C50:D50"/>
    <mergeCell ref="C51:D51"/>
    <mergeCell ref="C54:D54"/>
    <mergeCell ref="H57:I57"/>
    <mergeCell ref="B58:J58"/>
    <mergeCell ref="J56:J57"/>
  </mergeCells>
  <printOptions horizontalCentered="1"/>
  <pageMargins left="0.51181102362204722" right="0.51181102362204722" top="0.74803149606299213" bottom="0.74803149606299213" header="0.31496062992125984" footer="0.31496062992125984"/>
  <pageSetup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IX164"/>
  <sheetViews>
    <sheetView zoomScale="90" zoomScaleNormal="90" workbookViewId="0">
      <pane xSplit="1" ySplit="10" topLeftCell="B90" activePane="bottomRight" state="frozen"/>
      <selection pane="topRight" activeCell="B1" sqref="B1"/>
      <selection pane="bottomLeft" activeCell="A11" sqref="A11"/>
      <selection pane="bottomRight" activeCell="B1" sqref="B1:I90"/>
    </sheetView>
  </sheetViews>
  <sheetFormatPr baseColWidth="10" defaultColWidth="0" defaultRowHeight="15" x14ac:dyDescent="0.25"/>
  <cols>
    <col min="1" max="1" width="6.28515625" style="165" customWidth="1"/>
    <col min="2" max="2" width="7.140625" customWidth="1"/>
    <col min="3" max="3" width="61" customWidth="1"/>
    <col min="4" max="9" width="20.5703125" customWidth="1"/>
    <col min="10" max="10" width="2.7109375" customWidth="1"/>
    <col min="11" max="11" width="11.42578125" hidden="1" customWidth="1"/>
    <col min="257" max="257" width="2.7109375" customWidth="1"/>
    <col min="258" max="258" width="9.5703125" bestFit="1" customWidth="1"/>
    <col min="259" max="259" width="64.28515625" customWidth="1"/>
    <col min="260" max="265" width="21" customWidth="1"/>
    <col min="266" max="266" width="2.7109375" customWidth="1"/>
    <col min="267" max="267" width="0" hidden="1" customWidth="1"/>
    <col min="513" max="513" width="2.7109375" customWidth="1"/>
    <col min="514" max="514" width="7.140625" customWidth="1"/>
    <col min="515" max="515" width="64.28515625" customWidth="1"/>
    <col min="516" max="521" width="21" customWidth="1"/>
    <col min="522" max="522" width="2.7109375" customWidth="1"/>
    <col min="523" max="523" width="0" hidden="1" customWidth="1"/>
    <col min="769" max="769" width="2.7109375" customWidth="1"/>
    <col min="770" max="770" width="7.140625" customWidth="1"/>
    <col min="771" max="771" width="64.28515625" customWidth="1"/>
    <col min="772" max="777" width="21" customWidth="1"/>
    <col min="778" max="778" width="2.7109375" customWidth="1"/>
    <col min="779" max="779" width="0" hidden="1" customWidth="1"/>
    <col min="1025" max="1025" width="2.7109375" customWidth="1"/>
    <col min="1026" max="1026" width="7.140625" customWidth="1"/>
    <col min="1027" max="1027" width="64.28515625" customWidth="1"/>
    <col min="1028" max="1033" width="21" customWidth="1"/>
    <col min="1034" max="1034" width="2.7109375" customWidth="1"/>
    <col min="1035" max="1035" width="0" hidden="1" customWidth="1"/>
    <col min="1281" max="1281" width="2.7109375" customWidth="1"/>
    <col min="1282" max="1282" width="7.140625" customWidth="1"/>
    <col min="1283" max="1283" width="64.28515625" customWidth="1"/>
    <col min="1284" max="1289" width="21" customWidth="1"/>
    <col min="1290" max="1290" width="2.7109375" customWidth="1"/>
    <col min="1291" max="1291" width="0" hidden="1" customWidth="1"/>
    <col min="1537" max="1537" width="2.7109375" customWidth="1"/>
    <col min="1538" max="1538" width="7.140625" customWidth="1"/>
    <col min="1539" max="1539" width="64.28515625" customWidth="1"/>
    <col min="1540" max="1545" width="21" customWidth="1"/>
    <col min="1546" max="1546" width="2.7109375" customWidth="1"/>
    <col min="1547" max="1547" width="0" hidden="1" customWidth="1"/>
    <col min="1793" max="1793" width="2.7109375" customWidth="1"/>
    <col min="1794" max="1794" width="7.140625" customWidth="1"/>
    <col min="1795" max="1795" width="64.28515625" customWidth="1"/>
    <col min="1796" max="1801" width="21" customWidth="1"/>
    <col min="1802" max="1802" width="2.7109375" customWidth="1"/>
    <col min="1803" max="1803" width="0" hidden="1" customWidth="1"/>
    <col min="2049" max="2049" width="2.7109375" customWidth="1"/>
    <col min="2050" max="2050" width="7.140625" customWidth="1"/>
    <col min="2051" max="2051" width="64.28515625" customWidth="1"/>
    <col min="2052" max="2057" width="21" customWidth="1"/>
    <col min="2058" max="2058" width="2.7109375" customWidth="1"/>
    <col min="2059" max="2059" width="0" hidden="1" customWidth="1"/>
    <col min="2305" max="2305" width="2.7109375" customWidth="1"/>
    <col min="2306" max="2306" width="7.140625" customWidth="1"/>
    <col min="2307" max="2307" width="64.28515625" customWidth="1"/>
    <col min="2308" max="2313" width="21" customWidth="1"/>
    <col min="2314" max="2314" width="2.7109375" customWidth="1"/>
    <col min="2315" max="2315" width="0" hidden="1" customWidth="1"/>
    <col min="2561" max="2561" width="2.7109375" customWidth="1"/>
    <col min="2562" max="2562" width="7.140625" customWidth="1"/>
    <col min="2563" max="2563" width="64.28515625" customWidth="1"/>
    <col min="2564" max="2569" width="21" customWidth="1"/>
    <col min="2570" max="2570" width="2.7109375" customWidth="1"/>
    <col min="2571" max="2571" width="0" hidden="1" customWidth="1"/>
    <col min="2817" max="2817" width="2.7109375" customWidth="1"/>
    <col min="2818" max="2818" width="7.140625" customWidth="1"/>
    <col min="2819" max="2819" width="64.28515625" customWidth="1"/>
    <col min="2820" max="2825" width="21" customWidth="1"/>
    <col min="2826" max="2826" width="2.7109375" customWidth="1"/>
    <col min="2827" max="2827" width="0" hidden="1" customWidth="1"/>
    <col min="3073" max="3073" width="2.7109375" customWidth="1"/>
    <col min="3074" max="3074" width="7.140625" customWidth="1"/>
    <col min="3075" max="3075" width="64.28515625" customWidth="1"/>
    <col min="3076" max="3081" width="21" customWidth="1"/>
    <col min="3082" max="3082" width="2.7109375" customWidth="1"/>
    <col min="3083" max="3083" width="0" hidden="1" customWidth="1"/>
    <col min="3329" max="3329" width="2.7109375" customWidth="1"/>
    <col min="3330" max="3330" width="7.140625" customWidth="1"/>
    <col min="3331" max="3331" width="64.28515625" customWidth="1"/>
    <col min="3332" max="3337" width="21" customWidth="1"/>
    <col min="3338" max="3338" width="2.7109375" customWidth="1"/>
    <col min="3339" max="3339" width="0" hidden="1" customWidth="1"/>
    <col min="3585" max="3585" width="2.7109375" customWidth="1"/>
    <col min="3586" max="3586" width="7.140625" customWidth="1"/>
    <col min="3587" max="3587" width="64.28515625" customWidth="1"/>
    <col min="3588" max="3593" width="21" customWidth="1"/>
    <col min="3594" max="3594" width="2.7109375" customWidth="1"/>
    <col min="3595" max="3595" width="0" hidden="1" customWidth="1"/>
    <col min="3841" max="3841" width="2.7109375" customWidth="1"/>
    <col min="3842" max="3842" width="7.140625" customWidth="1"/>
    <col min="3843" max="3843" width="64.28515625" customWidth="1"/>
    <col min="3844" max="3849" width="21" customWidth="1"/>
    <col min="3850" max="3850" width="2.7109375" customWidth="1"/>
    <col min="3851" max="3851" width="0" hidden="1" customWidth="1"/>
    <col min="4097" max="4097" width="2.7109375" customWidth="1"/>
    <col min="4098" max="4098" width="7.140625" customWidth="1"/>
    <col min="4099" max="4099" width="64.28515625" customWidth="1"/>
    <col min="4100" max="4105" width="21" customWidth="1"/>
    <col min="4106" max="4106" width="2.7109375" customWidth="1"/>
    <col min="4107" max="4107" width="0" hidden="1" customWidth="1"/>
    <col min="4353" max="4353" width="2.7109375" customWidth="1"/>
    <col min="4354" max="4354" width="7.140625" customWidth="1"/>
    <col min="4355" max="4355" width="64.28515625" customWidth="1"/>
    <col min="4356" max="4361" width="21" customWidth="1"/>
    <col min="4362" max="4362" width="2.7109375" customWidth="1"/>
    <col min="4363" max="4363" width="0" hidden="1" customWidth="1"/>
    <col min="4609" max="4609" width="2.7109375" customWidth="1"/>
    <col min="4610" max="4610" width="7.140625" customWidth="1"/>
    <col min="4611" max="4611" width="64.28515625" customWidth="1"/>
    <col min="4612" max="4617" width="21" customWidth="1"/>
    <col min="4618" max="4618" width="2.7109375" customWidth="1"/>
    <col min="4619" max="4619" width="0" hidden="1" customWidth="1"/>
    <col min="4865" max="4865" width="2.7109375" customWidth="1"/>
    <col min="4866" max="4866" width="7.140625" customWidth="1"/>
    <col min="4867" max="4867" width="64.28515625" customWidth="1"/>
    <col min="4868" max="4873" width="21" customWidth="1"/>
    <col min="4874" max="4874" width="2.7109375" customWidth="1"/>
    <col min="4875" max="4875" width="0" hidden="1" customWidth="1"/>
    <col min="5121" max="5121" width="2.7109375" customWidth="1"/>
    <col min="5122" max="5122" width="7.140625" customWidth="1"/>
    <col min="5123" max="5123" width="64.28515625" customWidth="1"/>
    <col min="5124" max="5129" width="21" customWidth="1"/>
    <col min="5130" max="5130" width="2.7109375" customWidth="1"/>
    <col min="5131" max="5131" width="0" hidden="1" customWidth="1"/>
    <col min="5377" max="5377" width="2.7109375" customWidth="1"/>
    <col min="5378" max="5378" width="7.140625" customWidth="1"/>
    <col min="5379" max="5379" width="64.28515625" customWidth="1"/>
    <col min="5380" max="5385" width="21" customWidth="1"/>
    <col min="5386" max="5386" width="2.7109375" customWidth="1"/>
    <col min="5387" max="5387" width="0" hidden="1" customWidth="1"/>
    <col min="5633" max="5633" width="2.7109375" customWidth="1"/>
    <col min="5634" max="5634" width="7.140625" customWidth="1"/>
    <col min="5635" max="5635" width="64.28515625" customWidth="1"/>
    <col min="5636" max="5641" width="21" customWidth="1"/>
    <col min="5642" max="5642" width="2.7109375" customWidth="1"/>
    <col min="5643" max="5643" width="0" hidden="1" customWidth="1"/>
    <col min="5889" max="5889" width="2.7109375" customWidth="1"/>
    <col min="5890" max="5890" width="7.140625" customWidth="1"/>
    <col min="5891" max="5891" width="64.28515625" customWidth="1"/>
    <col min="5892" max="5897" width="21" customWidth="1"/>
    <col min="5898" max="5898" width="2.7109375" customWidth="1"/>
    <col min="5899" max="5899" width="0" hidden="1" customWidth="1"/>
    <col min="6145" max="6145" width="2.7109375" customWidth="1"/>
    <col min="6146" max="6146" width="7.140625" customWidth="1"/>
    <col min="6147" max="6147" width="64.28515625" customWidth="1"/>
    <col min="6148" max="6153" width="21" customWidth="1"/>
    <col min="6154" max="6154" width="2.7109375" customWidth="1"/>
    <col min="6155" max="6155" width="0" hidden="1" customWidth="1"/>
    <col min="6401" max="6401" width="2.7109375" customWidth="1"/>
    <col min="6402" max="6402" width="7.140625" customWidth="1"/>
    <col min="6403" max="6403" width="64.28515625" customWidth="1"/>
    <col min="6404" max="6409" width="21" customWidth="1"/>
    <col min="6410" max="6410" width="2.7109375" customWidth="1"/>
    <col min="6411" max="6411" width="0" hidden="1" customWidth="1"/>
    <col min="6657" max="6657" width="2.7109375" customWidth="1"/>
    <col min="6658" max="6658" width="7.140625" customWidth="1"/>
    <col min="6659" max="6659" width="64.28515625" customWidth="1"/>
    <col min="6660" max="6665" width="21" customWidth="1"/>
    <col min="6666" max="6666" width="2.7109375" customWidth="1"/>
    <col min="6667" max="6667" width="0" hidden="1" customWidth="1"/>
    <col min="6913" max="6913" width="2.7109375" customWidth="1"/>
    <col min="6914" max="6914" width="7.140625" customWidth="1"/>
    <col min="6915" max="6915" width="64.28515625" customWidth="1"/>
    <col min="6916" max="6921" width="21" customWidth="1"/>
    <col min="6922" max="6922" width="2.7109375" customWidth="1"/>
    <col min="6923" max="6923" width="0" hidden="1" customWidth="1"/>
    <col min="7169" max="7169" width="2.7109375" customWidth="1"/>
    <col min="7170" max="7170" width="7.140625" customWidth="1"/>
    <col min="7171" max="7171" width="64.28515625" customWidth="1"/>
    <col min="7172" max="7177" width="21" customWidth="1"/>
    <col min="7178" max="7178" width="2.7109375" customWidth="1"/>
    <col min="7179" max="7179" width="0" hidden="1" customWidth="1"/>
    <col min="7425" max="7425" width="2.7109375" customWidth="1"/>
    <col min="7426" max="7426" width="7.140625" customWidth="1"/>
    <col min="7427" max="7427" width="64.28515625" customWidth="1"/>
    <col min="7428" max="7433" width="21" customWidth="1"/>
    <col min="7434" max="7434" width="2.7109375" customWidth="1"/>
    <col min="7435" max="7435" width="0" hidden="1" customWidth="1"/>
    <col min="7681" max="7681" width="2.7109375" customWidth="1"/>
    <col min="7682" max="7682" width="7.140625" customWidth="1"/>
    <col min="7683" max="7683" width="64.28515625" customWidth="1"/>
    <col min="7684" max="7689" width="21" customWidth="1"/>
    <col min="7690" max="7690" width="2.7109375" customWidth="1"/>
    <col min="7691" max="7691" width="0" hidden="1" customWidth="1"/>
    <col min="7937" max="7937" width="2.7109375" customWidth="1"/>
    <col min="7938" max="7938" width="7.140625" customWidth="1"/>
    <col min="7939" max="7939" width="64.28515625" customWidth="1"/>
    <col min="7940" max="7945" width="21" customWidth="1"/>
    <col min="7946" max="7946" width="2.7109375" customWidth="1"/>
    <col min="7947" max="7947" width="0" hidden="1" customWidth="1"/>
    <col min="8193" max="8193" width="2.7109375" customWidth="1"/>
    <col min="8194" max="8194" width="7.140625" customWidth="1"/>
    <col min="8195" max="8195" width="64.28515625" customWidth="1"/>
    <col min="8196" max="8201" width="21" customWidth="1"/>
    <col min="8202" max="8202" width="2.7109375" customWidth="1"/>
    <col min="8203" max="8203" width="0" hidden="1" customWidth="1"/>
    <col min="8449" max="8449" width="2.7109375" customWidth="1"/>
    <col min="8450" max="8450" width="7.140625" customWidth="1"/>
    <col min="8451" max="8451" width="64.28515625" customWidth="1"/>
    <col min="8452" max="8457" width="21" customWidth="1"/>
    <col min="8458" max="8458" width="2.7109375" customWidth="1"/>
    <col min="8459" max="8459" width="0" hidden="1" customWidth="1"/>
    <col min="8705" max="8705" width="2.7109375" customWidth="1"/>
    <col min="8706" max="8706" width="7.140625" customWidth="1"/>
    <col min="8707" max="8707" width="64.28515625" customWidth="1"/>
    <col min="8708" max="8713" width="21" customWidth="1"/>
    <col min="8714" max="8714" width="2.7109375" customWidth="1"/>
    <col min="8715" max="8715" width="0" hidden="1" customWidth="1"/>
    <col min="8961" max="8961" width="2.7109375" customWidth="1"/>
    <col min="8962" max="8962" width="7.140625" customWidth="1"/>
    <col min="8963" max="8963" width="64.28515625" customWidth="1"/>
    <col min="8964" max="8969" width="21" customWidth="1"/>
    <col min="8970" max="8970" width="2.7109375" customWidth="1"/>
    <col min="8971" max="8971" width="0" hidden="1" customWidth="1"/>
    <col min="9217" max="9217" width="2.7109375" customWidth="1"/>
    <col min="9218" max="9218" width="7.140625" customWidth="1"/>
    <col min="9219" max="9219" width="64.28515625" customWidth="1"/>
    <col min="9220" max="9225" width="21" customWidth="1"/>
    <col min="9226" max="9226" width="2.7109375" customWidth="1"/>
    <col min="9227" max="9227" width="0" hidden="1" customWidth="1"/>
    <col min="9473" max="9473" width="2.7109375" customWidth="1"/>
    <col min="9474" max="9474" width="7.140625" customWidth="1"/>
    <col min="9475" max="9475" width="64.28515625" customWidth="1"/>
    <col min="9476" max="9481" width="21" customWidth="1"/>
    <col min="9482" max="9482" width="2.7109375" customWidth="1"/>
    <col min="9483" max="9483" width="0" hidden="1" customWidth="1"/>
    <col min="9729" max="9729" width="2.7109375" customWidth="1"/>
    <col min="9730" max="9730" width="7.140625" customWidth="1"/>
    <col min="9731" max="9731" width="64.28515625" customWidth="1"/>
    <col min="9732" max="9737" width="21" customWidth="1"/>
    <col min="9738" max="9738" width="2.7109375" customWidth="1"/>
    <col min="9739" max="9739" width="0" hidden="1" customWidth="1"/>
    <col min="9985" max="9985" width="2.7109375" customWidth="1"/>
    <col min="9986" max="9986" width="7.140625" customWidth="1"/>
    <col min="9987" max="9987" width="64.28515625" customWidth="1"/>
    <col min="9988" max="9993" width="21" customWidth="1"/>
    <col min="9994" max="9994" width="2.7109375" customWidth="1"/>
    <col min="9995" max="9995" width="0" hidden="1" customWidth="1"/>
    <col min="10241" max="10241" width="2.7109375" customWidth="1"/>
    <col min="10242" max="10242" width="7.140625" customWidth="1"/>
    <col min="10243" max="10243" width="64.28515625" customWidth="1"/>
    <col min="10244" max="10249" width="21" customWidth="1"/>
    <col min="10250" max="10250" width="2.7109375" customWidth="1"/>
    <col min="10251" max="10251" width="0" hidden="1" customWidth="1"/>
    <col min="10497" max="10497" width="2.7109375" customWidth="1"/>
    <col min="10498" max="10498" width="7.140625" customWidth="1"/>
    <col min="10499" max="10499" width="64.28515625" customWidth="1"/>
    <col min="10500" max="10505" width="21" customWidth="1"/>
    <col min="10506" max="10506" width="2.7109375" customWidth="1"/>
    <col min="10507" max="10507" width="0" hidden="1" customWidth="1"/>
    <col min="10753" max="10753" width="2.7109375" customWidth="1"/>
    <col min="10754" max="10754" width="7.140625" customWidth="1"/>
    <col min="10755" max="10755" width="64.28515625" customWidth="1"/>
    <col min="10756" max="10761" width="21" customWidth="1"/>
    <col min="10762" max="10762" width="2.7109375" customWidth="1"/>
    <col min="10763" max="10763" width="0" hidden="1" customWidth="1"/>
    <col min="11009" max="11009" width="2.7109375" customWidth="1"/>
    <col min="11010" max="11010" width="7.140625" customWidth="1"/>
    <col min="11011" max="11011" width="64.28515625" customWidth="1"/>
    <col min="11012" max="11017" width="21" customWidth="1"/>
    <col min="11018" max="11018" width="2.7109375" customWidth="1"/>
    <col min="11019" max="11019" width="0" hidden="1" customWidth="1"/>
    <col min="11265" max="11265" width="2.7109375" customWidth="1"/>
    <col min="11266" max="11266" width="7.140625" customWidth="1"/>
    <col min="11267" max="11267" width="64.28515625" customWidth="1"/>
    <col min="11268" max="11273" width="21" customWidth="1"/>
    <col min="11274" max="11274" width="2.7109375" customWidth="1"/>
    <col min="11275" max="11275" width="0" hidden="1" customWidth="1"/>
    <col min="11521" max="11521" width="2.7109375" customWidth="1"/>
    <col min="11522" max="11522" width="7.140625" customWidth="1"/>
    <col min="11523" max="11523" width="64.28515625" customWidth="1"/>
    <col min="11524" max="11529" width="21" customWidth="1"/>
    <col min="11530" max="11530" width="2.7109375" customWidth="1"/>
    <col min="11531" max="11531" width="0" hidden="1" customWidth="1"/>
    <col min="11777" max="11777" width="2.7109375" customWidth="1"/>
    <col min="11778" max="11778" width="7.140625" customWidth="1"/>
    <col min="11779" max="11779" width="64.28515625" customWidth="1"/>
    <col min="11780" max="11785" width="21" customWidth="1"/>
    <col min="11786" max="11786" width="2.7109375" customWidth="1"/>
    <col min="11787" max="11787" width="0" hidden="1" customWidth="1"/>
    <col min="12033" max="12033" width="2.7109375" customWidth="1"/>
    <col min="12034" max="12034" width="7.140625" customWidth="1"/>
    <col min="12035" max="12035" width="64.28515625" customWidth="1"/>
    <col min="12036" max="12041" width="21" customWidth="1"/>
    <col min="12042" max="12042" width="2.7109375" customWidth="1"/>
    <col min="12043" max="12043" width="0" hidden="1" customWidth="1"/>
    <col min="12289" max="12289" width="2.7109375" customWidth="1"/>
    <col min="12290" max="12290" width="7.140625" customWidth="1"/>
    <col min="12291" max="12291" width="64.28515625" customWidth="1"/>
    <col min="12292" max="12297" width="21" customWidth="1"/>
    <col min="12298" max="12298" width="2.7109375" customWidth="1"/>
    <col min="12299" max="12299" width="0" hidden="1" customWidth="1"/>
    <col min="12545" max="12545" width="2.7109375" customWidth="1"/>
    <col min="12546" max="12546" width="7.140625" customWidth="1"/>
    <col min="12547" max="12547" width="64.28515625" customWidth="1"/>
    <col min="12548" max="12553" width="21" customWidth="1"/>
    <col min="12554" max="12554" width="2.7109375" customWidth="1"/>
    <col min="12555" max="12555" width="0" hidden="1" customWidth="1"/>
    <col min="12801" max="12801" width="2.7109375" customWidth="1"/>
    <col min="12802" max="12802" width="7.140625" customWidth="1"/>
    <col min="12803" max="12803" width="64.28515625" customWidth="1"/>
    <col min="12804" max="12809" width="21" customWidth="1"/>
    <col min="12810" max="12810" width="2.7109375" customWidth="1"/>
    <col min="12811" max="12811" width="0" hidden="1" customWidth="1"/>
    <col min="13057" max="13057" width="2.7109375" customWidth="1"/>
    <col min="13058" max="13058" width="7.140625" customWidth="1"/>
    <col min="13059" max="13059" width="64.28515625" customWidth="1"/>
    <col min="13060" max="13065" width="21" customWidth="1"/>
    <col min="13066" max="13066" width="2.7109375" customWidth="1"/>
    <col min="13067" max="13067" width="0" hidden="1" customWidth="1"/>
    <col min="13313" max="13313" width="2.7109375" customWidth="1"/>
    <col min="13314" max="13314" width="7.140625" customWidth="1"/>
    <col min="13315" max="13315" width="64.28515625" customWidth="1"/>
    <col min="13316" max="13321" width="21" customWidth="1"/>
    <col min="13322" max="13322" width="2.7109375" customWidth="1"/>
    <col min="13323" max="13323" width="0" hidden="1" customWidth="1"/>
    <col min="13569" max="13569" width="2.7109375" customWidth="1"/>
    <col min="13570" max="13570" width="7.140625" customWidth="1"/>
    <col min="13571" max="13571" width="64.28515625" customWidth="1"/>
    <col min="13572" max="13577" width="21" customWidth="1"/>
    <col min="13578" max="13578" width="2.7109375" customWidth="1"/>
    <col min="13579" max="13579" width="0" hidden="1" customWidth="1"/>
    <col min="13825" max="13825" width="2.7109375" customWidth="1"/>
    <col min="13826" max="13826" width="7.140625" customWidth="1"/>
    <col min="13827" max="13827" width="64.28515625" customWidth="1"/>
    <col min="13828" max="13833" width="21" customWidth="1"/>
    <col min="13834" max="13834" width="2.7109375" customWidth="1"/>
    <col min="13835" max="13835" width="0" hidden="1" customWidth="1"/>
    <col min="14081" max="14081" width="2.7109375" customWidth="1"/>
    <col min="14082" max="14082" width="7.140625" customWidth="1"/>
    <col min="14083" max="14083" width="64.28515625" customWidth="1"/>
    <col min="14084" max="14089" width="21" customWidth="1"/>
    <col min="14090" max="14090" width="2.7109375" customWidth="1"/>
    <col min="14091" max="14091" width="0" hidden="1" customWidth="1"/>
    <col min="14337" max="14337" width="2.7109375" customWidth="1"/>
    <col min="14338" max="14338" width="7.140625" customWidth="1"/>
    <col min="14339" max="14339" width="64.28515625" customWidth="1"/>
    <col min="14340" max="14345" width="21" customWidth="1"/>
    <col min="14346" max="14346" width="2.7109375" customWidth="1"/>
    <col min="14347" max="14347" width="0" hidden="1" customWidth="1"/>
    <col min="14593" max="14593" width="2.7109375" customWidth="1"/>
    <col min="14594" max="14594" width="7.140625" customWidth="1"/>
    <col min="14595" max="14595" width="64.28515625" customWidth="1"/>
    <col min="14596" max="14601" width="21" customWidth="1"/>
    <col min="14602" max="14602" width="2.7109375" customWidth="1"/>
    <col min="14603" max="14603" width="0" hidden="1" customWidth="1"/>
    <col min="14849" max="14849" width="2.7109375" customWidth="1"/>
    <col min="14850" max="14850" width="7.140625" customWidth="1"/>
    <col min="14851" max="14851" width="64.28515625" customWidth="1"/>
    <col min="14852" max="14857" width="21" customWidth="1"/>
    <col min="14858" max="14858" width="2.7109375" customWidth="1"/>
    <col min="14859" max="14859" width="0" hidden="1" customWidth="1"/>
    <col min="15105" max="15105" width="2.7109375" customWidth="1"/>
    <col min="15106" max="15106" width="7.140625" customWidth="1"/>
    <col min="15107" max="15107" width="64.28515625" customWidth="1"/>
    <col min="15108" max="15113" width="21" customWidth="1"/>
    <col min="15114" max="15114" width="2.7109375" customWidth="1"/>
    <col min="15115" max="15115" width="0" hidden="1" customWidth="1"/>
    <col min="15361" max="15361" width="2.7109375" customWidth="1"/>
    <col min="15362" max="15362" width="7.140625" customWidth="1"/>
    <col min="15363" max="15363" width="64.28515625" customWidth="1"/>
    <col min="15364" max="15369" width="21" customWidth="1"/>
    <col min="15370" max="15370" width="2.7109375" customWidth="1"/>
    <col min="15371" max="15371" width="0" hidden="1" customWidth="1"/>
    <col min="15617" max="15617" width="2.7109375" customWidth="1"/>
    <col min="15618" max="15618" width="7.140625" customWidth="1"/>
    <col min="15619" max="15619" width="64.28515625" customWidth="1"/>
    <col min="15620" max="15625" width="21" customWidth="1"/>
    <col min="15626" max="15626" width="2.7109375" customWidth="1"/>
    <col min="15627" max="15627" width="0" hidden="1" customWidth="1"/>
    <col min="15873" max="15873" width="2.7109375" customWidth="1"/>
    <col min="15874" max="15874" width="7.140625" customWidth="1"/>
    <col min="15875" max="15875" width="64.28515625" customWidth="1"/>
    <col min="15876" max="15881" width="21" customWidth="1"/>
    <col min="15882" max="15882" width="2.7109375" customWidth="1"/>
    <col min="15883" max="15883" width="0" hidden="1" customWidth="1"/>
    <col min="16129" max="16129" width="2.7109375" customWidth="1"/>
    <col min="16130" max="16130" width="7.140625" customWidth="1"/>
    <col min="16131" max="16131" width="64.28515625" customWidth="1"/>
    <col min="16132" max="16137" width="21" customWidth="1"/>
    <col min="16138" max="16138" width="2.7109375" customWidth="1"/>
    <col min="16139" max="16139" width="0" hidden="1" customWidth="1"/>
  </cols>
  <sheetData>
    <row r="1" spans="1:9" s="1" customFormat="1" x14ac:dyDescent="0.25">
      <c r="A1" s="165"/>
    </row>
    <row r="2" spans="1:9" s="1" customFormat="1" ht="15.75" x14ac:dyDescent="0.25">
      <c r="A2" s="165"/>
      <c r="C2" s="207" t="s">
        <v>38</v>
      </c>
      <c r="D2" s="207"/>
      <c r="E2" s="207"/>
      <c r="F2" s="207"/>
      <c r="G2" s="207"/>
      <c r="H2" s="207"/>
      <c r="I2" s="207"/>
    </row>
    <row r="3" spans="1:9" s="1" customFormat="1" x14ac:dyDescent="0.25">
      <c r="A3" s="165"/>
      <c r="C3" s="214"/>
      <c r="D3" s="214"/>
      <c r="E3" s="214"/>
      <c r="F3" s="214"/>
      <c r="G3" s="214"/>
      <c r="H3" s="214"/>
      <c r="I3" s="214"/>
    </row>
    <row r="4" spans="1:9" s="1" customFormat="1" x14ac:dyDescent="0.25">
      <c r="A4" s="165"/>
      <c r="C4" s="214" t="s">
        <v>58</v>
      </c>
      <c r="D4" s="214"/>
      <c r="E4" s="214"/>
      <c r="F4" s="214"/>
      <c r="G4" s="214"/>
      <c r="H4" s="214"/>
      <c r="I4" s="214"/>
    </row>
    <row r="5" spans="1:9" s="1" customFormat="1" x14ac:dyDescent="0.25">
      <c r="A5" s="165"/>
      <c r="C5" s="214" t="s">
        <v>134</v>
      </c>
      <c r="D5" s="214"/>
      <c r="E5" s="214"/>
      <c r="F5" s="214"/>
      <c r="G5" s="214"/>
      <c r="H5" s="214"/>
      <c r="I5" s="214"/>
    </row>
    <row r="6" spans="1:9" s="1" customFormat="1" x14ac:dyDescent="0.25">
      <c r="A6" s="165"/>
      <c r="C6" s="214" t="s">
        <v>196</v>
      </c>
      <c r="D6" s="214"/>
      <c r="E6" s="214"/>
      <c r="F6" s="214"/>
      <c r="G6" s="214"/>
      <c r="H6" s="214"/>
      <c r="I6" s="214"/>
    </row>
    <row r="7" spans="1:9" s="1" customFormat="1" ht="15.75" thickBot="1" x14ac:dyDescent="0.3">
      <c r="A7" s="165"/>
      <c r="B7" s="3"/>
      <c r="C7" s="3"/>
      <c r="D7" s="3"/>
      <c r="E7" s="3"/>
      <c r="F7" s="3"/>
      <c r="G7" s="3"/>
      <c r="H7" s="167"/>
      <c r="I7" s="3"/>
    </row>
    <row r="8" spans="1:9" ht="19.5" customHeight="1" x14ac:dyDescent="0.25">
      <c r="B8" s="215" t="s">
        <v>56</v>
      </c>
      <c r="C8" s="216"/>
      <c r="D8" s="221" t="s">
        <v>55</v>
      </c>
      <c r="E8" s="222"/>
      <c r="F8" s="222"/>
      <c r="G8" s="222"/>
      <c r="H8" s="223"/>
      <c r="I8" s="212" t="s">
        <v>54</v>
      </c>
    </row>
    <row r="9" spans="1:9" ht="28.5" customHeight="1" x14ac:dyDescent="0.25">
      <c r="B9" s="217"/>
      <c r="C9" s="218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3"/>
    </row>
    <row r="10" spans="1:9" ht="15.75" thickBot="1" x14ac:dyDescent="0.3">
      <c r="B10" s="219"/>
      <c r="C10" s="220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210" t="s">
        <v>133</v>
      </c>
      <c r="C11" s="211"/>
      <c r="D11" s="113">
        <f t="shared" ref="D11:I11" si="0">SUM(D12:D18)</f>
        <v>0</v>
      </c>
      <c r="E11" s="113">
        <f t="shared" si="0"/>
        <v>230484.72</v>
      </c>
      <c r="F11" s="113">
        <f t="shared" si="0"/>
        <v>230484.72</v>
      </c>
      <c r="G11" s="113">
        <f t="shared" si="0"/>
        <v>230484.72</v>
      </c>
      <c r="H11" s="113">
        <f t="shared" ref="H11" si="1">SUM(H12:H18)</f>
        <v>230484.72</v>
      </c>
      <c r="I11" s="114">
        <f t="shared" si="0"/>
        <v>0</v>
      </c>
    </row>
    <row r="12" spans="1:9" x14ac:dyDescent="0.25">
      <c r="B12" s="79"/>
      <c r="C12" s="80" t="s">
        <v>132</v>
      </c>
      <c r="D12" s="115">
        <v>0</v>
      </c>
      <c r="E12" s="116">
        <v>0</v>
      </c>
      <c r="F12" s="117">
        <f t="shared" ref="F12:F17" si="2">D12+E12</f>
        <v>0</v>
      </c>
      <c r="G12" s="115">
        <v>0</v>
      </c>
      <c r="H12" s="115">
        <v>0</v>
      </c>
      <c r="I12" s="118">
        <f t="shared" ref="I12:I18" si="3">F12-G12</f>
        <v>0</v>
      </c>
    </row>
    <row r="13" spans="1:9" x14ac:dyDescent="0.25">
      <c r="A13" s="165">
        <v>1211</v>
      </c>
      <c r="B13" s="79"/>
      <c r="C13" s="80" t="s">
        <v>131</v>
      </c>
      <c r="D13" s="119">
        <v>0</v>
      </c>
      <c r="E13" s="119">
        <v>101343</v>
      </c>
      <c r="F13" s="117">
        <f t="shared" si="2"/>
        <v>101343</v>
      </c>
      <c r="G13" s="119">
        <f>+E13</f>
        <v>101343</v>
      </c>
      <c r="H13" s="119">
        <f>+G13</f>
        <v>101343</v>
      </c>
      <c r="I13" s="118">
        <f t="shared" si="3"/>
        <v>0</v>
      </c>
    </row>
    <row r="14" spans="1:9" x14ac:dyDescent="0.25">
      <c r="A14" s="165">
        <v>1371</v>
      </c>
      <c r="B14" s="79"/>
      <c r="C14" s="80" t="s">
        <v>130</v>
      </c>
      <c r="D14" s="115">
        <v>0</v>
      </c>
      <c r="E14" s="116">
        <v>129141.72</v>
      </c>
      <c r="F14" s="117">
        <f t="shared" si="2"/>
        <v>129141.72</v>
      </c>
      <c r="G14" s="115">
        <f>+E14</f>
        <v>129141.72</v>
      </c>
      <c r="H14" s="119">
        <f>+G14</f>
        <v>129141.72</v>
      </c>
      <c r="I14" s="118">
        <f t="shared" si="3"/>
        <v>0</v>
      </c>
    </row>
    <row r="15" spans="1:9" x14ac:dyDescent="0.25">
      <c r="B15" s="79"/>
      <c r="C15" s="80" t="s">
        <v>129</v>
      </c>
      <c r="D15" s="115">
        <v>0</v>
      </c>
      <c r="E15" s="116">
        <v>0</v>
      </c>
      <c r="F15" s="117">
        <f t="shared" si="2"/>
        <v>0</v>
      </c>
      <c r="G15" s="115">
        <v>0</v>
      </c>
      <c r="H15" s="115">
        <v>0</v>
      </c>
      <c r="I15" s="118">
        <f t="shared" si="3"/>
        <v>0</v>
      </c>
    </row>
    <row r="16" spans="1:9" x14ac:dyDescent="0.25">
      <c r="B16" s="79"/>
      <c r="C16" s="80" t="s">
        <v>128</v>
      </c>
      <c r="D16" s="115">
        <v>0</v>
      </c>
      <c r="E16" s="116">
        <v>0</v>
      </c>
      <c r="F16" s="117">
        <f t="shared" si="2"/>
        <v>0</v>
      </c>
      <c r="G16" s="115">
        <v>0</v>
      </c>
      <c r="H16" s="115">
        <v>0</v>
      </c>
      <c r="I16" s="118">
        <f t="shared" si="3"/>
        <v>0</v>
      </c>
    </row>
    <row r="17" spans="1:258" x14ac:dyDescent="0.25">
      <c r="B17" s="79"/>
      <c r="C17" s="80" t="s">
        <v>127</v>
      </c>
      <c r="D17" s="119">
        <v>0</v>
      </c>
      <c r="E17" s="119">
        <v>0</v>
      </c>
      <c r="F17" s="117">
        <f t="shared" si="2"/>
        <v>0</v>
      </c>
      <c r="G17" s="119">
        <v>0</v>
      </c>
      <c r="H17" s="119">
        <v>0</v>
      </c>
      <c r="I17" s="118">
        <f t="shared" si="3"/>
        <v>0</v>
      </c>
    </row>
    <row r="18" spans="1:258" x14ac:dyDescent="0.25">
      <c r="B18" s="79"/>
      <c r="C18" s="80" t="s">
        <v>126</v>
      </c>
      <c r="D18" s="115">
        <v>0</v>
      </c>
      <c r="E18" s="116">
        <v>0</v>
      </c>
      <c r="F18" s="117">
        <v>0</v>
      </c>
      <c r="G18" s="115">
        <v>0</v>
      </c>
      <c r="H18" s="115">
        <v>0</v>
      </c>
      <c r="I18" s="118">
        <f t="shared" si="3"/>
        <v>0</v>
      </c>
    </row>
    <row r="19" spans="1:258" x14ac:dyDescent="0.25">
      <c r="B19" s="210" t="s">
        <v>125</v>
      </c>
      <c r="C19" s="211"/>
      <c r="D19" s="113">
        <f t="shared" ref="D19:I19" si="4">SUM(D20:D28)</f>
        <v>137532</v>
      </c>
      <c r="E19" s="113">
        <f t="shared" si="4"/>
        <v>78835.13</v>
      </c>
      <c r="F19" s="113">
        <f t="shared" si="4"/>
        <v>216367.13</v>
      </c>
      <c r="G19" s="113">
        <f t="shared" si="4"/>
        <v>49438.87</v>
      </c>
      <c r="H19" s="113">
        <f t="shared" ref="H19" si="5">SUM(H20:H28)</f>
        <v>45077.270000000004</v>
      </c>
      <c r="I19" s="114">
        <f t="shared" si="4"/>
        <v>166928.26</v>
      </c>
    </row>
    <row r="20" spans="1:258" x14ac:dyDescent="0.25">
      <c r="A20" s="165">
        <v>2100</v>
      </c>
      <c r="B20" s="79"/>
      <c r="C20" s="80" t="s">
        <v>124</v>
      </c>
      <c r="D20" s="115">
        <v>71830</v>
      </c>
      <c r="E20" s="116">
        <v>53500</v>
      </c>
      <c r="F20" s="117">
        <f t="shared" ref="F20:F28" si="6">D20+E20</f>
        <v>125330</v>
      </c>
      <c r="G20" s="115">
        <v>32246.13</v>
      </c>
      <c r="H20" s="115">
        <v>32246.13</v>
      </c>
      <c r="I20" s="118">
        <f>F20-G20</f>
        <v>93083.87</v>
      </c>
    </row>
    <row r="21" spans="1:258" x14ac:dyDescent="0.25">
      <c r="A21" s="165">
        <v>2200</v>
      </c>
      <c r="B21" s="79"/>
      <c r="C21" s="80" t="s">
        <v>123</v>
      </c>
      <c r="D21" s="115">
        <v>23991</v>
      </c>
      <c r="E21" s="116">
        <v>9635.1299999999992</v>
      </c>
      <c r="F21" s="117">
        <f t="shared" si="6"/>
        <v>33626.129999999997</v>
      </c>
      <c r="G21" s="115">
        <v>9525.81</v>
      </c>
      <c r="H21" s="115">
        <v>5164.21</v>
      </c>
      <c r="I21" s="118">
        <f t="shared" ref="I21:I28" si="7">F21-G21</f>
        <v>24100.32</v>
      </c>
    </row>
    <row r="22" spans="1:258" x14ac:dyDescent="0.25">
      <c r="A22" s="165">
        <v>2300</v>
      </c>
      <c r="B22" s="79"/>
      <c r="C22" s="80" t="s">
        <v>122</v>
      </c>
      <c r="D22" s="115">
        <v>0</v>
      </c>
      <c r="E22" s="116">
        <v>0</v>
      </c>
      <c r="F22" s="117">
        <f t="shared" si="6"/>
        <v>0</v>
      </c>
      <c r="G22" s="115">
        <v>0</v>
      </c>
      <c r="H22" s="115">
        <v>0</v>
      </c>
      <c r="I22" s="118">
        <f t="shared" si="7"/>
        <v>0</v>
      </c>
    </row>
    <row r="23" spans="1:258" x14ac:dyDescent="0.25">
      <c r="A23" s="165">
        <v>2400</v>
      </c>
      <c r="B23" s="79"/>
      <c r="C23" s="80" t="s">
        <v>121</v>
      </c>
      <c r="D23" s="115">
        <v>9008</v>
      </c>
      <c r="E23" s="116">
        <v>4664.18</v>
      </c>
      <c r="F23" s="117">
        <f t="shared" si="6"/>
        <v>13672.18</v>
      </c>
      <c r="G23" s="115">
        <v>644</v>
      </c>
      <c r="H23" s="115">
        <v>644</v>
      </c>
      <c r="I23" s="118">
        <f t="shared" si="7"/>
        <v>13028.18</v>
      </c>
    </row>
    <row r="24" spans="1:258" x14ac:dyDescent="0.25">
      <c r="A24" s="165">
        <v>2500</v>
      </c>
      <c r="B24" s="79"/>
      <c r="C24" s="80" t="s">
        <v>120</v>
      </c>
      <c r="D24" s="119">
        <v>0</v>
      </c>
      <c r="E24" s="119">
        <v>335.82</v>
      </c>
      <c r="F24" s="117">
        <f t="shared" si="6"/>
        <v>335.82</v>
      </c>
      <c r="G24" s="119">
        <v>335.82</v>
      </c>
      <c r="H24" s="119">
        <v>335.82</v>
      </c>
      <c r="I24" s="118">
        <f t="shared" si="7"/>
        <v>0</v>
      </c>
    </row>
    <row r="25" spans="1:258" x14ac:dyDescent="0.25">
      <c r="A25" s="165">
        <v>2600</v>
      </c>
      <c r="B25" s="79"/>
      <c r="C25" s="80" t="s">
        <v>119</v>
      </c>
      <c r="D25" s="115">
        <v>22000</v>
      </c>
      <c r="E25" s="116">
        <v>8000</v>
      </c>
      <c r="F25" s="117">
        <f t="shared" si="6"/>
        <v>30000</v>
      </c>
      <c r="G25" s="115">
        <v>5111.8100000000004</v>
      </c>
      <c r="H25" s="115">
        <v>5111.8100000000004</v>
      </c>
      <c r="I25" s="118">
        <f t="shared" si="7"/>
        <v>24888.19</v>
      </c>
    </row>
    <row r="26" spans="1:258" x14ac:dyDescent="0.25">
      <c r="A26" s="165">
        <v>2700</v>
      </c>
      <c r="B26" s="79"/>
      <c r="C26" s="80" t="s">
        <v>118</v>
      </c>
      <c r="D26" s="119">
        <v>4000</v>
      </c>
      <c r="E26" s="119">
        <v>2000</v>
      </c>
      <c r="F26" s="117">
        <f t="shared" si="6"/>
        <v>6000</v>
      </c>
      <c r="G26" s="119">
        <v>0</v>
      </c>
      <c r="H26" s="119">
        <v>0</v>
      </c>
      <c r="I26" s="118">
        <f t="shared" si="7"/>
        <v>6000</v>
      </c>
    </row>
    <row r="27" spans="1:258" x14ac:dyDescent="0.25">
      <c r="A27" s="165">
        <v>2800</v>
      </c>
      <c r="B27" s="79"/>
      <c r="C27" s="80" t="s">
        <v>117</v>
      </c>
      <c r="D27" s="119">
        <v>0</v>
      </c>
      <c r="E27" s="119">
        <v>0</v>
      </c>
      <c r="F27" s="117">
        <f t="shared" si="6"/>
        <v>0</v>
      </c>
      <c r="G27" s="119">
        <v>0</v>
      </c>
      <c r="H27" s="119">
        <v>0</v>
      </c>
      <c r="I27" s="118">
        <f t="shared" si="7"/>
        <v>0</v>
      </c>
    </row>
    <row r="28" spans="1:258" x14ac:dyDescent="0.25">
      <c r="A28" s="165">
        <v>2900</v>
      </c>
      <c r="B28" s="79"/>
      <c r="C28" s="80" t="s">
        <v>116</v>
      </c>
      <c r="D28" s="115">
        <v>6703</v>
      </c>
      <c r="E28" s="116">
        <v>700</v>
      </c>
      <c r="F28" s="117">
        <f t="shared" si="6"/>
        <v>7403</v>
      </c>
      <c r="G28" s="115">
        <v>1575.3</v>
      </c>
      <c r="H28" s="115">
        <v>1575.3</v>
      </c>
      <c r="I28" s="118">
        <f t="shared" si="7"/>
        <v>5827.7</v>
      </c>
    </row>
    <row r="29" spans="1:258" x14ac:dyDescent="0.25">
      <c r="B29" s="210" t="s">
        <v>115</v>
      </c>
      <c r="C29" s="211"/>
      <c r="D29" s="113">
        <f t="shared" ref="D29:G29" si="8">SUM(D30:D38)</f>
        <v>395446</v>
      </c>
      <c r="E29" s="113">
        <f t="shared" si="8"/>
        <v>37800</v>
      </c>
      <c r="F29" s="113">
        <f t="shared" si="8"/>
        <v>433246</v>
      </c>
      <c r="G29" s="113">
        <f t="shared" si="8"/>
        <v>107842.16000000002</v>
      </c>
      <c r="H29" s="113">
        <f t="shared" ref="H29" si="9">SUM(H30:H38)</f>
        <v>106601.39000000001</v>
      </c>
      <c r="I29" s="114">
        <f>SUM(I30:I38)</f>
        <v>325403.84000000003</v>
      </c>
      <c r="IX29" s="171"/>
    </row>
    <row r="30" spans="1:258" x14ac:dyDescent="0.25">
      <c r="A30" s="165">
        <v>3100</v>
      </c>
      <c r="B30" s="79"/>
      <c r="C30" s="80" t="s">
        <v>114</v>
      </c>
      <c r="D30" s="115">
        <v>26696</v>
      </c>
      <c r="E30" s="116">
        <v>2600</v>
      </c>
      <c r="F30" s="117">
        <f t="shared" ref="F30:F35" si="10">D30+E30</f>
        <v>29296</v>
      </c>
      <c r="G30" s="117">
        <v>14885.5</v>
      </c>
      <c r="H30" s="117">
        <v>13644.73</v>
      </c>
      <c r="I30" s="118">
        <f t="shared" ref="I30:I38" si="11">F30-G30</f>
        <v>14410.5</v>
      </c>
    </row>
    <row r="31" spans="1:258" x14ac:dyDescent="0.25">
      <c r="A31" s="165">
        <v>3200</v>
      </c>
      <c r="B31" s="79"/>
      <c r="C31" s="80" t="s">
        <v>113</v>
      </c>
      <c r="D31" s="115">
        <v>193900</v>
      </c>
      <c r="E31" s="116">
        <v>6000</v>
      </c>
      <c r="F31" s="117">
        <f t="shared" si="10"/>
        <v>199900</v>
      </c>
      <c r="G31" s="117">
        <v>62500.800000000003</v>
      </c>
      <c r="H31" s="117">
        <v>62500.800000000003</v>
      </c>
      <c r="I31" s="118">
        <f>F31-G31</f>
        <v>137399.20000000001</v>
      </c>
    </row>
    <row r="32" spans="1:258" x14ac:dyDescent="0.25">
      <c r="A32" s="165">
        <v>3300</v>
      </c>
      <c r="B32" s="79"/>
      <c r="C32" s="80" t="s">
        <v>112</v>
      </c>
      <c r="D32" s="115">
        <v>45350</v>
      </c>
      <c r="E32" s="116">
        <v>13200</v>
      </c>
      <c r="F32" s="117">
        <f t="shared" si="10"/>
        <v>58550</v>
      </c>
      <c r="G32" s="117">
        <v>484.88</v>
      </c>
      <c r="H32" s="117">
        <v>484.88</v>
      </c>
      <c r="I32" s="118">
        <f t="shared" si="11"/>
        <v>58065.120000000003</v>
      </c>
    </row>
    <row r="33" spans="1:9" x14ac:dyDescent="0.25">
      <c r="A33" s="165">
        <v>3400</v>
      </c>
      <c r="B33" s="79"/>
      <c r="C33" s="80" t="s">
        <v>111</v>
      </c>
      <c r="D33" s="115">
        <v>17600</v>
      </c>
      <c r="E33" s="116">
        <v>150.97999999999999</v>
      </c>
      <c r="F33" s="117">
        <f t="shared" si="10"/>
        <v>17750.98</v>
      </c>
      <c r="G33" s="117">
        <v>13140.38</v>
      </c>
      <c r="H33" s="117">
        <v>13140.38</v>
      </c>
      <c r="I33" s="118">
        <f t="shared" si="11"/>
        <v>4610.6000000000004</v>
      </c>
    </row>
    <row r="34" spans="1:9" x14ac:dyDescent="0.25">
      <c r="A34" s="165">
        <v>3500</v>
      </c>
      <c r="B34" s="79"/>
      <c r="C34" s="80" t="s">
        <v>110</v>
      </c>
      <c r="D34" s="115">
        <v>22200</v>
      </c>
      <c r="E34" s="116">
        <v>-150.97999999999999</v>
      </c>
      <c r="F34" s="117">
        <f t="shared" si="10"/>
        <v>22049.02</v>
      </c>
      <c r="G34" s="117">
        <v>13348.6</v>
      </c>
      <c r="H34" s="117">
        <v>13348.6</v>
      </c>
      <c r="I34" s="118">
        <f t="shared" si="11"/>
        <v>8700.42</v>
      </c>
    </row>
    <row r="35" spans="1:9" x14ac:dyDescent="0.25">
      <c r="A35" s="165">
        <v>3600</v>
      </c>
      <c r="B35" s="79"/>
      <c r="C35" s="80" t="s">
        <v>109</v>
      </c>
      <c r="D35" s="115">
        <v>0</v>
      </c>
      <c r="E35" s="116">
        <v>0</v>
      </c>
      <c r="F35" s="117">
        <f t="shared" si="10"/>
        <v>0</v>
      </c>
      <c r="G35" s="117">
        <v>0</v>
      </c>
      <c r="H35" s="117">
        <v>0</v>
      </c>
      <c r="I35" s="118">
        <f t="shared" si="11"/>
        <v>0</v>
      </c>
    </row>
    <row r="36" spans="1:9" x14ac:dyDescent="0.25">
      <c r="A36" s="165">
        <v>3700</v>
      </c>
      <c r="B36" s="79"/>
      <c r="C36" s="80" t="s">
        <v>108</v>
      </c>
      <c r="D36" s="115">
        <v>72100</v>
      </c>
      <c r="E36" s="116">
        <v>16000</v>
      </c>
      <c r="F36" s="117">
        <f t="shared" ref="F36:F38" si="12">D36+E36</f>
        <v>88100</v>
      </c>
      <c r="G36" s="117">
        <v>416</v>
      </c>
      <c r="H36" s="117">
        <v>416</v>
      </c>
      <c r="I36" s="118">
        <f t="shared" si="11"/>
        <v>87684</v>
      </c>
    </row>
    <row r="37" spans="1:9" x14ac:dyDescent="0.25">
      <c r="A37" s="165">
        <v>3800</v>
      </c>
      <c r="B37" s="79"/>
      <c r="C37" s="80" t="s">
        <v>107</v>
      </c>
      <c r="D37" s="115">
        <v>14300</v>
      </c>
      <c r="E37" s="116">
        <v>0</v>
      </c>
      <c r="F37" s="117">
        <f t="shared" si="12"/>
        <v>14300</v>
      </c>
      <c r="G37" s="117">
        <v>0</v>
      </c>
      <c r="H37" s="117">
        <v>0</v>
      </c>
      <c r="I37" s="118">
        <f t="shared" si="11"/>
        <v>14300</v>
      </c>
    </row>
    <row r="38" spans="1:9" x14ac:dyDescent="0.25">
      <c r="A38" s="165">
        <v>3900</v>
      </c>
      <c r="B38" s="79"/>
      <c r="C38" s="80" t="s">
        <v>106</v>
      </c>
      <c r="D38" s="115">
        <v>3300</v>
      </c>
      <c r="E38" s="116">
        <v>0</v>
      </c>
      <c r="F38" s="117">
        <f t="shared" si="12"/>
        <v>3300</v>
      </c>
      <c r="G38" s="117">
        <v>3066</v>
      </c>
      <c r="H38" s="117">
        <v>3066</v>
      </c>
      <c r="I38" s="118">
        <f t="shared" si="11"/>
        <v>234</v>
      </c>
    </row>
    <row r="39" spans="1:9" x14ac:dyDescent="0.25">
      <c r="B39" s="210" t="s">
        <v>6</v>
      </c>
      <c r="C39" s="211"/>
      <c r="D39" s="113">
        <f t="shared" ref="D39:I39" si="13">SUM(D40:D48)</f>
        <v>0</v>
      </c>
      <c r="E39" s="113">
        <f t="shared" si="13"/>
        <v>0</v>
      </c>
      <c r="F39" s="113">
        <f t="shared" si="13"/>
        <v>0</v>
      </c>
      <c r="G39" s="113">
        <f t="shared" si="13"/>
        <v>0</v>
      </c>
      <c r="H39" s="113">
        <f t="shared" ref="H39" si="14">SUM(H40:H48)</f>
        <v>0</v>
      </c>
      <c r="I39" s="114">
        <f t="shared" si="13"/>
        <v>0</v>
      </c>
    </row>
    <row r="40" spans="1:9" x14ac:dyDescent="0.25">
      <c r="B40" s="79"/>
      <c r="C40" s="80" t="s">
        <v>105</v>
      </c>
      <c r="D40" s="119">
        <v>0</v>
      </c>
      <c r="E40" s="119">
        <v>0</v>
      </c>
      <c r="F40" s="117">
        <f t="shared" ref="F40:F48" si="15">D40+E40</f>
        <v>0</v>
      </c>
      <c r="G40" s="119">
        <v>0</v>
      </c>
      <c r="H40" s="119">
        <v>0</v>
      </c>
      <c r="I40" s="118">
        <f t="shared" ref="I40:I48" si="16">F40-G40</f>
        <v>0</v>
      </c>
    </row>
    <row r="41" spans="1:9" x14ac:dyDescent="0.25">
      <c r="B41" s="79"/>
      <c r="C41" s="80" t="s">
        <v>104</v>
      </c>
      <c r="D41" s="119">
        <v>0</v>
      </c>
      <c r="E41" s="119">
        <v>0</v>
      </c>
      <c r="F41" s="117">
        <f t="shared" si="15"/>
        <v>0</v>
      </c>
      <c r="G41" s="119">
        <v>0</v>
      </c>
      <c r="H41" s="119">
        <v>0</v>
      </c>
      <c r="I41" s="118">
        <f t="shared" si="16"/>
        <v>0</v>
      </c>
    </row>
    <row r="42" spans="1:9" x14ac:dyDescent="0.25">
      <c r="B42" s="79"/>
      <c r="C42" s="80" t="s">
        <v>103</v>
      </c>
      <c r="D42" s="119">
        <v>0</v>
      </c>
      <c r="E42" s="119">
        <v>0</v>
      </c>
      <c r="F42" s="117">
        <f t="shared" si="15"/>
        <v>0</v>
      </c>
      <c r="G42" s="119">
        <v>0</v>
      </c>
      <c r="H42" s="119">
        <v>0</v>
      </c>
      <c r="I42" s="118">
        <f t="shared" si="16"/>
        <v>0</v>
      </c>
    </row>
    <row r="43" spans="1:9" x14ac:dyDescent="0.25">
      <c r="B43" s="79"/>
      <c r="C43" s="80" t="s">
        <v>102</v>
      </c>
      <c r="D43" s="119">
        <v>0</v>
      </c>
      <c r="E43" s="119">
        <v>0</v>
      </c>
      <c r="F43" s="117">
        <f t="shared" si="15"/>
        <v>0</v>
      </c>
      <c r="G43" s="119">
        <v>0</v>
      </c>
      <c r="H43" s="119">
        <v>0</v>
      </c>
      <c r="I43" s="118">
        <f t="shared" si="16"/>
        <v>0</v>
      </c>
    </row>
    <row r="44" spans="1:9" x14ac:dyDescent="0.25">
      <c r="B44" s="79"/>
      <c r="C44" s="80" t="s">
        <v>101</v>
      </c>
      <c r="D44" s="119">
        <v>0</v>
      </c>
      <c r="E44" s="119">
        <v>0</v>
      </c>
      <c r="F44" s="117">
        <f t="shared" si="15"/>
        <v>0</v>
      </c>
      <c r="G44" s="119">
        <v>0</v>
      </c>
      <c r="H44" s="119">
        <v>0</v>
      </c>
      <c r="I44" s="118">
        <f t="shared" si="16"/>
        <v>0</v>
      </c>
    </row>
    <row r="45" spans="1:9" x14ac:dyDescent="0.25">
      <c r="B45" s="79"/>
      <c r="C45" s="80" t="s">
        <v>100</v>
      </c>
      <c r="D45" s="119">
        <v>0</v>
      </c>
      <c r="E45" s="119">
        <v>0</v>
      </c>
      <c r="F45" s="117">
        <f t="shared" si="15"/>
        <v>0</v>
      </c>
      <c r="G45" s="119">
        <v>0</v>
      </c>
      <c r="H45" s="119">
        <v>0</v>
      </c>
      <c r="I45" s="118">
        <f t="shared" si="16"/>
        <v>0</v>
      </c>
    </row>
    <row r="46" spans="1:9" x14ac:dyDescent="0.25">
      <c r="B46" s="79"/>
      <c r="C46" s="80" t="s">
        <v>99</v>
      </c>
      <c r="D46" s="119">
        <v>0</v>
      </c>
      <c r="E46" s="119">
        <v>0</v>
      </c>
      <c r="F46" s="117">
        <f t="shared" si="15"/>
        <v>0</v>
      </c>
      <c r="G46" s="119">
        <v>0</v>
      </c>
      <c r="H46" s="119">
        <v>0</v>
      </c>
      <c r="I46" s="118">
        <f t="shared" si="16"/>
        <v>0</v>
      </c>
    </row>
    <row r="47" spans="1:9" x14ac:dyDescent="0.25">
      <c r="B47" s="79"/>
      <c r="C47" s="80" t="s">
        <v>98</v>
      </c>
      <c r="D47" s="119">
        <v>0</v>
      </c>
      <c r="E47" s="119">
        <v>0</v>
      </c>
      <c r="F47" s="117">
        <f t="shared" si="15"/>
        <v>0</v>
      </c>
      <c r="G47" s="119">
        <v>0</v>
      </c>
      <c r="H47" s="119">
        <v>0</v>
      </c>
      <c r="I47" s="118">
        <f t="shared" si="16"/>
        <v>0</v>
      </c>
    </row>
    <row r="48" spans="1:9" x14ac:dyDescent="0.25">
      <c r="A48" s="165">
        <v>4921</v>
      </c>
      <c r="B48" s="79"/>
      <c r="C48" s="80" t="s">
        <v>97</v>
      </c>
      <c r="D48" s="119">
        <v>0</v>
      </c>
      <c r="E48" s="119">
        <v>0</v>
      </c>
      <c r="F48" s="117">
        <f t="shared" si="15"/>
        <v>0</v>
      </c>
      <c r="G48" s="119">
        <v>0</v>
      </c>
      <c r="H48" s="119">
        <v>0</v>
      </c>
      <c r="I48" s="118">
        <f t="shared" si="16"/>
        <v>0</v>
      </c>
    </row>
    <row r="49" spans="1:9" x14ac:dyDescent="0.25">
      <c r="B49" s="210" t="s">
        <v>96</v>
      </c>
      <c r="C49" s="211"/>
      <c r="D49" s="113">
        <f t="shared" ref="D49:I49" si="17">SUM(D50:D58)</f>
        <v>15000</v>
      </c>
      <c r="E49" s="113">
        <f t="shared" si="17"/>
        <v>3000</v>
      </c>
      <c r="F49" s="113">
        <f t="shared" si="17"/>
        <v>18000</v>
      </c>
      <c r="G49" s="113">
        <f t="shared" si="17"/>
        <v>3151.4</v>
      </c>
      <c r="H49" s="113">
        <f t="shared" ref="H49" si="18">SUM(H50:H58)</f>
        <v>3151.4</v>
      </c>
      <c r="I49" s="114">
        <f t="shared" si="17"/>
        <v>14848.6</v>
      </c>
    </row>
    <row r="50" spans="1:9" x14ac:dyDescent="0.25">
      <c r="A50" s="165">
        <v>5100</v>
      </c>
      <c r="B50" s="79"/>
      <c r="C50" s="80" t="s">
        <v>95</v>
      </c>
      <c r="D50" s="115">
        <v>15000</v>
      </c>
      <c r="E50" s="116">
        <v>807.6</v>
      </c>
      <c r="F50" s="117">
        <f t="shared" ref="F50:F58" si="19">D50+E50</f>
        <v>15807.6</v>
      </c>
      <c r="G50" s="115">
        <v>959</v>
      </c>
      <c r="H50" s="115">
        <v>959</v>
      </c>
      <c r="I50" s="118">
        <f t="shared" ref="I50:I58" si="20">F50-G50</f>
        <v>14848.6</v>
      </c>
    </row>
    <row r="51" spans="1:9" x14ac:dyDescent="0.25">
      <c r="A51" s="165">
        <v>5200</v>
      </c>
      <c r="B51" s="79"/>
      <c r="C51" s="80" t="s">
        <v>94</v>
      </c>
      <c r="D51" s="115">
        <v>0</v>
      </c>
      <c r="E51" s="116">
        <v>0</v>
      </c>
      <c r="F51" s="117">
        <f t="shared" si="19"/>
        <v>0</v>
      </c>
      <c r="G51" s="115">
        <v>0</v>
      </c>
      <c r="H51" s="115">
        <v>0</v>
      </c>
      <c r="I51" s="118">
        <f t="shared" si="20"/>
        <v>0</v>
      </c>
    </row>
    <row r="52" spans="1:9" x14ac:dyDescent="0.25">
      <c r="A52" s="165">
        <v>5300</v>
      </c>
      <c r="B52" s="79"/>
      <c r="C52" s="80" t="s">
        <v>93</v>
      </c>
      <c r="D52" s="119">
        <v>0</v>
      </c>
      <c r="E52" s="119">
        <v>0</v>
      </c>
      <c r="F52" s="117">
        <f t="shared" si="19"/>
        <v>0</v>
      </c>
      <c r="G52" s="119">
        <v>0</v>
      </c>
      <c r="H52" s="119">
        <v>0</v>
      </c>
      <c r="I52" s="118">
        <f t="shared" si="20"/>
        <v>0</v>
      </c>
    </row>
    <row r="53" spans="1:9" x14ac:dyDescent="0.25">
      <c r="A53" s="165">
        <v>5400</v>
      </c>
      <c r="B53" s="79"/>
      <c r="C53" s="80" t="s">
        <v>92</v>
      </c>
      <c r="D53" s="119">
        <v>0</v>
      </c>
      <c r="E53" s="119">
        <v>0</v>
      </c>
      <c r="F53" s="117">
        <f t="shared" si="19"/>
        <v>0</v>
      </c>
      <c r="G53" s="119">
        <v>0</v>
      </c>
      <c r="H53" s="119">
        <v>0</v>
      </c>
      <c r="I53" s="118">
        <f t="shared" si="20"/>
        <v>0</v>
      </c>
    </row>
    <row r="54" spans="1:9" x14ac:dyDescent="0.25">
      <c r="A54" s="165">
        <v>5500</v>
      </c>
      <c r="B54" s="79"/>
      <c r="C54" s="80" t="s">
        <v>91</v>
      </c>
      <c r="D54" s="119">
        <v>0</v>
      </c>
      <c r="E54" s="119">
        <v>0</v>
      </c>
      <c r="F54" s="117">
        <f t="shared" si="19"/>
        <v>0</v>
      </c>
      <c r="G54" s="119">
        <v>0</v>
      </c>
      <c r="H54" s="119">
        <v>0</v>
      </c>
      <c r="I54" s="118">
        <f t="shared" si="20"/>
        <v>0</v>
      </c>
    </row>
    <row r="55" spans="1:9" x14ac:dyDescent="0.25">
      <c r="A55" s="165">
        <v>5600</v>
      </c>
      <c r="B55" s="79"/>
      <c r="C55" s="80" t="s">
        <v>90</v>
      </c>
      <c r="D55" s="119">
        <v>0</v>
      </c>
      <c r="E55" s="119">
        <v>0</v>
      </c>
      <c r="F55" s="117">
        <f t="shared" si="19"/>
        <v>0</v>
      </c>
      <c r="G55" s="119">
        <v>0</v>
      </c>
      <c r="H55" s="119">
        <v>0</v>
      </c>
      <c r="I55" s="118">
        <f t="shared" si="20"/>
        <v>0</v>
      </c>
    </row>
    <row r="56" spans="1:9" x14ac:dyDescent="0.25">
      <c r="A56" s="165">
        <v>5700</v>
      </c>
      <c r="B56" s="79"/>
      <c r="C56" s="80" t="s">
        <v>89</v>
      </c>
      <c r="D56" s="119">
        <v>0</v>
      </c>
      <c r="E56" s="119">
        <v>0</v>
      </c>
      <c r="F56" s="117">
        <f t="shared" si="19"/>
        <v>0</v>
      </c>
      <c r="G56" s="119">
        <v>0</v>
      </c>
      <c r="H56" s="119">
        <v>0</v>
      </c>
      <c r="I56" s="118">
        <f t="shared" si="20"/>
        <v>0</v>
      </c>
    </row>
    <row r="57" spans="1:9" x14ac:dyDescent="0.25">
      <c r="A57" s="165">
        <v>5800</v>
      </c>
      <c r="B57" s="79"/>
      <c r="C57" s="80" t="s">
        <v>88</v>
      </c>
      <c r="D57" s="119">
        <v>0</v>
      </c>
      <c r="E57" s="119">
        <v>0</v>
      </c>
      <c r="F57" s="117">
        <f t="shared" si="19"/>
        <v>0</v>
      </c>
      <c r="G57" s="119">
        <v>0</v>
      </c>
      <c r="H57" s="119">
        <v>0</v>
      </c>
      <c r="I57" s="118">
        <f t="shared" si="20"/>
        <v>0</v>
      </c>
    </row>
    <row r="58" spans="1:9" x14ac:dyDescent="0.25">
      <c r="A58" s="165">
        <v>5900</v>
      </c>
      <c r="B58" s="79"/>
      <c r="C58" s="80" t="s">
        <v>87</v>
      </c>
      <c r="D58" s="115">
        <v>0</v>
      </c>
      <c r="E58" s="116">
        <v>2192.4</v>
      </c>
      <c r="F58" s="117">
        <f t="shared" si="19"/>
        <v>2192.4</v>
      </c>
      <c r="G58" s="115">
        <v>2192.4</v>
      </c>
      <c r="H58" s="115">
        <v>2192.4</v>
      </c>
      <c r="I58" s="118">
        <f t="shared" si="20"/>
        <v>0</v>
      </c>
    </row>
    <row r="59" spans="1:9" x14ac:dyDescent="0.25">
      <c r="B59" s="210" t="s">
        <v>86</v>
      </c>
      <c r="C59" s="211"/>
      <c r="D59" s="113">
        <f t="shared" ref="D59:I59" si="21">SUM(D60:D62)</f>
        <v>0</v>
      </c>
      <c r="E59" s="113">
        <f t="shared" si="21"/>
        <v>0</v>
      </c>
      <c r="F59" s="113">
        <f t="shared" si="21"/>
        <v>0</v>
      </c>
      <c r="G59" s="113">
        <f t="shared" si="21"/>
        <v>0</v>
      </c>
      <c r="H59" s="113">
        <f t="shared" ref="H59" si="22">SUM(H60:H62)</f>
        <v>0</v>
      </c>
      <c r="I59" s="114">
        <f t="shared" si="21"/>
        <v>0</v>
      </c>
    </row>
    <row r="60" spans="1:9" x14ac:dyDescent="0.25">
      <c r="A60" s="165">
        <v>6100</v>
      </c>
      <c r="B60" s="79"/>
      <c r="C60" s="80" t="s">
        <v>85</v>
      </c>
      <c r="D60" s="119">
        <v>0</v>
      </c>
      <c r="E60" s="119">
        <v>0</v>
      </c>
      <c r="F60" s="117">
        <f>D60+E60</f>
        <v>0</v>
      </c>
      <c r="G60" s="119">
        <v>0</v>
      </c>
      <c r="H60" s="119">
        <v>0</v>
      </c>
      <c r="I60" s="118">
        <f>F60-G60</f>
        <v>0</v>
      </c>
    </row>
    <row r="61" spans="1:9" x14ac:dyDescent="0.25">
      <c r="A61" s="165">
        <v>6200</v>
      </c>
      <c r="B61" s="79"/>
      <c r="C61" s="80" t="s">
        <v>84</v>
      </c>
      <c r="D61" s="119">
        <v>0</v>
      </c>
      <c r="E61" s="119">
        <v>0</v>
      </c>
      <c r="F61" s="117">
        <f>D61+E61</f>
        <v>0</v>
      </c>
      <c r="G61" s="119">
        <v>0</v>
      </c>
      <c r="H61" s="119">
        <v>0</v>
      </c>
      <c r="I61" s="118">
        <f>F61-G61</f>
        <v>0</v>
      </c>
    </row>
    <row r="62" spans="1:9" x14ac:dyDescent="0.25">
      <c r="A62" s="165">
        <v>6300</v>
      </c>
      <c r="B62" s="79"/>
      <c r="C62" s="80" t="s">
        <v>83</v>
      </c>
      <c r="D62" s="119">
        <v>0</v>
      </c>
      <c r="E62" s="119">
        <v>0</v>
      </c>
      <c r="F62" s="117">
        <f>D62+E62</f>
        <v>0</v>
      </c>
      <c r="G62" s="119">
        <v>0</v>
      </c>
      <c r="H62" s="119">
        <v>0</v>
      </c>
      <c r="I62" s="118">
        <f>F62-G62</f>
        <v>0</v>
      </c>
    </row>
    <row r="63" spans="1:9" x14ac:dyDescent="0.25">
      <c r="B63" s="210" t="s">
        <v>82</v>
      </c>
      <c r="C63" s="211"/>
      <c r="D63" s="113">
        <f t="shared" ref="D63:I63" si="23">SUM(D64:D70)</f>
        <v>0</v>
      </c>
      <c r="E63" s="113">
        <f t="shared" si="23"/>
        <v>0</v>
      </c>
      <c r="F63" s="113">
        <f t="shared" si="23"/>
        <v>0</v>
      </c>
      <c r="G63" s="113">
        <f t="shared" si="23"/>
        <v>0</v>
      </c>
      <c r="H63" s="113">
        <f t="shared" ref="H63" si="24">SUM(H64:H70)</f>
        <v>0</v>
      </c>
      <c r="I63" s="114">
        <f t="shared" si="23"/>
        <v>0</v>
      </c>
    </row>
    <row r="64" spans="1:9" x14ac:dyDescent="0.25">
      <c r="B64" s="79"/>
      <c r="C64" s="80" t="s">
        <v>81</v>
      </c>
      <c r="D64" s="119">
        <v>0</v>
      </c>
      <c r="E64" s="119">
        <v>0</v>
      </c>
      <c r="F64" s="117">
        <f t="shared" ref="F64:F70" si="25">D64+E64</f>
        <v>0</v>
      </c>
      <c r="G64" s="119">
        <v>0</v>
      </c>
      <c r="H64" s="119">
        <v>0</v>
      </c>
      <c r="I64" s="118">
        <f t="shared" ref="I64:I70" si="26">F64-G64</f>
        <v>0</v>
      </c>
    </row>
    <row r="65" spans="2:9" x14ac:dyDescent="0.25">
      <c r="B65" s="79"/>
      <c r="C65" s="80" t="s">
        <v>80</v>
      </c>
      <c r="D65" s="119">
        <v>0</v>
      </c>
      <c r="E65" s="119">
        <v>0</v>
      </c>
      <c r="F65" s="117">
        <f t="shared" si="25"/>
        <v>0</v>
      </c>
      <c r="G65" s="119">
        <v>0</v>
      </c>
      <c r="H65" s="119">
        <v>0</v>
      </c>
      <c r="I65" s="118">
        <f t="shared" si="26"/>
        <v>0</v>
      </c>
    </row>
    <row r="66" spans="2:9" x14ac:dyDescent="0.25">
      <c r="B66" s="79"/>
      <c r="C66" s="80" t="s">
        <v>79</v>
      </c>
      <c r="D66" s="119">
        <v>0</v>
      </c>
      <c r="E66" s="119">
        <v>0</v>
      </c>
      <c r="F66" s="117">
        <f t="shared" si="25"/>
        <v>0</v>
      </c>
      <c r="G66" s="119">
        <v>0</v>
      </c>
      <c r="H66" s="119">
        <v>0</v>
      </c>
      <c r="I66" s="118">
        <f t="shared" si="26"/>
        <v>0</v>
      </c>
    </row>
    <row r="67" spans="2:9" x14ac:dyDescent="0.25">
      <c r="B67" s="79"/>
      <c r="C67" s="80" t="s">
        <v>78</v>
      </c>
      <c r="D67" s="119">
        <v>0</v>
      </c>
      <c r="E67" s="119">
        <v>0</v>
      </c>
      <c r="F67" s="117">
        <f t="shared" si="25"/>
        <v>0</v>
      </c>
      <c r="G67" s="119">
        <v>0</v>
      </c>
      <c r="H67" s="119">
        <v>0</v>
      </c>
      <c r="I67" s="118">
        <f t="shared" si="26"/>
        <v>0</v>
      </c>
    </row>
    <row r="68" spans="2:9" x14ac:dyDescent="0.25">
      <c r="B68" s="79"/>
      <c r="C68" s="80" t="s">
        <v>77</v>
      </c>
      <c r="D68" s="119">
        <v>0</v>
      </c>
      <c r="E68" s="119">
        <v>0</v>
      </c>
      <c r="F68" s="117">
        <f t="shared" si="25"/>
        <v>0</v>
      </c>
      <c r="G68" s="119">
        <v>0</v>
      </c>
      <c r="H68" s="119">
        <v>0</v>
      </c>
      <c r="I68" s="118">
        <f t="shared" si="26"/>
        <v>0</v>
      </c>
    </row>
    <row r="69" spans="2:9" x14ac:dyDescent="0.25">
      <c r="B69" s="79"/>
      <c r="C69" s="80" t="s">
        <v>76</v>
      </c>
      <c r="D69" s="119">
        <v>0</v>
      </c>
      <c r="E69" s="119">
        <v>0</v>
      </c>
      <c r="F69" s="117">
        <f t="shared" si="25"/>
        <v>0</v>
      </c>
      <c r="G69" s="119">
        <v>0</v>
      </c>
      <c r="H69" s="119">
        <v>0</v>
      </c>
      <c r="I69" s="118">
        <f t="shared" si="26"/>
        <v>0</v>
      </c>
    </row>
    <row r="70" spans="2:9" x14ac:dyDescent="0.25">
      <c r="B70" s="79"/>
      <c r="C70" s="80" t="s">
        <v>75</v>
      </c>
      <c r="D70" s="119">
        <v>0</v>
      </c>
      <c r="E70" s="119">
        <v>0</v>
      </c>
      <c r="F70" s="117">
        <f t="shared" si="25"/>
        <v>0</v>
      </c>
      <c r="G70" s="119">
        <v>0</v>
      </c>
      <c r="H70" s="119">
        <v>0</v>
      </c>
      <c r="I70" s="118">
        <f t="shared" si="26"/>
        <v>0</v>
      </c>
    </row>
    <row r="71" spans="2:9" x14ac:dyDescent="0.25">
      <c r="B71" s="210" t="s">
        <v>10</v>
      </c>
      <c r="C71" s="211"/>
      <c r="D71" s="113">
        <f t="shared" ref="D71:I71" si="27">SUM(D72:D74)</f>
        <v>0</v>
      </c>
      <c r="E71" s="113">
        <f t="shared" si="27"/>
        <v>0</v>
      </c>
      <c r="F71" s="113">
        <f t="shared" si="27"/>
        <v>0</v>
      </c>
      <c r="G71" s="113">
        <f t="shared" si="27"/>
        <v>0</v>
      </c>
      <c r="H71" s="113">
        <f t="shared" ref="H71" si="28">SUM(H72:H74)</f>
        <v>0</v>
      </c>
      <c r="I71" s="114">
        <f t="shared" si="27"/>
        <v>0</v>
      </c>
    </row>
    <row r="72" spans="2:9" x14ac:dyDescent="0.25">
      <c r="B72" s="79"/>
      <c r="C72" s="80" t="s">
        <v>74</v>
      </c>
      <c r="D72" s="119">
        <v>0</v>
      </c>
      <c r="E72" s="119">
        <v>0</v>
      </c>
      <c r="F72" s="117">
        <f>D72+E72</f>
        <v>0</v>
      </c>
      <c r="G72" s="119">
        <v>0</v>
      </c>
      <c r="H72" s="119">
        <v>0</v>
      </c>
      <c r="I72" s="118">
        <f>F72-G72</f>
        <v>0</v>
      </c>
    </row>
    <row r="73" spans="2:9" x14ac:dyDescent="0.25">
      <c r="B73" s="79"/>
      <c r="C73" s="80" t="s">
        <v>73</v>
      </c>
      <c r="D73" s="119">
        <v>0</v>
      </c>
      <c r="E73" s="119">
        <v>0</v>
      </c>
      <c r="F73" s="117">
        <f>D73+E73</f>
        <v>0</v>
      </c>
      <c r="G73" s="119">
        <v>0</v>
      </c>
      <c r="H73" s="119">
        <v>0</v>
      </c>
      <c r="I73" s="118">
        <f>F73-G73</f>
        <v>0</v>
      </c>
    </row>
    <row r="74" spans="2:9" x14ac:dyDescent="0.25">
      <c r="B74" s="79"/>
      <c r="C74" s="80" t="s">
        <v>72</v>
      </c>
      <c r="D74" s="119">
        <v>0</v>
      </c>
      <c r="E74" s="119">
        <v>0</v>
      </c>
      <c r="F74" s="117">
        <f>D74+E74</f>
        <v>0</v>
      </c>
      <c r="G74" s="119">
        <v>0</v>
      </c>
      <c r="H74" s="119">
        <v>0</v>
      </c>
      <c r="I74" s="118">
        <f>F74-G74</f>
        <v>0</v>
      </c>
    </row>
    <row r="75" spans="2:9" x14ac:dyDescent="0.25">
      <c r="B75" s="210" t="s">
        <v>71</v>
      </c>
      <c r="C75" s="211"/>
      <c r="D75" s="113">
        <f t="shared" ref="D75:I75" si="29">SUM(D76:D82)</f>
        <v>0</v>
      </c>
      <c r="E75" s="113">
        <f t="shared" si="29"/>
        <v>0</v>
      </c>
      <c r="F75" s="113">
        <f t="shared" si="29"/>
        <v>0</v>
      </c>
      <c r="G75" s="113">
        <f t="shared" si="29"/>
        <v>0</v>
      </c>
      <c r="H75" s="113">
        <f t="shared" ref="H75" si="30">SUM(H76:H82)</f>
        <v>0</v>
      </c>
      <c r="I75" s="114">
        <f t="shared" si="29"/>
        <v>0</v>
      </c>
    </row>
    <row r="76" spans="2:9" x14ac:dyDescent="0.25">
      <c r="B76" s="79"/>
      <c r="C76" s="80" t="s">
        <v>70</v>
      </c>
      <c r="D76" s="119">
        <v>0</v>
      </c>
      <c r="E76" s="119">
        <v>0</v>
      </c>
      <c r="F76" s="117">
        <f t="shared" ref="F76:F82" si="31">D76+E76</f>
        <v>0</v>
      </c>
      <c r="G76" s="119">
        <v>0</v>
      </c>
      <c r="H76" s="119">
        <v>0</v>
      </c>
      <c r="I76" s="118">
        <f t="shared" ref="I76:I82" si="32">F76-G76</f>
        <v>0</v>
      </c>
    </row>
    <row r="77" spans="2:9" x14ac:dyDescent="0.25">
      <c r="B77" s="79"/>
      <c r="C77" s="80" t="s">
        <v>69</v>
      </c>
      <c r="D77" s="119">
        <v>0</v>
      </c>
      <c r="E77" s="119">
        <v>0</v>
      </c>
      <c r="F77" s="117">
        <f t="shared" si="31"/>
        <v>0</v>
      </c>
      <c r="G77" s="119">
        <v>0</v>
      </c>
      <c r="H77" s="119">
        <v>0</v>
      </c>
      <c r="I77" s="118">
        <f t="shared" si="32"/>
        <v>0</v>
      </c>
    </row>
    <row r="78" spans="2:9" x14ac:dyDescent="0.25">
      <c r="B78" s="79"/>
      <c r="C78" s="80" t="s">
        <v>68</v>
      </c>
      <c r="D78" s="119">
        <v>0</v>
      </c>
      <c r="E78" s="119">
        <v>0</v>
      </c>
      <c r="F78" s="117">
        <f t="shared" si="31"/>
        <v>0</v>
      </c>
      <c r="G78" s="119">
        <v>0</v>
      </c>
      <c r="H78" s="119">
        <v>0</v>
      </c>
      <c r="I78" s="118">
        <f t="shared" si="32"/>
        <v>0</v>
      </c>
    </row>
    <row r="79" spans="2:9" x14ac:dyDescent="0.25">
      <c r="B79" s="79"/>
      <c r="C79" s="80" t="s">
        <v>67</v>
      </c>
      <c r="D79" s="119">
        <v>0</v>
      </c>
      <c r="E79" s="119">
        <v>0</v>
      </c>
      <c r="F79" s="117">
        <f t="shared" si="31"/>
        <v>0</v>
      </c>
      <c r="G79" s="119">
        <v>0</v>
      </c>
      <c r="H79" s="119">
        <v>0</v>
      </c>
      <c r="I79" s="118">
        <f t="shared" si="32"/>
        <v>0</v>
      </c>
    </row>
    <row r="80" spans="2:9" x14ac:dyDescent="0.25">
      <c r="B80" s="79"/>
      <c r="C80" s="80" t="s">
        <v>66</v>
      </c>
      <c r="D80" s="119">
        <v>0</v>
      </c>
      <c r="E80" s="119">
        <v>0</v>
      </c>
      <c r="F80" s="117">
        <f t="shared" si="31"/>
        <v>0</v>
      </c>
      <c r="G80" s="119">
        <v>0</v>
      </c>
      <c r="H80" s="119">
        <v>0</v>
      </c>
      <c r="I80" s="118">
        <f t="shared" si="32"/>
        <v>0</v>
      </c>
    </row>
    <row r="81" spans="1:9" x14ac:dyDescent="0.25">
      <c r="B81" s="79"/>
      <c r="C81" s="80" t="s">
        <v>65</v>
      </c>
      <c r="D81" s="119">
        <v>0</v>
      </c>
      <c r="E81" s="119">
        <v>0</v>
      </c>
      <c r="F81" s="117">
        <f t="shared" si="31"/>
        <v>0</v>
      </c>
      <c r="G81" s="119">
        <v>0</v>
      </c>
      <c r="H81" s="119">
        <v>0</v>
      </c>
      <c r="I81" s="118">
        <f t="shared" si="32"/>
        <v>0</v>
      </c>
    </row>
    <row r="82" spans="1:9" x14ac:dyDescent="0.25">
      <c r="B82" s="79"/>
      <c r="C82" s="80" t="s">
        <v>64</v>
      </c>
      <c r="D82" s="119">
        <v>0</v>
      </c>
      <c r="E82" s="119">
        <v>0</v>
      </c>
      <c r="F82" s="117">
        <f t="shared" si="31"/>
        <v>0</v>
      </c>
      <c r="G82" s="119">
        <v>0</v>
      </c>
      <c r="H82" s="119">
        <v>0</v>
      </c>
      <c r="I82" s="120">
        <f t="shared" si="32"/>
        <v>0</v>
      </c>
    </row>
    <row r="83" spans="1:9" s="56" customFormat="1" ht="24.75" customHeight="1" thickBot="1" x14ac:dyDescent="0.3">
      <c r="A83" s="166"/>
      <c r="B83" s="58"/>
      <c r="C83" s="57" t="s">
        <v>39</v>
      </c>
      <c r="D83" s="121">
        <f t="shared" ref="D83:I83" si="33">D11+D19+D29+D39+D49+D59+D63+D71+D75</f>
        <v>547978</v>
      </c>
      <c r="E83" s="121">
        <f t="shared" si="33"/>
        <v>350119.85</v>
      </c>
      <c r="F83" s="121">
        <f t="shared" si="33"/>
        <v>898097.85</v>
      </c>
      <c r="G83" s="121">
        <f t="shared" si="33"/>
        <v>390917.15000000008</v>
      </c>
      <c r="H83" s="121">
        <f t="shared" ref="H83" si="34">H11+H19+H29+H39+H49+H59+H63+H71+H75</f>
        <v>385314.78</v>
      </c>
      <c r="I83" s="122">
        <f t="shared" si="33"/>
        <v>507180.7</v>
      </c>
    </row>
    <row r="84" spans="1:9" s="1" customFormat="1" x14ac:dyDescent="0.25">
      <c r="A84" s="165"/>
    </row>
    <row r="85" spans="1:9" s="1" customFormat="1" x14ac:dyDescent="0.25">
      <c r="A85" s="165"/>
    </row>
    <row r="86" spans="1:9" s="1" customFormat="1" x14ac:dyDescent="0.25">
      <c r="A86" s="165"/>
      <c r="E86" s="172"/>
    </row>
    <row r="87" spans="1:9" s="1" customFormat="1" x14ac:dyDescent="0.25">
      <c r="A87" s="165"/>
    </row>
    <row r="88" spans="1:9" s="1" customFormat="1" x14ac:dyDescent="0.25">
      <c r="A88" s="165"/>
    </row>
    <row r="89" spans="1:9" s="1" customFormat="1" x14ac:dyDescent="0.25">
      <c r="A89" s="165"/>
      <c r="C89" s="55" t="s">
        <v>168</v>
      </c>
      <c r="F89" s="184" t="s">
        <v>1</v>
      </c>
      <c r="G89" s="184"/>
      <c r="H89" s="184"/>
    </row>
    <row r="90" spans="1:9" s="1" customFormat="1" x14ac:dyDescent="0.25">
      <c r="A90" s="165"/>
      <c r="C90" s="54" t="s">
        <v>169</v>
      </c>
      <c r="F90" s="185" t="s">
        <v>0</v>
      </c>
      <c r="G90" s="185"/>
      <c r="H90" s="185"/>
    </row>
    <row r="91" spans="1:9" s="1" customFormat="1" x14ac:dyDescent="0.25">
      <c r="A91" s="165"/>
    </row>
    <row r="92" spans="1:9" s="1" customFormat="1" x14ac:dyDescent="0.25">
      <c r="A92" s="165"/>
    </row>
    <row r="93" spans="1:9" s="1" customFormat="1" x14ac:dyDescent="0.25">
      <c r="A93" s="165"/>
    </row>
    <row r="94" spans="1:9" s="1" customFormat="1" x14ac:dyDescent="0.25">
      <c r="A94" s="165"/>
    </row>
    <row r="95" spans="1:9" s="1" customFormat="1" x14ac:dyDescent="0.25">
      <c r="A95" s="165"/>
    </row>
    <row r="96" spans="1:9" s="1" customFormat="1" x14ac:dyDescent="0.25">
      <c r="A96" s="165"/>
    </row>
    <row r="97" spans="1:1" s="1" customFormat="1" x14ac:dyDescent="0.25">
      <c r="A97" s="165"/>
    </row>
    <row r="98" spans="1:1" s="1" customFormat="1" x14ac:dyDescent="0.25">
      <c r="A98" s="165"/>
    </row>
    <row r="99" spans="1:1" s="1" customFormat="1" x14ac:dyDescent="0.25">
      <c r="A99" s="165"/>
    </row>
    <row r="100" spans="1:1" s="1" customFormat="1" x14ac:dyDescent="0.25">
      <c r="A100" s="165"/>
    </row>
    <row r="101" spans="1:1" s="1" customFormat="1" x14ac:dyDescent="0.25">
      <c r="A101" s="165"/>
    </row>
    <row r="102" spans="1:1" s="1" customFormat="1" x14ac:dyDescent="0.25">
      <c r="A102" s="165"/>
    </row>
    <row r="103" spans="1:1" s="1" customFormat="1" x14ac:dyDescent="0.25">
      <c r="A103" s="165"/>
    </row>
    <row r="104" spans="1:1" s="1" customFormat="1" x14ac:dyDescent="0.25">
      <c r="A104" s="165"/>
    </row>
    <row r="105" spans="1:1" s="1" customFormat="1" x14ac:dyDescent="0.25">
      <c r="A105" s="165"/>
    </row>
    <row r="106" spans="1:1" s="1" customFormat="1" x14ac:dyDescent="0.25">
      <c r="A106" s="165"/>
    </row>
    <row r="107" spans="1:1" s="1" customFormat="1" x14ac:dyDescent="0.25">
      <c r="A107" s="165"/>
    </row>
    <row r="108" spans="1:1" s="1" customFormat="1" x14ac:dyDescent="0.25">
      <c r="A108" s="165"/>
    </row>
    <row r="109" spans="1:1" s="1" customFormat="1" x14ac:dyDescent="0.25">
      <c r="A109" s="165"/>
    </row>
    <row r="110" spans="1:1" s="1" customFormat="1" x14ac:dyDescent="0.25">
      <c r="A110" s="165"/>
    </row>
    <row r="111" spans="1:1" s="1" customFormat="1" x14ac:dyDescent="0.25">
      <c r="A111" s="165"/>
    </row>
    <row r="112" spans="1:1" s="1" customFormat="1" x14ac:dyDescent="0.25">
      <c r="A112" s="165"/>
    </row>
    <row r="113" spans="1:1" s="1" customFormat="1" x14ac:dyDescent="0.25">
      <c r="A113" s="165"/>
    </row>
    <row r="114" spans="1:1" s="1" customFormat="1" x14ac:dyDescent="0.25">
      <c r="A114" s="165"/>
    </row>
    <row r="115" spans="1:1" s="1" customFormat="1" x14ac:dyDescent="0.25">
      <c r="A115" s="165"/>
    </row>
    <row r="116" spans="1:1" s="1" customFormat="1" x14ac:dyDescent="0.25">
      <c r="A116" s="165"/>
    </row>
    <row r="117" spans="1:1" s="1" customFormat="1" x14ac:dyDescent="0.25">
      <c r="A117" s="165"/>
    </row>
    <row r="118" spans="1:1" s="1" customFormat="1" x14ac:dyDescent="0.25">
      <c r="A118" s="165"/>
    </row>
    <row r="119" spans="1:1" s="1" customFormat="1" x14ac:dyDescent="0.25">
      <c r="A119" s="165"/>
    </row>
    <row r="120" spans="1:1" s="1" customFormat="1" x14ac:dyDescent="0.25">
      <c r="A120" s="165"/>
    </row>
    <row r="121" spans="1:1" s="1" customFormat="1" x14ac:dyDescent="0.25">
      <c r="A121" s="165"/>
    </row>
    <row r="122" spans="1:1" s="1" customFormat="1" x14ac:dyDescent="0.25">
      <c r="A122" s="165"/>
    </row>
    <row r="123" spans="1:1" s="1" customFormat="1" x14ac:dyDescent="0.25">
      <c r="A123" s="165"/>
    </row>
    <row r="124" spans="1:1" s="1" customFormat="1" x14ac:dyDescent="0.25">
      <c r="A124" s="165"/>
    </row>
    <row r="125" spans="1:1" s="1" customFormat="1" x14ac:dyDescent="0.25">
      <c r="A125" s="165"/>
    </row>
    <row r="126" spans="1:1" s="1" customFormat="1" x14ac:dyDescent="0.25">
      <c r="A126" s="165"/>
    </row>
    <row r="127" spans="1:1" s="1" customFormat="1" x14ac:dyDescent="0.25">
      <c r="A127" s="165"/>
    </row>
    <row r="128" spans="1:1" s="1" customFormat="1" x14ac:dyDescent="0.25">
      <c r="A128" s="165"/>
    </row>
    <row r="129" spans="1:1" s="1" customFormat="1" x14ac:dyDescent="0.25">
      <c r="A129" s="165"/>
    </row>
    <row r="130" spans="1:1" s="1" customFormat="1" x14ac:dyDescent="0.25">
      <c r="A130" s="165"/>
    </row>
    <row r="131" spans="1:1" s="1" customFormat="1" x14ac:dyDescent="0.25">
      <c r="A131" s="165"/>
    </row>
    <row r="132" spans="1:1" s="1" customFormat="1" x14ac:dyDescent="0.25">
      <c r="A132" s="165"/>
    </row>
    <row r="133" spans="1:1" s="1" customFormat="1" x14ac:dyDescent="0.25">
      <c r="A133" s="165"/>
    </row>
    <row r="134" spans="1:1" s="1" customFormat="1" x14ac:dyDescent="0.25">
      <c r="A134" s="165"/>
    </row>
    <row r="135" spans="1:1" s="1" customFormat="1" x14ac:dyDescent="0.25">
      <c r="A135" s="165"/>
    </row>
    <row r="136" spans="1:1" s="1" customFormat="1" x14ac:dyDescent="0.25">
      <c r="A136" s="165"/>
    </row>
    <row r="137" spans="1:1" s="1" customFormat="1" x14ac:dyDescent="0.25">
      <c r="A137" s="165"/>
    </row>
    <row r="138" spans="1:1" s="1" customFormat="1" x14ac:dyDescent="0.25">
      <c r="A138" s="165"/>
    </row>
    <row r="139" spans="1:1" s="1" customFormat="1" x14ac:dyDescent="0.25">
      <c r="A139" s="165"/>
    </row>
    <row r="140" spans="1:1" s="1" customFormat="1" x14ac:dyDescent="0.25">
      <c r="A140" s="165"/>
    </row>
    <row r="141" spans="1:1" s="1" customFormat="1" x14ac:dyDescent="0.25">
      <c r="A141" s="165"/>
    </row>
    <row r="142" spans="1:1" s="1" customFormat="1" x14ac:dyDescent="0.25">
      <c r="A142" s="165"/>
    </row>
    <row r="143" spans="1:1" s="1" customFormat="1" x14ac:dyDescent="0.25">
      <c r="A143" s="165"/>
    </row>
    <row r="144" spans="1:1" s="1" customFormat="1" x14ac:dyDescent="0.25">
      <c r="A144" s="165"/>
    </row>
    <row r="145" spans="1:1" s="1" customFormat="1" x14ac:dyDescent="0.25">
      <c r="A145" s="165"/>
    </row>
    <row r="146" spans="1:1" s="1" customFormat="1" x14ac:dyDescent="0.25">
      <c r="A146" s="165"/>
    </row>
    <row r="147" spans="1:1" s="1" customFormat="1" x14ac:dyDescent="0.25">
      <c r="A147" s="165"/>
    </row>
    <row r="148" spans="1:1" s="1" customFormat="1" x14ac:dyDescent="0.25">
      <c r="A148" s="165"/>
    </row>
    <row r="149" spans="1:1" s="1" customFormat="1" x14ac:dyDescent="0.25">
      <c r="A149" s="165"/>
    </row>
    <row r="150" spans="1:1" s="1" customFormat="1" x14ac:dyDescent="0.25">
      <c r="A150" s="165"/>
    </row>
    <row r="151" spans="1:1" s="1" customFormat="1" x14ac:dyDescent="0.25">
      <c r="A151" s="165"/>
    </row>
    <row r="152" spans="1:1" s="1" customFormat="1" x14ac:dyDescent="0.25">
      <c r="A152" s="165"/>
    </row>
    <row r="153" spans="1:1" s="1" customFormat="1" x14ac:dyDescent="0.25">
      <c r="A153" s="165"/>
    </row>
    <row r="154" spans="1:1" s="1" customFormat="1" x14ac:dyDescent="0.25">
      <c r="A154" s="165"/>
    </row>
    <row r="155" spans="1:1" s="1" customFormat="1" x14ac:dyDescent="0.25">
      <c r="A155" s="165"/>
    </row>
    <row r="156" spans="1:1" s="1" customFormat="1" x14ac:dyDescent="0.25">
      <c r="A156" s="165"/>
    </row>
    <row r="157" spans="1:1" s="1" customFormat="1" x14ac:dyDescent="0.25">
      <c r="A157" s="165"/>
    </row>
    <row r="158" spans="1:1" s="1" customFormat="1" x14ac:dyDescent="0.25">
      <c r="A158" s="165"/>
    </row>
    <row r="159" spans="1:1" s="1" customFormat="1" x14ac:dyDescent="0.25">
      <c r="A159" s="165"/>
    </row>
    <row r="160" spans="1:1" s="1" customFormat="1" x14ac:dyDescent="0.25">
      <c r="A160" s="165"/>
    </row>
    <row r="161" spans="1:1" s="1" customFormat="1" x14ac:dyDescent="0.25">
      <c r="A161" s="165"/>
    </row>
    <row r="162" spans="1:1" s="1" customFormat="1" x14ac:dyDescent="0.25">
      <c r="A162" s="165"/>
    </row>
    <row r="163" spans="1:1" s="1" customFormat="1" x14ac:dyDescent="0.25">
      <c r="A163" s="165"/>
    </row>
    <row r="164" spans="1:1" s="1" customFormat="1" x14ac:dyDescent="0.25">
      <c r="A164" s="165"/>
    </row>
  </sheetData>
  <mergeCells count="19">
    <mergeCell ref="B59:C59"/>
    <mergeCell ref="I8:I9"/>
    <mergeCell ref="C2:I2"/>
    <mergeCell ref="C5:I5"/>
    <mergeCell ref="C6:I6"/>
    <mergeCell ref="C3:I3"/>
    <mergeCell ref="C4:I4"/>
    <mergeCell ref="B8:C10"/>
    <mergeCell ref="D8:H8"/>
    <mergeCell ref="B11:C11"/>
    <mergeCell ref="B19:C19"/>
    <mergeCell ref="B29:C29"/>
    <mergeCell ref="B39:C39"/>
    <mergeCell ref="B49:C49"/>
    <mergeCell ref="F89:H89"/>
    <mergeCell ref="F90:H90"/>
    <mergeCell ref="B63:C63"/>
    <mergeCell ref="B71:C71"/>
    <mergeCell ref="B75:C75"/>
  </mergeCells>
  <printOptions horizontalCentered="1"/>
  <pageMargins left="0.51181102362204722" right="0.51181102362204722" top="0.55118110236220474" bottom="0.55118110236220474" header="0.31496062992125984" footer="0.19685039370078741"/>
  <pageSetup scale="64" fitToHeight="2" orientation="landscape" verticalDpi="0" r:id="rId1"/>
  <headerFooter>
    <oddFooter>&amp;C&amp;P / &amp;N</oddFooter>
  </headerFooter>
  <ignoredErrors>
    <ignoredError sqref="I19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I43"/>
  <sheetViews>
    <sheetView tabSelected="1" workbookViewId="0">
      <selection activeCell="E1" sqref="E1"/>
    </sheetView>
  </sheetViews>
  <sheetFormatPr baseColWidth="10" defaultRowHeight="15" x14ac:dyDescent="0.25"/>
  <cols>
    <col min="1" max="1" width="2.7109375" style="1" customWidth="1"/>
    <col min="2" max="2" width="8.85546875" customWidth="1"/>
    <col min="3" max="3" width="15.28515625" customWidth="1"/>
    <col min="4" max="9" width="21.140625" customWidth="1"/>
    <col min="10" max="10" width="2.7109375" customWidth="1"/>
  </cols>
  <sheetData>
    <row r="1" spans="2:9" s="1" customFormat="1" x14ac:dyDescent="0.25"/>
    <row r="2" spans="2:9" s="1" customFormat="1" ht="15.75" x14ac:dyDescent="0.25">
      <c r="C2" s="53"/>
      <c r="D2" s="226" t="s">
        <v>38</v>
      </c>
      <c r="E2" s="226"/>
      <c r="F2" s="226"/>
      <c r="G2" s="226"/>
      <c r="H2" s="226"/>
      <c r="I2" s="226"/>
    </row>
    <row r="3" spans="2:9" s="1" customFormat="1" ht="15.75" x14ac:dyDescent="0.25">
      <c r="C3" s="52"/>
      <c r="D3" s="226"/>
      <c r="E3" s="226"/>
      <c r="F3" s="226"/>
      <c r="G3" s="226"/>
      <c r="H3" s="226"/>
      <c r="I3" s="226"/>
    </row>
    <row r="4" spans="2:9" s="1" customFormat="1" ht="15.75" x14ac:dyDescent="0.25">
      <c r="C4" s="51"/>
      <c r="D4" s="226" t="s">
        <v>58</v>
      </c>
      <c r="E4" s="226"/>
      <c r="F4" s="226"/>
      <c r="G4" s="226"/>
      <c r="H4" s="226"/>
      <c r="I4" s="226"/>
    </row>
    <row r="5" spans="2:9" s="1" customFormat="1" ht="15.75" x14ac:dyDescent="0.25">
      <c r="C5" s="51"/>
      <c r="D5" s="226" t="s">
        <v>63</v>
      </c>
      <c r="E5" s="226"/>
      <c r="F5" s="226"/>
      <c r="G5" s="226"/>
      <c r="H5" s="226"/>
      <c r="I5" s="226"/>
    </row>
    <row r="6" spans="2:9" s="1" customFormat="1" ht="15.75" x14ac:dyDescent="0.25">
      <c r="C6" s="51"/>
      <c r="D6" s="226" t="s">
        <v>196</v>
      </c>
      <c r="E6" s="226"/>
      <c r="F6" s="226"/>
      <c r="G6" s="226"/>
      <c r="H6" s="226"/>
      <c r="I6" s="226"/>
    </row>
    <row r="7" spans="2:9" s="1" customFormat="1" ht="15.75" x14ac:dyDescent="0.25">
      <c r="C7" s="51"/>
      <c r="D7" s="50"/>
      <c r="E7" s="50"/>
      <c r="F7" s="50"/>
      <c r="G7" s="50"/>
      <c r="H7" s="50"/>
      <c r="I7" s="50"/>
    </row>
    <row r="8" spans="2:9" s="1" customFormat="1" ht="15.75" x14ac:dyDescent="0.25">
      <c r="C8" s="51"/>
      <c r="D8" s="50"/>
      <c r="E8" s="50"/>
      <c r="F8" s="50"/>
      <c r="G8" s="50"/>
      <c r="H8" s="50"/>
      <c r="I8" s="50"/>
    </row>
    <row r="9" spans="2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2:9" ht="21.75" customHeight="1" x14ac:dyDescent="0.25">
      <c r="B10" s="215" t="s">
        <v>56</v>
      </c>
      <c r="C10" s="216"/>
      <c r="D10" s="221" t="s">
        <v>55</v>
      </c>
      <c r="E10" s="222"/>
      <c r="F10" s="222"/>
      <c r="G10" s="222"/>
      <c r="H10" s="223"/>
      <c r="I10" s="212" t="s">
        <v>54</v>
      </c>
    </row>
    <row r="11" spans="2:9" ht="30.75" customHeight="1" x14ac:dyDescent="0.25">
      <c r="B11" s="217"/>
      <c r="C11" s="218"/>
      <c r="D11" s="48" t="s">
        <v>53</v>
      </c>
      <c r="E11" s="49" t="s">
        <v>62</v>
      </c>
      <c r="F11" s="48" t="s">
        <v>27</v>
      </c>
      <c r="G11" s="48" t="s">
        <v>26</v>
      </c>
      <c r="H11" s="48" t="s">
        <v>51</v>
      </c>
      <c r="I11" s="213"/>
    </row>
    <row r="12" spans="2:9" ht="15.75" thickBot="1" x14ac:dyDescent="0.3">
      <c r="B12" s="219"/>
      <c r="C12" s="220"/>
      <c r="D12" s="47">
        <v>1</v>
      </c>
      <c r="E12" s="47">
        <v>2</v>
      </c>
      <c r="F12" s="47" t="s">
        <v>50</v>
      </c>
      <c r="G12" s="47">
        <v>4</v>
      </c>
      <c r="H12" s="47">
        <v>5</v>
      </c>
      <c r="I12" s="46" t="s">
        <v>49</v>
      </c>
    </row>
    <row r="13" spans="2:9" x14ac:dyDescent="0.25">
      <c r="B13" s="38"/>
      <c r="C13" s="37"/>
      <c r="D13" s="45"/>
      <c r="E13" s="45"/>
      <c r="F13" s="45"/>
      <c r="G13" s="45"/>
      <c r="H13" s="45"/>
      <c r="I13" s="44"/>
    </row>
    <row r="14" spans="2:9" x14ac:dyDescent="0.25">
      <c r="B14" s="224" t="s">
        <v>61</v>
      </c>
      <c r="C14" s="225"/>
      <c r="D14" s="106">
        <v>532978</v>
      </c>
      <c r="E14" s="106">
        <v>347119.85</v>
      </c>
      <c r="F14" s="107">
        <f>+D14+E14</f>
        <v>880097.85</v>
      </c>
      <c r="G14" s="106">
        <v>387765.75</v>
      </c>
      <c r="H14" s="106">
        <v>382163.38</v>
      </c>
      <c r="I14" s="108">
        <f>+F14-G14</f>
        <v>492332.1</v>
      </c>
    </row>
    <row r="15" spans="2:9" x14ac:dyDescent="0.25">
      <c r="B15" s="74"/>
      <c r="C15" s="68"/>
      <c r="D15" s="107"/>
      <c r="E15" s="107"/>
      <c r="F15" s="107"/>
      <c r="G15" s="107"/>
      <c r="H15" s="107"/>
      <c r="I15" s="108"/>
    </row>
    <row r="16" spans="2:9" x14ac:dyDescent="0.25">
      <c r="B16" s="224" t="s">
        <v>60</v>
      </c>
      <c r="C16" s="225"/>
      <c r="D16" s="106">
        <v>15000</v>
      </c>
      <c r="E16" s="106">
        <v>3000</v>
      </c>
      <c r="F16" s="107">
        <f>+D16+E16</f>
        <v>18000</v>
      </c>
      <c r="G16" s="106">
        <v>3151.4</v>
      </c>
      <c r="H16" s="106">
        <v>3151.4</v>
      </c>
      <c r="I16" s="108">
        <f>+F16-G16</f>
        <v>14848.6</v>
      </c>
    </row>
    <row r="17" spans="2:9" x14ac:dyDescent="0.25">
      <c r="B17" s="74"/>
      <c r="C17" s="68"/>
      <c r="D17" s="107"/>
      <c r="E17" s="107"/>
      <c r="F17" s="107"/>
      <c r="G17" s="107"/>
      <c r="H17" s="107"/>
      <c r="I17" s="108"/>
    </row>
    <row r="18" spans="2:9" ht="21" customHeight="1" x14ac:dyDescent="0.25">
      <c r="B18" s="224" t="s">
        <v>59</v>
      </c>
      <c r="C18" s="225"/>
      <c r="D18" s="106">
        <v>0</v>
      </c>
      <c r="E18" s="106">
        <v>0</v>
      </c>
      <c r="F18" s="107">
        <f>+D18+E18</f>
        <v>0</v>
      </c>
      <c r="G18" s="106">
        <v>0</v>
      </c>
      <c r="H18" s="106">
        <v>0</v>
      </c>
      <c r="I18" s="108">
        <f>+F18-G18</f>
        <v>0</v>
      </c>
    </row>
    <row r="19" spans="2:9" ht="21" customHeight="1" x14ac:dyDescent="0.25">
      <c r="B19" s="182"/>
      <c r="C19" s="183"/>
      <c r="D19" s="106"/>
      <c r="E19" s="106"/>
      <c r="F19" s="107"/>
      <c r="G19" s="106"/>
      <c r="H19" s="106"/>
      <c r="I19" s="108"/>
    </row>
    <row r="20" spans="2:9" ht="21" customHeight="1" x14ac:dyDescent="0.25">
      <c r="B20" s="224" t="s">
        <v>101</v>
      </c>
      <c r="C20" s="225"/>
      <c r="D20" s="106">
        <v>0</v>
      </c>
      <c r="E20" s="106">
        <v>0</v>
      </c>
      <c r="F20" s="107">
        <f>+D20+E20</f>
        <v>0</v>
      </c>
      <c r="G20" s="106">
        <v>0</v>
      </c>
      <c r="H20" s="106">
        <v>0</v>
      </c>
      <c r="I20" s="108">
        <f>+F20-G20</f>
        <v>0</v>
      </c>
    </row>
    <row r="21" spans="2:9" ht="21" customHeight="1" x14ac:dyDescent="0.25">
      <c r="B21" s="182"/>
      <c r="C21" s="183"/>
      <c r="D21" s="106"/>
      <c r="E21" s="106"/>
      <c r="F21" s="107"/>
      <c r="G21" s="106"/>
      <c r="H21" s="106"/>
      <c r="I21" s="108"/>
    </row>
    <row r="22" spans="2:9" ht="21" customHeight="1" x14ac:dyDescent="0.25">
      <c r="B22" s="224" t="s">
        <v>74</v>
      </c>
      <c r="C22" s="225"/>
      <c r="D22" s="106">
        <v>0</v>
      </c>
      <c r="E22" s="106">
        <v>0</v>
      </c>
      <c r="F22" s="107">
        <f>+D22+E22</f>
        <v>0</v>
      </c>
      <c r="G22" s="106">
        <v>0</v>
      </c>
      <c r="H22" s="106">
        <v>0</v>
      </c>
      <c r="I22" s="108">
        <f>+F22-G22</f>
        <v>0</v>
      </c>
    </row>
    <row r="23" spans="2:9" x14ac:dyDescent="0.25">
      <c r="B23" s="75"/>
      <c r="C23" s="76"/>
      <c r="D23" s="109"/>
      <c r="E23" s="109"/>
      <c r="F23" s="109"/>
      <c r="G23" s="109"/>
      <c r="H23" s="109"/>
      <c r="I23" s="110"/>
    </row>
    <row r="24" spans="2:9" ht="21" customHeight="1" thickBot="1" x14ac:dyDescent="0.3">
      <c r="B24" s="77"/>
      <c r="C24" s="78" t="s">
        <v>39</v>
      </c>
      <c r="D24" s="111">
        <f>SUM(D14+D16+D18+D20+D22)</f>
        <v>547978</v>
      </c>
      <c r="E24" s="111">
        <f t="shared" ref="E24:H24" si="0">SUM(E14+E16+E18+E20+E22)</f>
        <v>350119.85</v>
      </c>
      <c r="F24" s="111">
        <f t="shared" si="0"/>
        <v>898097.85</v>
      </c>
      <c r="G24" s="111">
        <f t="shared" si="0"/>
        <v>390917.15</v>
      </c>
      <c r="H24" s="111">
        <f t="shared" si="0"/>
        <v>385314.78</v>
      </c>
      <c r="I24" s="112">
        <f>SUM(I14+I16+I18+I20+I22)</f>
        <v>507180.69999999995</v>
      </c>
    </row>
    <row r="25" spans="2:9" s="1" customFormat="1" x14ac:dyDescent="0.25"/>
    <row r="26" spans="2:9" s="1" customFormat="1" x14ac:dyDescent="0.25"/>
    <row r="27" spans="2:9" s="1" customFormat="1" x14ac:dyDescent="0.25"/>
    <row r="28" spans="2:9" s="1" customFormat="1" x14ac:dyDescent="0.25">
      <c r="E28" s="173"/>
    </row>
    <row r="29" spans="2:9" s="1" customFormat="1" x14ac:dyDescent="0.25"/>
    <row r="30" spans="2:9" s="1" customFormat="1" x14ac:dyDescent="0.25"/>
    <row r="31" spans="2:9" s="1" customFormat="1" x14ac:dyDescent="0.25"/>
    <row r="32" spans="2:9" s="1" customFormat="1" x14ac:dyDescent="0.25"/>
    <row r="33" spans="4:8" s="1" customFormat="1" x14ac:dyDescent="0.25"/>
    <row r="34" spans="4:8" s="1" customFormat="1" x14ac:dyDescent="0.25"/>
    <row r="35" spans="4:8" s="1" customFormat="1" x14ac:dyDescent="0.25"/>
    <row r="36" spans="4:8" s="1" customFormat="1" x14ac:dyDescent="0.25"/>
    <row r="37" spans="4:8" s="1" customFormat="1" x14ac:dyDescent="0.25">
      <c r="D37" s="184" t="s">
        <v>168</v>
      </c>
      <c r="E37" s="184"/>
      <c r="F37" s="2"/>
      <c r="G37" s="184" t="s">
        <v>1</v>
      </c>
      <c r="H37" s="184"/>
    </row>
    <row r="38" spans="4:8" s="1" customFormat="1" x14ac:dyDescent="0.25">
      <c r="D38" s="185" t="s">
        <v>169</v>
      </c>
      <c r="E38" s="185"/>
      <c r="F38" s="2"/>
      <c r="G38" s="185" t="s">
        <v>0</v>
      </c>
      <c r="H38" s="185"/>
    </row>
    <row r="39" spans="4:8" s="1" customFormat="1" x14ac:dyDescent="0.25"/>
    <row r="40" spans="4:8" s="1" customFormat="1" x14ac:dyDescent="0.25"/>
    <row r="41" spans="4:8" s="1" customFormat="1" x14ac:dyDescent="0.25"/>
    <row r="42" spans="4:8" s="1" customFormat="1" x14ac:dyDescent="0.25"/>
    <row r="43" spans="4:8" s="1" customFormat="1" x14ac:dyDescent="0.25"/>
  </sheetData>
  <mergeCells count="17">
    <mergeCell ref="B10:C12"/>
    <mergeCell ref="D10:H10"/>
    <mergeCell ref="I10:I11"/>
    <mergeCell ref="D2:I2"/>
    <mergeCell ref="D3:I3"/>
    <mergeCell ref="D4:I4"/>
    <mergeCell ref="D5:I5"/>
    <mergeCell ref="D6:I6"/>
    <mergeCell ref="D37:E37"/>
    <mergeCell ref="D38:E38"/>
    <mergeCell ref="G37:H37"/>
    <mergeCell ref="G38:H38"/>
    <mergeCell ref="B14:C14"/>
    <mergeCell ref="B16:C16"/>
    <mergeCell ref="B18:C18"/>
    <mergeCell ref="B20:C20"/>
    <mergeCell ref="B22:C22"/>
  </mergeCells>
  <printOptions horizontalCentered="1"/>
  <pageMargins left="0.70866141732283472" right="0.70866141732283472" top="0.94488188976377963" bottom="0.74803149606299213" header="0.31496062992125984" footer="0.31496062992125984"/>
  <pageSetup scale="5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K98"/>
  <sheetViews>
    <sheetView workbookViewId="0">
      <selection activeCell="G12" sqref="G12"/>
    </sheetView>
  </sheetViews>
  <sheetFormatPr baseColWidth="10" defaultRowHeight="15" x14ac:dyDescent="0.25"/>
  <cols>
    <col min="1" max="1" width="2.7109375" style="1" customWidth="1"/>
    <col min="2" max="2" width="9.42578125" customWidth="1"/>
    <col min="3" max="3" width="36.5703125" customWidth="1"/>
    <col min="4" max="9" width="21" customWidth="1"/>
    <col min="10" max="10" width="2.7109375" customWidth="1"/>
  </cols>
  <sheetData>
    <row r="1" spans="1:11" s="1" customFormat="1" x14ac:dyDescent="0.25"/>
    <row r="2" spans="1:11" s="1" customFormat="1" ht="15.75" x14ac:dyDescent="0.25">
      <c r="B2" s="207" t="s">
        <v>38</v>
      </c>
      <c r="C2" s="207"/>
      <c r="D2" s="207"/>
      <c r="E2" s="207"/>
      <c r="F2" s="207"/>
      <c r="G2" s="207"/>
      <c r="H2" s="207"/>
      <c r="I2" s="207"/>
    </row>
    <row r="3" spans="1:11" s="1" customFormat="1" x14ac:dyDescent="0.25">
      <c r="B3" s="214"/>
      <c r="C3" s="214"/>
      <c r="D3" s="214"/>
      <c r="E3" s="214"/>
      <c r="F3" s="214"/>
      <c r="G3" s="214"/>
      <c r="H3" s="214"/>
      <c r="I3" s="214"/>
    </row>
    <row r="4" spans="1:11" s="1" customFormat="1" x14ac:dyDescent="0.25">
      <c r="B4" s="214" t="s">
        <v>58</v>
      </c>
      <c r="C4" s="214"/>
      <c r="D4" s="214"/>
      <c r="E4" s="214"/>
      <c r="F4" s="214"/>
      <c r="G4" s="214"/>
      <c r="H4" s="214"/>
      <c r="I4" s="214"/>
    </row>
    <row r="5" spans="1:11" s="1" customFormat="1" x14ac:dyDescent="0.25">
      <c r="B5" s="214" t="s">
        <v>57</v>
      </c>
      <c r="C5" s="214"/>
      <c r="D5" s="214"/>
      <c r="E5" s="214"/>
      <c r="F5" s="214"/>
      <c r="G5" s="214"/>
      <c r="H5" s="214"/>
      <c r="I5" s="214"/>
    </row>
    <row r="6" spans="1:11" s="1" customFormat="1" ht="15.75" x14ac:dyDescent="0.25">
      <c r="B6" s="207" t="s">
        <v>196</v>
      </c>
      <c r="C6" s="207"/>
      <c r="D6" s="207"/>
      <c r="E6" s="207"/>
      <c r="F6" s="207"/>
      <c r="G6" s="207"/>
      <c r="H6" s="207"/>
      <c r="I6" s="207"/>
      <c r="J6" s="180"/>
    </row>
    <row r="7" spans="1:11" s="1" customFormat="1" ht="15.75" thickBot="1" x14ac:dyDescent="0.3">
      <c r="B7" s="43"/>
      <c r="C7" s="43"/>
      <c r="D7" s="43"/>
      <c r="E7" s="43"/>
      <c r="F7" s="43"/>
      <c r="G7" s="43"/>
      <c r="H7" s="43"/>
      <c r="I7" s="43"/>
    </row>
    <row r="8" spans="1:11" x14ac:dyDescent="0.25">
      <c r="B8" s="194" t="s">
        <v>56</v>
      </c>
      <c r="C8" s="228"/>
      <c r="D8" s="231" t="s">
        <v>55</v>
      </c>
      <c r="E8" s="232"/>
      <c r="F8" s="232"/>
      <c r="G8" s="232"/>
      <c r="H8" s="233"/>
      <c r="I8" s="208" t="s">
        <v>54</v>
      </c>
    </row>
    <row r="9" spans="1:11" s="41" customFormat="1" ht="33" customHeight="1" x14ac:dyDescent="0.25">
      <c r="A9" s="42"/>
      <c r="B9" s="196"/>
      <c r="C9" s="229"/>
      <c r="D9" s="14" t="s">
        <v>53</v>
      </c>
      <c r="E9" s="15" t="s">
        <v>52</v>
      </c>
      <c r="F9" s="14" t="s">
        <v>27</v>
      </c>
      <c r="G9" s="14" t="s">
        <v>26</v>
      </c>
      <c r="H9" s="14" t="s">
        <v>51</v>
      </c>
      <c r="I9" s="209"/>
    </row>
    <row r="10" spans="1:11" ht="15.75" thickBot="1" x14ac:dyDescent="0.3">
      <c r="B10" s="198"/>
      <c r="C10" s="230"/>
      <c r="D10" s="40">
        <v>1</v>
      </c>
      <c r="E10" s="40">
        <v>2</v>
      </c>
      <c r="F10" s="40" t="s">
        <v>50</v>
      </c>
      <c r="G10" s="40">
        <v>4</v>
      </c>
      <c r="H10" s="40">
        <v>5</v>
      </c>
      <c r="I10" s="39" t="s">
        <v>49</v>
      </c>
    </row>
    <row r="11" spans="1:11" x14ac:dyDescent="0.25">
      <c r="B11" s="38"/>
      <c r="C11" s="37"/>
      <c r="D11" s="36"/>
      <c r="E11" s="36"/>
      <c r="F11" s="36"/>
      <c r="G11" s="36"/>
      <c r="H11" s="36"/>
      <c r="I11" s="35"/>
    </row>
    <row r="12" spans="1:11" x14ac:dyDescent="0.25">
      <c r="B12" s="234" t="s">
        <v>48</v>
      </c>
      <c r="C12" s="235"/>
      <c r="D12" s="89">
        <v>547978</v>
      </c>
      <c r="E12" s="89">
        <v>350119.85</v>
      </c>
      <c r="F12" s="90">
        <f t="shared" ref="F12:F20" si="0">D12+E12</f>
        <v>898097.85</v>
      </c>
      <c r="G12" s="89">
        <v>390917.15</v>
      </c>
      <c r="H12" s="89">
        <v>385314.78</v>
      </c>
      <c r="I12" s="91">
        <f t="shared" ref="I12:I20" si="1">F12-G12</f>
        <v>507180.69999999995</v>
      </c>
      <c r="K12" s="171"/>
    </row>
    <row r="13" spans="1:11" x14ac:dyDescent="0.25">
      <c r="B13" s="34"/>
      <c r="C13" s="33" t="s">
        <v>47</v>
      </c>
      <c r="D13" s="31"/>
      <c r="E13" s="31"/>
      <c r="F13" s="32">
        <f t="shared" si="0"/>
        <v>0</v>
      </c>
      <c r="G13" s="31"/>
      <c r="H13" s="31"/>
      <c r="I13" s="30">
        <f t="shared" si="1"/>
        <v>0</v>
      </c>
    </row>
    <row r="14" spans="1:11" x14ac:dyDescent="0.25">
      <c r="B14" s="34"/>
      <c r="C14" s="33" t="s">
        <v>46</v>
      </c>
      <c r="D14" s="31"/>
      <c r="E14" s="31"/>
      <c r="F14" s="32">
        <f t="shared" si="0"/>
        <v>0</v>
      </c>
      <c r="G14" s="31"/>
      <c r="H14" s="31"/>
      <c r="I14" s="30">
        <f t="shared" si="1"/>
        <v>0</v>
      </c>
    </row>
    <row r="15" spans="1:11" x14ac:dyDescent="0.25">
      <c r="B15" s="34"/>
      <c r="C15" s="33" t="s">
        <v>45</v>
      </c>
      <c r="D15" s="31"/>
      <c r="E15" s="31"/>
      <c r="F15" s="32">
        <f t="shared" si="0"/>
        <v>0</v>
      </c>
      <c r="G15" s="31"/>
      <c r="H15" s="31"/>
      <c r="I15" s="30">
        <f t="shared" si="1"/>
        <v>0</v>
      </c>
    </row>
    <row r="16" spans="1:11" x14ac:dyDescent="0.25">
      <c r="B16" s="34"/>
      <c r="C16" s="33" t="s">
        <v>44</v>
      </c>
      <c r="D16" s="31"/>
      <c r="E16" s="31"/>
      <c r="F16" s="32">
        <f t="shared" si="0"/>
        <v>0</v>
      </c>
      <c r="G16" s="31"/>
      <c r="H16" s="31"/>
      <c r="I16" s="30">
        <f t="shared" si="1"/>
        <v>0</v>
      </c>
    </row>
    <row r="17" spans="2:10" x14ac:dyDescent="0.25">
      <c r="B17" s="34"/>
      <c r="C17" s="33" t="s">
        <v>43</v>
      </c>
      <c r="D17" s="31"/>
      <c r="E17" s="31"/>
      <c r="F17" s="32">
        <f t="shared" si="0"/>
        <v>0</v>
      </c>
      <c r="G17" s="31"/>
      <c r="H17" s="31"/>
      <c r="I17" s="30">
        <f t="shared" si="1"/>
        <v>0</v>
      </c>
    </row>
    <row r="18" spans="2:10" x14ac:dyDescent="0.25">
      <c r="B18" s="34"/>
      <c r="C18" s="33" t="s">
        <v>42</v>
      </c>
      <c r="D18" s="31"/>
      <c r="E18" s="31"/>
      <c r="F18" s="32">
        <f t="shared" si="0"/>
        <v>0</v>
      </c>
      <c r="G18" s="31"/>
      <c r="H18" s="31"/>
      <c r="I18" s="30">
        <f t="shared" si="1"/>
        <v>0</v>
      </c>
    </row>
    <row r="19" spans="2:10" x14ac:dyDescent="0.25">
      <c r="B19" s="34"/>
      <c r="C19" s="33" t="s">
        <v>41</v>
      </c>
      <c r="D19" s="31"/>
      <c r="E19" s="31"/>
      <c r="F19" s="32">
        <f t="shared" si="0"/>
        <v>0</v>
      </c>
      <c r="G19" s="31"/>
      <c r="H19" s="31"/>
      <c r="I19" s="30">
        <f t="shared" si="1"/>
        <v>0</v>
      </c>
    </row>
    <row r="20" spans="2:10" x14ac:dyDescent="0.25">
      <c r="B20" s="34"/>
      <c r="C20" s="33" t="s">
        <v>40</v>
      </c>
      <c r="D20" s="31"/>
      <c r="E20" s="31"/>
      <c r="F20" s="32">
        <f t="shared" si="0"/>
        <v>0</v>
      </c>
      <c r="G20" s="31"/>
      <c r="H20" s="31"/>
      <c r="I20" s="30">
        <f t="shared" si="1"/>
        <v>0</v>
      </c>
    </row>
    <row r="21" spans="2:10" x14ac:dyDescent="0.25">
      <c r="B21" s="29"/>
      <c r="C21" s="28"/>
      <c r="D21" s="27"/>
      <c r="E21" s="27"/>
      <c r="F21" s="27"/>
      <c r="G21" s="27"/>
      <c r="H21" s="27"/>
      <c r="I21" s="26"/>
    </row>
    <row r="22" spans="2:10" ht="15.75" thickBot="1" x14ac:dyDescent="0.3">
      <c r="B22" s="25"/>
      <c r="C22" s="24" t="s">
        <v>39</v>
      </c>
      <c r="D22" s="92">
        <f t="shared" ref="D22:I22" si="2">SUM(D12:D20)</f>
        <v>547978</v>
      </c>
      <c r="E22" s="92">
        <f t="shared" si="2"/>
        <v>350119.85</v>
      </c>
      <c r="F22" s="92">
        <f t="shared" si="2"/>
        <v>898097.85</v>
      </c>
      <c r="G22" s="92">
        <f t="shared" si="2"/>
        <v>390917.15</v>
      </c>
      <c r="H22" s="92">
        <f t="shared" si="2"/>
        <v>385314.78</v>
      </c>
      <c r="I22" s="93">
        <f t="shared" si="2"/>
        <v>507180.69999999995</v>
      </c>
    </row>
    <row r="23" spans="2:10" s="1" customFormat="1" x14ac:dyDescent="0.25"/>
    <row r="24" spans="2:10" s="1" customFormat="1" x14ac:dyDescent="0.25"/>
    <row r="25" spans="2:10" s="1" customFormat="1" ht="15.75" x14ac:dyDescent="0.25">
      <c r="B25" s="207" t="s">
        <v>38</v>
      </c>
      <c r="C25" s="207"/>
      <c r="D25" s="207"/>
      <c r="E25" s="207"/>
      <c r="F25" s="207"/>
      <c r="G25" s="207"/>
      <c r="H25" s="207"/>
      <c r="I25" s="207"/>
    </row>
    <row r="26" spans="2:10" s="1" customFormat="1" x14ac:dyDescent="0.25">
      <c r="B26" s="227" t="s">
        <v>184</v>
      </c>
      <c r="C26" s="227"/>
      <c r="D26" s="227"/>
      <c r="E26" s="227"/>
      <c r="F26" s="227"/>
      <c r="G26" s="227"/>
      <c r="H26" s="227"/>
      <c r="I26" s="227"/>
      <c r="J26" s="177"/>
    </row>
    <row r="27" spans="2:10" s="1" customFormat="1" x14ac:dyDescent="0.25">
      <c r="B27" s="227" t="s">
        <v>58</v>
      </c>
      <c r="C27" s="227"/>
      <c r="D27" s="227"/>
      <c r="E27" s="227"/>
      <c r="F27" s="227"/>
      <c r="G27" s="227"/>
      <c r="H27" s="227"/>
      <c r="I27" s="227"/>
      <c r="J27" s="177"/>
    </row>
    <row r="28" spans="2:10" s="1" customFormat="1" x14ac:dyDescent="0.25">
      <c r="B28" s="227" t="s">
        <v>57</v>
      </c>
      <c r="C28" s="227"/>
      <c r="D28" s="227"/>
      <c r="E28" s="227"/>
      <c r="F28" s="227"/>
      <c r="G28" s="227"/>
      <c r="H28" s="227"/>
      <c r="I28" s="227"/>
      <c r="J28" s="177"/>
    </row>
    <row r="29" spans="2:10" s="1" customFormat="1" x14ac:dyDescent="0.25">
      <c r="B29" s="227" t="str">
        <f>+B6</f>
        <v>Del 01 de enero al 30 de Abril de 2019</v>
      </c>
      <c r="C29" s="227"/>
      <c r="D29" s="227"/>
      <c r="E29" s="227"/>
      <c r="F29" s="227"/>
      <c r="G29" s="227"/>
      <c r="H29" s="227"/>
      <c r="I29" s="227"/>
      <c r="J29" s="181"/>
    </row>
    <row r="30" spans="2:10" s="1" customFormat="1" ht="15.75" thickBot="1" x14ac:dyDescent="0.3">
      <c r="B30" s="43"/>
      <c r="C30" s="43"/>
      <c r="D30" s="43"/>
      <c r="E30" s="43"/>
      <c r="F30" s="43"/>
      <c r="G30" s="43"/>
      <c r="H30" s="43"/>
      <c r="I30" s="43"/>
    </row>
    <row r="31" spans="2:10" s="1" customFormat="1" x14ac:dyDescent="0.25">
      <c r="B31" s="194" t="s">
        <v>56</v>
      </c>
      <c r="C31" s="228"/>
      <c r="D31" s="231" t="s">
        <v>55</v>
      </c>
      <c r="E31" s="232"/>
      <c r="F31" s="232"/>
      <c r="G31" s="232"/>
      <c r="H31" s="233"/>
      <c r="I31" s="208" t="s">
        <v>54</v>
      </c>
      <c r="J31"/>
    </row>
    <row r="32" spans="2:10" s="1" customFormat="1" ht="24" x14ac:dyDescent="0.25">
      <c r="B32" s="196"/>
      <c r="C32" s="229"/>
      <c r="D32" s="14" t="s">
        <v>53</v>
      </c>
      <c r="E32" s="15" t="s">
        <v>52</v>
      </c>
      <c r="F32" s="14" t="s">
        <v>27</v>
      </c>
      <c r="G32" s="14" t="s">
        <v>26</v>
      </c>
      <c r="H32" s="14" t="s">
        <v>51</v>
      </c>
      <c r="I32" s="209"/>
      <c r="J32" s="41"/>
    </row>
    <row r="33" spans="2:10" s="1" customFormat="1" ht="15.75" thickBot="1" x14ac:dyDescent="0.3">
      <c r="B33" s="198"/>
      <c r="C33" s="230"/>
      <c r="D33" s="40">
        <v>1</v>
      </c>
      <c r="E33" s="40">
        <v>2</v>
      </c>
      <c r="F33" s="40" t="s">
        <v>50</v>
      </c>
      <c r="G33" s="40">
        <v>4</v>
      </c>
      <c r="H33" s="40">
        <v>5</v>
      </c>
      <c r="I33" s="39" t="s">
        <v>49</v>
      </c>
      <c r="J33"/>
    </row>
    <row r="34" spans="2:10" s="1" customFormat="1" ht="6" customHeight="1" x14ac:dyDescent="0.25">
      <c r="B34" s="38"/>
      <c r="C34" s="37"/>
      <c r="D34" s="36"/>
      <c r="E34" s="36"/>
      <c r="F34" s="36"/>
      <c r="G34" s="36"/>
      <c r="H34" s="36"/>
      <c r="I34" s="35"/>
      <c r="J34"/>
    </row>
    <row r="35" spans="2:10" s="1" customFormat="1" ht="15" customHeight="1" x14ac:dyDescent="0.25">
      <c r="B35" s="178"/>
      <c r="C35" s="179" t="s">
        <v>36</v>
      </c>
      <c r="D35" s="89">
        <v>0</v>
      </c>
      <c r="E35" s="89">
        <v>0</v>
      </c>
      <c r="F35" s="90">
        <v>0</v>
      </c>
      <c r="G35" s="89">
        <v>0</v>
      </c>
      <c r="H35" s="89">
        <v>0</v>
      </c>
      <c r="I35" s="91">
        <v>0</v>
      </c>
      <c r="J35"/>
    </row>
    <row r="36" spans="2:10" s="1" customFormat="1" ht="6" customHeight="1" x14ac:dyDescent="0.25">
      <c r="B36" s="178"/>
      <c r="C36" s="179"/>
      <c r="D36" s="31"/>
      <c r="E36" s="31"/>
      <c r="F36" s="32"/>
      <c r="G36" s="31"/>
      <c r="H36" s="31"/>
      <c r="I36" s="30"/>
      <c r="J36"/>
    </row>
    <row r="37" spans="2:10" s="1" customFormat="1" x14ac:dyDescent="0.25">
      <c r="B37" s="178"/>
      <c r="C37" s="179" t="s">
        <v>185</v>
      </c>
      <c r="D37" s="89">
        <v>0</v>
      </c>
      <c r="E37" s="89">
        <v>0</v>
      </c>
      <c r="F37" s="90">
        <v>0</v>
      </c>
      <c r="G37" s="89">
        <v>0</v>
      </c>
      <c r="H37" s="89">
        <v>0</v>
      </c>
      <c r="I37" s="91">
        <v>0</v>
      </c>
      <c r="J37"/>
    </row>
    <row r="38" spans="2:10" s="1" customFormat="1" ht="6" customHeight="1" x14ac:dyDescent="0.25">
      <c r="B38" s="178"/>
      <c r="C38" s="179"/>
      <c r="D38" s="31"/>
      <c r="E38" s="31"/>
      <c r="F38" s="32"/>
      <c r="G38" s="31"/>
      <c r="H38" s="31"/>
      <c r="I38" s="30"/>
      <c r="J38"/>
    </row>
    <row r="39" spans="2:10" s="1" customFormat="1" x14ac:dyDescent="0.25">
      <c r="B39" s="178"/>
      <c r="C39" s="179" t="s">
        <v>186</v>
      </c>
      <c r="D39" s="89">
        <v>0</v>
      </c>
      <c r="E39" s="89">
        <v>0</v>
      </c>
      <c r="F39" s="90">
        <v>0</v>
      </c>
      <c r="G39" s="89">
        <v>0</v>
      </c>
      <c r="H39" s="89">
        <v>0</v>
      </c>
      <c r="I39" s="91">
        <v>0</v>
      </c>
      <c r="J39"/>
    </row>
    <row r="40" spans="2:10" s="1" customFormat="1" ht="6" customHeight="1" x14ac:dyDescent="0.25">
      <c r="B40" s="178"/>
      <c r="C40" s="179"/>
      <c r="D40" s="31"/>
      <c r="E40" s="31"/>
      <c r="F40" s="32"/>
      <c r="G40" s="31"/>
      <c r="H40" s="31"/>
      <c r="I40" s="30"/>
      <c r="J40"/>
    </row>
    <row r="41" spans="2:10" s="1" customFormat="1" x14ac:dyDescent="0.25">
      <c r="B41" s="178"/>
      <c r="C41" s="179" t="s">
        <v>187</v>
      </c>
      <c r="D41" s="89">
        <v>0</v>
      </c>
      <c r="E41" s="89">
        <v>0</v>
      </c>
      <c r="F41" s="90">
        <v>0</v>
      </c>
      <c r="G41" s="89">
        <v>0</v>
      </c>
      <c r="H41" s="89">
        <v>0</v>
      </c>
      <c r="I41" s="91">
        <v>0</v>
      </c>
      <c r="J41"/>
    </row>
    <row r="42" spans="2:10" s="1" customFormat="1" ht="6" customHeight="1" x14ac:dyDescent="0.25">
      <c r="B42" s="29"/>
      <c r="C42" s="28"/>
      <c r="D42" s="27"/>
      <c r="E42" s="27"/>
      <c r="F42" s="27"/>
      <c r="G42" s="27"/>
      <c r="H42" s="27"/>
      <c r="I42" s="26"/>
      <c r="J42"/>
    </row>
    <row r="43" spans="2:10" s="1" customFormat="1" ht="15.75" thickBot="1" x14ac:dyDescent="0.3">
      <c r="B43" s="25"/>
      <c r="C43" s="24" t="s">
        <v>39</v>
      </c>
      <c r="D43" s="92">
        <f t="shared" ref="D43:I43" si="3">SUM(D35:D41)</f>
        <v>0</v>
      </c>
      <c r="E43" s="92">
        <f t="shared" si="3"/>
        <v>0</v>
      </c>
      <c r="F43" s="92">
        <f t="shared" si="3"/>
        <v>0</v>
      </c>
      <c r="G43" s="92">
        <f t="shared" si="3"/>
        <v>0</v>
      </c>
      <c r="H43" s="92">
        <f t="shared" si="3"/>
        <v>0</v>
      </c>
      <c r="I43" s="93">
        <f t="shared" si="3"/>
        <v>0</v>
      </c>
      <c r="J43"/>
    </row>
    <row r="44" spans="2:10" s="1" customFormat="1" x14ac:dyDescent="0.25"/>
    <row r="45" spans="2:10" s="1" customFormat="1" ht="15.75" x14ac:dyDescent="0.25">
      <c r="B45" s="176" t="s">
        <v>183</v>
      </c>
    </row>
    <row r="46" spans="2:10" s="1" customFormat="1" ht="15.75" x14ac:dyDescent="0.25">
      <c r="B46" s="176"/>
    </row>
    <row r="47" spans="2:10" s="1" customFormat="1" x14ac:dyDescent="0.25"/>
    <row r="48" spans="2:10" s="1" customFormat="1" ht="15.75" x14ac:dyDescent="0.25">
      <c r="B48" s="207" t="s">
        <v>38</v>
      </c>
      <c r="C48" s="207"/>
      <c r="D48" s="207"/>
      <c r="E48" s="207"/>
      <c r="F48" s="207"/>
      <c r="G48" s="207"/>
      <c r="H48" s="207"/>
      <c r="I48" s="207"/>
    </row>
    <row r="49" spans="1:11" s="1" customFormat="1" x14ac:dyDescent="0.25">
      <c r="B49" s="227" t="s">
        <v>188</v>
      </c>
      <c r="C49" s="227"/>
      <c r="D49" s="227"/>
      <c r="E49" s="227"/>
      <c r="F49" s="227"/>
      <c r="G49" s="227"/>
      <c r="H49" s="227"/>
      <c r="I49" s="227"/>
      <c r="J49" s="177"/>
    </row>
    <row r="50" spans="1:11" s="1" customFormat="1" x14ac:dyDescent="0.25">
      <c r="B50" s="227" t="s">
        <v>58</v>
      </c>
      <c r="C50" s="227"/>
      <c r="D50" s="227"/>
      <c r="E50" s="227"/>
      <c r="F50" s="227"/>
      <c r="G50" s="227"/>
      <c r="H50" s="227"/>
      <c r="I50" s="227"/>
      <c r="J50" s="177"/>
    </row>
    <row r="51" spans="1:11" s="1" customFormat="1" x14ac:dyDescent="0.25">
      <c r="B51" s="227" t="s">
        <v>57</v>
      </c>
      <c r="C51" s="227"/>
      <c r="D51" s="227"/>
      <c r="E51" s="227"/>
      <c r="F51" s="227"/>
      <c r="G51" s="227"/>
      <c r="H51" s="227"/>
      <c r="I51" s="227"/>
      <c r="J51" s="177"/>
    </row>
    <row r="52" spans="1:11" s="1" customFormat="1" x14ac:dyDescent="0.25">
      <c r="B52" s="227" t="str">
        <f>+B6</f>
        <v>Del 01 de enero al 30 de Abril de 2019</v>
      </c>
      <c r="C52" s="227"/>
      <c r="D52" s="227"/>
      <c r="E52" s="227"/>
      <c r="F52" s="227"/>
      <c r="G52" s="227"/>
      <c r="H52" s="227"/>
      <c r="I52" s="227"/>
      <c r="J52" s="181"/>
    </row>
    <row r="53" spans="1:11" s="1" customFormat="1" ht="15.75" thickBot="1" x14ac:dyDescent="0.3">
      <c r="B53" s="43"/>
      <c r="C53" s="43"/>
      <c r="D53" s="43"/>
      <c r="E53" s="43"/>
      <c r="F53" s="43"/>
      <c r="G53" s="43"/>
      <c r="H53" s="43"/>
      <c r="I53" s="43"/>
    </row>
    <row r="54" spans="1:11" x14ac:dyDescent="0.25">
      <c r="B54" s="194" t="s">
        <v>56</v>
      </c>
      <c r="C54" s="228"/>
      <c r="D54" s="231" t="s">
        <v>55</v>
      </c>
      <c r="E54" s="232"/>
      <c r="F54" s="232"/>
      <c r="G54" s="232"/>
      <c r="H54" s="233"/>
      <c r="I54" s="208" t="s">
        <v>54</v>
      </c>
    </row>
    <row r="55" spans="1:11" s="41" customFormat="1" ht="33" customHeight="1" x14ac:dyDescent="0.25">
      <c r="A55" s="42"/>
      <c r="B55" s="196"/>
      <c r="C55" s="229"/>
      <c r="D55" s="14" t="s">
        <v>53</v>
      </c>
      <c r="E55" s="15" t="s">
        <v>52</v>
      </c>
      <c r="F55" s="14" t="s">
        <v>27</v>
      </c>
      <c r="G55" s="14" t="s">
        <v>26</v>
      </c>
      <c r="H55" s="14" t="s">
        <v>51</v>
      </c>
      <c r="I55" s="209"/>
    </row>
    <row r="56" spans="1:11" ht="15.75" thickBot="1" x14ac:dyDescent="0.3">
      <c r="B56" s="198"/>
      <c r="C56" s="230"/>
      <c r="D56" s="40">
        <v>1</v>
      </c>
      <c r="E56" s="40">
        <v>2</v>
      </c>
      <c r="F56" s="40" t="s">
        <v>50</v>
      </c>
      <c r="G56" s="40">
        <v>4</v>
      </c>
      <c r="H56" s="40">
        <v>5</v>
      </c>
      <c r="I56" s="39" t="s">
        <v>49</v>
      </c>
    </row>
    <row r="57" spans="1:11" x14ac:dyDescent="0.25">
      <c r="B57" s="38"/>
      <c r="C57" s="37"/>
      <c r="D57" s="36"/>
      <c r="E57" s="36"/>
      <c r="F57" s="36"/>
      <c r="G57" s="36"/>
      <c r="H57" s="36"/>
      <c r="I57" s="35"/>
    </row>
    <row r="58" spans="1:11" s="41" customFormat="1" ht="32.25" customHeight="1" x14ac:dyDescent="0.25">
      <c r="A58" s="42"/>
      <c r="B58" s="236" t="s">
        <v>189</v>
      </c>
      <c r="C58" s="237"/>
      <c r="D58" s="89">
        <v>0</v>
      </c>
      <c r="E58" s="89">
        <v>0</v>
      </c>
      <c r="F58" s="90">
        <v>0</v>
      </c>
      <c r="G58" s="89">
        <v>0</v>
      </c>
      <c r="H58" s="89">
        <v>0</v>
      </c>
      <c r="I58" s="91">
        <f t="shared" ref="I58" si="4">F58-G58</f>
        <v>0</v>
      </c>
      <c r="K58" s="164"/>
    </row>
    <row r="59" spans="1:11" s="41" customFormat="1" ht="32.25" customHeight="1" x14ac:dyDescent="0.25">
      <c r="A59" s="42"/>
      <c r="B59" s="236" t="s">
        <v>190</v>
      </c>
      <c r="C59" s="237"/>
      <c r="D59" s="89">
        <v>0</v>
      </c>
      <c r="E59" s="89">
        <v>0</v>
      </c>
      <c r="F59" s="90">
        <v>0</v>
      </c>
      <c r="G59" s="89">
        <v>0</v>
      </c>
      <c r="H59" s="89">
        <v>0</v>
      </c>
      <c r="I59" s="91">
        <f t="shared" ref="I59:I64" si="5">F59-G59</f>
        <v>0</v>
      </c>
    </row>
    <row r="60" spans="1:11" s="41" customFormat="1" ht="32.25" customHeight="1" x14ac:dyDescent="0.25">
      <c r="A60" s="42"/>
      <c r="B60" s="236" t="s">
        <v>191</v>
      </c>
      <c r="C60" s="237"/>
      <c r="D60" s="89">
        <v>0</v>
      </c>
      <c r="E60" s="89">
        <v>0</v>
      </c>
      <c r="F60" s="90">
        <v>0</v>
      </c>
      <c r="G60" s="89">
        <v>0</v>
      </c>
      <c r="H60" s="89">
        <v>0</v>
      </c>
      <c r="I60" s="91">
        <f t="shared" si="5"/>
        <v>0</v>
      </c>
    </row>
    <row r="61" spans="1:11" s="41" customFormat="1" ht="32.25" customHeight="1" x14ac:dyDescent="0.25">
      <c r="A61" s="42"/>
      <c r="B61" s="236" t="s">
        <v>192</v>
      </c>
      <c r="C61" s="237"/>
      <c r="D61" s="89">
        <v>0</v>
      </c>
      <c r="E61" s="89">
        <v>0</v>
      </c>
      <c r="F61" s="90">
        <v>0</v>
      </c>
      <c r="G61" s="89">
        <v>0</v>
      </c>
      <c r="H61" s="89">
        <v>0</v>
      </c>
      <c r="I61" s="91">
        <f t="shared" si="5"/>
        <v>0</v>
      </c>
    </row>
    <row r="62" spans="1:11" s="41" customFormat="1" ht="32.25" customHeight="1" x14ac:dyDescent="0.25">
      <c r="A62" s="42"/>
      <c r="B62" s="236" t="s">
        <v>193</v>
      </c>
      <c r="C62" s="237"/>
      <c r="D62" s="89">
        <v>0</v>
      </c>
      <c r="E62" s="89">
        <v>0</v>
      </c>
      <c r="F62" s="90">
        <v>0</v>
      </c>
      <c r="G62" s="89">
        <v>0</v>
      </c>
      <c r="H62" s="89">
        <v>0</v>
      </c>
      <c r="I62" s="91">
        <f t="shared" si="5"/>
        <v>0</v>
      </c>
    </row>
    <row r="63" spans="1:11" s="41" customFormat="1" ht="32.25" customHeight="1" x14ac:dyDescent="0.25">
      <c r="A63" s="42"/>
      <c r="B63" s="236" t="s">
        <v>194</v>
      </c>
      <c r="C63" s="237"/>
      <c r="D63" s="89">
        <v>0</v>
      </c>
      <c r="E63" s="89">
        <v>0</v>
      </c>
      <c r="F63" s="90">
        <v>0</v>
      </c>
      <c r="G63" s="89">
        <v>0</v>
      </c>
      <c r="H63" s="89">
        <v>0</v>
      </c>
      <c r="I63" s="91">
        <f t="shared" si="5"/>
        <v>0</v>
      </c>
    </row>
    <row r="64" spans="1:11" s="41" customFormat="1" ht="32.25" customHeight="1" x14ac:dyDescent="0.25">
      <c r="A64" s="42"/>
      <c r="B64" s="236" t="s">
        <v>195</v>
      </c>
      <c r="C64" s="237"/>
      <c r="D64" s="89">
        <v>0</v>
      </c>
      <c r="E64" s="89">
        <v>0</v>
      </c>
      <c r="F64" s="90">
        <v>0</v>
      </c>
      <c r="G64" s="89">
        <v>0</v>
      </c>
      <c r="H64" s="89">
        <v>0</v>
      </c>
      <c r="I64" s="91">
        <f t="shared" si="5"/>
        <v>0</v>
      </c>
    </row>
    <row r="65" spans="2:9" x14ac:dyDescent="0.25">
      <c r="B65" s="29"/>
      <c r="C65" s="28"/>
      <c r="D65" s="27"/>
      <c r="E65" s="27"/>
      <c r="F65" s="27"/>
      <c r="G65" s="27"/>
      <c r="H65" s="27"/>
      <c r="I65" s="26"/>
    </row>
    <row r="66" spans="2:9" ht="15.75" thickBot="1" x14ac:dyDescent="0.3">
      <c r="B66" s="25"/>
      <c r="C66" s="24" t="s">
        <v>39</v>
      </c>
      <c r="D66" s="92">
        <f t="shared" ref="D66:I66" si="6">SUM(D58:D64)</f>
        <v>0</v>
      </c>
      <c r="E66" s="92">
        <f t="shared" si="6"/>
        <v>0</v>
      </c>
      <c r="F66" s="92">
        <f t="shared" si="6"/>
        <v>0</v>
      </c>
      <c r="G66" s="92">
        <f t="shared" si="6"/>
        <v>0</v>
      </c>
      <c r="H66" s="92">
        <f t="shared" si="6"/>
        <v>0</v>
      </c>
      <c r="I66" s="93">
        <f t="shared" si="6"/>
        <v>0</v>
      </c>
    </row>
    <row r="67" spans="2:9" s="1" customFormat="1" x14ac:dyDescent="0.25"/>
    <row r="68" spans="2:9" s="1" customFormat="1" ht="15.75" x14ac:dyDescent="0.25">
      <c r="B68" s="176" t="s">
        <v>183</v>
      </c>
    </row>
    <row r="69" spans="2:9" s="1" customFormat="1" x14ac:dyDescent="0.25"/>
    <row r="70" spans="2:9" s="1" customFormat="1" x14ac:dyDescent="0.25"/>
    <row r="71" spans="2:9" s="1" customFormat="1" x14ac:dyDescent="0.25"/>
    <row r="72" spans="2:9" s="1" customFormat="1" x14ac:dyDescent="0.25"/>
    <row r="73" spans="2:9" s="1" customFormat="1" x14ac:dyDescent="0.25"/>
    <row r="74" spans="2:9" s="1" customFormat="1" x14ac:dyDescent="0.25"/>
    <row r="75" spans="2:9" s="1" customFormat="1" x14ac:dyDescent="0.25"/>
    <row r="76" spans="2:9" s="1" customFormat="1" x14ac:dyDescent="0.25">
      <c r="D76" s="184" t="s">
        <v>168</v>
      </c>
      <c r="E76" s="184"/>
      <c r="F76" s="2"/>
      <c r="G76" s="184" t="s">
        <v>1</v>
      </c>
      <c r="H76" s="184"/>
    </row>
    <row r="77" spans="2:9" s="1" customFormat="1" x14ac:dyDescent="0.25">
      <c r="D77" s="185" t="s">
        <v>169</v>
      </c>
      <c r="E77" s="185"/>
      <c r="F77" s="2"/>
      <c r="G77" s="185" t="s">
        <v>0</v>
      </c>
      <c r="H77" s="185"/>
    </row>
    <row r="78" spans="2:9" s="1" customFormat="1" x14ac:dyDescent="0.25"/>
    <row r="79" spans="2:9" s="1" customFormat="1" x14ac:dyDescent="0.25"/>
    <row r="80" spans="2:9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</sheetData>
  <mergeCells count="36">
    <mergeCell ref="D76:E76"/>
    <mergeCell ref="G76:H76"/>
    <mergeCell ref="D77:E77"/>
    <mergeCell ref="G77:H77"/>
    <mergeCell ref="B64:C64"/>
    <mergeCell ref="B59:C59"/>
    <mergeCell ref="B60:C60"/>
    <mergeCell ref="B61:C61"/>
    <mergeCell ref="B62:C62"/>
    <mergeCell ref="B63:C63"/>
    <mergeCell ref="B54:C56"/>
    <mergeCell ref="D54:H54"/>
    <mergeCell ref="I54:I55"/>
    <mergeCell ref="B58:C58"/>
    <mergeCell ref="B52:I52"/>
    <mergeCell ref="B48:I48"/>
    <mergeCell ref="B49:I49"/>
    <mergeCell ref="B50:I50"/>
    <mergeCell ref="B51:I51"/>
    <mergeCell ref="B2:I2"/>
    <mergeCell ref="B4:I4"/>
    <mergeCell ref="B5:I5"/>
    <mergeCell ref="B8:C10"/>
    <mergeCell ref="D8:H8"/>
    <mergeCell ref="I8:I9"/>
    <mergeCell ref="B3:I3"/>
    <mergeCell ref="B6:I6"/>
    <mergeCell ref="B12:C12"/>
    <mergeCell ref="B25:I25"/>
    <mergeCell ref="B26:I26"/>
    <mergeCell ref="B27:I27"/>
    <mergeCell ref="B28:I28"/>
    <mergeCell ref="B31:C33"/>
    <mergeCell ref="D31:H31"/>
    <mergeCell ref="I31:I32"/>
    <mergeCell ref="B29:I29"/>
  </mergeCells>
  <printOptions horizontalCentered="1"/>
  <pageMargins left="0.51181102362204722" right="0.51181102362204722" top="0.74803149606299213" bottom="0.74803149606299213" header="0.31496062992125984" footer="0.31496062992125984"/>
  <pageSetup scale="54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A1:I66"/>
  <sheetViews>
    <sheetView workbookViewId="0">
      <selection activeCell="B7" sqref="B7"/>
    </sheetView>
  </sheetViews>
  <sheetFormatPr baseColWidth="10" defaultRowHeight="15" x14ac:dyDescent="0.25"/>
  <cols>
    <col min="1" max="1" width="2.7109375" style="60" customWidth="1"/>
    <col min="2" max="2" width="17.85546875" style="59" customWidth="1"/>
    <col min="3" max="3" width="59.7109375" style="59" customWidth="1"/>
    <col min="4" max="9" width="17.85546875" style="59" customWidth="1"/>
  </cols>
  <sheetData>
    <row r="1" spans="1:9" s="1" customFormat="1" x14ac:dyDescent="0.25">
      <c r="A1" s="60"/>
      <c r="B1" s="60"/>
      <c r="C1" s="60"/>
      <c r="D1" s="60"/>
      <c r="E1" s="60"/>
      <c r="F1" s="60"/>
      <c r="G1" s="60"/>
      <c r="H1" s="60"/>
      <c r="I1" s="60"/>
    </row>
    <row r="2" spans="1:9" ht="15.75" x14ac:dyDescent="0.25">
      <c r="B2" s="226" t="s">
        <v>38</v>
      </c>
      <c r="C2" s="226"/>
      <c r="D2" s="226"/>
      <c r="E2" s="226"/>
      <c r="F2" s="226"/>
      <c r="G2" s="226"/>
      <c r="H2" s="226"/>
      <c r="I2" s="226"/>
    </row>
    <row r="3" spans="1:9" x14ac:dyDescent="0.25">
      <c r="B3" s="242"/>
      <c r="C3" s="242"/>
      <c r="D3" s="242"/>
      <c r="E3" s="242"/>
      <c r="F3" s="242"/>
      <c r="G3" s="242"/>
      <c r="H3" s="242"/>
      <c r="I3" s="242"/>
    </row>
    <row r="4" spans="1:9" x14ac:dyDescent="0.25">
      <c r="B4" s="242" t="s">
        <v>58</v>
      </c>
      <c r="C4" s="242"/>
      <c r="D4" s="242"/>
      <c r="E4" s="242"/>
      <c r="F4" s="242"/>
      <c r="G4" s="242"/>
      <c r="H4" s="242"/>
      <c r="I4" s="242"/>
    </row>
    <row r="5" spans="1:9" x14ac:dyDescent="0.25">
      <c r="B5" s="242" t="s">
        <v>167</v>
      </c>
      <c r="C5" s="242"/>
      <c r="D5" s="242"/>
      <c r="E5" s="242"/>
      <c r="F5" s="242"/>
      <c r="G5" s="242"/>
      <c r="H5" s="242"/>
      <c r="I5" s="242"/>
    </row>
    <row r="6" spans="1:9" x14ac:dyDescent="0.25">
      <c r="B6" s="242" t="s">
        <v>196</v>
      </c>
      <c r="C6" s="242"/>
      <c r="D6" s="242"/>
      <c r="E6" s="242"/>
      <c r="F6" s="242"/>
      <c r="G6" s="242"/>
      <c r="H6" s="242"/>
      <c r="I6" s="242"/>
    </row>
    <row r="7" spans="1:9" ht="15.75" thickBot="1" x14ac:dyDescent="0.3">
      <c r="B7" s="3"/>
      <c r="C7" s="3"/>
      <c r="D7" s="3"/>
      <c r="E7" s="3"/>
      <c r="F7" s="3"/>
      <c r="G7" s="3"/>
      <c r="H7" s="3"/>
      <c r="I7" s="3"/>
    </row>
    <row r="8" spans="1:9" x14ac:dyDescent="0.25">
      <c r="B8" s="215" t="s">
        <v>56</v>
      </c>
      <c r="C8" s="216"/>
      <c r="D8" s="221" t="s">
        <v>55</v>
      </c>
      <c r="E8" s="222"/>
      <c r="F8" s="222"/>
      <c r="G8" s="222"/>
      <c r="H8" s="223"/>
      <c r="I8" s="212" t="s">
        <v>54</v>
      </c>
    </row>
    <row r="9" spans="1:9" ht="24" x14ac:dyDescent="0.25">
      <c r="B9" s="217"/>
      <c r="C9" s="218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3"/>
    </row>
    <row r="10" spans="1:9" ht="15.75" thickBot="1" x14ac:dyDescent="0.3">
      <c r="B10" s="219"/>
      <c r="C10" s="220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160"/>
      <c r="C11" s="161"/>
      <c r="D11" s="162"/>
      <c r="E11" s="162"/>
      <c r="F11" s="162"/>
      <c r="G11" s="162"/>
      <c r="H11" s="162"/>
      <c r="I11" s="163"/>
    </row>
    <row r="12" spans="1:9" x14ac:dyDescent="0.25">
      <c r="B12" s="240" t="s">
        <v>166</v>
      </c>
      <c r="C12" s="241"/>
      <c r="D12" s="123">
        <f t="shared" ref="D12:I12" si="0">SUM(D13:D20)</f>
        <v>0</v>
      </c>
      <c r="E12" s="123">
        <f t="shared" si="0"/>
        <v>119635.13</v>
      </c>
      <c r="F12" s="123">
        <f t="shared" si="0"/>
        <v>119635.13</v>
      </c>
      <c r="G12" s="123">
        <f t="shared" si="0"/>
        <v>37925.75</v>
      </c>
      <c r="H12" s="123">
        <f t="shared" si="0"/>
        <v>33564.15</v>
      </c>
      <c r="I12" s="124">
        <f t="shared" si="0"/>
        <v>81709.38</v>
      </c>
    </row>
    <row r="13" spans="1:9" x14ac:dyDescent="0.25">
      <c r="B13" s="238" t="s">
        <v>165</v>
      </c>
      <c r="C13" s="239"/>
      <c r="D13" s="125">
        <v>0</v>
      </c>
      <c r="E13" s="125">
        <v>0</v>
      </c>
      <c r="F13" s="126">
        <f t="shared" ref="F13:F20" si="1">D13+E13</f>
        <v>0</v>
      </c>
      <c r="G13" s="125">
        <v>0</v>
      </c>
      <c r="H13" s="125">
        <v>0</v>
      </c>
      <c r="I13" s="127">
        <f t="shared" ref="I13:I20" si="2">F13-G13</f>
        <v>0</v>
      </c>
    </row>
    <row r="14" spans="1:9" x14ac:dyDescent="0.25">
      <c r="B14" s="238" t="s">
        <v>164</v>
      </c>
      <c r="C14" s="239"/>
      <c r="D14" s="125">
        <v>0</v>
      </c>
      <c r="E14" s="125">
        <v>0</v>
      </c>
      <c r="F14" s="126">
        <f t="shared" si="1"/>
        <v>0</v>
      </c>
      <c r="G14" s="125">
        <v>0</v>
      </c>
      <c r="H14" s="125">
        <v>0</v>
      </c>
      <c r="I14" s="127">
        <f t="shared" si="2"/>
        <v>0</v>
      </c>
    </row>
    <row r="15" spans="1:9" x14ac:dyDescent="0.25">
      <c r="B15" s="238" t="s">
        <v>163</v>
      </c>
      <c r="C15" s="239"/>
      <c r="D15" s="125">
        <v>0</v>
      </c>
      <c r="E15" s="125">
        <v>119635.13</v>
      </c>
      <c r="F15" s="126">
        <f t="shared" si="1"/>
        <v>119635.13</v>
      </c>
      <c r="G15" s="125">
        <v>37925.75</v>
      </c>
      <c r="H15" s="125">
        <v>33564.15</v>
      </c>
      <c r="I15" s="127">
        <f t="shared" si="2"/>
        <v>81709.38</v>
      </c>
    </row>
    <row r="16" spans="1:9" x14ac:dyDescent="0.25">
      <c r="B16" s="238" t="s">
        <v>162</v>
      </c>
      <c r="C16" s="239"/>
      <c r="D16" s="125">
        <v>0</v>
      </c>
      <c r="E16" s="125">
        <v>0</v>
      </c>
      <c r="F16" s="126">
        <f t="shared" si="1"/>
        <v>0</v>
      </c>
      <c r="G16" s="125">
        <v>0</v>
      </c>
      <c r="H16" s="125">
        <v>0</v>
      </c>
      <c r="I16" s="127">
        <f t="shared" si="2"/>
        <v>0</v>
      </c>
    </row>
    <row r="17" spans="2:9" x14ac:dyDescent="0.25">
      <c r="B17" s="238" t="s">
        <v>161</v>
      </c>
      <c r="C17" s="239"/>
      <c r="D17" s="125">
        <v>0</v>
      </c>
      <c r="E17" s="125">
        <v>0</v>
      </c>
      <c r="F17" s="126">
        <f t="shared" si="1"/>
        <v>0</v>
      </c>
      <c r="G17" s="125">
        <v>0</v>
      </c>
      <c r="H17" s="125">
        <v>0</v>
      </c>
      <c r="I17" s="127">
        <f t="shared" si="2"/>
        <v>0</v>
      </c>
    </row>
    <row r="18" spans="2:9" x14ac:dyDescent="0.25">
      <c r="B18" s="238" t="s">
        <v>160</v>
      </c>
      <c r="C18" s="239"/>
      <c r="D18" s="125">
        <v>0</v>
      </c>
      <c r="E18" s="125">
        <v>0</v>
      </c>
      <c r="F18" s="126">
        <f t="shared" si="1"/>
        <v>0</v>
      </c>
      <c r="G18" s="125">
        <v>0</v>
      </c>
      <c r="H18" s="125">
        <v>0</v>
      </c>
      <c r="I18" s="127">
        <f t="shared" si="2"/>
        <v>0</v>
      </c>
    </row>
    <row r="19" spans="2:9" x14ac:dyDescent="0.25">
      <c r="B19" s="238" t="s">
        <v>159</v>
      </c>
      <c r="C19" s="239"/>
      <c r="D19" s="125">
        <v>0</v>
      </c>
      <c r="E19" s="125">
        <v>0</v>
      </c>
      <c r="F19" s="126">
        <f t="shared" si="1"/>
        <v>0</v>
      </c>
      <c r="G19" s="125">
        <v>0</v>
      </c>
      <c r="H19" s="125">
        <v>0</v>
      </c>
      <c r="I19" s="127">
        <f t="shared" si="2"/>
        <v>0</v>
      </c>
    </row>
    <row r="20" spans="2:9" x14ac:dyDescent="0.25">
      <c r="B20" s="238" t="s">
        <v>158</v>
      </c>
      <c r="C20" s="239"/>
      <c r="D20" s="125">
        <v>0</v>
      </c>
      <c r="E20" s="125">
        <v>0</v>
      </c>
      <c r="F20" s="126">
        <f t="shared" si="1"/>
        <v>0</v>
      </c>
      <c r="G20" s="125">
        <v>0</v>
      </c>
      <c r="H20" s="125">
        <v>0</v>
      </c>
      <c r="I20" s="127">
        <f t="shared" si="2"/>
        <v>0</v>
      </c>
    </row>
    <row r="21" spans="2:9" x14ac:dyDescent="0.25">
      <c r="B21" s="137"/>
      <c r="C21" s="66"/>
      <c r="D21" s="126"/>
      <c r="E21" s="126"/>
      <c r="F21" s="126"/>
      <c r="G21" s="126"/>
      <c r="H21" s="126"/>
      <c r="I21" s="127"/>
    </row>
    <row r="22" spans="2:9" x14ac:dyDescent="0.25">
      <c r="B22" s="240" t="s">
        <v>157</v>
      </c>
      <c r="C22" s="241"/>
      <c r="D22" s="123">
        <f t="shared" ref="D22:I22" si="3">SUM(D23:D29)</f>
        <v>547978</v>
      </c>
      <c r="E22" s="123">
        <f t="shared" si="3"/>
        <v>230484.72</v>
      </c>
      <c r="F22" s="123">
        <f t="shared" si="3"/>
        <v>778462.71999999997</v>
      </c>
      <c r="G22" s="123">
        <f t="shared" si="3"/>
        <v>352991.4</v>
      </c>
      <c r="H22" s="123">
        <f t="shared" si="3"/>
        <v>351750.63</v>
      </c>
      <c r="I22" s="124">
        <f t="shared" si="3"/>
        <v>425471.31999999995</v>
      </c>
    </row>
    <row r="23" spans="2:9" x14ac:dyDescent="0.25">
      <c r="B23" s="238" t="s">
        <v>156</v>
      </c>
      <c r="C23" s="239"/>
      <c r="D23" s="125">
        <v>0</v>
      </c>
      <c r="E23" s="125">
        <v>0</v>
      </c>
      <c r="F23" s="126">
        <f t="shared" ref="F23:F29" si="4">D23+E23</f>
        <v>0</v>
      </c>
      <c r="G23" s="125">
        <v>0</v>
      </c>
      <c r="H23" s="125">
        <v>0</v>
      </c>
      <c r="I23" s="127">
        <f t="shared" ref="I23:I29" si="5">F23-G23</f>
        <v>0</v>
      </c>
    </row>
    <row r="24" spans="2:9" x14ac:dyDescent="0.25">
      <c r="B24" s="238" t="s">
        <v>155</v>
      </c>
      <c r="C24" s="239"/>
      <c r="D24" s="125">
        <v>0</v>
      </c>
      <c r="E24" s="125">
        <v>0</v>
      </c>
      <c r="F24" s="126">
        <f t="shared" si="4"/>
        <v>0</v>
      </c>
      <c r="G24" s="125">
        <v>0</v>
      </c>
      <c r="H24" s="125">
        <v>0</v>
      </c>
      <c r="I24" s="127">
        <f t="shared" si="5"/>
        <v>0</v>
      </c>
    </row>
    <row r="25" spans="2:9" x14ac:dyDescent="0.25">
      <c r="B25" s="238" t="s">
        <v>154</v>
      </c>
      <c r="C25" s="239"/>
      <c r="D25" s="125">
        <v>0</v>
      </c>
      <c r="E25" s="125">
        <v>0</v>
      </c>
      <c r="F25" s="126">
        <f t="shared" si="4"/>
        <v>0</v>
      </c>
      <c r="G25" s="125">
        <v>0</v>
      </c>
      <c r="H25" s="125">
        <v>0</v>
      </c>
      <c r="I25" s="127">
        <f t="shared" si="5"/>
        <v>0</v>
      </c>
    </row>
    <row r="26" spans="2:9" x14ac:dyDescent="0.25">
      <c r="B26" s="238" t="s">
        <v>153</v>
      </c>
      <c r="C26" s="239"/>
      <c r="D26" s="125">
        <v>0</v>
      </c>
      <c r="E26" s="125">
        <v>0</v>
      </c>
      <c r="F26" s="126">
        <f t="shared" si="4"/>
        <v>0</v>
      </c>
      <c r="G26" s="125">
        <v>0</v>
      </c>
      <c r="H26" s="125">
        <v>0</v>
      </c>
      <c r="I26" s="127">
        <f t="shared" si="5"/>
        <v>0</v>
      </c>
    </row>
    <row r="27" spans="2:9" x14ac:dyDescent="0.25">
      <c r="B27" s="238" t="s">
        <v>152</v>
      </c>
      <c r="C27" s="239"/>
      <c r="D27" s="125">
        <v>0</v>
      </c>
      <c r="E27" s="125">
        <v>0</v>
      </c>
      <c r="F27" s="126">
        <f t="shared" si="4"/>
        <v>0</v>
      </c>
      <c r="G27" s="125">
        <v>0</v>
      </c>
      <c r="H27" s="125">
        <v>0</v>
      </c>
      <c r="I27" s="127">
        <f t="shared" si="5"/>
        <v>0</v>
      </c>
    </row>
    <row r="28" spans="2:9" x14ac:dyDescent="0.25">
      <c r="B28" s="238" t="s">
        <v>151</v>
      </c>
      <c r="C28" s="239"/>
      <c r="D28" s="128">
        <v>547978</v>
      </c>
      <c r="E28" s="128">
        <v>230484.72</v>
      </c>
      <c r="F28" s="126">
        <f t="shared" si="4"/>
        <v>778462.71999999997</v>
      </c>
      <c r="G28" s="128">
        <v>352991.4</v>
      </c>
      <c r="H28" s="128">
        <v>351750.63</v>
      </c>
      <c r="I28" s="127">
        <f>F28-G28</f>
        <v>425471.31999999995</v>
      </c>
    </row>
    <row r="29" spans="2:9" x14ac:dyDescent="0.25">
      <c r="B29" s="238" t="s">
        <v>150</v>
      </c>
      <c r="C29" s="239"/>
      <c r="D29" s="125">
        <v>0</v>
      </c>
      <c r="E29" s="125">
        <v>0</v>
      </c>
      <c r="F29" s="126">
        <f t="shared" si="4"/>
        <v>0</v>
      </c>
      <c r="G29" s="125">
        <v>0</v>
      </c>
      <c r="H29" s="125">
        <v>0</v>
      </c>
      <c r="I29" s="127">
        <f t="shared" si="5"/>
        <v>0</v>
      </c>
    </row>
    <row r="30" spans="2:9" x14ac:dyDescent="0.25">
      <c r="B30" s="137"/>
      <c r="C30" s="66"/>
      <c r="D30" s="129"/>
      <c r="E30" s="129"/>
      <c r="F30" s="126"/>
      <c r="G30" s="129"/>
      <c r="H30" s="129"/>
      <c r="I30" s="130"/>
    </row>
    <row r="31" spans="2:9" x14ac:dyDescent="0.25">
      <c r="B31" s="240" t="s">
        <v>149</v>
      </c>
      <c r="C31" s="241"/>
      <c r="D31" s="131">
        <f t="shared" ref="D31:I31" si="6">SUM(D32:D40)</f>
        <v>0</v>
      </c>
      <c r="E31" s="131">
        <f t="shared" si="6"/>
        <v>0</v>
      </c>
      <c r="F31" s="131">
        <f t="shared" si="6"/>
        <v>0</v>
      </c>
      <c r="G31" s="131">
        <f t="shared" si="6"/>
        <v>0</v>
      </c>
      <c r="H31" s="131">
        <f t="shared" si="6"/>
        <v>0</v>
      </c>
      <c r="I31" s="132">
        <f t="shared" si="6"/>
        <v>0</v>
      </c>
    </row>
    <row r="32" spans="2:9" x14ac:dyDescent="0.25">
      <c r="B32" s="238" t="s">
        <v>148</v>
      </c>
      <c r="C32" s="239"/>
      <c r="D32" s="125">
        <v>0</v>
      </c>
      <c r="E32" s="125">
        <v>0</v>
      </c>
      <c r="F32" s="126">
        <f t="shared" ref="F32:F40" si="7">D32+E32</f>
        <v>0</v>
      </c>
      <c r="G32" s="125">
        <v>0</v>
      </c>
      <c r="H32" s="125">
        <v>0</v>
      </c>
      <c r="I32" s="127">
        <f t="shared" ref="I32:I40" si="8">F32-G32</f>
        <v>0</v>
      </c>
    </row>
    <row r="33" spans="1:9" x14ac:dyDescent="0.25">
      <c r="B33" s="238" t="s">
        <v>147</v>
      </c>
      <c r="C33" s="239"/>
      <c r="D33" s="125">
        <v>0</v>
      </c>
      <c r="E33" s="125">
        <v>0</v>
      </c>
      <c r="F33" s="126">
        <f t="shared" si="7"/>
        <v>0</v>
      </c>
      <c r="G33" s="125">
        <v>0</v>
      </c>
      <c r="H33" s="125">
        <v>0</v>
      </c>
      <c r="I33" s="127">
        <f t="shared" si="8"/>
        <v>0</v>
      </c>
    </row>
    <row r="34" spans="1:9" x14ac:dyDescent="0.25">
      <c r="B34" s="238" t="s">
        <v>146</v>
      </c>
      <c r="C34" s="239"/>
      <c r="D34" s="125">
        <v>0</v>
      </c>
      <c r="E34" s="125">
        <v>0</v>
      </c>
      <c r="F34" s="126">
        <f t="shared" si="7"/>
        <v>0</v>
      </c>
      <c r="G34" s="125">
        <v>0</v>
      </c>
      <c r="H34" s="125">
        <v>0</v>
      </c>
      <c r="I34" s="127">
        <f t="shared" si="8"/>
        <v>0</v>
      </c>
    </row>
    <row r="35" spans="1:9" x14ac:dyDescent="0.25">
      <c r="B35" s="238" t="s">
        <v>145</v>
      </c>
      <c r="C35" s="239"/>
      <c r="D35" s="125">
        <v>0</v>
      </c>
      <c r="E35" s="125">
        <v>0</v>
      </c>
      <c r="F35" s="126">
        <f t="shared" si="7"/>
        <v>0</v>
      </c>
      <c r="G35" s="125">
        <v>0</v>
      </c>
      <c r="H35" s="125">
        <v>0</v>
      </c>
      <c r="I35" s="127">
        <f t="shared" si="8"/>
        <v>0</v>
      </c>
    </row>
    <row r="36" spans="1:9" x14ac:dyDescent="0.25">
      <c r="B36" s="238" t="s">
        <v>144</v>
      </c>
      <c r="C36" s="239"/>
      <c r="D36" s="125">
        <v>0</v>
      </c>
      <c r="E36" s="125">
        <v>0</v>
      </c>
      <c r="F36" s="126">
        <f t="shared" si="7"/>
        <v>0</v>
      </c>
      <c r="G36" s="125">
        <v>0</v>
      </c>
      <c r="H36" s="125">
        <v>0</v>
      </c>
      <c r="I36" s="127">
        <f t="shared" si="8"/>
        <v>0</v>
      </c>
    </row>
    <row r="37" spans="1:9" x14ac:dyDescent="0.25">
      <c r="B37" s="238" t="s">
        <v>143</v>
      </c>
      <c r="C37" s="239"/>
      <c r="D37" s="125">
        <v>0</v>
      </c>
      <c r="E37" s="125">
        <v>0</v>
      </c>
      <c r="F37" s="126">
        <f t="shared" si="7"/>
        <v>0</v>
      </c>
      <c r="G37" s="125">
        <v>0</v>
      </c>
      <c r="H37" s="125">
        <v>0</v>
      </c>
      <c r="I37" s="127">
        <f t="shared" si="8"/>
        <v>0</v>
      </c>
    </row>
    <row r="38" spans="1:9" x14ac:dyDescent="0.25">
      <c r="B38" s="238" t="s">
        <v>142</v>
      </c>
      <c r="C38" s="239"/>
      <c r="D38" s="125">
        <v>0</v>
      </c>
      <c r="E38" s="125">
        <v>0</v>
      </c>
      <c r="F38" s="126">
        <f t="shared" si="7"/>
        <v>0</v>
      </c>
      <c r="G38" s="125">
        <v>0</v>
      </c>
      <c r="H38" s="125">
        <v>0</v>
      </c>
      <c r="I38" s="127">
        <f t="shared" si="8"/>
        <v>0</v>
      </c>
    </row>
    <row r="39" spans="1:9" x14ac:dyDescent="0.25">
      <c r="B39" s="238" t="s">
        <v>141</v>
      </c>
      <c r="C39" s="239"/>
      <c r="D39" s="125">
        <v>0</v>
      </c>
      <c r="E39" s="125">
        <v>0</v>
      </c>
      <c r="F39" s="126">
        <f t="shared" si="7"/>
        <v>0</v>
      </c>
      <c r="G39" s="125">
        <v>0</v>
      </c>
      <c r="H39" s="125">
        <v>0</v>
      </c>
      <c r="I39" s="127">
        <f t="shared" si="8"/>
        <v>0</v>
      </c>
    </row>
    <row r="40" spans="1:9" x14ac:dyDescent="0.25">
      <c r="B40" s="238" t="s">
        <v>140</v>
      </c>
      <c r="C40" s="239"/>
      <c r="D40" s="125">
        <v>0</v>
      </c>
      <c r="E40" s="125">
        <v>0</v>
      </c>
      <c r="F40" s="126">
        <f t="shared" si="7"/>
        <v>0</v>
      </c>
      <c r="G40" s="125">
        <v>0</v>
      </c>
      <c r="H40" s="125">
        <v>0</v>
      </c>
      <c r="I40" s="127">
        <f t="shared" si="8"/>
        <v>0</v>
      </c>
    </row>
    <row r="41" spans="1:9" x14ac:dyDescent="0.25">
      <c r="B41" s="137"/>
      <c r="C41" s="66"/>
      <c r="D41" s="129"/>
      <c r="E41" s="129"/>
      <c r="F41" s="129"/>
      <c r="G41" s="129"/>
      <c r="H41" s="129"/>
      <c r="I41" s="130"/>
    </row>
    <row r="42" spans="1:9" x14ac:dyDescent="0.25">
      <c r="B42" s="240" t="s">
        <v>139</v>
      </c>
      <c r="C42" s="241"/>
      <c r="D42" s="131">
        <f t="shared" ref="D42:I42" si="9">SUM(D43:D46)</f>
        <v>0</v>
      </c>
      <c r="E42" s="131">
        <f t="shared" si="9"/>
        <v>0</v>
      </c>
      <c r="F42" s="131">
        <f t="shared" si="9"/>
        <v>0</v>
      </c>
      <c r="G42" s="131">
        <f t="shared" si="9"/>
        <v>0</v>
      </c>
      <c r="H42" s="131">
        <f t="shared" si="9"/>
        <v>0</v>
      </c>
      <c r="I42" s="132">
        <f t="shared" si="9"/>
        <v>0</v>
      </c>
    </row>
    <row r="43" spans="1:9" x14ac:dyDescent="0.25">
      <c r="B43" s="238" t="s">
        <v>138</v>
      </c>
      <c r="C43" s="239"/>
      <c r="D43" s="125">
        <v>0</v>
      </c>
      <c r="E43" s="125">
        <v>0</v>
      </c>
      <c r="F43" s="126">
        <f>D43+E43</f>
        <v>0</v>
      </c>
      <c r="G43" s="125">
        <v>0</v>
      </c>
      <c r="H43" s="125">
        <v>0</v>
      </c>
      <c r="I43" s="127">
        <f>F43-G43</f>
        <v>0</v>
      </c>
    </row>
    <row r="44" spans="1:9" x14ac:dyDescent="0.25">
      <c r="B44" s="238" t="s">
        <v>137</v>
      </c>
      <c r="C44" s="239"/>
      <c r="D44" s="125">
        <v>0</v>
      </c>
      <c r="E44" s="125">
        <v>0</v>
      </c>
      <c r="F44" s="126">
        <f>D44+E44</f>
        <v>0</v>
      </c>
      <c r="G44" s="125">
        <v>0</v>
      </c>
      <c r="H44" s="125">
        <v>0</v>
      </c>
      <c r="I44" s="127">
        <f>F44-G44</f>
        <v>0</v>
      </c>
    </row>
    <row r="45" spans="1:9" x14ac:dyDescent="0.25">
      <c r="B45" s="238" t="s">
        <v>136</v>
      </c>
      <c r="C45" s="239"/>
      <c r="D45" s="125">
        <v>0</v>
      </c>
      <c r="E45" s="125">
        <v>0</v>
      </c>
      <c r="F45" s="126">
        <f>D45+E45</f>
        <v>0</v>
      </c>
      <c r="G45" s="125">
        <v>0</v>
      </c>
      <c r="H45" s="125">
        <v>0</v>
      </c>
      <c r="I45" s="127">
        <f>F45-G45</f>
        <v>0</v>
      </c>
    </row>
    <row r="46" spans="1:9" x14ac:dyDescent="0.25">
      <c r="B46" s="238" t="s">
        <v>135</v>
      </c>
      <c r="C46" s="239"/>
      <c r="D46" s="125">
        <v>0</v>
      </c>
      <c r="E46" s="125">
        <v>0</v>
      </c>
      <c r="F46" s="126">
        <f>D46+E46</f>
        <v>0</v>
      </c>
      <c r="G46" s="125">
        <v>0</v>
      </c>
      <c r="H46" s="125">
        <v>0</v>
      </c>
      <c r="I46" s="127">
        <f>F46-G46</f>
        <v>0</v>
      </c>
    </row>
    <row r="47" spans="1:9" ht="15.75" thickBot="1" x14ac:dyDescent="0.3">
      <c r="B47" s="65"/>
      <c r="C47" s="64"/>
      <c r="D47" s="133"/>
      <c r="E47" s="133"/>
      <c r="F47" s="133"/>
      <c r="G47" s="133"/>
      <c r="H47" s="133"/>
      <c r="I47" s="134"/>
    </row>
    <row r="48" spans="1:9" s="41" customFormat="1" ht="21" customHeight="1" thickBot="1" x14ac:dyDescent="0.3">
      <c r="A48" s="63"/>
      <c r="B48" s="62"/>
      <c r="C48" s="61" t="s">
        <v>39</v>
      </c>
      <c r="D48" s="135">
        <f t="shared" ref="D48:I48" si="10">SUM(D12,D22,D31,D42)</f>
        <v>547978</v>
      </c>
      <c r="E48" s="135">
        <f t="shared" si="10"/>
        <v>350119.85</v>
      </c>
      <c r="F48" s="135">
        <f t="shared" si="10"/>
        <v>898097.85</v>
      </c>
      <c r="G48" s="135">
        <f t="shared" si="10"/>
        <v>390917.15</v>
      </c>
      <c r="H48" s="135">
        <f>SUM(H12,H22,H31,H42)</f>
        <v>385314.78</v>
      </c>
      <c r="I48" s="136">
        <f t="shared" si="10"/>
        <v>507180.69999999995</v>
      </c>
    </row>
    <row r="49" spans="1:9" s="1" customFormat="1" x14ac:dyDescent="0.25">
      <c r="A49" s="60"/>
      <c r="B49" s="60"/>
      <c r="C49" s="60"/>
      <c r="D49" s="60"/>
      <c r="E49" s="60"/>
      <c r="F49" s="60"/>
      <c r="G49" s="60"/>
      <c r="H49" s="60"/>
      <c r="I49" s="60"/>
    </row>
    <row r="50" spans="1:9" s="1" customFormat="1" x14ac:dyDescent="0.25">
      <c r="A50" s="60"/>
      <c r="B50" s="60"/>
      <c r="C50" s="60"/>
      <c r="D50" s="60"/>
      <c r="E50" s="60"/>
      <c r="F50" s="175"/>
      <c r="G50" s="60"/>
      <c r="H50" s="60"/>
      <c r="I50" s="60"/>
    </row>
    <row r="51" spans="1:9" s="1" customFormat="1" x14ac:dyDescent="0.25">
      <c r="A51" s="60"/>
      <c r="B51" s="60"/>
      <c r="C51" s="60"/>
      <c r="D51" s="60"/>
      <c r="E51" s="60"/>
      <c r="F51" s="60"/>
      <c r="G51" s="60"/>
      <c r="H51" s="60"/>
      <c r="I51" s="60"/>
    </row>
    <row r="52" spans="1:9" s="1" customFormat="1" x14ac:dyDescent="0.25">
      <c r="A52" s="60"/>
      <c r="B52" s="60"/>
      <c r="C52" s="60"/>
      <c r="D52" s="60"/>
      <c r="E52" s="60"/>
      <c r="F52" s="60"/>
      <c r="G52" s="60"/>
      <c r="H52" s="60"/>
      <c r="I52" s="60"/>
    </row>
    <row r="53" spans="1:9" s="1" customFormat="1" x14ac:dyDescent="0.25">
      <c r="A53" s="60"/>
      <c r="B53" s="60"/>
      <c r="C53" s="60"/>
      <c r="D53" s="60"/>
      <c r="E53" s="60"/>
      <c r="F53" s="60"/>
      <c r="G53" s="60"/>
      <c r="H53" s="60"/>
      <c r="I53" s="60"/>
    </row>
    <row r="54" spans="1:9" s="1" customFormat="1" x14ac:dyDescent="0.25">
      <c r="A54" s="60"/>
      <c r="B54" s="60"/>
      <c r="C54" s="60"/>
      <c r="D54" s="60"/>
      <c r="E54" s="60"/>
      <c r="F54" s="60"/>
      <c r="G54" s="60"/>
      <c r="H54" s="60"/>
      <c r="I54" s="60"/>
    </row>
    <row r="55" spans="1:9" s="1" customFormat="1" x14ac:dyDescent="0.25">
      <c r="A55" s="60"/>
      <c r="B55" s="60"/>
      <c r="C55" s="55" t="s">
        <v>168</v>
      </c>
      <c r="D55" s="60"/>
      <c r="E55" s="60"/>
      <c r="F55" s="184" t="s">
        <v>1</v>
      </c>
      <c r="G55" s="184"/>
      <c r="H55" s="184"/>
      <c r="I55" s="60"/>
    </row>
    <row r="56" spans="1:9" s="1" customFormat="1" x14ac:dyDescent="0.25">
      <c r="A56" s="60"/>
      <c r="B56" s="60"/>
      <c r="C56" s="54" t="s">
        <v>169</v>
      </c>
      <c r="D56" s="60"/>
      <c r="E56" s="60"/>
      <c r="F56" s="185" t="s">
        <v>0</v>
      </c>
      <c r="G56" s="185"/>
      <c r="H56" s="185"/>
      <c r="I56" s="60"/>
    </row>
    <row r="57" spans="1:9" s="1" customFormat="1" x14ac:dyDescent="0.25">
      <c r="A57" s="60"/>
      <c r="B57" s="60"/>
      <c r="C57" s="60"/>
      <c r="D57" s="60"/>
      <c r="E57" s="60"/>
      <c r="F57" s="60"/>
      <c r="G57" s="60"/>
      <c r="H57" s="60"/>
      <c r="I57" s="60"/>
    </row>
    <row r="58" spans="1:9" s="1" customFormat="1" x14ac:dyDescent="0.25">
      <c r="A58" s="60"/>
      <c r="B58" s="60"/>
      <c r="C58" s="60"/>
      <c r="D58" s="60"/>
      <c r="E58" s="60"/>
      <c r="F58" s="60"/>
      <c r="G58" s="60"/>
      <c r="H58" s="60"/>
      <c r="I58" s="60"/>
    </row>
    <row r="59" spans="1:9" s="1" customFormat="1" x14ac:dyDescent="0.25">
      <c r="A59" s="60"/>
      <c r="B59" s="60"/>
      <c r="C59" s="60"/>
      <c r="D59" s="60"/>
      <c r="E59" s="60"/>
      <c r="F59" s="60"/>
      <c r="G59" s="60"/>
      <c r="H59" s="60"/>
      <c r="I59" s="60"/>
    </row>
    <row r="60" spans="1:9" s="1" customFormat="1" x14ac:dyDescent="0.25">
      <c r="A60" s="60"/>
      <c r="B60" s="60"/>
      <c r="C60" s="60"/>
      <c r="D60" s="60"/>
      <c r="E60" s="60"/>
      <c r="F60" s="60"/>
      <c r="G60" s="60"/>
      <c r="H60" s="60"/>
      <c r="I60" s="60"/>
    </row>
    <row r="61" spans="1:9" s="1" customFormat="1" x14ac:dyDescent="0.25">
      <c r="A61" s="60"/>
      <c r="B61" s="60"/>
      <c r="C61" s="60"/>
      <c r="D61" s="60"/>
      <c r="E61" s="60"/>
      <c r="F61" s="60"/>
      <c r="G61" s="60"/>
      <c r="H61" s="60"/>
      <c r="I61" s="60"/>
    </row>
    <row r="62" spans="1:9" s="1" customFormat="1" x14ac:dyDescent="0.25">
      <c r="A62" s="60"/>
      <c r="B62" s="60"/>
      <c r="C62" s="60"/>
      <c r="D62" s="60"/>
      <c r="E62" s="60"/>
      <c r="F62" s="60"/>
      <c r="G62" s="60"/>
      <c r="H62" s="60"/>
      <c r="I62" s="60"/>
    </row>
    <row r="63" spans="1:9" s="1" customFormat="1" x14ac:dyDescent="0.25">
      <c r="A63" s="60"/>
      <c r="B63" s="60"/>
      <c r="C63" s="60"/>
      <c r="D63" s="60"/>
      <c r="E63" s="60"/>
      <c r="F63" s="60"/>
      <c r="G63" s="60"/>
      <c r="H63" s="60"/>
      <c r="I63" s="60"/>
    </row>
    <row r="64" spans="1:9" s="1" customFormat="1" x14ac:dyDescent="0.25">
      <c r="A64" s="60"/>
      <c r="B64" s="60"/>
      <c r="C64" s="60"/>
      <c r="D64" s="60"/>
      <c r="E64" s="60"/>
      <c r="F64" s="60"/>
      <c r="G64" s="60"/>
      <c r="H64" s="60"/>
      <c r="I64" s="60"/>
    </row>
    <row r="65" spans="1:9" s="1" customFormat="1" x14ac:dyDescent="0.25">
      <c r="A65" s="60"/>
      <c r="B65" s="60"/>
      <c r="C65" s="60"/>
      <c r="D65" s="60"/>
      <c r="E65" s="60"/>
      <c r="F65" s="60"/>
      <c r="G65" s="60"/>
      <c r="H65" s="60"/>
      <c r="I65" s="60"/>
    </row>
    <row r="66" spans="1:9" s="1" customFormat="1" x14ac:dyDescent="0.25">
      <c r="A66" s="60"/>
      <c r="B66" s="60"/>
      <c r="C66" s="60"/>
      <c r="D66" s="60"/>
      <c r="E66" s="60"/>
      <c r="F66" s="60"/>
      <c r="G66" s="60"/>
      <c r="H66" s="60"/>
      <c r="I66" s="60"/>
    </row>
  </sheetData>
  <mergeCells count="42">
    <mergeCell ref="D8:H8"/>
    <mergeCell ref="I8:I9"/>
    <mergeCell ref="B2:I2"/>
    <mergeCell ref="B3:I3"/>
    <mergeCell ref="B4:I4"/>
    <mergeCell ref="B5:I5"/>
    <mergeCell ref="B6:I6"/>
    <mergeCell ref="B17:C17"/>
    <mergeCell ref="B18:C18"/>
    <mergeCell ref="B19:C19"/>
    <mergeCell ref="B20:C20"/>
    <mergeCell ref="B8:C10"/>
    <mergeCell ref="B12:C12"/>
    <mergeCell ref="B13:C13"/>
    <mergeCell ref="B14:C14"/>
    <mergeCell ref="B15:C15"/>
    <mergeCell ref="B16:C16"/>
    <mergeCell ref="B22:C22"/>
    <mergeCell ref="B23:C23"/>
    <mergeCell ref="B37:C37"/>
    <mergeCell ref="B25:C25"/>
    <mergeCell ref="B26:C26"/>
    <mergeCell ref="B27:C27"/>
    <mergeCell ref="B28:C28"/>
    <mergeCell ref="B29:C29"/>
    <mergeCell ref="B31:C31"/>
    <mergeCell ref="B32:C32"/>
    <mergeCell ref="B24:C24"/>
    <mergeCell ref="B33:C33"/>
    <mergeCell ref="B34:C34"/>
    <mergeCell ref="B35:C35"/>
    <mergeCell ref="B36:C36"/>
    <mergeCell ref="B45:C45"/>
    <mergeCell ref="F55:H55"/>
    <mergeCell ref="F56:H56"/>
    <mergeCell ref="B38:C38"/>
    <mergeCell ref="B39:C39"/>
    <mergeCell ref="B40:C40"/>
    <mergeCell ref="B42:C42"/>
    <mergeCell ref="B43:C43"/>
    <mergeCell ref="B44:C44"/>
    <mergeCell ref="B46:C46"/>
  </mergeCells>
  <printOptions horizontalCentered="1"/>
  <pageMargins left="0.51181102362204722" right="0.51181102362204722" top="0.59055118110236227" bottom="0.59055118110236227" header="0.31496062992125984" footer="0.31496062992125984"/>
  <pageSetup scale="63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K54"/>
  <sheetViews>
    <sheetView topLeftCell="A4" workbookViewId="0">
      <selection activeCell="B7" sqref="B7"/>
    </sheetView>
  </sheetViews>
  <sheetFormatPr baseColWidth="10" defaultRowHeight="15" x14ac:dyDescent="0.25"/>
  <cols>
    <col min="1" max="1" width="2.7109375" style="1" customWidth="1"/>
    <col min="2" max="2" width="5.140625" customWidth="1"/>
    <col min="3" max="3" width="36.5703125" customWidth="1"/>
    <col min="4" max="9" width="21" customWidth="1"/>
    <col min="10" max="10" width="2.7109375" customWidth="1"/>
  </cols>
  <sheetData>
    <row r="1" spans="1:9" s="1" customFormat="1" x14ac:dyDescent="0.25"/>
    <row r="2" spans="1:9" s="1" customFormat="1" ht="15.75" x14ac:dyDescent="0.25">
      <c r="B2" s="207" t="s">
        <v>38</v>
      </c>
      <c r="C2" s="207"/>
      <c r="D2" s="207"/>
      <c r="E2" s="207"/>
      <c r="F2" s="207"/>
      <c r="G2" s="207"/>
      <c r="H2" s="207"/>
      <c r="I2" s="207"/>
    </row>
    <row r="3" spans="1:9" s="1" customFormat="1" x14ac:dyDescent="0.25">
      <c r="B3" s="214"/>
      <c r="C3" s="214"/>
      <c r="D3" s="214"/>
      <c r="E3" s="214"/>
      <c r="F3" s="214"/>
      <c r="G3" s="214"/>
      <c r="H3" s="214"/>
      <c r="I3" s="214"/>
    </row>
    <row r="4" spans="1:9" s="1" customFormat="1" x14ac:dyDescent="0.25">
      <c r="B4" s="214" t="s">
        <v>58</v>
      </c>
      <c r="C4" s="214"/>
      <c r="D4" s="214"/>
      <c r="E4" s="214"/>
      <c r="F4" s="214"/>
      <c r="G4" s="214"/>
      <c r="H4" s="214"/>
      <c r="I4" s="214"/>
    </row>
    <row r="5" spans="1:9" s="1" customFormat="1" x14ac:dyDescent="0.25">
      <c r="B5" s="214" t="s">
        <v>182</v>
      </c>
      <c r="C5" s="214"/>
      <c r="D5" s="214"/>
      <c r="E5" s="214"/>
      <c r="F5" s="214"/>
      <c r="G5" s="214"/>
      <c r="H5" s="214"/>
      <c r="I5" s="214"/>
    </row>
    <row r="6" spans="1:9" s="1" customFormat="1" x14ac:dyDescent="0.25">
      <c r="B6" s="214" t="s">
        <v>196</v>
      </c>
      <c r="C6" s="214"/>
      <c r="D6" s="214"/>
      <c r="E6" s="214"/>
      <c r="F6" s="214"/>
      <c r="G6" s="214"/>
      <c r="H6" s="214"/>
      <c r="I6" s="214"/>
    </row>
    <row r="7" spans="1:9" s="1" customFormat="1" x14ac:dyDescent="0.25">
      <c r="B7" s="43"/>
      <c r="C7" s="43"/>
      <c r="D7" s="43"/>
      <c r="E7" s="43"/>
      <c r="F7" s="43"/>
      <c r="G7" s="43"/>
      <c r="H7" s="43"/>
      <c r="I7" s="43"/>
    </row>
    <row r="8" spans="1:9" s="1" customFormat="1" x14ac:dyDescent="0.25">
      <c r="B8" s="43"/>
      <c r="C8" s="43"/>
      <c r="D8" s="43"/>
      <c r="E8" s="43"/>
      <c r="F8" s="43"/>
      <c r="G8" s="43"/>
      <c r="H8" s="43"/>
      <c r="I8" s="43"/>
    </row>
    <row r="9" spans="1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1:9" x14ac:dyDescent="0.25">
      <c r="B10" s="194" t="s">
        <v>56</v>
      </c>
      <c r="C10" s="228"/>
      <c r="D10" s="231" t="s">
        <v>55</v>
      </c>
      <c r="E10" s="232"/>
      <c r="F10" s="232"/>
      <c r="G10" s="232"/>
      <c r="H10" s="233"/>
      <c r="I10" s="208" t="s">
        <v>54</v>
      </c>
    </row>
    <row r="11" spans="1:9" s="41" customFormat="1" ht="33" customHeight="1" x14ac:dyDescent="0.25">
      <c r="A11" s="42"/>
      <c r="B11" s="196"/>
      <c r="C11" s="229"/>
      <c r="D11" s="14" t="s">
        <v>53</v>
      </c>
      <c r="E11" s="15" t="s">
        <v>52</v>
      </c>
      <c r="F11" s="14" t="s">
        <v>27</v>
      </c>
      <c r="G11" s="14" t="s">
        <v>26</v>
      </c>
      <c r="H11" s="14" t="s">
        <v>51</v>
      </c>
      <c r="I11" s="209"/>
    </row>
    <row r="12" spans="1:9" ht="15.75" thickBot="1" x14ac:dyDescent="0.3">
      <c r="B12" s="198"/>
      <c r="C12" s="230"/>
      <c r="D12" s="40">
        <v>1</v>
      </c>
      <c r="E12" s="40">
        <v>2</v>
      </c>
      <c r="F12" s="40" t="s">
        <v>50</v>
      </c>
      <c r="G12" s="40">
        <v>4</v>
      </c>
      <c r="H12" s="40">
        <v>5</v>
      </c>
      <c r="I12" s="39" t="s">
        <v>49</v>
      </c>
    </row>
    <row r="13" spans="1:9" x14ac:dyDescent="0.25">
      <c r="B13" s="38"/>
      <c r="C13" s="37"/>
      <c r="D13" s="36"/>
      <c r="E13" s="36"/>
      <c r="F13" s="36"/>
      <c r="G13" s="36"/>
      <c r="H13" s="36"/>
      <c r="I13" s="35"/>
    </row>
    <row r="14" spans="1:9" x14ac:dyDescent="0.25">
      <c r="B14" s="243" t="s">
        <v>170</v>
      </c>
      <c r="C14" s="244"/>
      <c r="D14" s="168">
        <f>SUM(D15:D20)</f>
        <v>547978</v>
      </c>
      <c r="E14" s="168">
        <f>SUM(E15:E20)</f>
        <v>350119.85</v>
      </c>
      <c r="F14" s="169">
        <f t="shared" ref="F14:F24" si="0">D14+E14</f>
        <v>898097.85</v>
      </c>
      <c r="G14" s="168">
        <f t="shared" ref="G14:H14" si="1">SUM(G15:G20)</f>
        <v>390917.15</v>
      </c>
      <c r="H14" s="168">
        <f t="shared" si="1"/>
        <v>385314.78</v>
      </c>
      <c r="I14" s="170">
        <f t="shared" ref="I14:I24" si="2">F14-G14</f>
        <v>507180.69999999995</v>
      </c>
    </row>
    <row r="15" spans="1:9" x14ac:dyDescent="0.25">
      <c r="B15" s="34"/>
      <c r="C15" s="33" t="s">
        <v>171</v>
      </c>
      <c r="D15" s="31"/>
      <c r="E15" s="31"/>
      <c r="F15" s="32">
        <f t="shared" si="0"/>
        <v>0</v>
      </c>
      <c r="G15" s="31"/>
      <c r="H15" s="31"/>
      <c r="I15" s="91">
        <f t="shared" si="2"/>
        <v>0</v>
      </c>
    </row>
    <row r="16" spans="1:9" x14ac:dyDescent="0.25">
      <c r="B16" s="34"/>
      <c r="C16" s="33" t="s">
        <v>172</v>
      </c>
      <c r="D16" s="31"/>
      <c r="E16" s="31"/>
      <c r="F16" s="32">
        <f t="shared" si="0"/>
        <v>0</v>
      </c>
      <c r="G16" s="31"/>
      <c r="H16" s="31"/>
      <c r="I16" s="91">
        <f t="shared" si="2"/>
        <v>0</v>
      </c>
    </row>
    <row r="17" spans="2:11" x14ac:dyDescent="0.25">
      <c r="B17" s="34"/>
      <c r="C17" s="33" t="s">
        <v>173</v>
      </c>
      <c r="D17" s="31"/>
      <c r="E17" s="31"/>
      <c r="F17" s="32">
        <f t="shared" si="0"/>
        <v>0</v>
      </c>
      <c r="G17" s="31"/>
      <c r="H17" s="31"/>
      <c r="I17" s="91">
        <f t="shared" si="2"/>
        <v>0</v>
      </c>
    </row>
    <row r="18" spans="2:11" x14ac:dyDescent="0.25">
      <c r="B18" s="34"/>
      <c r="C18" s="33" t="s">
        <v>174</v>
      </c>
      <c r="D18" s="31"/>
      <c r="E18" s="31"/>
      <c r="F18" s="32">
        <f t="shared" si="0"/>
        <v>0</v>
      </c>
      <c r="G18" s="31"/>
      <c r="H18" s="31"/>
      <c r="I18" s="91">
        <f t="shared" si="2"/>
        <v>0</v>
      </c>
    </row>
    <row r="19" spans="2:11" x14ac:dyDescent="0.25">
      <c r="B19" s="34"/>
      <c r="C19" s="33" t="s">
        <v>175</v>
      </c>
      <c r="D19" s="89">
        <v>547978</v>
      </c>
      <c r="E19" s="67">
        <v>350119.85</v>
      </c>
      <c r="F19" s="90">
        <f t="shared" si="0"/>
        <v>898097.85</v>
      </c>
      <c r="G19" s="174">
        <v>390917.15</v>
      </c>
      <c r="H19" s="174">
        <v>385314.78</v>
      </c>
      <c r="I19" s="91">
        <f t="shared" si="2"/>
        <v>507180.69999999995</v>
      </c>
      <c r="K19" s="171"/>
    </row>
    <row r="20" spans="2:11" x14ac:dyDescent="0.25">
      <c r="B20" s="34"/>
      <c r="C20" s="33" t="s">
        <v>176</v>
      </c>
      <c r="D20" s="31"/>
      <c r="E20" s="31"/>
      <c r="F20" s="32">
        <f t="shared" si="0"/>
        <v>0</v>
      </c>
      <c r="G20" s="31"/>
      <c r="H20" s="31"/>
      <c r="I20" s="91">
        <f t="shared" si="2"/>
        <v>0</v>
      </c>
    </row>
    <row r="21" spans="2:11" x14ac:dyDescent="0.25">
      <c r="B21" s="243" t="s">
        <v>177</v>
      </c>
      <c r="C21" s="244"/>
      <c r="D21" s="168">
        <f>SUM(D22:D25)</f>
        <v>0</v>
      </c>
      <c r="E21" s="168">
        <f>SUM(E22:E25)</f>
        <v>0</v>
      </c>
      <c r="F21" s="169">
        <f t="shared" ref="F21" si="3">D21+E21</f>
        <v>0</v>
      </c>
      <c r="G21" s="168">
        <f>SUM(G22:G25)</f>
        <v>0</v>
      </c>
      <c r="H21" s="168">
        <f>SUM(H22:H25)</f>
        <v>0</v>
      </c>
      <c r="I21" s="91"/>
    </row>
    <row r="22" spans="2:11" x14ac:dyDescent="0.25">
      <c r="B22" s="34"/>
      <c r="C22" s="33" t="s">
        <v>178</v>
      </c>
      <c r="D22" s="31"/>
      <c r="E22" s="31"/>
      <c r="F22" s="32"/>
      <c r="G22" s="31"/>
      <c r="H22" s="31"/>
      <c r="I22" s="91"/>
    </row>
    <row r="23" spans="2:11" x14ac:dyDescent="0.25">
      <c r="B23" s="34"/>
      <c r="C23" s="33" t="s">
        <v>179</v>
      </c>
      <c r="D23" s="31"/>
      <c r="E23" s="31"/>
      <c r="F23" s="32">
        <f t="shared" si="0"/>
        <v>0</v>
      </c>
      <c r="G23" s="31"/>
      <c r="H23" s="31"/>
      <c r="I23" s="30">
        <f t="shared" si="2"/>
        <v>0</v>
      </c>
    </row>
    <row r="24" spans="2:11" x14ac:dyDescent="0.25">
      <c r="B24" s="34"/>
      <c r="C24" s="33" t="s">
        <v>180</v>
      </c>
      <c r="D24" s="31"/>
      <c r="E24" s="31"/>
      <c r="F24" s="32">
        <f t="shared" si="0"/>
        <v>0</v>
      </c>
      <c r="G24" s="31"/>
      <c r="H24" s="31"/>
      <c r="I24" s="30">
        <f t="shared" si="2"/>
        <v>0</v>
      </c>
    </row>
    <row r="25" spans="2:11" x14ac:dyDescent="0.25">
      <c r="B25" s="29"/>
      <c r="C25" s="28" t="s">
        <v>181</v>
      </c>
      <c r="D25" s="27"/>
      <c r="E25" s="27"/>
      <c r="F25" s="27"/>
      <c r="G25" s="27"/>
      <c r="H25" s="27"/>
      <c r="I25" s="26"/>
    </row>
    <row r="26" spans="2:11" ht="15.75" thickBot="1" x14ac:dyDescent="0.3">
      <c r="B26" s="25"/>
      <c r="C26" s="24" t="s">
        <v>39</v>
      </c>
      <c r="D26" s="92">
        <f>+D14+D21</f>
        <v>547978</v>
      </c>
      <c r="E26" s="92">
        <f t="shared" ref="E26:H26" si="4">+E14+E21</f>
        <v>350119.85</v>
      </c>
      <c r="F26" s="92">
        <f t="shared" si="4"/>
        <v>898097.85</v>
      </c>
      <c r="G26" s="92">
        <f t="shared" si="4"/>
        <v>390917.15</v>
      </c>
      <c r="H26" s="92">
        <f t="shared" si="4"/>
        <v>385314.78</v>
      </c>
      <c r="I26" s="93">
        <f>+I14+I21</f>
        <v>507180.69999999995</v>
      </c>
    </row>
    <row r="27" spans="2:11" s="1" customFormat="1" x14ac:dyDescent="0.25"/>
    <row r="28" spans="2:11" s="1" customFormat="1" x14ac:dyDescent="0.25">
      <c r="G28" s="172"/>
    </row>
    <row r="29" spans="2:11" s="1" customFormat="1" x14ac:dyDescent="0.25"/>
    <row r="30" spans="2:11" s="1" customFormat="1" x14ac:dyDescent="0.25"/>
    <row r="31" spans="2:11" s="1" customFormat="1" x14ac:dyDescent="0.25"/>
    <row r="32" spans="2:11" s="1" customFormat="1" x14ac:dyDescent="0.25"/>
    <row r="33" spans="3:8" s="1" customFormat="1" x14ac:dyDescent="0.25"/>
    <row r="34" spans="3:8" s="1" customFormat="1" x14ac:dyDescent="0.25"/>
    <row r="35" spans="3:8" s="1" customFormat="1" x14ac:dyDescent="0.25"/>
    <row r="36" spans="3:8" s="1" customFormat="1" x14ac:dyDescent="0.25">
      <c r="C36" s="184" t="s">
        <v>168</v>
      </c>
      <c r="D36" s="184"/>
      <c r="F36" s="184" t="s">
        <v>1</v>
      </c>
      <c r="G36" s="184"/>
      <c r="H36" s="184"/>
    </row>
    <row r="37" spans="3:8" s="1" customFormat="1" x14ac:dyDescent="0.25">
      <c r="C37" s="185" t="s">
        <v>169</v>
      </c>
      <c r="D37" s="185"/>
      <c r="F37" s="185" t="s">
        <v>0</v>
      </c>
      <c r="G37" s="185"/>
      <c r="H37" s="185"/>
    </row>
    <row r="38" spans="3:8" s="1" customFormat="1" x14ac:dyDescent="0.25"/>
    <row r="39" spans="3:8" s="1" customFormat="1" x14ac:dyDescent="0.25"/>
    <row r="40" spans="3:8" s="1" customFormat="1" x14ac:dyDescent="0.25"/>
    <row r="41" spans="3:8" s="1" customFormat="1" x14ac:dyDescent="0.25"/>
    <row r="42" spans="3:8" s="1" customFormat="1" x14ac:dyDescent="0.25"/>
    <row r="43" spans="3:8" s="1" customFormat="1" x14ac:dyDescent="0.25"/>
    <row r="44" spans="3:8" s="1" customFormat="1" x14ac:dyDescent="0.25"/>
    <row r="45" spans="3:8" s="1" customFormat="1" x14ac:dyDescent="0.25"/>
    <row r="46" spans="3:8" s="1" customFormat="1" x14ac:dyDescent="0.25"/>
    <row r="47" spans="3:8" s="1" customFormat="1" x14ac:dyDescent="0.25"/>
    <row r="48" spans="3: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</sheetData>
  <mergeCells count="14">
    <mergeCell ref="B10:C12"/>
    <mergeCell ref="D10:H10"/>
    <mergeCell ref="I10:I11"/>
    <mergeCell ref="B2:I2"/>
    <mergeCell ref="B3:I3"/>
    <mergeCell ref="B4:I4"/>
    <mergeCell ref="B5:I5"/>
    <mergeCell ref="B6:I6"/>
    <mergeCell ref="B14:C14"/>
    <mergeCell ref="C36:D36"/>
    <mergeCell ref="F36:H36"/>
    <mergeCell ref="C37:D37"/>
    <mergeCell ref="F37:H37"/>
    <mergeCell ref="B21:C21"/>
  </mergeCells>
  <printOptions horizontalCentered="1"/>
  <pageMargins left="0.51181102362204722" right="0.51181102362204722" top="0.74803149606299213" bottom="0.74803149606299213" header="0.31496062992125984" footer="0.31496062992125984"/>
  <pageSetup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2.1 A. INGR</vt:lpstr>
      <vt:lpstr>2.1 A.E. CAP Y CONC</vt:lpstr>
      <vt:lpstr>2.2 A.E. TIPO GASTO</vt:lpstr>
      <vt:lpstr>2.3 A.E. CLASIF ADMVA</vt:lpstr>
      <vt:lpstr>2.4 E.A. FIN FUNC</vt:lpstr>
      <vt:lpstr>2.5 A.E. FUENTE FIN</vt:lpstr>
      <vt:lpstr>'2.1 A. INGR'!Área_de_impresión</vt:lpstr>
      <vt:lpstr>'2.1 A.E. CAP Y CONC'!Área_de_impresión</vt:lpstr>
      <vt:lpstr>'2.2 A.E. TIPO GASTO'!Área_de_impresión</vt:lpstr>
      <vt:lpstr>'2.3 A.E. CLASIF ADMVA'!Área_de_impresión</vt:lpstr>
      <vt:lpstr>'2.4 E.A. FIN FUNC'!Área_de_impresión</vt:lpstr>
      <vt:lpstr>'2.5 A.E. FUENTE FIN'!Área_de_impresión</vt:lpstr>
      <vt:lpstr>'2.1 A.E. CAP Y CONC'!Títulos_a_imprimir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Coespo Contab</cp:lastModifiedBy>
  <cp:lastPrinted>2019-02-01T16:59:02Z</cp:lastPrinted>
  <dcterms:created xsi:type="dcterms:W3CDTF">2015-01-21T04:10:56Z</dcterms:created>
  <dcterms:modified xsi:type="dcterms:W3CDTF">2019-06-25T20:05:03Z</dcterms:modified>
</cp:coreProperties>
</file>