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19\TRANSPARENCIA PAGINA ESTATAL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F74" i="1" s="1"/>
  <c r="F75" i="1"/>
  <c r="I75" i="1" s="1"/>
  <c r="H74" i="1"/>
  <c r="G74" i="1"/>
  <c r="E74" i="1"/>
  <c r="D74" i="1"/>
  <c r="F73" i="1"/>
  <c r="I73" i="1" s="1"/>
  <c r="F72" i="1"/>
  <c r="F70" i="1" s="1"/>
  <c r="F71" i="1"/>
  <c r="I71" i="1" s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F62" i="1" s="1"/>
  <c r="F63" i="1"/>
  <c r="I63" i="1" s="1"/>
  <c r="H62" i="1"/>
  <c r="G62" i="1"/>
  <c r="E62" i="1"/>
  <c r="D62" i="1"/>
  <c r="F61" i="1"/>
  <c r="I61" i="1" s="1"/>
  <c r="F60" i="1"/>
  <c r="F58" i="1" s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F48" i="1" s="1"/>
  <c r="F49" i="1"/>
  <c r="I49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H38" i="1" s="1"/>
  <c r="G42" i="1"/>
  <c r="E42" i="1"/>
  <c r="D42" i="1"/>
  <c r="F42" i="1" s="1"/>
  <c r="I42" i="1" s="1"/>
  <c r="F41" i="1"/>
  <c r="I41" i="1" s="1"/>
  <c r="F40" i="1"/>
  <c r="F38" i="1" s="1"/>
  <c r="F39" i="1"/>
  <c r="I39" i="1" s="1"/>
  <c r="G38" i="1"/>
  <c r="E38" i="1"/>
  <c r="D38" i="1"/>
  <c r="F37" i="1"/>
  <c r="I37" i="1" s="1"/>
  <c r="H36" i="1"/>
  <c r="G36" i="1"/>
  <c r="E36" i="1"/>
  <c r="D36" i="1"/>
  <c r="F36" i="1" s="1"/>
  <c r="I36" i="1" s="1"/>
  <c r="H35" i="1"/>
  <c r="G35" i="1"/>
  <c r="F35" i="1"/>
  <c r="I35" i="1" s="1"/>
  <c r="E35" i="1"/>
  <c r="D35" i="1"/>
  <c r="F34" i="1"/>
  <c r="I34" i="1" s="1"/>
  <c r="H33" i="1"/>
  <c r="G33" i="1"/>
  <c r="F33" i="1"/>
  <c r="I33" i="1" s="1"/>
  <c r="E33" i="1"/>
  <c r="D33" i="1"/>
  <c r="H32" i="1"/>
  <c r="G32" i="1"/>
  <c r="E32" i="1"/>
  <c r="D32" i="1"/>
  <c r="F32" i="1" s="1"/>
  <c r="I32" i="1" s="1"/>
  <c r="H31" i="1"/>
  <c r="G31" i="1"/>
  <c r="F31" i="1"/>
  <c r="I31" i="1" s="1"/>
  <c r="E31" i="1"/>
  <c r="D31" i="1"/>
  <c r="H30" i="1"/>
  <c r="G30" i="1"/>
  <c r="E30" i="1"/>
  <c r="D30" i="1"/>
  <c r="F30" i="1" s="1"/>
  <c r="I30" i="1" s="1"/>
  <c r="H29" i="1"/>
  <c r="G29" i="1"/>
  <c r="G28" i="1" s="1"/>
  <c r="F29" i="1"/>
  <c r="I29" i="1" s="1"/>
  <c r="E29" i="1"/>
  <c r="D29" i="1"/>
  <c r="H28" i="1"/>
  <c r="E28" i="1"/>
  <c r="D28" i="1"/>
  <c r="H27" i="1"/>
  <c r="G27" i="1"/>
  <c r="F27" i="1"/>
  <c r="I27" i="1" s="1"/>
  <c r="E27" i="1"/>
  <c r="D27" i="1"/>
  <c r="F26" i="1"/>
  <c r="I26" i="1" s="1"/>
  <c r="H25" i="1"/>
  <c r="G25" i="1"/>
  <c r="F25" i="1"/>
  <c r="I25" i="1" s="1"/>
  <c r="E25" i="1"/>
  <c r="D25" i="1"/>
  <c r="H24" i="1"/>
  <c r="G24" i="1"/>
  <c r="E24" i="1"/>
  <c r="D24" i="1"/>
  <c r="F24" i="1" s="1"/>
  <c r="I24" i="1" s="1"/>
  <c r="F23" i="1"/>
  <c r="I23" i="1" s="1"/>
  <c r="H22" i="1"/>
  <c r="G22" i="1"/>
  <c r="E22" i="1"/>
  <c r="D22" i="1"/>
  <c r="F22" i="1" s="1"/>
  <c r="I22" i="1" s="1"/>
  <c r="F21" i="1"/>
  <c r="I21" i="1" s="1"/>
  <c r="H20" i="1"/>
  <c r="G20" i="1"/>
  <c r="E20" i="1"/>
  <c r="D20" i="1"/>
  <c r="F20" i="1" s="1"/>
  <c r="I20" i="1" s="1"/>
  <c r="H19" i="1"/>
  <c r="G19" i="1"/>
  <c r="G18" i="1" s="1"/>
  <c r="F19" i="1"/>
  <c r="I19" i="1" s="1"/>
  <c r="I18" i="1" s="1"/>
  <c r="E19" i="1"/>
  <c r="D19" i="1"/>
  <c r="H18" i="1"/>
  <c r="E18" i="1"/>
  <c r="D18" i="1"/>
  <c r="H17" i="1"/>
  <c r="G17" i="1"/>
  <c r="F17" i="1"/>
  <c r="I17" i="1" s="1"/>
  <c r="E17" i="1"/>
  <c r="D17" i="1"/>
  <c r="F16" i="1"/>
  <c r="I16" i="1" s="1"/>
  <c r="H15" i="1"/>
  <c r="G15" i="1"/>
  <c r="F15" i="1"/>
  <c r="I15" i="1" s="1"/>
  <c r="E15" i="1"/>
  <c r="D15" i="1"/>
  <c r="H14" i="1"/>
  <c r="G14" i="1"/>
  <c r="E14" i="1"/>
  <c r="D14" i="1"/>
  <c r="F14" i="1" s="1"/>
  <c r="I14" i="1" s="1"/>
  <c r="H13" i="1"/>
  <c r="G13" i="1"/>
  <c r="F13" i="1"/>
  <c r="I13" i="1" s="1"/>
  <c r="E13" i="1"/>
  <c r="D13" i="1"/>
  <c r="H12" i="1"/>
  <c r="G12" i="1"/>
  <c r="E12" i="1"/>
  <c r="D12" i="1"/>
  <c r="F12" i="1" s="1"/>
  <c r="I12" i="1" s="1"/>
  <c r="H11" i="1"/>
  <c r="G11" i="1"/>
  <c r="G10" i="1" s="1"/>
  <c r="G82" i="1" s="1"/>
  <c r="F11" i="1"/>
  <c r="I11" i="1" s="1"/>
  <c r="I10" i="1" s="1"/>
  <c r="E11" i="1"/>
  <c r="D11" i="1"/>
  <c r="H10" i="1"/>
  <c r="H82" i="1" s="1"/>
  <c r="E10" i="1"/>
  <c r="E82" i="1" s="1"/>
  <c r="D10" i="1"/>
  <c r="D82" i="1" s="1"/>
  <c r="I28" i="1" l="1"/>
  <c r="I38" i="1"/>
  <c r="I40" i="1"/>
  <c r="I50" i="1"/>
  <c r="I48" i="1" s="1"/>
  <c r="I60" i="1"/>
  <c r="I58" i="1" s="1"/>
  <c r="I64" i="1"/>
  <c r="I62" i="1" s="1"/>
  <c r="I72" i="1"/>
  <c r="I70" i="1" s="1"/>
  <c r="I76" i="1"/>
  <c r="I74" i="1" s="1"/>
  <c r="F18" i="1"/>
  <c r="F28" i="1"/>
  <c r="F10" i="1"/>
  <c r="I82" i="1" l="1"/>
  <c r="F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<sst xmlns="http://schemas.openxmlformats.org/spreadsheetml/2006/main" count="88" uniqueCount="88">
  <si>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</si>
  <si>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</si>
  <si>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</si>
  <si>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</si>
  <si>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ABRIL DEL 2019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</si>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</sst>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Font="1" applyBorder="1" applyAlignment="1">
      <alignment horizontal="justify" vertical="center" wrapText="1"/>
    </xf>
    <xf numFmtId="0" fontId="0" fillId="0" borderId="0" xfId="0" applyFont="1" applyAlignment="1">
      <alignment horizontal="justify" vertical="center" wrapText="1"/>
    </xf>
    <xf numFmtId="4" fontId="0" fillId="0" borderId="17" xfId="0" applyNumberFormat="1" applyFont="1" applyBorder="1" applyAlignment="1">
      <alignment horizontal="right" vertical="center" wrapText="1"/>
    </xf>
    <xf numFmtId="4" fontId="0" fillId="0" borderId="14" xfId="0" applyNumberFormat="1" applyFon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MVZ.</a:t>
          </a:r>
          <a:r>
            <a:rPr lang="es-MX" sz="1100" b="0" i="0" strike="noStrike" baseline="0">
              <a:solidFill>
                <a:srgbClr val="000000"/>
              </a:solidFill>
              <a:latin typeface="+mn-lt"/>
              <a:cs typeface="Calibri"/>
            </a:rPr>
            <a:t> Helios  Barragán Farfán</a:t>
          </a:r>
          <a:endParaRPr lang="es-MX" sz="11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2</xdr:col>
      <xdr:colOff>3762375</xdr:colOff>
      <xdr:row>83</xdr:row>
      <xdr:rowOff>76200</xdr:rowOff>
    </xdr:from>
    <xdr:to>
      <xdr:col>5</xdr:col>
      <xdr:colOff>352425</xdr:colOff>
      <xdr:row>88</xdr:row>
      <xdr:rowOff>180975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>
          <a:off x="5076825" y="16306800"/>
          <a:ext cx="322897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CP. Ángel Félix Moya Garfias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Departamento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de Planeación</a:t>
          </a: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19/ESTADOS%20FINANCIEROS%202019/RAMO%2033/ESTADO%20DEL%20EJERCICIO%20DEL%20PRESUPUESTO/EDO.%20FINAN.%20ABRIL%202019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ABRIL"/>
      <sheetName val="EDO. FINAN. ABRIL (ROSY)"/>
      <sheetName val="EDO. FINAN. ABRIL (2)"/>
      <sheetName val="EDO. FINAN. ABRIL (3)"/>
      <sheetName val="ANALITICO R-33"/>
      <sheetName val="RPPM"/>
      <sheetName val="Hoja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12652977.050000001</v>
          </cell>
          <cell r="D8">
            <v>0</v>
          </cell>
          <cell r="G8">
            <v>4606748.1900000004</v>
          </cell>
          <cell r="I8">
            <v>4606748.1900000004</v>
          </cell>
        </row>
        <row r="9">
          <cell r="C9">
            <v>1684200</v>
          </cell>
          <cell r="D9">
            <v>0</v>
          </cell>
          <cell r="G9">
            <v>456750</v>
          </cell>
          <cell r="I9">
            <v>456750</v>
          </cell>
        </row>
        <row r="10">
          <cell r="C10">
            <v>466925</v>
          </cell>
          <cell r="D10">
            <v>0</v>
          </cell>
          <cell r="G10">
            <v>150402.5</v>
          </cell>
          <cell r="I10">
            <v>150402.5</v>
          </cell>
        </row>
        <row r="11">
          <cell r="C11">
            <v>839628.04</v>
          </cell>
          <cell r="D11">
            <v>0</v>
          </cell>
          <cell r="G11">
            <v>395509.13</v>
          </cell>
          <cell r="I11">
            <v>395509.13</v>
          </cell>
        </row>
        <row r="12">
          <cell r="C12">
            <v>2225161.1800000002</v>
          </cell>
          <cell r="D12">
            <v>3471.86</v>
          </cell>
          <cell r="G12">
            <v>1105795.8400000001</v>
          </cell>
          <cell r="I12">
            <v>1105795.8400000001</v>
          </cell>
        </row>
        <row r="13">
          <cell r="C13">
            <v>39034.559999999998</v>
          </cell>
          <cell r="D13">
            <v>0</v>
          </cell>
          <cell r="G13">
            <v>13011.52</v>
          </cell>
          <cell r="I13">
            <v>13011.52</v>
          </cell>
        </row>
        <row r="14">
          <cell r="C14">
            <v>1707171.36</v>
          </cell>
          <cell r="D14">
            <v>0</v>
          </cell>
          <cell r="G14">
            <v>559621.31999999995</v>
          </cell>
          <cell r="I14">
            <v>559621.31999999995</v>
          </cell>
        </row>
        <row r="15">
          <cell r="C15">
            <v>537793.97</v>
          </cell>
          <cell r="D15">
            <v>0</v>
          </cell>
          <cell r="G15">
            <v>178217.03</v>
          </cell>
          <cell r="I15">
            <v>178217.03</v>
          </cell>
        </row>
        <row r="16">
          <cell r="C16">
            <v>856145.89</v>
          </cell>
          <cell r="D16">
            <v>0</v>
          </cell>
          <cell r="G16">
            <v>280649.82</v>
          </cell>
          <cell r="I16">
            <v>280649.82</v>
          </cell>
        </row>
        <row r="17">
          <cell r="C17">
            <v>342467.48</v>
          </cell>
          <cell r="D17">
            <v>0</v>
          </cell>
          <cell r="G17">
            <v>112263</v>
          </cell>
          <cell r="I17">
            <v>112263</v>
          </cell>
        </row>
        <row r="18">
          <cell r="C18">
            <v>248611.92</v>
          </cell>
          <cell r="D18">
            <v>0</v>
          </cell>
          <cell r="G18">
            <v>95694.49</v>
          </cell>
          <cell r="I18">
            <v>95694.49</v>
          </cell>
        </row>
        <row r="19">
          <cell r="C19">
            <v>41781.120000000003</v>
          </cell>
          <cell r="D19">
            <v>0</v>
          </cell>
          <cell r="G19">
            <v>13927.04</v>
          </cell>
          <cell r="I19">
            <v>13927.04</v>
          </cell>
        </row>
        <row r="20">
          <cell r="C20">
            <v>74836.41</v>
          </cell>
          <cell r="D20">
            <v>0</v>
          </cell>
          <cell r="G20">
            <v>24549.119999999999</v>
          </cell>
          <cell r="I20">
            <v>24549.119999999999</v>
          </cell>
        </row>
        <row r="21">
          <cell r="C21">
            <v>1123200</v>
          </cell>
          <cell r="D21">
            <v>0</v>
          </cell>
          <cell r="G21">
            <v>367672.5</v>
          </cell>
          <cell r="I21">
            <v>367672.5</v>
          </cell>
        </row>
        <row r="22">
          <cell r="C22">
            <v>3072000</v>
          </cell>
          <cell r="D22">
            <v>0</v>
          </cell>
          <cell r="G22">
            <v>1005600</v>
          </cell>
          <cell r="I22">
            <v>1005600</v>
          </cell>
        </row>
        <row r="23">
          <cell r="C23">
            <v>4501342.5599999996</v>
          </cell>
          <cell r="D23">
            <v>0</v>
          </cell>
          <cell r="G23">
            <v>1488755.38</v>
          </cell>
          <cell r="I23">
            <v>1488755.38</v>
          </cell>
        </row>
        <row r="24">
          <cell r="C24">
            <v>290000</v>
          </cell>
          <cell r="D24">
            <v>0</v>
          </cell>
          <cell r="G24">
            <v>0</v>
          </cell>
          <cell r="I24">
            <v>0</v>
          </cell>
        </row>
        <row r="25">
          <cell r="C25">
            <v>357000</v>
          </cell>
          <cell r="D25">
            <v>20000</v>
          </cell>
          <cell r="G25">
            <v>192000</v>
          </cell>
          <cell r="I25">
            <v>192000</v>
          </cell>
        </row>
        <row r="26">
          <cell r="C26">
            <v>159765.54</v>
          </cell>
          <cell r="D26">
            <v>0</v>
          </cell>
          <cell r="G26">
            <v>0</v>
          </cell>
          <cell r="I26">
            <v>0</v>
          </cell>
        </row>
        <row r="27">
          <cell r="C27">
            <v>1516036.09</v>
          </cell>
          <cell r="D27">
            <v>42.7</v>
          </cell>
          <cell r="G27">
            <v>501474.45</v>
          </cell>
          <cell r="I27">
            <v>501474.45</v>
          </cell>
        </row>
        <row r="28">
          <cell r="C28">
            <v>252605.74</v>
          </cell>
          <cell r="D28">
            <v>0</v>
          </cell>
          <cell r="G28">
            <v>45204.34</v>
          </cell>
          <cell r="I28">
            <v>45204.34</v>
          </cell>
        </row>
        <row r="29">
          <cell r="C29">
            <v>231006.21</v>
          </cell>
          <cell r="D29">
            <v>5645.52</v>
          </cell>
          <cell r="G29">
            <v>5645.52</v>
          </cell>
          <cell r="I29">
            <v>5645.52</v>
          </cell>
        </row>
        <row r="30">
          <cell r="C30">
            <v>62000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94691.56</v>
          </cell>
          <cell r="D31">
            <v>1176.1500000000001</v>
          </cell>
          <cell r="G31">
            <v>4539.41</v>
          </cell>
          <cell r="I31">
            <v>4539.41</v>
          </cell>
        </row>
        <row r="32">
          <cell r="C32">
            <v>1906229.03</v>
          </cell>
          <cell r="D32">
            <v>0</v>
          </cell>
          <cell r="G32">
            <v>638278.65</v>
          </cell>
          <cell r="I32">
            <v>638278.65</v>
          </cell>
        </row>
        <row r="33">
          <cell r="C33">
            <v>258634.22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12115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31625.439999999999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405728.96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39550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1657920</v>
          </cell>
          <cell r="D38">
            <v>0</v>
          </cell>
          <cell r="G38">
            <v>543612.5</v>
          </cell>
          <cell r="I38">
            <v>543612.5</v>
          </cell>
        </row>
        <row r="39">
          <cell r="C39">
            <v>17500</v>
          </cell>
          <cell r="D39">
            <v>0</v>
          </cell>
          <cell r="G39">
            <v>0</v>
          </cell>
          <cell r="I39">
            <v>0</v>
          </cell>
        </row>
        <row r="40">
          <cell r="C40">
            <v>1084800</v>
          </cell>
          <cell r="D40">
            <v>0</v>
          </cell>
          <cell r="G40">
            <v>355102.5</v>
          </cell>
          <cell r="I40">
            <v>355102.5</v>
          </cell>
        </row>
        <row r="41">
          <cell r="C41">
            <v>14880</v>
          </cell>
          <cell r="D41">
            <v>0</v>
          </cell>
          <cell r="G41">
            <v>4960</v>
          </cell>
          <cell r="I41">
            <v>4960</v>
          </cell>
        </row>
        <row r="42">
          <cell r="C42">
            <v>800</v>
          </cell>
          <cell r="D42">
            <v>800</v>
          </cell>
          <cell r="G42">
            <v>2400</v>
          </cell>
          <cell r="I42">
            <v>2400</v>
          </cell>
        </row>
        <row r="43">
          <cell r="C43">
            <v>16018.08</v>
          </cell>
          <cell r="D43">
            <v>0</v>
          </cell>
          <cell r="G43">
            <v>13553.76</v>
          </cell>
          <cell r="I43">
            <v>13553.76</v>
          </cell>
        </row>
        <row r="44">
          <cell r="C44">
            <v>58000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24500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14500</v>
          </cell>
          <cell r="D46">
            <v>0</v>
          </cell>
          <cell r="G46">
            <v>14500</v>
          </cell>
          <cell r="I46">
            <v>14500</v>
          </cell>
        </row>
        <row r="47">
          <cell r="C47">
            <v>60800</v>
          </cell>
          <cell r="D47">
            <v>0</v>
          </cell>
          <cell r="G47">
            <v>16900</v>
          </cell>
          <cell r="I47">
            <v>16900</v>
          </cell>
        </row>
        <row r="48">
          <cell r="C48">
            <v>80378.880000000005</v>
          </cell>
          <cell r="D48">
            <v>0</v>
          </cell>
          <cell r="G48">
            <v>4620.6000000000004</v>
          </cell>
          <cell r="I48">
            <v>4620.6000000000004</v>
          </cell>
        </row>
        <row r="49">
          <cell r="C49">
            <v>130500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20340</v>
          </cell>
          <cell r="D50">
            <v>0</v>
          </cell>
          <cell r="G50">
            <v>0</v>
          </cell>
          <cell r="I50">
            <v>0</v>
          </cell>
        </row>
        <row r="51">
          <cell r="C51">
            <v>1146249.27</v>
          </cell>
          <cell r="D51">
            <v>0</v>
          </cell>
          <cell r="G51">
            <v>0</v>
          </cell>
          <cell r="I51">
            <v>0</v>
          </cell>
        </row>
        <row r="52">
          <cell r="C52">
            <v>1697808.24</v>
          </cell>
          <cell r="D52">
            <v>-31136.23</v>
          </cell>
          <cell r="G52">
            <v>94024.75</v>
          </cell>
          <cell r="I52">
            <v>94024.75</v>
          </cell>
        </row>
        <row r="53">
          <cell r="C53">
            <v>331488.2</v>
          </cell>
          <cell r="D53">
            <v>0</v>
          </cell>
          <cell r="G53">
            <v>98903.7</v>
          </cell>
          <cell r="I53">
            <v>98903.7</v>
          </cell>
        </row>
        <row r="55">
          <cell r="C55">
            <v>705250</v>
          </cell>
          <cell r="D55">
            <v>-43345.279999999999</v>
          </cell>
          <cell r="G55">
            <v>45520.57</v>
          </cell>
          <cell r="I55">
            <v>45520.57</v>
          </cell>
        </row>
        <row r="56">
          <cell r="C56">
            <v>1421600</v>
          </cell>
          <cell r="D56">
            <v>-12289.04</v>
          </cell>
          <cell r="G56">
            <v>82798.48</v>
          </cell>
          <cell r="I56">
            <v>51826.48</v>
          </cell>
        </row>
        <row r="57">
          <cell r="C57">
            <v>0</v>
          </cell>
          <cell r="D57">
            <v>900</v>
          </cell>
          <cell r="G57">
            <v>626.4</v>
          </cell>
          <cell r="I57">
            <v>626.4</v>
          </cell>
        </row>
        <row r="58">
          <cell r="C58">
            <v>58320</v>
          </cell>
          <cell r="D58">
            <v>0</v>
          </cell>
          <cell r="G58">
            <v>0</v>
          </cell>
          <cell r="I58">
            <v>0</v>
          </cell>
        </row>
        <row r="59">
          <cell r="C59">
            <v>163900</v>
          </cell>
          <cell r="D59">
            <v>2025.34</v>
          </cell>
          <cell r="G59">
            <v>21861.759999999998</v>
          </cell>
          <cell r="I59">
            <v>21861.759999999998</v>
          </cell>
        </row>
        <row r="60">
          <cell r="C60">
            <v>89900</v>
          </cell>
          <cell r="D60">
            <v>-654.17999999999995</v>
          </cell>
          <cell r="G60">
            <v>5946.99</v>
          </cell>
          <cell r="I60">
            <v>5946.99</v>
          </cell>
        </row>
        <row r="61">
          <cell r="C61">
            <v>93540</v>
          </cell>
          <cell r="D61">
            <v>200</v>
          </cell>
          <cell r="G61">
            <v>5063.0200000000004</v>
          </cell>
          <cell r="I61">
            <v>5063.0200000000004</v>
          </cell>
        </row>
        <row r="62">
          <cell r="C62">
            <v>39940</v>
          </cell>
          <cell r="D62">
            <v>-1200</v>
          </cell>
          <cell r="G62">
            <v>300.89999999999998</v>
          </cell>
          <cell r="I62">
            <v>300.89999999999998</v>
          </cell>
        </row>
        <row r="63">
          <cell r="C63">
            <v>47200</v>
          </cell>
          <cell r="D63">
            <v>-2025.34</v>
          </cell>
          <cell r="G63">
            <v>170</v>
          </cell>
          <cell r="I63">
            <v>170</v>
          </cell>
        </row>
        <row r="64">
          <cell r="C64">
            <v>4326458</v>
          </cell>
          <cell r="D64">
            <v>-79397.59</v>
          </cell>
          <cell r="G64">
            <v>632108.23</v>
          </cell>
          <cell r="I64">
            <v>632108.23</v>
          </cell>
        </row>
        <row r="65">
          <cell r="C65">
            <v>3000</v>
          </cell>
          <cell r="D65">
            <v>0</v>
          </cell>
          <cell r="G65">
            <v>0</v>
          </cell>
          <cell r="I65">
            <v>0</v>
          </cell>
        </row>
        <row r="66">
          <cell r="C66">
            <v>12100</v>
          </cell>
          <cell r="D66">
            <v>0</v>
          </cell>
          <cell r="G66">
            <v>0</v>
          </cell>
          <cell r="I66">
            <v>0</v>
          </cell>
        </row>
        <row r="67">
          <cell r="C67">
            <v>13800</v>
          </cell>
          <cell r="D67">
            <v>-100</v>
          </cell>
          <cell r="G67">
            <v>0</v>
          </cell>
          <cell r="I67">
            <v>0</v>
          </cell>
        </row>
        <row r="68">
          <cell r="C68">
            <v>187000</v>
          </cell>
          <cell r="D68">
            <v>0</v>
          </cell>
          <cell r="G68">
            <v>32212.04</v>
          </cell>
          <cell r="I68">
            <v>32212.04</v>
          </cell>
        </row>
        <row r="69">
          <cell r="C69">
            <v>216900</v>
          </cell>
          <cell r="D69">
            <v>-60000</v>
          </cell>
          <cell r="G69">
            <v>21751</v>
          </cell>
          <cell r="I69">
            <v>21751</v>
          </cell>
        </row>
        <row r="71">
          <cell r="C71">
            <v>558500</v>
          </cell>
          <cell r="D71">
            <v>0</v>
          </cell>
          <cell r="G71">
            <v>95164</v>
          </cell>
          <cell r="I71">
            <v>95164</v>
          </cell>
        </row>
        <row r="72">
          <cell r="C72">
            <v>144750</v>
          </cell>
          <cell r="D72">
            <v>0</v>
          </cell>
          <cell r="G72">
            <v>25405.89</v>
          </cell>
          <cell r="I72">
            <v>25405.89</v>
          </cell>
        </row>
        <row r="73">
          <cell r="C73">
            <v>236690</v>
          </cell>
          <cell r="D73">
            <v>550</v>
          </cell>
          <cell r="G73">
            <v>64593.919999999998</v>
          </cell>
          <cell r="I73">
            <v>64593.919999999998</v>
          </cell>
        </row>
        <row r="74">
          <cell r="C74">
            <v>11600</v>
          </cell>
          <cell r="D74">
            <v>0</v>
          </cell>
          <cell r="G74">
            <v>2523</v>
          </cell>
          <cell r="I74">
            <v>2523</v>
          </cell>
        </row>
        <row r="75">
          <cell r="C75">
            <v>30200</v>
          </cell>
          <cell r="D75">
            <v>0</v>
          </cell>
          <cell r="G75">
            <v>0</v>
          </cell>
          <cell r="I75">
            <v>0</v>
          </cell>
        </row>
        <row r="76">
          <cell r="C76">
            <v>4072200</v>
          </cell>
          <cell r="D76">
            <v>0</v>
          </cell>
          <cell r="G76">
            <v>1302343.06</v>
          </cell>
          <cell r="I76">
            <v>1302343.06</v>
          </cell>
        </row>
        <row r="77">
          <cell r="C77">
            <v>150000</v>
          </cell>
          <cell r="D77">
            <v>0</v>
          </cell>
          <cell r="G77">
            <v>24012</v>
          </cell>
          <cell r="I77">
            <v>24012</v>
          </cell>
        </row>
        <row r="78">
          <cell r="C78">
            <v>2571773</v>
          </cell>
          <cell r="D78">
            <v>0</v>
          </cell>
          <cell r="G78">
            <v>647480.99</v>
          </cell>
          <cell r="I78">
            <v>647480.99</v>
          </cell>
        </row>
        <row r="79">
          <cell r="C79">
            <v>322500</v>
          </cell>
          <cell r="D79">
            <v>0</v>
          </cell>
          <cell r="G79">
            <v>75633.34</v>
          </cell>
          <cell r="I79">
            <v>75633.34</v>
          </cell>
        </row>
        <row r="80">
          <cell r="C80">
            <v>625493</v>
          </cell>
          <cell r="D80">
            <v>0</v>
          </cell>
          <cell r="G80">
            <v>167412</v>
          </cell>
          <cell r="I80">
            <v>167412</v>
          </cell>
        </row>
        <row r="81">
          <cell r="C81">
            <v>659334</v>
          </cell>
          <cell r="D81">
            <v>0</v>
          </cell>
          <cell r="G81">
            <v>177500</v>
          </cell>
          <cell r="I81">
            <v>177500</v>
          </cell>
        </row>
        <row r="82">
          <cell r="C82">
            <v>221940</v>
          </cell>
          <cell r="D82">
            <v>0</v>
          </cell>
          <cell r="G82">
            <v>22776.69</v>
          </cell>
          <cell r="I82">
            <v>7886.93</v>
          </cell>
        </row>
        <row r="83">
          <cell r="C83">
            <v>312000</v>
          </cell>
          <cell r="D83">
            <v>0</v>
          </cell>
          <cell r="G83">
            <v>73979.92</v>
          </cell>
          <cell r="I83">
            <v>73979.92</v>
          </cell>
        </row>
        <row r="84">
          <cell r="C84">
            <v>15600</v>
          </cell>
          <cell r="D84">
            <v>0</v>
          </cell>
          <cell r="G84">
            <v>1934.41</v>
          </cell>
          <cell r="I84">
            <v>1934.41</v>
          </cell>
        </row>
        <row r="85">
          <cell r="C85">
            <v>350000</v>
          </cell>
          <cell r="D85">
            <v>0</v>
          </cell>
          <cell r="G85">
            <v>0</v>
          </cell>
          <cell r="I85">
            <v>0</v>
          </cell>
        </row>
        <row r="86">
          <cell r="C86">
            <v>3500</v>
          </cell>
          <cell r="D86">
            <v>0</v>
          </cell>
          <cell r="G86">
            <v>0</v>
          </cell>
          <cell r="I86">
            <v>0</v>
          </cell>
        </row>
        <row r="87">
          <cell r="C87">
            <v>433150</v>
          </cell>
          <cell r="D87">
            <v>600</v>
          </cell>
          <cell r="G87">
            <v>96200.5</v>
          </cell>
          <cell r="I87">
            <v>96200.5</v>
          </cell>
        </row>
        <row r="88">
          <cell r="C88">
            <v>78400</v>
          </cell>
          <cell r="D88">
            <v>0</v>
          </cell>
          <cell r="G88">
            <v>3826.76</v>
          </cell>
          <cell r="I88">
            <v>3826.76</v>
          </cell>
        </row>
        <row r="89">
          <cell r="C89">
            <v>77050</v>
          </cell>
          <cell r="D89">
            <v>-150</v>
          </cell>
          <cell r="G89">
            <v>8353.6</v>
          </cell>
          <cell r="I89">
            <v>8353.6</v>
          </cell>
        </row>
        <row r="90">
          <cell r="C90">
            <v>276500</v>
          </cell>
          <cell r="D90">
            <v>12289.04</v>
          </cell>
          <cell r="G90">
            <v>101384</v>
          </cell>
          <cell r="I90">
            <v>101384</v>
          </cell>
        </row>
        <row r="91">
          <cell r="C91">
            <v>742290</v>
          </cell>
          <cell r="D91">
            <v>-33430</v>
          </cell>
          <cell r="G91">
            <v>98473.96</v>
          </cell>
          <cell r="I91">
            <v>98473.96</v>
          </cell>
        </row>
        <row r="92">
          <cell r="C92">
            <v>340300</v>
          </cell>
          <cell r="D92">
            <v>-200</v>
          </cell>
          <cell r="G92">
            <v>74194.149999999994</v>
          </cell>
          <cell r="I92">
            <v>74194.149999999994</v>
          </cell>
        </row>
        <row r="93">
          <cell r="C93">
            <v>28530</v>
          </cell>
          <cell r="D93">
            <v>-300</v>
          </cell>
          <cell r="G93">
            <v>224</v>
          </cell>
          <cell r="I93">
            <v>224</v>
          </cell>
        </row>
        <row r="94">
          <cell r="C94">
            <v>373700</v>
          </cell>
          <cell r="D94">
            <v>-730</v>
          </cell>
          <cell r="G94">
            <v>34824.199999999997</v>
          </cell>
          <cell r="I94">
            <v>34824.199999999997</v>
          </cell>
        </row>
        <row r="95">
          <cell r="C95">
            <v>53600</v>
          </cell>
          <cell r="D95">
            <v>0</v>
          </cell>
          <cell r="G95">
            <v>1852.28</v>
          </cell>
          <cell r="I95">
            <v>1852.28</v>
          </cell>
        </row>
        <row r="96">
          <cell r="C96">
            <v>886500</v>
          </cell>
          <cell r="D96">
            <v>-1635.4</v>
          </cell>
          <cell r="G96">
            <v>89513.57</v>
          </cell>
          <cell r="I96">
            <v>89513.57</v>
          </cell>
        </row>
        <row r="97">
          <cell r="C97">
            <v>1693400</v>
          </cell>
          <cell r="D97">
            <v>218892.45</v>
          </cell>
          <cell r="G97">
            <v>324225.63</v>
          </cell>
          <cell r="I97">
            <v>318989.14</v>
          </cell>
        </row>
        <row r="99">
          <cell r="C99">
            <v>771250</v>
          </cell>
          <cell r="D99">
            <v>0</v>
          </cell>
          <cell r="G99">
            <v>42610</v>
          </cell>
          <cell r="I99">
            <v>42610</v>
          </cell>
        </row>
        <row r="100">
          <cell r="C100">
            <v>4691772</v>
          </cell>
          <cell r="D100">
            <v>0</v>
          </cell>
          <cell r="G100">
            <v>1076680</v>
          </cell>
          <cell r="I100">
            <v>1076680</v>
          </cell>
        </row>
        <row r="101">
          <cell r="C101">
            <v>706979</v>
          </cell>
          <cell r="D101">
            <v>0</v>
          </cell>
          <cell r="G101">
            <v>134410</v>
          </cell>
          <cell r="I101">
            <v>130210</v>
          </cell>
        </row>
        <row r="102">
          <cell r="C102">
            <v>257084</v>
          </cell>
          <cell r="D102">
            <v>0</v>
          </cell>
          <cell r="G102">
            <v>62500</v>
          </cell>
          <cell r="I102">
            <v>62500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I108"/>
  <sheetViews>
    <sheetView tabSelected="1" topLeftCell="A79" workbookViewId="0">
      <selection activeCell="G105" sqref="G105"/>
    </sheetView>
  </sheetViews>
  <sheetFormatPr baseColWidth="10" defaultRowHeight="15" x14ac:dyDescent="0.25"/>
  <cols>
    <col min="1" max="1" width="11.42578125" style="1"/>
    <col min="2" max="2" width="8.28515625" style="1" customWidth="1"/>
    <col min="3" max="3" width="68.140625" style="1" customWidth="1"/>
    <col min="4" max="9" width="15.7109375" style="1" customWidth="1"/>
    <col min="10" max="16384" width="11.42578125" style="1"/>
  </cols>
  <sheetData>
    <row r="1" spans="2:9" ht="15.75" thickBot="1" x14ac:dyDescent="0.3"/>
    <row r="2" spans="2:9" ht="18" customHeight="1" x14ac:dyDescent="0.25">
      <c r="B2" s="2" t="s">
        <v>0</v>
      </c>
      <c r="C2" s="3"/>
      <c r="D2" s="3"/>
      <c r="E2" s="3"/>
      <c r="F2" s="3"/>
      <c r="G2" s="3"/>
      <c r="H2" s="3"/>
      <c r="I2" s="4"/>
    </row>
    <row r="3" spans="2:9" ht="18" customHeight="1" x14ac:dyDescent="0.25">
      <c r="B3" s="5" t="s">
        <v>1</v>
      </c>
      <c r="C3" s="6"/>
      <c r="D3" s="6"/>
      <c r="E3" s="6"/>
      <c r="F3" s="6"/>
      <c r="G3" s="6"/>
      <c r="H3" s="6"/>
      <c r="I3" s="7"/>
    </row>
    <row r="4" spans="2:9" ht="18" customHeight="1" x14ac:dyDescent="0.25">
      <c r="B4" s="5" t="s">
        <v>2</v>
      </c>
      <c r="C4" s="6"/>
      <c r="D4" s="6"/>
      <c r="E4" s="6"/>
      <c r="F4" s="6"/>
      <c r="G4" s="6"/>
      <c r="H4" s="6"/>
      <c r="I4" s="7"/>
    </row>
    <row r="5" spans="2:9" ht="18" customHeight="1" x14ac:dyDescent="0.25">
      <c r="B5" s="5" t="s">
        <v>3</v>
      </c>
      <c r="C5" s="6"/>
      <c r="D5" s="6"/>
      <c r="E5" s="6"/>
      <c r="F5" s="6"/>
      <c r="G5" s="6"/>
      <c r="H5" s="6"/>
      <c r="I5" s="7"/>
    </row>
    <row r="6" spans="2:9" ht="18" customHeight="1" thickBot="1" x14ac:dyDescent="0.3">
      <c r="B6" s="8" t="s">
        <v>4</v>
      </c>
      <c r="C6" s="9"/>
      <c r="D6" s="9"/>
      <c r="E6" s="9"/>
      <c r="F6" s="9"/>
      <c r="G6" s="9"/>
      <c r="H6" s="9"/>
      <c r="I6" s="10"/>
    </row>
    <row r="7" spans="2:9" ht="15.75" thickBot="1" x14ac:dyDescent="0.3">
      <c r="B7" s="11" t="s">
        <v>5</v>
      </c>
      <c r="C7" s="12"/>
      <c r="D7" s="13" t="s">
        <v>6</v>
      </c>
      <c r="E7" s="14"/>
      <c r="F7" s="14"/>
      <c r="G7" s="14"/>
      <c r="H7" s="15"/>
      <c r="I7" s="16" t="s">
        <v>7</v>
      </c>
    </row>
    <row r="8" spans="2:9" ht="30.75" thickBot="1" x14ac:dyDescent="0.3">
      <c r="B8" s="17"/>
      <c r="C8" s="18"/>
      <c r="D8" s="19" t="s">
        <v>8</v>
      </c>
      <c r="E8" s="19" t="s">
        <v>9</v>
      </c>
      <c r="F8" s="19" t="s">
        <v>10</v>
      </c>
      <c r="G8" s="19" t="s">
        <v>11</v>
      </c>
      <c r="H8" s="19" t="s">
        <v>12</v>
      </c>
      <c r="I8" s="20"/>
    </row>
    <row r="9" spans="2:9" ht="15.75" thickBot="1" x14ac:dyDescent="0.3">
      <c r="B9" s="21"/>
      <c r="C9" s="22"/>
      <c r="D9" s="19">
        <v>1</v>
      </c>
      <c r="E9" s="19">
        <v>2</v>
      </c>
      <c r="F9" s="19" t="s">
        <v>13</v>
      </c>
      <c r="G9" s="19">
        <v>4</v>
      </c>
      <c r="H9" s="19">
        <v>5</v>
      </c>
      <c r="I9" s="19" t="s">
        <v>14</v>
      </c>
    </row>
    <row r="10" spans="2:9" ht="15" customHeight="1" x14ac:dyDescent="0.25">
      <c r="B10" s="23" t="s">
        <v>15</v>
      </c>
      <c r="C10" s="24"/>
      <c r="D10" s="25">
        <f>SUM(D11:D17)</f>
        <v>42386747</v>
      </c>
      <c r="E10" s="25">
        <f>SUM(E11:E17)</f>
        <v>0</v>
      </c>
      <c r="F10" s="25">
        <f t="shared" ref="F10:I10" si="0">SUM(F11:F17)</f>
        <v>42386747.000000007</v>
      </c>
      <c r="G10" s="25">
        <f t="shared" si="0"/>
        <v>13390887.059999999</v>
      </c>
      <c r="H10" s="25">
        <f t="shared" si="0"/>
        <v>13390887.059999999</v>
      </c>
      <c r="I10" s="25">
        <f t="shared" si="0"/>
        <v>28995859.940000001</v>
      </c>
    </row>
    <row r="11" spans="2:9" ht="15" customHeight="1" x14ac:dyDescent="0.25">
      <c r="B11" s="26"/>
      <c r="C11" s="27" t="s">
        <v>16</v>
      </c>
      <c r="D11" s="28">
        <f>'[1]EDO. FINAN. ABRIL (3)'!C8</f>
        <v>12652977.050000001</v>
      </c>
      <c r="E11" s="28">
        <f>'[1]EDO. FINAN. ABRIL (3)'!D8</f>
        <v>0</v>
      </c>
      <c r="F11" s="28">
        <f>D11+E11</f>
        <v>12652977.050000001</v>
      </c>
      <c r="G11" s="28">
        <f>'[1]EDO. FINAN. ABRIL (3)'!G8</f>
        <v>4606748.1900000004</v>
      </c>
      <c r="H11" s="28">
        <f>'[1]EDO. FINAN. ABRIL (3)'!I8</f>
        <v>4606748.1900000004</v>
      </c>
      <c r="I11" s="29">
        <f>+F11-G11</f>
        <v>8046228.8600000003</v>
      </c>
    </row>
    <row r="12" spans="2:9" ht="15" customHeight="1" x14ac:dyDescent="0.25">
      <c r="B12" s="26"/>
      <c r="C12" s="27" t="s">
        <v>17</v>
      </c>
      <c r="D12" s="28">
        <f>'[1]EDO. FINAN. ABRIL (3)'!C9</f>
        <v>1684200</v>
      </c>
      <c r="E12" s="28">
        <f>'[1]EDO. FINAN. ABRIL (3)'!D9</f>
        <v>0</v>
      </c>
      <c r="F12" s="28">
        <f t="shared" ref="F12:F27" si="1">D12+E12</f>
        <v>1684200</v>
      </c>
      <c r="G12" s="28">
        <f>'[1]EDO. FINAN. ABRIL (3)'!G9</f>
        <v>456750</v>
      </c>
      <c r="H12" s="28">
        <f>'[1]EDO. FINAN. ABRIL (3)'!I9</f>
        <v>456750</v>
      </c>
      <c r="I12" s="29">
        <f t="shared" ref="I12:I75" si="2">+F12-G12</f>
        <v>1227450</v>
      </c>
    </row>
    <row r="13" spans="2:9" ht="15" customHeight="1" x14ac:dyDescent="0.25">
      <c r="B13" s="26"/>
      <c r="C13" s="27" t="s">
        <v>18</v>
      </c>
      <c r="D13" s="28">
        <f>'[1]EDO. FINAN. ABRIL (3)'!C10+'[1]EDO. FINAN. ABRIL (3)'!C11+'[1]EDO. FINAN. ABRIL (3)'!C12+'[1]EDO. FINAN. ABRIL (3)'!C13</f>
        <v>3570748.7800000003</v>
      </c>
      <c r="E13" s="28">
        <f>'[1]EDO. FINAN. ABRIL (3)'!D10+'[1]EDO. FINAN. ABRIL (3)'!D11+'[1]EDO. FINAN. ABRIL (3)'!D12+'[1]EDO. FINAN. ABRIL (3)'!D13</f>
        <v>3471.86</v>
      </c>
      <c r="F13" s="28">
        <f t="shared" si="1"/>
        <v>3574220.64</v>
      </c>
      <c r="G13" s="28">
        <f>'[1]EDO. FINAN. ABRIL (3)'!G10+'[1]EDO. FINAN. ABRIL (3)'!G11+'[1]EDO. FINAN. ABRIL (3)'!G12+'[1]EDO. FINAN. ABRIL (3)'!G13</f>
        <v>1664718.9900000002</v>
      </c>
      <c r="H13" s="28">
        <f>'[1]EDO. FINAN. ABRIL (3)'!I10+'[1]EDO. FINAN. ABRIL (3)'!I11+'[1]EDO. FINAN. ABRIL (3)'!I12+'[1]EDO. FINAN. ABRIL (3)'!I13</f>
        <v>1664718.9900000002</v>
      </c>
      <c r="I13" s="29">
        <f t="shared" si="2"/>
        <v>1909501.65</v>
      </c>
    </row>
    <row r="14" spans="2:9" ht="15" customHeight="1" x14ac:dyDescent="0.25">
      <c r="B14" s="26"/>
      <c r="C14" s="27" t="s">
        <v>19</v>
      </c>
      <c r="D14" s="28">
        <f>'[1]EDO. FINAN. ABRIL (3)'!C14+'[1]EDO. FINAN. ABRIL (3)'!C15+'[1]EDO. FINAN. ABRIL (3)'!C16+'[1]EDO. FINAN. ABRIL (3)'!C17+'[1]EDO. FINAN. ABRIL (3)'!C18+'[1]EDO. FINAN. ABRIL (3)'!C19+'[1]EDO. FINAN. ABRIL (3)'!C20</f>
        <v>3808808.1500000004</v>
      </c>
      <c r="E14" s="28">
        <f>'[1]EDO. FINAN. ABRIL (3)'!D14+'[1]EDO. FINAN. ABRIL (3)'!D15+'[1]EDO. FINAN. ABRIL (3)'!D16+'[1]EDO. FINAN. ABRIL (3)'!D17+'[1]EDO. FINAN. ABRIL (3)'!D18+'[1]EDO. FINAN. ABRIL (3)'!D19+'[1]EDO. FINAN. ABRIL (3)'!D20</f>
        <v>0</v>
      </c>
      <c r="F14" s="28">
        <f t="shared" si="1"/>
        <v>3808808.1500000004</v>
      </c>
      <c r="G14" s="28">
        <f>'[1]EDO. FINAN. ABRIL (3)'!G14+'[1]EDO. FINAN. ABRIL (3)'!G15+'[1]EDO. FINAN. ABRIL (3)'!G16+'[1]EDO. FINAN. ABRIL (3)'!G17+'[1]EDO. FINAN. ABRIL (3)'!G18+'[1]EDO. FINAN. ABRIL (3)'!G19+'[1]EDO. FINAN. ABRIL (3)'!G20</f>
        <v>1264921.82</v>
      </c>
      <c r="H14" s="28">
        <f>'[1]EDO. FINAN. ABRIL (3)'!I14+'[1]EDO. FINAN. ABRIL (3)'!I15+'[1]EDO. FINAN. ABRIL (3)'!I16+'[1]EDO. FINAN. ABRIL (3)'!I17+'[1]EDO. FINAN. ABRIL (3)'!I18+'[1]EDO. FINAN. ABRIL (3)'!I19+'[1]EDO. FINAN. ABRIL (3)'!I20</f>
        <v>1264921.82</v>
      </c>
      <c r="I14" s="29">
        <f t="shared" si="2"/>
        <v>2543886.33</v>
      </c>
    </row>
    <row r="15" spans="2:9" ht="15" customHeight="1" x14ac:dyDescent="0.25">
      <c r="B15" s="26"/>
      <c r="C15" s="27" t="s">
        <v>20</v>
      </c>
      <c r="D15" s="28">
        <f>'[1]EDO. FINAN. ABRIL (3)'!C21+'[1]EDO. FINAN. ABRIL (3)'!C22+'[1]EDO. FINAN. ABRIL (3)'!C23+'[1]EDO. FINAN. ABRIL (3)'!C24+'[1]EDO. FINAN. ABRIL (3)'!C25+'[1]EDO. FINAN. ABRIL (3)'!C26+'[1]EDO. FINAN. ABRIL (3)'!C27+'[1]EDO. FINAN. ABRIL (3)'!C28+'[1]EDO. FINAN. ABRIL (3)'!C29+'[1]EDO. FINAN. ABRIL (3)'!C30+'[1]EDO. FINAN. ABRIL (3)'!C31+'[1]EDO. FINAN. ABRIL (3)'!C32+'[1]EDO. FINAN. ABRIL (3)'!C33+'[1]EDO. FINAN. ABRIL (3)'!C34+'[1]EDO. FINAN. ABRIL (3)'!C35+'[1]EDO. FINAN. ABRIL (3)'!C36+'[1]EDO. FINAN. ABRIL (3)'!C37+'[1]EDO. FINAN. ABRIL (3)'!C38+'[1]EDO. FINAN. ABRIL (3)'!C39+'[1]EDO. FINAN. ABRIL (3)'!C40+'[1]EDO. FINAN. ABRIL (3)'!C41+'[1]EDO. FINAN. ABRIL (3)'!C42+'[1]EDO. FINAN. ABRIL (3)'!C43+'[1]EDO. FINAN. ABRIL (3)'!C44+'[1]EDO. FINAN. ABRIL (3)'!C45+'[1]EDO. FINAN. ABRIL (3)'!C46+'[1]EDO. FINAN. ABRIL (3)'!C47+'[1]EDO. FINAN. ABRIL (3)'!C48+'[1]EDO. FINAN. ABRIL (3)'!C49+'[1]EDO. FINAN. ABRIL (3)'!C50+'[1]EDO. FINAN. ABRIL (3)'!C51</f>
        <v>18640716.579999998</v>
      </c>
      <c r="E15" s="28">
        <f>'[1]EDO. FINAN. ABRIL (3)'!D21+'[1]EDO. FINAN. ABRIL (3)'!D22+'[1]EDO. FINAN. ABRIL (3)'!D23+'[1]EDO. FINAN. ABRIL (3)'!D24+'[1]EDO. FINAN. ABRIL (3)'!D25+'[1]EDO. FINAN. ABRIL (3)'!D26+'[1]EDO. FINAN. ABRIL (3)'!D27+'[1]EDO. FINAN. ABRIL (3)'!D28+'[1]EDO. FINAN. ABRIL (3)'!D29+'[1]EDO. FINAN. ABRIL (3)'!D30+'[1]EDO. FINAN. ABRIL (3)'!D31+'[1]EDO. FINAN. ABRIL (3)'!D32+'[1]EDO. FINAN. ABRIL (3)'!D33+'[1]EDO. FINAN. ABRIL (3)'!D34+'[1]EDO. FINAN. ABRIL (3)'!D35+'[1]EDO. FINAN. ABRIL (3)'!D36+'[1]EDO. FINAN. ABRIL (3)'!D37+'[1]EDO. FINAN. ABRIL (3)'!D38+'[1]EDO. FINAN. ABRIL (3)'!D39+'[1]EDO. FINAN. ABRIL (3)'!D40+'[1]EDO. FINAN. ABRIL (3)'!D41+'[1]EDO. FINAN. ABRIL (3)'!D42+'[1]EDO. FINAN. ABRIL (3)'!D43+'[1]EDO. FINAN. ABRIL (3)'!D44+'[1]EDO. FINAN. ABRIL (3)'!D45+'[1]EDO. FINAN. ABRIL (3)'!D46+'[1]EDO. FINAN. ABRIL (3)'!D47+'[1]EDO. FINAN. ABRIL (3)'!D48+'[1]EDO. FINAN. ABRIL (3)'!D49+'[1]EDO. FINAN. ABRIL (3)'!D50+'[1]EDO. FINAN. ABRIL (3)'!D51</f>
        <v>27664.370000000003</v>
      </c>
      <c r="F15" s="28">
        <f t="shared" si="1"/>
        <v>18668380.949999999</v>
      </c>
      <c r="G15" s="28">
        <f>'[1]EDO. FINAN. ABRIL (3)'!G21+'[1]EDO. FINAN. ABRIL (3)'!G22+'[1]EDO. FINAN. ABRIL (3)'!G23+'[1]EDO. FINAN. ABRIL (3)'!G24+'[1]EDO. FINAN. ABRIL (3)'!G25+'[1]EDO. FINAN. ABRIL (3)'!G26+'[1]EDO. FINAN. ABRIL (3)'!G27+'[1]EDO. FINAN. ABRIL (3)'!G28+'[1]EDO. FINAN. ABRIL (3)'!G29+'[1]EDO. FINAN. ABRIL (3)'!G30+'[1]EDO. FINAN. ABRIL (3)'!G31+'[1]EDO. FINAN. ABRIL (3)'!G32+'[1]EDO. FINAN. ABRIL (3)'!G33+'[1]EDO. FINAN. ABRIL (3)'!G34+'[1]EDO. FINAN. ABRIL (3)'!G35+'[1]EDO. FINAN. ABRIL (3)'!G36+'[1]EDO. FINAN. ABRIL (3)'!G37+'[1]EDO. FINAN. ABRIL (3)'!G38+'[1]EDO. FINAN. ABRIL (3)'!G39+'[1]EDO. FINAN. ABRIL (3)'!G40+'[1]EDO. FINAN. ABRIL (3)'!G41+'[1]EDO. FINAN. ABRIL (3)'!G42+'[1]EDO. FINAN. ABRIL (3)'!G43+'[1]EDO. FINAN. ABRIL (3)'!G44+'[1]EDO. FINAN. ABRIL (3)'!G45+'[1]EDO. FINAN. ABRIL (3)'!G46+'[1]EDO. FINAN. ABRIL (3)'!G47+'[1]EDO. FINAN. ABRIL (3)'!G48+'[1]EDO. FINAN. ABRIL (3)'!G49+'[1]EDO. FINAN. ABRIL (3)'!G50+'[1]EDO. FINAN. ABRIL (3)'!G51</f>
        <v>5204819.6099999994</v>
      </c>
      <c r="H15" s="28">
        <f>'[1]EDO. FINAN. ABRIL (3)'!I21+'[1]EDO. FINAN. ABRIL (3)'!I22+'[1]EDO. FINAN. ABRIL (3)'!I23+'[1]EDO. FINAN. ABRIL (3)'!I24+'[1]EDO. FINAN. ABRIL (3)'!I25+'[1]EDO. FINAN. ABRIL (3)'!I26+'[1]EDO. FINAN. ABRIL (3)'!I27+'[1]EDO. FINAN. ABRIL (3)'!I28+'[1]EDO. FINAN. ABRIL (3)'!I29+'[1]EDO. FINAN. ABRIL (3)'!I30+'[1]EDO. FINAN. ABRIL (3)'!I31+'[1]EDO. FINAN. ABRIL (3)'!I32+'[1]EDO. FINAN. ABRIL (3)'!I33+'[1]EDO. FINAN. ABRIL (3)'!I34+'[1]EDO. FINAN. ABRIL (3)'!I35+'[1]EDO. FINAN. ABRIL (3)'!I36+'[1]EDO. FINAN. ABRIL (3)'!I37+'[1]EDO. FINAN. ABRIL (3)'!I38+'[1]EDO. FINAN. ABRIL (3)'!I39+'[1]EDO. FINAN. ABRIL (3)'!I40+'[1]EDO. FINAN. ABRIL (3)'!I41+'[1]EDO. FINAN. ABRIL (3)'!I42+'[1]EDO. FINAN. ABRIL (3)'!I43+'[1]EDO. FINAN. ABRIL (3)'!I44+'[1]EDO. FINAN. ABRIL (3)'!I45+'[1]EDO. FINAN. ABRIL (3)'!I46+'[1]EDO. FINAN. ABRIL (3)'!I47+'[1]EDO. FINAN. ABRIL (3)'!I48+'[1]EDO. FINAN. ABRIL (3)'!I49+'[1]EDO. FINAN. ABRIL (3)'!I50+'[1]EDO. FINAN. ABRIL (3)'!I51</f>
        <v>5204819.6099999994</v>
      </c>
      <c r="I15" s="29">
        <f t="shared" si="2"/>
        <v>13463561.34</v>
      </c>
    </row>
    <row r="16" spans="2:9" ht="15" customHeight="1" x14ac:dyDescent="0.25">
      <c r="B16" s="26"/>
      <c r="C16" s="27" t="s">
        <v>21</v>
      </c>
      <c r="D16" s="28">
        <v>0</v>
      </c>
      <c r="E16" s="28">
        <v>0</v>
      </c>
      <c r="F16" s="28">
        <f>D16+E16</f>
        <v>0</v>
      </c>
      <c r="G16" s="28">
        <v>0</v>
      </c>
      <c r="H16" s="28">
        <v>0</v>
      </c>
      <c r="I16" s="29">
        <f t="shared" si="2"/>
        <v>0</v>
      </c>
    </row>
    <row r="17" spans="2:9" ht="15" customHeight="1" x14ac:dyDescent="0.25">
      <c r="B17" s="26"/>
      <c r="C17" s="27" t="s">
        <v>22</v>
      </c>
      <c r="D17" s="28">
        <f>'[1]EDO. FINAN. ABRIL (3)'!C52+'[1]EDO. FINAN. ABRIL (3)'!C53</f>
        <v>2029296.44</v>
      </c>
      <c r="E17" s="28">
        <f>'[1]EDO. FINAN. ABRIL (3)'!D52+'[1]EDO. FINAN. ABRIL (3)'!D53</f>
        <v>-31136.23</v>
      </c>
      <c r="F17" s="28">
        <f t="shared" si="1"/>
        <v>1998160.21</v>
      </c>
      <c r="G17" s="28">
        <f>'[1]EDO. FINAN. ABRIL (3)'!G52+'[1]EDO. FINAN. ABRIL (3)'!G53</f>
        <v>192928.45</v>
      </c>
      <c r="H17" s="28">
        <f>'[1]EDO. FINAN. ABRIL (3)'!I52+'[1]EDO. FINAN. ABRIL (3)'!I53</f>
        <v>192928.45</v>
      </c>
      <c r="I17" s="29">
        <f t="shared" si="2"/>
        <v>1805231.76</v>
      </c>
    </row>
    <row r="18" spans="2:9" ht="15" customHeight="1" x14ac:dyDescent="0.25">
      <c r="B18" s="30" t="s">
        <v>23</v>
      </c>
      <c r="C18" s="31"/>
      <c r="D18" s="25">
        <f>SUM(D19:D27)</f>
        <v>7378908</v>
      </c>
      <c r="E18" s="25">
        <f t="shared" ref="E18:I18" si="3">SUM(E19:E27)</f>
        <v>-195886.09</v>
      </c>
      <c r="F18" s="25">
        <f t="shared" si="3"/>
        <v>7183021.9100000001</v>
      </c>
      <c r="G18" s="25">
        <f t="shared" si="3"/>
        <v>848359.39</v>
      </c>
      <c r="H18" s="25">
        <f t="shared" si="3"/>
        <v>817387.39</v>
      </c>
      <c r="I18" s="25">
        <f t="shared" si="3"/>
        <v>6334662.5200000005</v>
      </c>
    </row>
    <row r="19" spans="2:9" ht="15" customHeight="1" x14ac:dyDescent="0.25">
      <c r="B19" s="26"/>
      <c r="C19" s="27" t="s">
        <v>24</v>
      </c>
      <c r="D19" s="28">
        <f>'[1]EDO. FINAN. ABRIL (3)'!C55+'[1]EDO. FINAN. ABRIL (3)'!C56+'[1]EDO. FINAN. ABRIL (3)'!C57+'[1]EDO. FINAN. ABRIL (3)'!C58+'[1]EDO. FINAN. ABRIL (3)'!C59</f>
        <v>2349070</v>
      </c>
      <c r="E19" s="28">
        <f>'[1]EDO. FINAN. ABRIL (3)'!D55+'[1]EDO. FINAN. ABRIL (3)'!D56+'[1]EDO. FINAN. ABRIL (3)'!D57+'[1]EDO. FINAN. ABRIL (3)'!D58+'[1]EDO. FINAN. ABRIL (3)'!D59</f>
        <v>-52708.98</v>
      </c>
      <c r="F19" s="28">
        <f>D19+E19</f>
        <v>2296361.02</v>
      </c>
      <c r="G19" s="28">
        <f>'[1]EDO. FINAN. ABRIL (3)'!G55+'[1]EDO. FINAN. ABRIL (3)'!G56+'[1]EDO. FINAN. ABRIL (3)'!G57+'[1]EDO. FINAN. ABRIL (3)'!G58+'[1]EDO. FINAN. ABRIL (3)'!G59</f>
        <v>150807.21</v>
      </c>
      <c r="H19" s="28">
        <f>'[1]EDO. FINAN. ABRIL (3)'!I55+'[1]EDO. FINAN. ABRIL (3)'!I56+'[1]EDO. FINAN. ABRIL (3)'!I57+'[1]EDO. FINAN. ABRIL (3)'!I58+'[1]EDO. FINAN. ABRIL (3)'!I59</f>
        <v>119835.20999999999</v>
      </c>
      <c r="I19" s="29">
        <f t="shared" si="2"/>
        <v>2145553.81</v>
      </c>
    </row>
    <row r="20" spans="2:9" ht="15" customHeight="1" x14ac:dyDescent="0.25">
      <c r="B20" s="26"/>
      <c r="C20" s="27" t="s">
        <v>25</v>
      </c>
      <c r="D20" s="28">
        <f>'[1]EDO. FINAN. ABRIL (3)'!C60</f>
        <v>89900</v>
      </c>
      <c r="E20" s="28">
        <f>'[1]EDO. FINAN. ABRIL (3)'!D60</f>
        <v>-654.17999999999995</v>
      </c>
      <c r="F20" s="28">
        <f t="shared" si="1"/>
        <v>89245.82</v>
      </c>
      <c r="G20" s="28">
        <f>'[1]EDO. FINAN. ABRIL (3)'!G60</f>
        <v>5946.99</v>
      </c>
      <c r="H20" s="28">
        <f>'[1]EDO. FINAN. ABRIL (3)'!I60</f>
        <v>5946.99</v>
      </c>
      <c r="I20" s="29">
        <f t="shared" si="2"/>
        <v>83298.83</v>
      </c>
    </row>
    <row r="21" spans="2:9" ht="15" customHeight="1" x14ac:dyDescent="0.25">
      <c r="B21" s="26"/>
      <c r="C21" s="27" t="s">
        <v>26</v>
      </c>
      <c r="D21" s="28">
        <v>0</v>
      </c>
      <c r="E21" s="28">
        <v>0</v>
      </c>
      <c r="F21" s="28">
        <f t="shared" si="1"/>
        <v>0</v>
      </c>
      <c r="G21" s="28">
        <v>0</v>
      </c>
      <c r="H21" s="28">
        <v>0</v>
      </c>
      <c r="I21" s="29">
        <f t="shared" si="2"/>
        <v>0</v>
      </c>
    </row>
    <row r="22" spans="2:9" ht="15" customHeight="1" x14ac:dyDescent="0.25">
      <c r="B22" s="26"/>
      <c r="C22" s="27" t="s">
        <v>27</v>
      </c>
      <c r="D22" s="28">
        <f>'[1]EDO. FINAN. ABRIL (3)'!C61+'[1]EDO. FINAN. ABRIL (3)'!C62+'[1]EDO. FINAN. ABRIL (3)'!C63</f>
        <v>180680</v>
      </c>
      <c r="E22" s="28">
        <f>'[1]EDO. FINAN. ABRIL (3)'!D61+'[1]EDO. FINAN. ABRIL (3)'!D62+'[1]EDO. FINAN. ABRIL (3)'!D63</f>
        <v>-3025.34</v>
      </c>
      <c r="F22" s="28">
        <f t="shared" si="1"/>
        <v>177654.66</v>
      </c>
      <c r="G22" s="28">
        <f>'[1]EDO. FINAN. ABRIL (3)'!G61+'[1]EDO. FINAN. ABRIL (3)'!G62+'[1]EDO. FINAN. ABRIL (3)'!G63</f>
        <v>5533.92</v>
      </c>
      <c r="H22" s="28">
        <f>'[1]EDO. FINAN. ABRIL (3)'!I61+'[1]EDO. FINAN. ABRIL (3)'!I62+'[1]EDO. FINAN. ABRIL (3)'!I63</f>
        <v>5533.92</v>
      </c>
      <c r="I22" s="29">
        <f t="shared" si="2"/>
        <v>172120.74</v>
      </c>
    </row>
    <row r="23" spans="2:9" ht="15" customHeight="1" x14ac:dyDescent="0.25">
      <c r="B23" s="26"/>
      <c r="C23" s="27" t="s">
        <v>28</v>
      </c>
      <c r="D23" s="28">
        <v>0</v>
      </c>
      <c r="E23" s="28">
        <v>0</v>
      </c>
      <c r="F23" s="28">
        <f t="shared" si="1"/>
        <v>0</v>
      </c>
      <c r="G23" s="28">
        <v>0</v>
      </c>
      <c r="H23" s="28">
        <v>0</v>
      </c>
      <c r="I23" s="29">
        <f t="shared" si="2"/>
        <v>0</v>
      </c>
    </row>
    <row r="24" spans="2:9" ht="15" customHeight="1" x14ac:dyDescent="0.25">
      <c r="B24" s="26"/>
      <c r="C24" s="27" t="s">
        <v>29</v>
      </c>
      <c r="D24" s="28">
        <f>'[1]EDO. FINAN. ABRIL (3)'!C64</f>
        <v>4326458</v>
      </c>
      <c r="E24" s="28">
        <f>'[1]EDO. FINAN. ABRIL (3)'!D64</f>
        <v>-79397.59</v>
      </c>
      <c r="F24" s="28">
        <f t="shared" si="1"/>
        <v>4247060.41</v>
      </c>
      <c r="G24" s="28">
        <f>'[1]EDO. FINAN. ABRIL (3)'!G64</f>
        <v>632108.23</v>
      </c>
      <c r="H24" s="28">
        <f>'[1]EDO. FINAN. ABRIL (3)'!I64</f>
        <v>632108.23</v>
      </c>
      <c r="I24" s="29">
        <f t="shared" si="2"/>
        <v>3614952.18</v>
      </c>
    </row>
    <row r="25" spans="2:9" ht="15" customHeight="1" x14ac:dyDescent="0.25">
      <c r="B25" s="26"/>
      <c r="C25" s="27" t="s">
        <v>30</v>
      </c>
      <c r="D25" s="28">
        <f>'[1]EDO. FINAN. ABRIL (3)'!C65+'[1]EDO. FINAN. ABRIL (3)'!C66</f>
        <v>15100</v>
      </c>
      <c r="E25" s="28">
        <f>'[1]EDO. FINAN. ABRIL (3)'!D65+'[1]EDO. FINAN. ABRIL (3)'!D66</f>
        <v>0</v>
      </c>
      <c r="F25" s="28">
        <f t="shared" si="1"/>
        <v>15100</v>
      </c>
      <c r="G25" s="28">
        <f>'[1]EDO. FINAN. ABRIL (3)'!G65+'[1]EDO. FINAN. ABRIL (3)'!G66</f>
        <v>0</v>
      </c>
      <c r="H25" s="28">
        <f>'[1]EDO. FINAN. ABRIL (3)'!I65+'[1]EDO. FINAN. ABRIL (3)'!I66</f>
        <v>0</v>
      </c>
      <c r="I25" s="29">
        <f t="shared" si="2"/>
        <v>15100</v>
      </c>
    </row>
    <row r="26" spans="2:9" ht="15" customHeight="1" x14ac:dyDescent="0.25">
      <c r="B26" s="26"/>
      <c r="C26" s="27" t="s">
        <v>31</v>
      </c>
      <c r="D26" s="28">
        <v>0</v>
      </c>
      <c r="E26" s="28">
        <v>0</v>
      </c>
      <c r="F26" s="28">
        <f t="shared" si="1"/>
        <v>0</v>
      </c>
      <c r="G26" s="28">
        <v>0</v>
      </c>
      <c r="H26" s="28">
        <v>0</v>
      </c>
      <c r="I26" s="29">
        <f t="shared" si="2"/>
        <v>0</v>
      </c>
    </row>
    <row r="27" spans="2:9" ht="15" customHeight="1" x14ac:dyDescent="0.25">
      <c r="B27" s="26"/>
      <c r="C27" s="27" t="s">
        <v>32</v>
      </c>
      <c r="D27" s="28">
        <f>'[1]EDO. FINAN. ABRIL (3)'!C67+'[1]EDO. FINAN. ABRIL (3)'!C68+'[1]EDO. FINAN. ABRIL (3)'!C69</f>
        <v>417700</v>
      </c>
      <c r="E27" s="28">
        <f>'[1]EDO. FINAN. ABRIL (3)'!D67+'[1]EDO. FINAN. ABRIL (3)'!D68+'[1]EDO. FINAN. ABRIL (3)'!D69</f>
        <v>-60100</v>
      </c>
      <c r="F27" s="28">
        <f t="shared" si="1"/>
        <v>357600</v>
      </c>
      <c r="G27" s="28">
        <f>'[1]EDO. FINAN. ABRIL (3)'!G67+'[1]EDO. FINAN. ABRIL (3)'!G68+'[1]EDO. FINAN. ABRIL (3)'!G69</f>
        <v>53963.040000000001</v>
      </c>
      <c r="H27" s="28">
        <f>'[1]EDO. FINAN. ABRIL (3)'!I67+'[1]EDO. FINAN. ABRIL (3)'!I68+'[1]EDO. FINAN. ABRIL (3)'!I69</f>
        <v>53963.040000000001</v>
      </c>
      <c r="I27" s="29">
        <f t="shared" si="2"/>
        <v>303636.96000000002</v>
      </c>
    </row>
    <row r="28" spans="2:9" ht="15" customHeight="1" x14ac:dyDescent="0.25">
      <c r="B28" s="30" t="s">
        <v>33</v>
      </c>
      <c r="C28" s="31"/>
      <c r="D28" s="25">
        <f>SUM(D29:D37)</f>
        <v>15269500</v>
      </c>
      <c r="E28" s="25">
        <f t="shared" ref="E28:I28" si="4">SUM(E29:E37)</f>
        <v>195886.09000000003</v>
      </c>
      <c r="F28" s="25">
        <f t="shared" si="4"/>
        <v>15465386.089999998</v>
      </c>
      <c r="G28" s="25">
        <f t="shared" si="4"/>
        <v>3513831.87</v>
      </c>
      <c r="H28" s="25">
        <f t="shared" si="4"/>
        <v>3493705.6199999996</v>
      </c>
      <c r="I28" s="25">
        <f t="shared" si="4"/>
        <v>11951554.220000001</v>
      </c>
    </row>
    <row r="29" spans="2:9" ht="15" customHeight="1" x14ac:dyDescent="0.25">
      <c r="B29" s="26"/>
      <c r="C29" s="27" t="s">
        <v>34</v>
      </c>
      <c r="D29" s="28">
        <f>'[1]EDO. FINAN. ABRIL (3)'!C71+'[1]EDO. FINAN. ABRIL (3)'!C72+'[1]EDO. FINAN. ABRIL (3)'!C73+'[1]EDO. FINAN. ABRIL (3)'!C74+'[1]EDO. FINAN. ABRIL (3)'!C75</f>
        <v>981740</v>
      </c>
      <c r="E29" s="28">
        <f>'[1]EDO. FINAN. ABRIL (3)'!D71+'[1]EDO. FINAN. ABRIL (3)'!D72+'[1]EDO. FINAN. ABRIL (3)'!D73+'[1]EDO. FINAN. ABRIL (3)'!D74+'[1]EDO. FINAN. ABRIL (3)'!D75</f>
        <v>550</v>
      </c>
      <c r="F29" s="28">
        <f t="shared" ref="F29:F81" si="5">D29+E29</f>
        <v>982290</v>
      </c>
      <c r="G29" s="28">
        <f>'[1]EDO. FINAN. ABRIL (3)'!G71+'[1]EDO. FINAN. ABRIL (3)'!G72+'[1]EDO. FINAN. ABRIL (3)'!G73+'[1]EDO. FINAN. ABRIL (3)'!G74+'[1]EDO. FINAN. ABRIL (3)'!G75</f>
        <v>187686.81</v>
      </c>
      <c r="H29" s="28">
        <f>'[1]EDO. FINAN. ABRIL (3)'!I71+'[1]EDO. FINAN. ABRIL (3)'!I72+'[1]EDO. FINAN. ABRIL (3)'!I73+'[1]EDO. FINAN. ABRIL (3)'!I74+'[1]EDO. FINAN. ABRIL (3)'!I75</f>
        <v>187686.81</v>
      </c>
      <c r="I29" s="29">
        <f t="shared" si="2"/>
        <v>794603.19</v>
      </c>
    </row>
    <row r="30" spans="2:9" ht="15" customHeight="1" x14ac:dyDescent="0.25">
      <c r="B30" s="26"/>
      <c r="C30" s="27" t="s">
        <v>35</v>
      </c>
      <c r="D30" s="28">
        <f>'[1]EDO. FINAN. ABRIL (3)'!C76+'[1]EDO. FINAN. ABRIL (3)'!C77</f>
        <v>4222200</v>
      </c>
      <c r="E30" s="28">
        <f>'[1]EDO. FINAN. ABRIL (3)'!D76+'[1]EDO. FINAN. ABRIL (3)'!D77</f>
        <v>0</v>
      </c>
      <c r="F30" s="28">
        <f t="shared" si="5"/>
        <v>4222200</v>
      </c>
      <c r="G30" s="28">
        <f>'[1]EDO. FINAN. ABRIL (3)'!G76+'[1]EDO. FINAN. ABRIL (3)'!G77</f>
        <v>1326355.06</v>
      </c>
      <c r="H30" s="28">
        <f>'[1]EDO. FINAN. ABRIL (3)'!I76+'[1]EDO. FINAN. ABRIL (3)'!I77</f>
        <v>1326355.06</v>
      </c>
      <c r="I30" s="29">
        <f t="shared" si="2"/>
        <v>2895844.94</v>
      </c>
    </row>
    <row r="31" spans="2:9" ht="15" customHeight="1" x14ac:dyDescent="0.25">
      <c r="B31" s="26"/>
      <c r="C31" s="27" t="s">
        <v>36</v>
      </c>
      <c r="D31" s="28">
        <f>'[1]EDO. FINAN. ABRIL (3)'!C78+'[1]EDO. FINAN. ABRIL (3)'!C79+'[1]EDO. FINAN. ABRIL (3)'!C80+'[1]EDO. FINAN. ABRIL (3)'!C81+'[1]EDO. FINAN. ABRIL (3)'!C82+'[1]EDO. FINAN. ABRIL (3)'!C83</f>
        <v>4713040</v>
      </c>
      <c r="E31" s="28">
        <f>'[1]EDO. FINAN. ABRIL (3)'!D78+'[1]EDO. FINAN. ABRIL (3)'!D79+'[1]EDO. FINAN. ABRIL (3)'!D80+'[1]EDO. FINAN. ABRIL (3)'!D81+'[1]EDO. FINAN. ABRIL (3)'!D82+'[1]EDO. FINAN. ABRIL (3)'!D83</f>
        <v>0</v>
      </c>
      <c r="F31" s="28">
        <f t="shared" si="5"/>
        <v>4713040</v>
      </c>
      <c r="G31" s="28">
        <f>'[1]EDO. FINAN. ABRIL (3)'!G78+'[1]EDO. FINAN. ABRIL (3)'!G79+'[1]EDO. FINAN. ABRIL (3)'!G80+'[1]EDO. FINAN. ABRIL (3)'!G81+'[1]EDO. FINAN. ABRIL (3)'!G82+'[1]EDO. FINAN. ABRIL (3)'!G83</f>
        <v>1164782.94</v>
      </c>
      <c r="H31" s="28">
        <f>'[1]EDO. FINAN. ABRIL (3)'!I78+'[1]EDO. FINAN. ABRIL (3)'!I79+'[1]EDO. FINAN. ABRIL (3)'!I80+'[1]EDO. FINAN. ABRIL (3)'!I81+'[1]EDO. FINAN. ABRIL (3)'!I82+'[1]EDO. FINAN. ABRIL (3)'!I83</f>
        <v>1149893.18</v>
      </c>
      <c r="I31" s="29">
        <f t="shared" si="2"/>
        <v>3548257.06</v>
      </c>
    </row>
    <row r="32" spans="2:9" ht="15" customHeight="1" x14ac:dyDescent="0.25">
      <c r="B32" s="26"/>
      <c r="C32" s="27" t="s">
        <v>37</v>
      </c>
      <c r="D32" s="28">
        <f>'[1]EDO. FINAN. ABRIL (3)'!C84+'[1]EDO. FINAN. ABRIL (3)'!C85+'[1]EDO. FINAN. ABRIL (3)'!C86+'[1]EDO. FINAN. ABRIL (3)'!C87</f>
        <v>802250</v>
      </c>
      <c r="E32" s="28">
        <f>'[1]EDO. FINAN. ABRIL (3)'!D84+'[1]EDO. FINAN. ABRIL (3)'!D85+'[1]EDO. FINAN. ABRIL (3)'!D86+'[1]EDO. FINAN. ABRIL (3)'!D87</f>
        <v>600</v>
      </c>
      <c r="F32" s="28">
        <f t="shared" si="5"/>
        <v>802850</v>
      </c>
      <c r="G32" s="28">
        <f>'[1]EDO. FINAN. ABRIL (3)'!G84+'[1]EDO. FINAN. ABRIL (3)'!G85+'[1]EDO. FINAN. ABRIL (3)'!G86+'[1]EDO. FINAN. ABRIL (3)'!G87</f>
        <v>98134.91</v>
      </c>
      <c r="H32" s="28">
        <f>'[1]EDO. FINAN. ABRIL (3)'!I84+'[1]EDO. FINAN. ABRIL (3)'!I85+'[1]EDO. FINAN. ABRIL (3)'!I86+'[1]EDO. FINAN. ABRIL (3)'!I87</f>
        <v>98134.91</v>
      </c>
      <c r="I32" s="29">
        <f t="shared" si="2"/>
        <v>704715.09</v>
      </c>
    </row>
    <row r="33" spans="2:9" ht="15" customHeight="1" x14ac:dyDescent="0.25">
      <c r="B33" s="26"/>
      <c r="C33" s="27" t="s">
        <v>38</v>
      </c>
      <c r="D33" s="28">
        <f>'[1]EDO. FINAN. ABRIL (3)'!C88+'[1]EDO. FINAN. ABRIL (3)'!C89+'[1]EDO. FINAN. ABRIL (3)'!C90+'[1]EDO. FINAN. ABRIL (3)'!C91+'[1]EDO. FINAN. ABRIL (3)'!C92</f>
        <v>1514540</v>
      </c>
      <c r="E33" s="28">
        <f>'[1]EDO. FINAN. ABRIL (3)'!D88+'[1]EDO. FINAN. ABRIL (3)'!D89+'[1]EDO. FINAN. ABRIL (3)'!D90+'[1]EDO. FINAN. ABRIL (3)'!D91+'[1]EDO. FINAN. ABRIL (3)'!D92</f>
        <v>-21490.959999999999</v>
      </c>
      <c r="F33" s="28">
        <f t="shared" si="5"/>
        <v>1493049.04</v>
      </c>
      <c r="G33" s="28">
        <f>'[1]EDO. FINAN. ABRIL (3)'!G88+'[1]EDO. FINAN. ABRIL (3)'!G89+'[1]EDO. FINAN. ABRIL (3)'!G90+'[1]EDO. FINAN. ABRIL (3)'!G91+'[1]EDO. FINAN. ABRIL (3)'!G92</f>
        <v>286232.46999999997</v>
      </c>
      <c r="H33" s="28">
        <f>'[1]EDO. FINAN. ABRIL (3)'!I88+'[1]EDO. FINAN. ABRIL (3)'!I89+'[1]EDO. FINAN. ABRIL (3)'!I90+'[1]EDO. FINAN. ABRIL (3)'!I91+'[1]EDO. FINAN. ABRIL (3)'!I92</f>
        <v>286232.46999999997</v>
      </c>
      <c r="I33" s="29">
        <f t="shared" si="2"/>
        <v>1206816.57</v>
      </c>
    </row>
    <row r="34" spans="2:9" ht="15" customHeight="1" x14ac:dyDescent="0.25">
      <c r="B34" s="26"/>
      <c r="C34" s="27" t="s">
        <v>39</v>
      </c>
      <c r="D34" s="28">
        <v>0</v>
      </c>
      <c r="E34" s="28">
        <v>0</v>
      </c>
      <c r="F34" s="28">
        <f t="shared" si="5"/>
        <v>0</v>
      </c>
      <c r="G34" s="28">
        <v>0</v>
      </c>
      <c r="H34" s="28">
        <v>0</v>
      </c>
      <c r="I34" s="29">
        <f t="shared" si="2"/>
        <v>0</v>
      </c>
    </row>
    <row r="35" spans="2:9" ht="15" customHeight="1" x14ac:dyDescent="0.25">
      <c r="B35" s="26"/>
      <c r="C35" s="27" t="s">
        <v>40</v>
      </c>
      <c r="D35" s="28">
        <f>'[1]EDO. FINAN. ABRIL (3)'!C93+'[1]EDO. FINAN. ABRIL (3)'!C94+'[1]EDO. FINAN. ABRIL (3)'!C95+'[1]EDO. FINAN. ABRIL (3)'!C96</f>
        <v>1342330</v>
      </c>
      <c r="E35" s="28">
        <f>'[1]EDO. FINAN. ABRIL (3)'!D93+'[1]EDO. FINAN. ABRIL (3)'!D94+'[1]EDO. FINAN. ABRIL (3)'!D95+'[1]EDO. FINAN. ABRIL (3)'!D96</f>
        <v>-2665.4</v>
      </c>
      <c r="F35" s="28">
        <f t="shared" si="5"/>
        <v>1339664.6000000001</v>
      </c>
      <c r="G35" s="28">
        <f>'[1]EDO. FINAN. ABRIL (3)'!G93+'[1]EDO. FINAN. ABRIL (3)'!G94+'[1]EDO. FINAN. ABRIL (3)'!G95+'[1]EDO. FINAN. ABRIL (3)'!G96</f>
        <v>126414.05</v>
      </c>
      <c r="H35" s="28">
        <f>'[1]EDO. FINAN. ABRIL (3)'!I93+'[1]EDO. FINAN. ABRIL (3)'!I94+'[1]EDO. FINAN. ABRIL (3)'!I95+'[1]EDO. FINAN. ABRIL (3)'!I96</f>
        <v>126414.05</v>
      </c>
      <c r="I35" s="29">
        <f t="shared" si="2"/>
        <v>1213250.55</v>
      </c>
    </row>
    <row r="36" spans="2:9" ht="15" customHeight="1" x14ac:dyDescent="0.25">
      <c r="B36" s="26"/>
      <c r="C36" s="27" t="s">
        <v>41</v>
      </c>
      <c r="D36" s="28">
        <f>'[1]EDO. FINAN. ABRIL (3)'!C97</f>
        <v>1693400</v>
      </c>
      <c r="E36" s="28">
        <f>'[1]EDO. FINAN. ABRIL (3)'!D97</f>
        <v>218892.45</v>
      </c>
      <c r="F36" s="28">
        <f t="shared" si="5"/>
        <v>1912292.45</v>
      </c>
      <c r="G36" s="28">
        <f>'[1]EDO. FINAN. ABRIL (3)'!G97</f>
        <v>324225.63</v>
      </c>
      <c r="H36" s="28">
        <f>'[1]EDO. FINAN. ABRIL (3)'!I97</f>
        <v>318989.14</v>
      </c>
      <c r="I36" s="29">
        <f t="shared" si="2"/>
        <v>1588066.8199999998</v>
      </c>
    </row>
    <row r="37" spans="2:9" ht="15" customHeight="1" x14ac:dyDescent="0.25">
      <c r="B37" s="26"/>
      <c r="C37" s="27" t="s">
        <v>42</v>
      </c>
      <c r="D37" s="28">
        <v>0</v>
      </c>
      <c r="E37" s="28">
        <v>0</v>
      </c>
      <c r="F37" s="28">
        <f t="shared" si="5"/>
        <v>0</v>
      </c>
      <c r="G37" s="28">
        <v>0</v>
      </c>
      <c r="H37" s="28">
        <v>0</v>
      </c>
      <c r="I37" s="29">
        <f t="shared" si="2"/>
        <v>0</v>
      </c>
    </row>
    <row r="38" spans="2:9" ht="15" customHeight="1" x14ac:dyDescent="0.25">
      <c r="B38" s="30" t="s">
        <v>43</v>
      </c>
      <c r="C38" s="31"/>
      <c r="D38" s="25">
        <f>SUM(D39:D47)</f>
        <v>6427085</v>
      </c>
      <c r="E38" s="25">
        <f t="shared" ref="E38:I38" si="6">SUM(E39:E47)</f>
        <v>0</v>
      </c>
      <c r="F38" s="25">
        <f t="shared" si="6"/>
        <v>6427085</v>
      </c>
      <c r="G38" s="25">
        <f t="shared" si="6"/>
        <v>1316200</v>
      </c>
      <c r="H38" s="25">
        <f t="shared" si="6"/>
        <v>1312000</v>
      </c>
      <c r="I38" s="25">
        <f t="shared" si="6"/>
        <v>5110885</v>
      </c>
    </row>
    <row r="39" spans="2:9" ht="15" customHeight="1" x14ac:dyDescent="0.25">
      <c r="B39" s="26"/>
      <c r="C39" s="27" t="s">
        <v>44</v>
      </c>
      <c r="D39" s="28">
        <v>0</v>
      </c>
      <c r="E39" s="28">
        <v>0</v>
      </c>
      <c r="F39" s="28">
        <f t="shared" si="5"/>
        <v>0</v>
      </c>
      <c r="G39" s="28">
        <v>0</v>
      </c>
      <c r="H39" s="28">
        <v>0</v>
      </c>
      <c r="I39" s="29">
        <f t="shared" si="2"/>
        <v>0</v>
      </c>
    </row>
    <row r="40" spans="2:9" ht="15" customHeight="1" x14ac:dyDescent="0.25">
      <c r="B40" s="26"/>
      <c r="C40" s="27" t="s">
        <v>45</v>
      </c>
      <c r="D40" s="28">
        <v>0</v>
      </c>
      <c r="E40" s="28">
        <v>0</v>
      </c>
      <c r="F40" s="28">
        <f t="shared" si="5"/>
        <v>0</v>
      </c>
      <c r="G40" s="28">
        <v>0</v>
      </c>
      <c r="H40" s="28">
        <v>0</v>
      </c>
      <c r="I40" s="29">
        <f t="shared" si="2"/>
        <v>0</v>
      </c>
    </row>
    <row r="41" spans="2:9" ht="15" customHeight="1" x14ac:dyDescent="0.25">
      <c r="B41" s="26"/>
      <c r="C41" s="27" t="s">
        <v>46</v>
      </c>
      <c r="D41" s="28">
        <v>0</v>
      </c>
      <c r="E41" s="28">
        <v>0</v>
      </c>
      <c r="F41" s="28">
        <f t="shared" si="5"/>
        <v>0</v>
      </c>
      <c r="G41" s="28">
        <v>0</v>
      </c>
      <c r="H41" s="28">
        <v>0</v>
      </c>
      <c r="I41" s="29">
        <f t="shared" si="2"/>
        <v>0</v>
      </c>
    </row>
    <row r="42" spans="2:9" ht="15" customHeight="1" x14ac:dyDescent="0.25">
      <c r="B42" s="26"/>
      <c r="C42" s="27" t="s">
        <v>47</v>
      </c>
      <c r="D42" s="28">
        <f>'[1]EDO. FINAN. ABRIL (3)'!C99+'[1]EDO. FINAN. ABRIL (3)'!C100+'[1]EDO. FINAN. ABRIL (3)'!C101+'[1]EDO. FINAN. ABRIL (3)'!C102</f>
        <v>6427085</v>
      </c>
      <c r="E42" s="28">
        <f>'[1]EDO. FINAN. ABRIL (3)'!D99+'[1]EDO. FINAN. ABRIL (3)'!D100+'[1]EDO. FINAN. ABRIL (3)'!D101+'[1]EDO. FINAN. ABRIL (3)'!D102</f>
        <v>0</v>
      </c>
      <c r="F42" s="28">
        <f t="shared" si="5"/>
        <v>6427085</v>
      </c>
      <c r="G42" s="28">
        <f>'[1]EDO. FINAN. ABRIL (3)'!G99+'[1]EDO. FINAN. ABRIL (3)'!G100+'[1]EDO. FINAN. ABRIL (3)'!G101+'[1]EDO. FINAN. ABRIL (3)'!G102</f>
        <v>1316200</v>
      </c>
      <c r="H42" s="28">
        <f>'[1]EDO. FINAN. ABRIL (3)'!I99+'[1]EDO. FINAN. ABRIL (3)'!I100+'[1]EDO. FINAN. ABRIL (3)'!I101+'[1]EDO. FINAN. ABRIL (3)'!I102</f>
        <v>1312000</v>
      </c>
      <c r="I42" s="29">
        <f t="shared" si="2"/>
        <v>5110885</v>
      </c>
    </row>
    <row r="43" spans="2:9" ht="15" customHeight="1" x14ac:dyDescent="0.25">
      <c r="B43" s="26"/>
      <c r="C43" s="27" t="s">
        <v>48</v>
      </c>
      <c r="D43" s="28">
        <v>0</v>
      </c>
      <c r="E43" s="28">
        <v>0</v>
      </c>
      <c r="F43" s="28">
        <f t="shared" si="5"/>
        <v>0</v>
      </c>
      <c r="G43" s="28">
        <v>0</v>
      </c>
      <c r="H43" s="28">
        <v>0</v>
      </c>
      <c r="I43" s="29">
        <f t="shared" si="2"/>
        <v>0</v>
      </c>
    </row>
    <row r="44" spans="2:9" ht="15" customHeight="1" x14ac:dyDescent="0.25">
      <c r="B44" s="26"/>
      <c r="C44" s="27" t="s">
        <v>49</v>
      </c>
      <c r="D44" s="28">
        <v>0</v>
      </c>
      <c r="E44" s="28">
        <v>0</v>
      </c>
      <c r="F44" s="28">
        <f t="shared" si="5"/>
        <v>0</v>
      </c>
      <c r="G44" s="28">
        <v>0</v>
      </c>
      <c r="H44" s="28">
        <v>0</v>
      </c>
      <c r="I44" s="29">
        <f t="shared" si="2"/>
        <v>0</v>
      </c>
    </row>
    <row r="45" spans="2:9" ht="15" customHeight="1" x14ac:dyDescent="0.25">
      <c r="B45" s="26"/>
      <c r="C45" s="27" t="s">
        <v>50</v>
      </c>
      <c r="D45" s="28">
        <v>0</v>
      </c>
      <c r="E45" s="28">
        <v>0</v>
      </c>
      <c r="F45" s="28">
        <f t="shared" si="5"/>
        <v>0</v>
      </c>
      <c r="G45" s="28">
        <v>0</v>
      </c>
      <c r="H45" s="28">
        <v>0</v>
      </c>
      <c r="I45" s="29">
        <f t="shared" si="2"/>
        <v>0</v>
      </c>
    </row>
    <row r="46" spans="2:9" ht="15" customHeight="1" x14ac:dyDescent="0.25">
      <c r="B46" s="26"/>
      <c r="C46" s="27" t="s">
        <v>51</v>
      </c>
      <c r="D46" s="28">
        <v>0</v>
      </c>
      <c r="E46" s="28">
        <v>0</v>
      </c>
      <c r="F46" s="28">
        <f t="shared" si="5"/>
        <v>0</v>
      </c>
      <c r="G46" s="28">
        <v>0</v>
      </c>
      <c r="H46" s="28">
        <v>0</v>
      </c>
      <c r="I46" s="29">
        <f t="shared" si="2"/>
        <v>0</v>
      </c>
    </row>
    <row r="47" spans="2:9" ht="15" customHeight="1" x14ac:dyDescent="0.25">
      <c r="B47" s="26"/>
      <c r="C47" s="27" t="s">
        <v>52</v>
      </c>
      <c r="D47" s="28">
        <v>0</v>
      </c>
      <c r="E47" s="28">
        <v>0</v>
      </c>
      <c r="F47" s="28">
        <f t="shared" si="5"/>
        <v>0</v>
      </c>
      <c r="G47" s="28">
        <v>0</v>
      </c>
      <c r="H47" s="28">
        <v>0</v>
      </c>
      <c r="I47" s="29">
        <f t="shared" si="2"/>
        <v>0</v>
      </c>
    </row>
    <row r="48" spans="2:9" ht="15" customHeight="1" x14ac:dyDescent="0.25">
      <c r="B48" s="30" t="s">
        <v>53</v>
      </c>
      <c r="C48" s="31"/>
      <c r="D48" s="25">
        <f>SUM(D49:D57)</f>
        <v>0</v>
      </c>
      <c r="E48" s="25">
        <f t="shared" ref="E48:I48" si="7">SUM(E49:E57)</f>
        <v>0</v>
      </c>
      <c r="F48" s="25">
        <f t="shared" si="7"/>
        <v>0</v>
      </c>
      <c r="G48" s="25">
        <f t="shared" si="7"/>
        <v>0</v>
      </c>
      <c r="H48" s="25">
        <f t="shared" si="7"/>
        <v>0</v>
      </c>
      <c r="I48" s="25">
        <f t="shared" si="7"/>
        <v>0</v>
      </c>
    </row>
    <row r="49" spans="2:9" ht="15" customHeight="1" x14ac:dyDescent="0.25">
      <c r="B49" s="26"/>
      <c r="C49" s="27" t="s">
        <v>54</v>
      </c>
      <c r="D49" s="28">
        <v>0</v>
      </c>
      <c r="E49" s="28">
        <v>0</v>
      </c>
      <c r="F49" s="28">
        <f t="shared" si="5"/>
        <v>0</v>
      </c>
      <c r="G49" s="28">
        <v>0</v>
      </c>
      <c r="H49" s="28">
        <v>0</v>
      </c>
      <c r="I49" s="29">
        <f t="shared" si="2"/>
        <v>0</v>
      </c>
    </row>
    <row r="50" spans="2:9" ht="15" customHeight="1" x14ac:dyDescent="0.25">
      <c r="B50" s="26"/>
      <c r="C50" s="27" t="s">
        <v>55</v>
      </c>
      <c r="D50" s="28">
        <v>0</v>
      </c>
      <c r="E50" s="28">
        <v>0</v>
      </c>
      <c r="F50" s="28">
        <f t="shared" si="5"/>
        <v>0</v>
      </c>
      <c r="G50" s="28">
        <v>0</v>
      </c>
      <c r="H50" s="28">
        <v>0</v>
      </c>
      <c r="I50" s="29">
        <f t="shared" si="2"/>
        <v>0</v>
      </c>
    </row>
    <row r="51" spans="2:9" ht="15" customHeight="1" x14ac:dyDescent="0.25">
      <c r="B51" s="26"/>
      <c r="C51" s="27" t="s">
        <v>56</v>
      </c>
      <c r="D51" s="28">
        <v>0</v>
      </c>
      <c r="E51" s="28">
        <v>0</v>
      </c>
      <c r="F51" s="28">
        <f t="shared" si="5"/>
        <v>0</v>
      </c>
      <c r="G51" s="28">
        <v>0</v>
      </c>
      <c r="H51" s="28">
        <v>0</v>
      </c>
      <c r="I51" s="29">
        <f t="shared" si="2"/>
        <v>0</v>
      </c>
    </row>
    <row r="52" spans="2:9" ht="15" customHeight="1" x14ac:dyDescent="0.25">
      <c r="B52" s="26"/>
      <c r="C52" s="27" t="s">
        <v>57</v>
      </c>
      <c r="D52" s="28">
        <v>0</v>
      </c>
      <c r="E52" s="28">
        <v>0</v>
      </c>
      <c r="F52" s="28">
        <f t="shared" si="5"/>
        <v>0</v>
      </c>
      <c r="G52" s="28">
        <v>0</v>
      </c>
      <c r="H52" s="28">
        <v>0</v>
      </c>
      <c r="I52" s="29">
        <f t="shared" si="2"/>
        <v>0</v>
      </c>
    </row>
    <row r="53" spans="2:9" ht="15" customHeight="1" x14ac:dyDescent="0.25">
      <c r="B53" s="26"/>
      <c r="C53" s="27" t="s">
        <v>58</v>
      </c>
      <c r="D53" s="28">
        <v>0</v>
      </c>
      <c r="E53" s="28">
        <v>0</v>
      </c>
      <c r="F53" s="28">
        <f t="shared" si="5"/>
        <v>0</v>
      </c>
      <c r="G53" s="28">
        <v>0</v>
      </c>
      <c r="H53" s="28">
        <v>0</v>
      </c>
      <c r="I53" s="29">
        <f t="shared" si="2"/>
        <v>0</v>
      </c>
    </row>
    <row r="54" spans="2:9" ht="15" customHeight="1" x14ac:dyDescent="0.25">
      <c r="B54" s="26"/>
      <c r="C54" s="27" t="s">
        <v>59</v>
      </c>
      <c r="D54" s="28">
        <v>0</v>
      </c>
      <c r="E54" s="28">
        <v>0</v>
      </c>
      <c r="F54" s="28">
        <f t="shared" si="5"/>
        <v>0</v>
      </c>
      <c r="G54" s="28">
        <v>0</v>
      </c>
      <c r="H54" s="28">
        <v>0</v>
      </c>
      <c r="I54" s="29">
        <f t="shared" si="2"/>
        <v>0</v>
      </c>
    </row>
    <row r="55" spans="2:9" ht="15" customHeight="1" x14ac:dyDescent="0.25">
      <c r="B55" s="26"/>
      <c r="C55" s="27" t="s">
        <v>60</v>
      </c>
      <c r="D55" s="28">
        <v>0</v>
      </c>
      <c r="E55" s="28">
        <v>0</v>
      </c>
      <c r="F55" s="28">
        <f t="shared" si="5"/>
        <v>0</v>
      </c>
      <c r="G55" s="28">
        <v>0</v>
      </c>
      <c r="H55" s="28">
        <v>0</v>
      </c>
      <c r="I55" s="29">
        <f t="shared" si="2"/>
        <v>0</v>
      </c>
    </row>
    <row r="56" spans="2:9" ht="15" customHeight="1" x14ac:dyDescent="0.25">
      <c r="B56" s="26"/>
      <c r="C56" s="27" t="s">
        <v>61</v>
      </c>
      <c r="D56" s="28">
        <v>0</v>
      </c>
      <c r="E56" s="28">
        <v>0</v>
      </c>
      <c r="F56" s="28">
        <f t="shared" si="5"/>
        <v>0</v>
      </c>
      <c r="G56" s="28">
        <v>0</v>
      </c>
      <c r="H56" s="28">
        <v>0</v>
      </c>
      <c r="I56" s="29">
        <f t="shared" si="2"/>
        <v>0</v>
      </c>
    </row>
    <row r="57" spans="2:9" ht="15" customHeight="1" x14ac:dyDescent="0.25">
      <c r="B57" s="26"/>
      <c r="C57" s="27" t="s">
        <v>62</v>
      </c>
      <c r="D57" s="28">
        <v>0</v>
      </c>
      <c r="E57" s="28">
        <v>0</v>
      </c>
      <c r="F57" s="28">
        <f t="shared" si="5"/>
        <v>0</v>
      </c>
      <c r="G57" s="28">
        <v>0</v>
      </c>
      <c r="H57" s="28">
        <v>0</v>
      </c>
      <c r="I57" s="29">
        <f t="shared" si="2"/>
        <v>0</v>
      </c>
    </row>
    <row r="58" spans="2:9" ht="15" customHeight="1" x14ac:dyDescent="0.25">
      <c r="B58" s="30" t="s">
        <v>63</v>
      </c>
      <c r="C58" s="31"/>
      <c r="D58" s="25">
        <f>SUM(D59:D61)</f>
        <v>0</v>
      </c>
      <c r="E58" s="25">
        <f t="shared" ref="E58:I58" si="8">SUM(E59:E61)</f>
        <v>0</v>
      </c>
      <c r="F58" s="25">
        <f t="shared" si="8"/>
        <v>0</v>
      </c>
      <c r="G58" s="25">
        <f t="shared" si="8"/>
        <v>0</v>
      </c>
      <c r="H58" s="25">
        <f t="shared" si="8"/>
        <v>0</v>
      </c>
      <c r="I58" s="25">
        <f t="shared" si="8"/>
        <v>0</v>
      </c>
    </row>
    <row r="59" spans="2:9" ht="15" customHeight="1" x14ac:dyDescent="0.25">
      <c r="B59" s="26"/>
      <c r="C59" s="27" t="s">
        <v>64</v>
      </c>
      <c r="D59" s="28">
        <v>0</v>
      </c>
      <c r="E59" s="28">
        <v>0</v>
      </c>
      <c r="F59" s="28">
        <f t="shared" si="5"/>
        <v>0</v>
      </c>
      <c r="G59" s="28">
        <v>0</v>
      </c>
      <c r="H59" s="28">
        <v>0</v>
      </c>
      <c r="I59" s="29">
        <f t="shared" si="2"/>
        <v>0</v>
      </c>
    </row>
    <row r="60" spans="2:9" ht="15" customHeight="1" x14ac:dyDescent="0.25">
      <c r="B60" s="26"/>
      <c r="C60" s="27" t="s">
        <v>65</v>
      </c>
      <c r="D60" s="28">
        <v>0</v>
      </c>
      <c r="E60" s="28">
        <v>0</v>
      </c>
      <c r="F60" s="28">
        <f t="shared" si="5"/>
        <v>0</v>
      </c>
      <c r="G60" s="28">
        <v>0</v>
      </c>
      <c r="H60" s="28">
        <v>0</v>
      </c>
      <c r="I60" s="29">
        <f t="shared" si="2"/>
        <v>0</v>
      </c>
    </row>
    <row r="61" spans="2:9" ht="15" customHeight="1" x14ac:dyDescent="0.25">
      <c r="B61" s="26"/>
      <c r="C61" s="27" t="s">
        <v>66</v>
      </c>
      <c r="D61" s="28">
        <v>0</v>
      </c>
      <c r="E61" s="28">
        <v>0</v>
      </c>
      <c r="F61" s="28">
        <f t="shared" si="5"/>
        <v>0</v>
      </c>
      <c r="G61" s="28">
        <v>0</v>
      </c>
      <c r="H61" s="28">
        <v>0</v>
      </c>
      <c r="I61" s="29">
        <f t="shared" si="2"/>
        <v>0</v>
      </c>
    </row>
    <row r="62" spans="2:9" ht="15" customHeight="1" x14ac:dyDescent="0.25">
      <c r="B62" s="30" t="s">
        <v>67</v>
      </c>
      <c r="C62" s="31"/>
      <c r="D62" s="25">
        <f>SUM(D63:D69)</f>
        <v>0</v>
      </c>
      <c r="E62" s="25">
        <f t="shared" ref="E62:I62" si="9">SUM(E63:E69)</f>
        <v>0</v>
      </c>
      <c r="F62" s="25">
        <f t="shared" si="9"/>
        <v>0</v>
      </c>
      <c r="G62" s="25">
        <f t="shared" si="9"/>
        <v>0</v>
      </c>
      <c r="H62" s="25">
        <f t="shared" si="9"/>
        <v>0</v>
      </c>
      <c r="I62" s="25">
        <f t="shared" si="9"/>
        <v>0</v>
      </c>
    </row>
    <row r="63" spans="2:9" ht="15" customHeight="1" x14ac:dyDescent="0.25">
      <c r="B63" s="26"/>
      <c r="C63" s="27" t="s">
        <v>68</v>
      </c>
      <c r="D63" s="28">
        <v>0</v>
      </c>
      <c r="E63" s="28">
        <v>0</v>
      </c>
      <c r="F63" s="28">
        <f t="shared" si="5"/>
        <v>0</v>
      </c>
      <c r="G63" s="28">
        <v>0</v>
      </c>
      <c r="H63" s="28">
        <v>0</v>
      </c>
      <c r="I63" s="29">
        <f t="shared" si="2"/>
        <v>0</v>
      </c>
    </row>
    <row r="64" spans="2:9" ht="15" customHeight="1" x14ac:dyDescent="0.25">
      <c r="B64" s="26"/>
      <c r="C64" s="27" t="s">
        <v>69</v>
      </c>
      <c r="D64" s="28">
        <v>0</v>
      </c>
      <c r="E64" s="28">
        <v>0</v>
      </c>
      <c r="F64" s="28">
        <f t="shared" si="5"/>
        <v>0</v>
      </c>
      <c r="G64" s="28">
        <v>0</v>
      </c>
      <c r="H64" s="28">
        <v>0</v>
      </c>
      <c r="I64" s="29">
        <f t="shared" si="2"/>
        <v>0</v>
      </c>
    </row>
    <row r="65" spans="2:9" ht="15" customHeight="1" x14ac:dyDescent="0.25">
      <c r="B65" s="26"/>
      <c r="C65" s="27" t="s">
        <v>70</v>
      </c>
      <c r="D65" s="28">
        <v>0</v>
      </c>
      <c r="E65" s="28">
        <v>0</v>
      </c>
      <c r="F65" s="28">
        <f t="shared" si="5"/>
        <v>0</v>
      </c>
      <c r="G65" s="28">
        <v>0</v>
      </c>
      <c r="H65" s="28">
        <v>0</v>
      </c>
      <c r="I65" s="29">
        <f t="shared" si="2"/>
        <v>0</v>
      </c>
    </row>
    <row r="66" spans="2:9" ht="15" customHeight="1" x14ac:dyDescent="0.25">
      <c r="B66" s="26"/>
      <c r="C66" s="27" t="s">
        <v>71</v>
      </c>
      <c r="D66" s="28">
        <v>0</v>
      </c>
      <c r="E66" s="28">
        <v>0</v>
      </c>
      <c r="F66" s="28">
        <f t="shared" si="5"/>
        <v>0</v>
      </c>
      <c r="G66" s="28">
        <v>0</v>
      </c>
      <c r="H66" s="28">
        <v>0</v>
      </c>
      <c r="I66" s="29">
        <f t="shared" si="2"/>
        <v>0</v>
      </c>
    </row>
    <row r="67" spans="2:9" ht="15" customHeight="1" x14ac:dyDescent="0.25">
      <c r="B67" s="26"/>
      <c r="C67" s="27" t="s">
        <v>72</v>
      </c>
      <c r="D67" s="28">
        <v>0</v>
      </c>
      <c r="E67" s="28">
        <v>0</v>
      </c>
      <c r="F67" s="28">
        <f t="shared" si="5"/>
        <v>0</v>
      </c>
      <c r="G67" s="28">
        <v>0</v>
      </c>
      <c r="H67" s="28">
        <v>0</v>
      </c>
      <c r="I67" s="29">
        <f t="shared" si="2"/>
        <v>0</v>
      </c>
    </row>
    <row r="68" spans="2:9" ht="15" customHeight="1" x14ac:dyDescent="0.25">
      <c r="B68" s="26"/>
      <c r="C68" s="27" t="s">
        <v>73</v>
      </c>
      <c r="D68" s="28">
        <v>0</v>
      </c>
      <c r="E68" s="28">
        <v>0</v>
      </c>
      <c r="F68" s="28">
        <f t="shared" si="5"/>
        <v>0</v>
      </c>
      <c r="G68" s="28">
        <v>0</v>
      </c>
      <c r="H68" s="28">
        <v>0</v>
      </c>
      <c r="I68" s="29">
        <f t="shared" si="2"/>
        <v>0</v>
      </c>
    </row>
    <row r="69" spans="2:9" ht="15" customHeight="1" x14ac:dyDescent="0.25">
      <c r="B69" s="26"/>
      <c r="C69" s="27" t="s">
        <v>74</v>
      </c>
      <c r="D69" s="28">
        <v>0</v>
      </c>
      <c r="E69" s="28">
        <v>0</v>
      </c>
      <c r="F69" s="28">
        <f t="shared" si="5"/>
        <v>0</v>
      </c>
      <c r="G69" s="28">
        <v>0</v>
      </c>
      <c r="H69" s="28">
        <v>0</v>
      </c>
      <c r="I69" s="29">
        <f t="shared" si="2"/>
        <v>0</v>
      </c>
    </row>
    <row r="70" spans="2:9" ht="15" customHeight="1" x14ac:dyDescent="0.25">
      <c r="B70" s="30" t="s">
        <v>75</v>
      </c>
      <c r="C70" s="31"/>
      <c r="D70" s="25">
        <f>SUM(D71:D73)</f>
        <v>0</v>
      </c>
      <c r="E70" s="25">
        <f t="shared" ref="E70:I70" si="10">SUM(E71:E73)</f>
        <v>0</v>
      </c>
      <c r="F70" s="25">
        <f t="shared" si="10"/>
        <v>0</v>
      </c>
      <c r="G70" s="25">
        <f t="shared" si="10"/>
        <v>0</v>
      </c>
      <c r="H70" s="25">
        <f t="shared" si="10"/>
        <v>0</v>
      </c>
      <c r="I70" s="25">
        <f t="shared" si="10"/>
        <v>0</v>
      </c>
    </row>
    <row r="71" spans="2:9" ht="15" customHeight="1" x14ac:dyDescent="0.25">
      <c r="B71" s="26"/>
      <c r="C71" s="27" t="s">
        <v>76</v>
      </c>
      <c r="D71" s="28">
        <v>0</v>
      </c>
      <c r="E71" s="28">
        <v>0</v>
      </c>
      <c r="F71" s="28">
        <f t="shared" si="5"/>
        <v>0</v>
      </c>
      <c r="G71" s="28">
        <v>0</v>
      </c>
      <c r="H71" s="28">
        <v>0</v>
      </c>
      <c r="I71" s="29">
        <f t="shared" si="2"/>
        <v>0</v>
      </c>
    </row>
    <row r="72" spans="2:9" ht="15" customHeight="1" x14ac:dyDescent="0.25">
      <c r="B72" s="26"/>
      <c r="C72" s="27" t="s">
        <v>77</v>
      </c>
      <c r="D72" s="28">
        <v>0</v>
      </c>
      <c r="E72" s="28">
        <v>0</v>
      </c>
      <c r="F72" s="28">
        <f t="shared" si="5"/>
        <v>0</v>
      </c>
      <c r="G72" s="28">
        <v>0</v>
      </c>
      <c r="H72" s="28">
        <v>0</v>
      </c>
      <c r="I72" s="29">
        <f t="shared" si="2"/>
        <v>0</v>
      </c>
    </row>
    <row r="73" spans="2:9" ht="15" customHeight="1" x14ac:dyDescent="0.25">
      <c r="B73" s="26"/>
      <c r="C73" s="27" t="s">
        <v>78</v>
      </c>
      <c r="D73" s="28">
        <v>0</v>
      </c>
      <c r="E73" s="28">
        <v>0</v>
      </c>
      <c r="F73" s="28">
        <f t="shared" si="5"/>
        <v>0</v>
      </c>
      <c r="G73" s="28">
        <v>0</v>
      </c>
      <c r="H73" s="28">
        <v>0</v>
      </c>
      <c r="I73" s="29">
        <f t="shared" si="2"/>
        <v>0</v>
      </c>
    </row>
    <row r="74" spans="2:9" ht="15" customHeight="1" x14ac:dyDescent="0.25">
      <c r="B74" s="30" t="s">
        <v>79</v>
      </c>
      <c r="C74" s="31"/>
      <c r="D74" s="25">
        <f>SUM(D75:D81)</f>
        <v>0</v>
      </c>
      <c r="E74" s="25">
        <f t="shared" ref="E74:I74" si="11">SUM(E75:E81)</f>
        <v>0</v>
      </c>
      <c r="F74" s="25">
        <f t="shared" si="11"/>
        <v>0</v>
      </c>
      <c r="G74" s="25">
        <f t="shared" si="11"/>
        <v>0</v>
      </c>
      <c r="H74" s="25">
        <f t="shared" si="11"/>
        <v>0</v>
      </c>
      <c r="I74" s="25">
        <f t="shared" si="11"/>
        <v>0</v>
      </c>
    </row>
    <row r="75" spans="2:9" ht="15" customHeight="1" x14ac:dyDescent="0.25">
      <c r="B75" s="26"/>
      <c r="C75" s="27" t="s">
        <v>80</v>
      </c>
      <c r="D75" s="28">
        <v>0</v>
      </c>
      <c r="E75" s="28">
        <v>0</v>
      </c>
      <c r="F75" s="28">
        <f t="shared" si="5"/>
        <v>0</v>
      </c>
      <c r="G75" s="28">
        <v>0</v>
      </c>
      <c r="H75" s="28">
        <v>0</v>
      </c>
      <c r="I75" s="29">
        <f t="shared" si="2"/>
        <v>0</v>
      </c>
    </row>
    <row r="76" spans="2:9" ht="15" customHeight="1" x14ac:dyDescent="0.25">
      <c r="B76" s="26"/>
      <c r="C76" s="27" t="s">
        <v>81</v>
      </c>
      <c r="D76" s="28">
        <v>0</v>
      </c>
      <c r="E76" s="28">
        <v>0</v>
      </c>
      <c r="F76" s="28">
        <f t="shared" si="5"/>
        <v>0</v>
      </c>
      <c r="G76" s="28">
        <v>0</v>
      </c>
      <c r="H76" s="28">
        <v>0</v>
      </c>
      <c r="I76" s="29">
        <f t="shared" ref="I76:I81" si="12">+F76-G76</f>
        <v>0</v>
      </c>
    </row>
    <row r="77" spans="2:9" ht="15" customHeight="1" x14ac:dyDescent="0.25">
      <c r="B77" s="26"/>
      <c r="C77" s="27" t="s">
        <v>82</v>
      </c>
      <c r="D77" s="28">
        <v>0</v>
      </c>
      <c r="E77" s="28">
        <v>0</v>
      </c>
      <c r="F77" s="28">
        <f t="shared" si="5"/>
        <v>0</v>
      </c>
      <c r="G77" s="28">
        <v>0</v>
      </c>
      <c r="H77" s="28">
        <v>0</v>
      </c>
      <c r="I77" s="29">
        <f t="shared" si="12"/>
        <v>0</v>
      </c>
    </row>
    <row r="78" spans="2:9" ht="15" customHeight="1" x14ac:dyDescent="0.25">
      <c r="B78" s="26"/>
      <c r="C78" s="27" t="s">
        <v>83</v>
      </c>
      <c r="D78" s="28">
        <v>0</v>
      </c>
      <c r="E78" s="28">
        <v>0</v>
      </c>
      <c r="F78" s="28">
        <f t="shared" si="5"/>
        <v>0</v>
      </c>
      <c r="G78" s="28">
        <v>0</v>
      </c>
      <c r="H78" s="28">
        <v>0</v>
      </c>
      <c r="I78" s="29">
        <f t="shared" si="12"/>
        <v>0</v>
      </c>
    </row>
    <row r="79" spans="2:9" ht="15" customHeight="1" x14ac:dyDescent="0.25">
      <c r="B79" s="26"/>
      <c r="C79" s="27" t="s">
        <v>84</v>
      </c>
      <c r="D79" s="28">
        <v>0</v>
      </c>
      <c r="E79" s="28">
        <v>0</v>
      </c>
      <c r="F79" s="28">
        <f t="shared" si="5"/>
        <v>0</v>
      </c>
      <c r="G79" s="28">
        <v>0</v>
      </c>
      <c r="H79" s="28">
        <v>0</v>
      </c>
      <c r="I79" s="29">
        <f t="shared" si="12"/>
        <v>0</v>
      </c>
    </row>
    <row r="80" spans="2:9" ht="15" customHeight="1" x14ac:dyDescent="0.25">
      <c r="B80" s="26"/>
      <c r="C80" s="27" t="s">
        <v>85</v>
      </c>
      <c r="D80" s="28">
        <v>0</v>
      </c>
      <c r="E80" s="28">
        <v>0</v>
      </c>
      <c r="F80" s="28">
        <f t="shared" si="5"/>
        <v>0</v>
      </c>
      <c r="G80" s="28">
        <v>0</v>
      </c>
      <c r="H80" s="28">
        <v>0</v>
      </c>
      <c r="I80" s="29">
        <f t="shared" si="12"/>
        <v>0</v>
      </c>
    </row>
    <row r="81" spans="2:9" ht="15" customHeight="1" thickBot="1" x14ac:dyDescent="0.3">
      <c r="B81" s="26"/>
      <c r="C81" s="27" t="s">
        <v>86</v>
      </c>
      <c r="D81" s="28">
        <v>0</v>
      </c>
      <c r="E81" s="28">
        <v>0</v>
      </c>
      <c r="F81" s="28">
        <f t="shared" si="5"/>
        <v>0</v>
      </c>
      <c r="G81" s="28">
        <v>0</v>
      </c>
      <c r="H81" s="28">
        <v>0</v>
      </c>
      <c r="I81" s="29">
        <f t="shared" si="12"/>
        <v>0</v>
      </c>
    </row>
    <row r="82" spans="2:9" ht="15" customHeight="1" thickBot="1" x14ac:dyDescent="0.3">
      <c r="B82" s="32"/>
      <c r="C82" s="33" t="s">
        <v>87</v>
      </c>
      <c r="D82" s="34">
        <f>SUM(D10+D18+D28+D38+D48+D58+D62+D70+D74)</f>
        <v>71462240</v>
      </c>
      <c r="E82" s="34">
        <f t="shared" ref="E82:I82" si="13">SUM(E10+E18+E28+E38+E48+E58+E62+E70+E74)</f>
        <v>2.9103830456733704E-11</v>
      </c>
      <c r="F82" s="34">
        <f t="shared" si="13"/>
        <v>71462240</v>
      </c>
      <c r="G82" s="34">
        <f t="shared" si="13"/>
        <v>19069278.32</v>
      </c>
      <c r="H82" s="34">
        <f t="shared" si="13"/>
        <v>19013980.07</v>
      </c>
      <c r="I82" s="34">
        <f t="shared" si="13"/>
        <v>52392961.68</v>
      </c>
    </row>
    <row r="94" spans="2:9" x14ac:dyDescent="0.25">
      <c r="D94" s="35"/>
    </row>
    <row r="95" spans="2:9" x14ac:dyDescent="0.25">
      <c r="D95" s="35"/>
      <c r="E95" s="35"/>
      <c r="F95" s="35"/>
      <c r="G95" s="35"/>
      <c r="H95" s="35"/>
      <c r="I95" s="35"/>
    </row>
    <row r="100" spans="4:9" x14ac:dyDescent="0.25">
      <c r="D100" s="35"/>
    </row>
    <row r="104" spans="4:9" x14ac:dyDescent="0.25">
      <c r="D104" s="35"/>
      <c r="E104" s="35"/>
      <c r="F104" s="35"/>
      <c r="G104" s="35"/>
      <c r="H104" s="35"/>
      <c r="I104" s="35"/>
    </row>
    <row r="105" spans="4:9" x14ac:dyDescent="0.25">
      <c r="D105" s="35"/>
      <c r="E105" s="35"/>
      <c r="F105" s="35"/>
      <c r="G105" s="35"/>
      <c r="H105" s="35"/>
      <c r="I105" s="35"/>
    </row>
    <row r="106" spans="4:9" x14ac:dyDescent="0.25">
      <c r="D106" s="35"/>
      <c r="E106" s="35"/>
      <c r="F106" s="35"/>
      <c r="G106" s="35"/>
      <c r="H106" s="35"/>
      <c r="I106" s="35"/>
    </row>
    <row r="107" spans="4:9" x14ac:dyDescent="0.25">
      <c r="D107" s="35"/>
      <c r="E107" s="35"/>
      <c r="F107" s="35"/>
      <c r="G107" s="35"/>
      <c r="H107" s="35"/>
      <c r="I107" s="35"/>
    </row>
    <row r="108" spans="4:9" x14ac:dyDescent="0.25">
      <c r="D108" s="35"/>
      <c r="E108" s="35"/>
      <c r="F108" s="35"/>
      <c r="G108" s="35"/>
      <c r="H108" s="35"/>
      <c r="I108" s="35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2019-05-10T13:37:16Z</dcterms:created>
  <dcterms:modified xsi:type="dcterms:W3CDTF">2019-05-10T13:37:43Z</dcterms:modified>
</cp:coreProperties>
</file>