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360" yWindow="300" windowWidth="11355" windowHeight="4875" tabRatio="674"/>
  </bookViews>
  <sheets>
    <sheet name="PROG SOCIALES" sheetId="3" r:id="rId1"/>
    <sheet name="CARATULA" sheetId="1" r:id="rId2"/>
    <sheet name="APOYOS" sheetId="4" r:id="rId3"/>
    <sheet name="HOJA 1" sheetId="5" r:id="rId4"/>
    <sheet name="HOJA 2" sheetId="6" r:id="rId5"/>
    <sheet name="HOJA3" sheetId="12" r:id="rId6"/>
    <sheet name="VISITAS" sheetId="10" r:id="rId7"/>
    <sheet name="SALUD" sheetId="8" r:id="rId8"/>
    <sheet name="ANEXOS" sheetId="11" r:id="rId9"/>
  </sheets>
  <definedNames>
    <definedName name="_xlnm._FilterDatabase" localSheetId="8" hidden="1">ANEXOS!$A$1:$I$13</definedName>
  </definedNames>
  <calcPr calcId="145621"/>
</workbook>
</file>

<file path=xl/calcChain.xml><?xml version="1.0" encoding="utf-8"?>
<calcChain xmlns="http://schemas.openxmlformats.org/spreadsheetml/2006/main">
  <c r="O57" i="8" l="1"/>
  <c r="N56" i="8"/>
  <c r="D58" i="8"/>
  <c r="O51" i="8"/>
  <c r="D53" i="8"/>
  <c r="D52" i="8"/>
  <c r="N37" i="8"/>
  <c r="N36" i="8"/>
  <c r="N23" i="8"/>
  <c r="D32" i="8"/>
  <c r="N16" i="8"/>
  <c r="N15" i="8"/>
  <c r="N6" i="8"/>
  <c r="D18" i="8"/>
  <c r="D24" i="10"/>
  <c r="AF133" i="12"/>
  <c r="AF134" i="12"/>
  <c r="AF135" i="12"/>
  <c r="B46" i="6"/>
  <c r="B45" i="6"/>
  <c r="B43" i="6"/>
  <c r="B42" i="6"/>
  <c r="B41" i="6"/>
  <c r="B40" i="6"/>
  <c r="B39" i="6"/>
  <c r="D9" i="5"/>
  <c r="C9" i="5"/>
  <c r="B32" i="5"/>
  <c r="D32" i="5"/>
  <c r="C32" i="5"/>
  <c r="D25" i="5"/>
  <c r="G7" i="5"/>
  <c r="G6" i="5"/>
  <c r="B7" i="5"/>
  <c r="B6" i="5"/>
  <c r="B15" i="4"/>
  <c r="C15" i="4"/>
  <c r="C17" i="4" s="1"/>
  <c r="B12" i="1"/>
  <c r="K27" i="1"/>
  <c r="L27" i="1"/>
  <c r="L26" i="1"/>
  <c r="K26" i="1"/>
  <c r="K16" i="1"/>
  <c r="J16" i="1"/>
  <c r="K15" i="1"/>
  <c r="J15" i="1"/>
  <c r="AF130" i="12" l="1"/>
  <c r="F12" i="1" l="1"/>
  <c r="F18" i="1"/>
  <c r="B19" i="1"/>
  <c r="B13" i="1"/>
  <c r="J27" i="1" l="1"/>
  <c r="C58" i="8"/>
  <c r="C52" i="8"/>
  <c r="N52" i="8" s="1"/>
  <c r="C44" i="8"/>
  <c r="N44" i="8" s="1"/>
  <c r="C43" i="8"/>
  <c r="N43" i="8" s="1"/>
  <c r="N31" i="8"/>
  <c r="N28" i="8"/>
  <c r="N27" i="8"/>
  <c r="C22" i="8"/>
  <c r="C32" i="8" s="1"/>
  <c r="N17" i="8"/>
  <c r="N11" i="8"/>
  <c r="N8" i="8"/>
  <c r="C18" i="8"/>
  <c r="N24" i="10"/>
  <c r="C24" i="10"/>
  <c r="N15" i="10"/>
  <c r="C15" i="10"/>
  <c r="B15" i="10"/>
  <c r="B24" i="10"/>
  <c r="B33" i="10"/>
  <c r="B5" i="5"/>
  <c r="G5" i="5"/>
  <c r="C53" i="8" l="1"/>
  <c r="C47" i="8"/>
  <c r="C17" i="1"/>
  <c r="B47" i="6" l="1"/>
  <c r="K30" i="1"/>
  <c r="L30" i="1"/>
  <c r="J17" i="1"/>
  <c r="K17" i="1"/>
  <c r="B30" i="8"/>
  <c r="N30" i="8" s="1"/>
  <c r="B29" i="8"/>
  <c r="N29" i="8" s="1"/>
  <c r="B22" i="8"/>
  <c r="N22" i="8" s="1"/>
  <c r="B58" i="8"/>
  <c r="B53" i="8"/>
  <c r="B47" i="8"/>
  <c r="N47" i="8" s="1"/>
  <c r="B18" i="8"/>
  <c r="N18" i="8" s="1"/>
  <c r="B32" i="8" l="1"/>
  <c r="N32" i="8" s="1"/>
  <c r="E10" i="1"/>
  <c r="J26" i="1"/>
  <c r="L15" i="1"/>
  <c r="F5" i="1"/>
  <c r="F6" i="1"/>
  <c r="J29" i="1"/>
  <c r="J28" i="1"/>
  <c r="J25" i="1"/>
  <c r="J24" i="1"/>
  <c r="F7" i="1"/>
  <c r="L16" i="1"/>
  <c r="L14" i="1"/>
  <c r="L13" i="1"/>
  <c r="E15" i="4"/>
  <c r="F15" i="4"/>
  <c r="G15" i="4"/>
  <c r="D15" i="4"/>
  <c r="J30" i="1" l="1"/>
  <c r="F8" i="1"/>
  <c r="C7" i="1" s="1"/>
  <c r="L17" i="1"/>
  <c r="C5" i="1"/>
</calcChain>
</file>

<file path=xl/sharedStrings.xml><?xml version="1.0" encoding="utf-8"?>
<sst xmlns="http://schemas.openxmlformats.org/spreadsheetml/2006/main" count="1213" uniqueCount="406">
  <si>
    <t>TOTAL DE ACTIVIDADES Y ACCIONES REALIZADAS EN LA COORDINACION</t>
  </si>
  <si>
    <t>HOMBRES</t>
  </si>
  <si>
    <t>MUJERES</t>
  </si>
  <si>
    <t>PERSONAS BENEFICIADAS</t>
  </si>
  <si>
    <t>TOTAL DE ACCIONES DEL AREA DE APOYOS Y DE SALUD</t>
  </si>
  <si>
    <t>AREA DE APOYOS ECONOMICOS ASISTENCIALES</t>
  </si>
  <si>
    <t>AREA MEDICA</t>
  </si>
  <si>
    <t>ACCIONES DE ATENCIÓN A USUARIOS</t>
  </si>
  <si>
    <t>TOTAL DE ACCIONES</t>
  </si>
  <si>
    <t>CONCEPTO</t>
  </si>
  <si>
    <t>H</t>
  </si>
  <si>
    <t>M</t>
  </si>
  <si>
    <t>TOTAL</t>
  </si>
  <si>
    <t>TOTAL DE  BENEFICIARIOS</t>
  </si>
  <si>
    <t>CONSULTA MEDICA</t>
  </si>
  <si>
    <t>MEDICO</t>
  </si>
  <si>
    <t xml:space="preserve"> BENEFICIADAS CON OFICIO Y/O VALE DE APOYO  </t>
  </si>
  <si>
    <t>CONSULTA DENTAL</t>
  </si>
  <si>
    <t>DENTAL</t>
  </si>
  <si>
    <t>BENEFICADOS EN EFECTIVO</t>
  </si>
  <si>
    <t>ACCIONES Y ATENCIONES DE ENFERMERIA</t>
  </si>
  <si>
    <t>BENEFICIADOS EN ESPECIE</t>
  </si>
  <si>
    <t>CANALIZACIONES INTERNAS</t>
  </si>
  <si>
    <r>
      <t xml:space="preserve">NUMERO DE BENEFICIARIOS </t>
    </r>
    <r>
      <rPr>
        <sz val="9"/>
        <rFont val="Arial"/>
        <family val="2"/>
      </rPr>
      <t xml:space="preserve">                                                                 CON MEDICAMENTOS ENTREGADOS</t>
    </r>
  </si>
  <si>
    <t>CANALIZACIONES EXTERNAS</t>
  </si>
  <si>
    <t>APOYOS ECONOMICOS ASISTENCIALES</t>
  </si>
  <si>
    <t>OTRAS ACTIVIDADES (VISITAS- GESTIONES- ORIENTACIONES- ATENCIONES</t>
  </si>
  <si>
    <t>MEDICAMENTOS CADUCADOS (DEPURACION DURANTE EL MES)</t>
  </si>
  <si>
    <t>PROGRAMAS DE AUTOAYUDA</t>
  </si>
  <si>
    <t>PERSONAS NO BENEFICIADAS</t>
  </si>
  <si>
    <t>MONTO  TOTAL</t>
  </si>
  <si>
    <t>CUENTA DE RECURSO PROPIO</t>
  </si>
  <si>
    <t>CUENTA DE RECURSO FEDERAL RAMO XXXIII</t>
  </si>
  <si>
    <t>AREA DE RECEPCION</t>
  </si>
  <si>
    <t>REGISTRO DE USUARIOS DE LA COORDINACION DE TRABAJO SOCIAL Y SALUD</t>
  </si>
  <si>
    <r>
      <t xml:space="preserve">CANALIZACION A OTRAS DEPENDENCIAS (Ventanilla) </t>
    </r>
    <r>
      <rPr>
        <b/>
        <sz val="9"/>
        <color indexed="10"/>
        <rFont val="Arial"/>
        <family val="2"/>
      </rPr>
      <t>solo informativo ya está incluido en canalizaciones externas)</t>
    </r>
  </si>
  <si>
    <t>PASE CIUDADANO</t>
  </si>
  <si>
    <t>GRUPOS DE AUTOAYUDA</t>
  </si>
  <si>
    <t xml:space="preserve">                              SISTEMA MUNICIPAL DIF</t>
  </si>
  <si>
    <t xml:space="preserve">     PROGRAMAS SOCIALES                                                                                                                                </t>
  </si>
  <si>
    <t>Nombre o denominación del programa</t>
  </si>
  <si>
    <t>Unidad Administrativa Responsable del Programa</t>
  </si>
  <si>
    <t xml:space="preserve">Padrones de beneficiarios </t>
  </si>
  <si>
    <t>Criterios para la aceptación del servicio</t>
  </si>
  <si>
    <t>Requisitos para acceder al programa</t>
  </si>
  <si>
    <t>Reglas de operación del Programa</t>
  </si>
  <si>
    <t>Resutados periodicos o informes sobre el desarrollo del programa</t>
  </si>
  <si>
    <t>APOYOS OTORGADOS EN LA COORDINACION DE TRABAJO SOCIAL Y SALUD</t>
  </si>
  <si>
    <t>DIF Municipal</t>
  </si>
  <si>
    <t>Anexo</t>
  </si>
  <si>
    <t>* Habitante del municipio de la capital.                          .                                   * Que no cuente con cobertura médica.                                  .                                       * Sujeto de asistencia social</t>
  </si>
  <si>
    <t>PRESUPUESTO EJERCIDO DE APOYOS ECONOMICOS ASISTENCIALES</t>
  </si>
  <si>
    <t>DISTRIBUCION DE VALES A PROVEEDORES</t>
  </si>
  <si>
    <t>APOYOS OTORGADOS</t>
  </si>
  <si>
    <t>PROVEEDOR</t>
  </si>
  <si>
    <t>NO. DE VALES</t>
  </si>
  <si>
    <t>REC. PROPIO</t>
  </si>
  <si>
    <t>RAMO 33 SUMINISTRO DE MED. ESP</t>
  </si>
  <si>
    <t>RAMO 33 HEMODIÁLISIS</t>
  </si>
  <si>
    <t>DIAGNOSTICO INTEGRAL POR IMÁGENES</t>
  </si>
  <si>
    <t>FARMACIA MÉDICA</t>
  </si>
  <si>
    <t>FARMACIA NUEVA CENTRAL CARRANZA</t>
  </si>
  <si>
    <t>FARMACIA TOBIAS</t>
  </si>
  <si>
    <t>FUNERALES TORRES</t>
  </si>
  <si>
    <t xml:space="preserve">PAGO DIRECTO A DIF ESTATAL </t>
  </si>
  <si>
    <t>TOTALES</t>
  </si>
  <si>
    <t>NO DE VALES</t>
  </si>
  <si>
    <t>G.T.</t>
  </si>
  <si>
    <t>NOTA:  Este reporte está sujeto a cambios, depende de cancelación de vales de apoyo.</t>
  </si>
  <si>
    <t>DIF MUNICIPAL</t>
  </si>
  <si>
    <t>SERVICIOS OTORGADOS</t>
  </si>
  <si>
    <t>TOT</t>
  </si>
  <si>
    <t>SUB</t>
  </si>
  <si>
    <t>N.I</t>
  </si>
  <si>
    <t xml:space="preserve">   I         BENEFICIADOS CON VALE  </t>
  </si>
  <si>
    <t>N.I.</t>
  </si>
  <si>
    <t xml:space="preserve">  I A      NO BENEFICIADOS</t>
  </si>
  <si>
    <r>
      <t>MEDICAMENTOS NEUROLOGICOS</t>
    </r>
    <r>
      <rPr>
        <b/>
        <sz val="9"/>
        <rFont val="Calibri"/>
        <family val="2"/>
      </rPr>
      <t xml:space="preserve"> (ANEXO)</t>
    </r>
  </si>
  <si>
    <t>MEDICAMENTOS PSIQUIATRICOS</t>
  </si>
  <si>
    <r>
      <t xml:space="preserve">MEDICAMENTOS PSIQUIATRICOS </t>
    </r>
    <r>
      <rPr>
        <b/>
        <sz val="9"/>
        <rFont val="Calibri"/>
        <family val="2"/>
      </rPr>
      <t>(ANEXO)</t>
    </r>
  </si>
  <si>
    <r>
      <t xml:space="preserve">MEDICAMENTOS ESPECIALIZADOS </t>
    </r>
    <r>
      <rPr>
        <b/>
        <sz val="9"/>
        <rFont val="Calibri"/>
        <family val="2"/>
      </rPr>
      <t>(ANEXO)</t>
    </r>
  </si>
  <si>
    <t>MEDICAMENTOS ONCOLOGICOS</t>
  </si>
  <si>
    <r>
      <t xml:space="preserve">MEDICAMENTOS ONCOLOGICOS </t>
    </r>
    <r>
      <rPr>
        <b/>
        <sz val="9"/>
        <rFont val="Calibri"/>
        <family val="2"/>
      </rPr>
      <t>(ANEXO)</t>
    </r>
  </si>
  <si>
    <t>RADIOTERAPIA</t>
  </si>
  <si>
    <t>OXIGENO</t>
  </si>
  <si>
    <t>HEMODIALISIS</t>
  </si>
  <si>
    <r>
      <t xml:space="preserve">ESTUDIOS ESPECIALES </t>
    </r>
    <r>
      <rPr>
        <b/>
        <sz val="9"/>
        <rFont val="Calibri"/>
        <family val="2"/>
      </rPr>
      <t>(ANEXO)</t>
    </r>
  </si>
  <si>
    <r>
      <t>ESTUDIOS ESPECIALES</t>
    </r>
    <r>
      <rPr>
        <b/>
        <sz val="9"/>
        <rFont val="Calibri"/>
        <family val="2"/>
      </rPr>
      <t xml:space="preserve"> (ANEXO)</t>
    </r>
  </si>
  <si>
    <t>HOSPITALIZACION</t>
  </si>
  <si>
    <t>FUNERAL</t>
  </si>
  <si>
    <r>
      <t>CIRUGIAS</t>
    </r>
    <r>
      <rPr>
        <b/>
        <sz val="9"/>
        <rFont val="Calibri"/>
        <family val="2"/>
      </rPr>
      <t xml:space="preserve"> (ANEXO)</t>
    </r>
  </si>
  <si>
    <r>
      <t xml:space="preserve">CIRUGIAS </t>
    </r>
    <r>
      <rPr>
        <b/>
        <sz val="9"/>
        <rFont val="Calibri"/>
        <family val="2"/>
      </rPr>
      <t>(ANEXO)</t>
    </r>
  </si>
  <si>
    <r>
      <t xml:space="preserve">MATERIAL PARA CIRUGIAS </t>
    </r>
    <r>
      <rPr>
        <b/>
        <sz val="9"/>
        <rFont val="Calibri"/>
        <family val="2"/>
      </rPr>
      <t>(ANEXO)</t>
    </r>
  </si>
  <si>
    <r>
      <t xml:space="preserve">MATERIAL DE ORTOPEDIA </t>
    </r>
    <r>
      <rPr>
        <b/>
        <sz val="9"/>
        <rFont val="Calibri"/>
        <family val="2"/>
      </rPr>
      <t>(ANEXO)</t>
    </r>
  </si>
  <si>
    <r>
      <t>MATERIAL DE ORTOPEDIA</t>
    </r>
    <r>
      <rPr>
        <b/>
        <sz val="9"/>
        <rFont val="Calibri"/>
        <family val="2"/>
      </rPr>
      <t xml:space="preserve"> (ANEXO)</t>
    </r>
  </si>
  <si>
    <r>
      <t xml:space="preserve">PAGOS A DIF ESTATAL </t>
    </r>
    <r>
      <rPr>
        <b/>
        <sz val="9"/>
        <rFont val="Calibri"/>
        <family val="2"/>
      </rPr>
      <t>(ANEXO)</t>
    </r>
  </si>
  <si>
    <r>
      <t xml:space="preserve">OTROS </t>
    </r>
    <r>
      <rPr>
        <b/>
        <sz val="9"/>
        <rFont val="Calibri"/>
        <family val="2"/>
      </rPr>
      <t>(ANEXO)</t>
    </r>
  </si>
  <si>
    <t xml:space="preserve">   II         BENEFICIADOS EN EFECTIVO</t>
  </si>
  <si>
    <t xml:space="preserve"> II   A     NO BENEFICIADOS EN EFECTIVO</t>
  </si>
  <si>
    <t xml:space="preserve">   III  A       NO  BENEFICIADOS EN ESPECIE</t>
  </si>
  <si>
    <t>MEDICAMENTO DONADO DE GAVETA</t>
  </si>
  <si>
    <t>ATAUDES</t>
  </si>
  <si>
    <t>TIERRA</t>
  </si>
  <si>
    <t>PASE CIUDADO</t>
  </si>
  <si>
    <t>CARTA DE DESCTO PARA TRANSPORTE</t>
  </si>
  <si>
    <t>TRAMITE PARA APOYOS INTERINSTITUC.</t>
  </si>
  <si>
    <t xml:space="preserve"> IV     OTRAS ACCIONES</t>
  </si>
  <si>
    <t>LUGAR</t>
  </si>
  <si>
    <t>INTERNAS</t>
  </si>
  <si>
    <t>EXTERNAS</t>
  </si>
  <si>
    <t>OFICIO DE CANALIZACION A DIF ESTATAL (T.S.)</t>
  </si>
  <si>
    <t>FORMATO DE CANALIZACION (RECEPCION)</t>
  </si>
  <si>
    <t>CENTROS DE SALUD</t>
  </si>
  <si>
    <t>SERVICIOS COORD DE SALUD</t>
  </si>
  <si>
    <t>HOSPITAL GENERAL DE SOLEDAD</t>
  </si>
  <si>
    <t>HOSPITAL CENTRAL</t>
  </si>
  <si>
    <t>CLINICA PSIQUIATRICA EVERARDO NEUMANN</t>
  </si>
  <si>
    <t>CLINICA TEMAZCALLI</t>
  </si>
  <si>
    <t>CENTROS DE INTEGRACION JUVENIL</t>
  </si>
  <si>
    <t>CAPA</t>
  </si>
  <si>
    <t>CISAME</t>
  </si>
  <si>
    <t xml:space="preserve">(IMSS) LIC. LUIS MARIO BELTRAN </t>
  </si>
  <si>
    <t>CARITAS DIOCESANO</t>
  </si>
  <si>
    <t>DESARROLLO SOCIAL</t>
  </si>
  <si>
    <t>BANCO DE ALIMENTOS</t>
  </si>
  <si>
    <t>OTROS</t>
  </si>
  <si>
    <t>APOYO A LA COMUNIDAD</t>
  </si>
  <si>
    <t>CAF'S</t>
  </si>
  <si>
    <t>PSICOLOGIA Y PREVENCION</t>
  </si>
  <si>
    <t>VOLUNTARIADO</t>
  </si>
  <si>
    <t>AREA RURAL</t>
  </si>
  <si>
    <t>DISCAPACIDAD</t>
  </si>
  <si>
    <t>MARAVILLAS</t>
  </si>
  <si>
    <t>CENTROS EDUCATIVOS</t>
  </si>
  <si>
    <t>TRABAJO SOCIAL Y SALUD</t>
  </si>
  <si>
    <t>CAVIF</t>
  </si>
  <si>
    <t>DIF DELEGACIONAL BOCAS</t>
  </si>
  <si>
    <t>DIF DELEGACIONAL POZOS</t>
  </si>
  <si>
    <t>DIF DELEGACIONAL LA PILA</t>
  </si>
  <si>
    <t>DIF DE SOLEDAD DE G.S.</t>
  </si>
  <si>
    <t>V.      OTRAS ACTIVIDADES</t>
  </si>
  <si>
    <t>CANT</t>
  </si>
  <si>
    <t>VISITAS DOMICILIARIAS</t>
  </si>
  <si>
    <t>GESTIONES INSTITUCIONALES</t>
  </si>
  <si>
    <t>ORIENTACIONES</t>
  </si>
  <si>
    <t>GRUPO</t>
  </si>
  <si>
    <t>TEMA IMPARTIDO</t>
  </si>
  <si>
    <t>ASISTENTES</t>
  </si>
  <si>
    <t>CAMINEMOS JUNTOS</t>
  </si>
  <si>
    <t>UNA LUZ EN MI CAMINO</t>
  </si>
  <si>
    <t>LUCHA POR UNA ESPERANZA</t>
  </si>
  <si>
    <t>T</t>
  </si>
  <si>
    <t>MEDICAMENTO NEUROLOGICO</t>
  </si>
  <si>
    <t>AREA DE SALUD</t>
  </si>
  <si>
    <t>CONSULTAS Y ACTIVIDADES DEL AREA MEDICA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</si>
  <si>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</si>
  <si>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</si>
  <si>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</si>
  <si>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</si>
  <si>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</si>
  <si>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</si>
  <si>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</si>
  <si>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</si>
  <si>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</t>
  </si>
  <si>
    <t>OCT</t>
  </si>
  <si>
    <t>NOV</t>
  </si>
  <si>
    <t>DIC</t>
  </si>
  <si>
    <t>CONSULTORIO DIF MPAL (CONSULTAS)</t>
  </si>
  <si>
    <t>CANALIZACIONES O REFERENCIAS</t>
  </si>
  <si>
    <t>PACIENTES DIF</t>
  </si>
  <si>
    <t>PLATICAS  IMPARTIDAS</t>
  </si>
  <si>
    <t>ASISTENTES A PLATICAS</t>
  </si>
  <si>
    <t>ASISTENCIA A CONGRESOS</t>
  </si>
  <si>
    <t>CONSULTAS Y ACTIVIDADES DEL AREA DENTAL</t>
  </si>
  <si>
    <t>CONSULTORIO</t>
  </si>
  <si>
    <t>PLATICAS IMPARTIDAS</t>
  </si>
  <si>
    <t>ATENCIONES DE ENFERMERIA</t>
  </si>
  <si>
    <t>CANALIZACIONES</t>
  </si>
  <si>
    <t>PLATICAS</t>
  </si>
  <si>
    <t>TRAMITES ANTE OTRA INSTITUCION</t>
  </si>
  <si>
    <t>VACUNAS</t>
  </si>
  <si>
    <t>TOTAL DE MEDICAMENTOS</t>
  </si>
  <si>
    <t>TOTAL DE BENEFICIARIOS</t>
  </si>
  <si>
    <t xml:space="preserve">USUARIOS BENEFICIADOS </t>
  </si>
  <si>
    <t>CANTIDAD DE MEDICAMENTOS</t>
  </si>
  <si>
    <t>MEDICAMENTOS CADUCADOS</t>
  </si>
  <si>
    <t>MEDICAMENTOS RECIBIDOS VIGENTES</t>
  </si>
  <si>
    <t>VISITAS DOMICILIARIAS POR TRABAJADOR SOCIAL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</si>
  <si>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</si>
  <si>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APOYOS</t>
  </si>
  <si>
    <t>MES</t>
  </si>
  <si>
    <t>ECONOMICOS</t>
  </si>
  <si>
    <t>SEPTIEMBRE</t>
  </si>
  <si>
    <t>OCTUBRE</t>
  </si>
  <si>
    <t>NOVIEMBRE</t>
  </si>
  <si>
    <t>DICIEMBRE</t>
  </si>
  <si>
    <t>ASISTENCIALES</t>
  </si>
  <si>
    <t>CONSULTAS DE SALUD A DOMICILIO</t>
  </si>
  <si>
    <t>AREA</t>
  </si>
  <si>
    <t>MEDICA</t>
  </si>
  <si>
    <t xml:space="preserve">TOTAL </t>
  </si>
  <si>
    <t>HEMODIALISIS (RAMO)</t>
  </si>
  <si>
    <r>
      <t xml:space="preserve">ESTUDIOS ESPECIALES </t>
    </r>
    <r>
      <rPr>
        <b/>
        <sz val="10"/>
        <rFont val="Calibri"/>
        <family val="2"/>
      </rPr>
      <t>(ANEXO)</t>
    </r>
  </si>
  <si>
    <r>
      <t>CIRUGIAS</t>
    </r>
    <r>
      <rPr>
        <b/>
        <sz val="10"/>
        <rFont val="Calibri"/>
        <family val="2"/>
      </rPr>
      <t xml:space="preserve"> (ANEXO)</t>
    </r>
  </si>
  <si>
    <r>
      <t xml:space="preserve">MATERIAL PARA CIRUGIAS </t>
    </r>
    <r>
      <rPr>
        <b/>
        <sz val="10"/>
        <rFont val="Calibri"/>
        <family val="2"/>
      </rPr>
      <t>(ANEXO)</t>
    </r>
  </si>
  <si>
    <r>
      <t xml:space="preserve">MATERIAL DE ORTOPEDIA </t>
    </r>
    <r>
      <rPr>
        <b/>
        <sz val="10"/>
        <rFont val="Calibri"/>
        <family val="2"/>
      </rPr>
      <t>(ANEXO)</t>
    </r>
  </si>
  <si>
    <r>
      <t xml:space="preserve">OTROS </t>
    </r>
    <r>
      <rPr>
        <b/>
        <sz val="10"/>
        <rFont val="Calibri"/>
        <family val="2"/>
      </rPr>
      <t>(ANEXO)</t>
    </r>
  </si>
  <si>
    <t>ATENCION DE ENFERMERIA</t>
  </si>
  <si>
    <t>TRASLADOS A PACIENTES</t>
  </si>
  <si>
    <r>
      <t>Apoyos asistenciales</t>
    </r>
    <r>
      <rPr>
        <sz val="10"/>
        <rFont val="Calibri"/>
        <family val="2"/>
      </rPr>
      <t xml:space="preserve">: Identificación oficial del beneficiario, CURP comprobante de domicilio original y copia de la orden o receta médica actual.                                                              </t>
    </r>
    <r>
      <rPr>
        <b/>
        <sz val="10"/>
        <rFont val="Calibri"/>
        <family val="2"/>
      </rPr>
      <t>Consulta médica o dental:</t>
    </r>
    <r>
      <rPr>
        <sz val="10"/>
        <rFont val="Calibri"/>
        <family val="2"/>
      </rPr>
      <t xml:space="preserve">     Solicitar la consulta                                                                                                              </t>
    </r>
    <r>
      <rPr>
        <b/>
        <sz val="10"/>
        <rFont val="Calibri"/>
        <family val="2"/>
      </rPr>
      <t>Enfermería</t>
    </r>
    <r>
      <rPr>
        <sz val="10"/>
        <rFont val="Calibri"/>
        <family val="2"/>
      </rPr>
      <t xml:space="preserve">: receta actual  en caso de medicamento o aplicación de inyecciones.                                                                                        </t>
    </r>
    <r>
      <rPr>
        <b/>
        <sz val="10"/>
        <rFont val="Calibri"/>
        <family val="2"/>
      </rPr>
      <t>Grupo de apoyo</t>
    </r>
    <r>
      <rPr>
        <sz val="10"/>
        <rFont val="Calibri"/>
        <family val="2"/>
      </rPr>
      <t xml:space="preserve">  Solicitar personalmente el servicio.                                                           </t>
    </r>
    <r>
      <rPr>
        <b/>
        <sz val="10"/>
        <rFont val="Calibri"/>
        <family val="2"/>
      </rPr>
      <t>Farmacia</t>
    </r>
    <r>
      <rPr>
        <sz val="10"/>
        <rFont val="Calibri"/>
        <family val="2"/>
      </rPr>
      <t>:  Solicitar personalmente el servicio con su respectiva receta y de fecha reciente.</t>
    </r>
  </si>
  <si>
    <t>* Acudir  al DIF y registrarse para recibir el servicio.                                     * No más de un apoyo por mes.                                        * Para pacientes subsecuentes aplicación del Estudio Socioeconómico.                                       * Entregar la documentación requerida                                                    * Acudir puntualmente a las citas.                                      * Los casos especiales serán analizados por el Coordinador del área y autorizados por la Dirección.                   * Para otorgar medicamento mediante  vale no se aceptan las recetas de médicos particulares.</t>
  </si>
  <si>
    <t>DENTISTA</t>
  </si>
  <si>
    <t>ENFERMERA</t>
  </si>
  <si>
    <t xml:space="preserve">VISITAS DOMICILIARIAS </t>
  </si>
  <si>
    <t xml:space="preserve">TRASLADOS </t>
  </si>
  <si>
    <t>T.S. DIVINA GUADALUPE</t>
  </si>
  <si>
    <t>T.S.  DIVINA GUADALUPE</t>
  </si>
  <si>
    <t>APOYO EN EFECTIVO</t>
  </si>
  <si>
    <t xml:space="preserve">MEDICAMENTO ESPECIALIZADOS </t>
  </si>
  <si>
    <t>TRASLADOS</t>
  </si>
  <si>
    <t xml:space="preserve">   II         BENEFICIADOS CON PAGO DIRECTO</t>
  </si>
  <si>
    <t xml:space="preserve">   III         BENEFICIADOS EN EFECTIVO</t>
  </si>
  <si>
    <t xml:space="preserve"> IV         BENEFICIADOS EN ESPECIE</t>
  </si>
  <si>
    <t>V    CANALIZACIONES</t>
  </si>
  <si>
    <t xml:space="preserve"> VI     OTRAS ACTIVIDADES</t>
  </si>
  <si>
    <t>VII .   GRUPOS DE AUTOAYUDA</t>
  </si>
  <si>
    <t xml:space="preserve">HEMODIALISIS </t>
  </si>
  <si>
    <t xml:space="preserve"> </t>
  </si>
  <si>
    <t>TS JESSICA JARA</t>
  </si>
  <si>
    <t>T.S . FRANCISCA BARBOSA</t>
  </si>
  <si>
    <t xml:space="preserve"> III   BENEFICIADOS EN ESPECIE</t>
  </si>
  <si>
    <r>
      <t xml:space="preserve">PAGOS A DIF ESTATAL </t>
    </r>
    <r>
      <rPr>
        <b/>
        <sz val="9"/>
        <rFont val="Calibri"/>
        <family val="2"/>
      </rPr>
      <t>(ANEXO) HEMODIALISIS Y DIVERSOS</t>
    </r>
  </si>
  <si>
    <t>TRAMITES DE OTRA AREA</t>
  </si>
  <si>
    <t>ESTUDIOS DE LABORATORIO</t>
  </si>
  <si>
    <t>IGSA MEDICAL SERVICES</t>
  </si>
  <si>
    <t>ONCOFARMA</t>
  </si>
  <si>
    <t>SEXO</t>
  </si>
  <si>
    <t>.</t>
  </si>
  <si>
    <t>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</t>
  </si>
  <si>
    <t>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</t>
  </si>
  <si>
    <t>……………………………………</t>
  </si>
  <si>
    <t xml:space="preserve">……………………………………………………………………………………………………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</si>
  <si>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.      . ……………………..</t>
  </si>
  <si>
    <t>………………………………………………………………………………………………………………………………………………………………………………………………….</t>
  </si>
  <si>
    <t>……………………………………………………………………………………………………………………………………………………………………………………………………………………………………………….            …..</t>
  </si>
  <si>
    <t>.--------------</t>
  </si>
  <si>
    <t xml:space="preserve">ASILOS-ALBERGUES-ANEXOS       </t>
  </si>
  <si>
    <t>BRIGADA PREVENCIÒN DE LA SALUD</t>
  </si>
  <si>
    <t>PREVENCIÒN DE LA SALUD</t>
  </si>
  <si>
    <t>OTRAS BRIGADAS O JORNADAS</t>
  </si>
  <si>
    <t>BRIGADA PREVENCIÓN DE LA SALUD</t>
  </si>
  <si>
    <t xml:space="preserve">ASISTENTES A PLATICAS </t>
  </si>
  <si>
    <t>OTRAS JORNADAS Y BRIGADAS</t>
  </si>
  <si>
    <t>MEDICAMENTOS RECIBIDOS</t>
  </si>
  <si>
    <r>
      <t xml:space="preserve">MEDICAMENTOS NEUROLOGICOS </t>
    </r>
    <r>
      <rPr>
        <b/>
        <sz val="9"/>
        <rFont val="Calibri"/>
        <family val="2"/>
      </rPr>
      <t>(RAMO 33)</t>
    </r>
  </si>
  <si>
    <r>
      <t xml:space="preserve">MEDICAMENTOS PSIQUIATRICOS </t>
    </r>
    <r>
      <rPr>
        <b/>
        <sz val="9"/>
        <rFont val="Calibri"/>
        <family val="2"/>
      </rPr>
      <t>(RAMO 33)</t>
    </r>
  </si>
  <si>
    <r>
      <t xml:space="preserve">MEDICAMENTO NEUROLOGICO </t>
    </r>
    <r>
      <rPr>
        <b/>
        <sz val="10"/>
        <rFont val="Calibri"/>
        <family val="2"/>
      </rPr>
      <t>(RAMO 33)</t>
    </r>
  </si>
  <si>
    <r>
      <t xml:space="preserve">MEDICAMENTO ESPECIALIZADO </t>
    </r>
    <r>
      <rPr>
        <b/>
        <sz val="9"/>
        <rFont val="Calibri"/>
        <family val="2"/>
      </rPr>
      <t>(RAMO 33)</t>
    </r>
  </si>
  <si>
    <r>
      <t xml:space="preserve">MEDICAMENTO ESPECIALIZADOS </t>
    </r>
    <r>
      <rPr>
        <b/>
        <sz val="10"/>
        <rFont val="Calibri"/>
        <family val="2"/>
      </rPr>
      <t>(RAMO 33)</t>
    </r>
  </si>
  <si>
    <t>MTRA MARIA ELENA OJEDA GUERRERO</t>
  </si>
  <si>
    <t>COORDINADORA DE SALUD Y BIENESTAR SOCIAL</t>
  </si>
  <si>
    <t>OTROS P.B.P.</t>
  </si>
  <si>
    <t>MTRA. MARIA ELENA OJEDA GUERRERO</t>
  </si>
  <si>
    <t>COORDINACION DE  SALUD Y BIENESTAR SOCIAL</t>
  </si>
  <si>
    <t>COORDINACION DE SALUD Y BIENESTAR SOCIAL</t>
  </si>
  <si>
    <t xml:space="preserve">       COORDINACION DE SALUD Y BIENESTAR SOCIAL</t>
  </si>
  <si>
    <t>COORDINACIÓN DE SALUD Y BIENESTAR SOCIAL</t>
  </si>
  <si>
    <t xml:space="preserve">     COORDINACION DE SALUD Y BIENESTAR SOCIAL</t>
  </si>
  <si>
    <t>T.S. JESSICA JARA</t>
  </si>
  <si>
    <t>T.S. FRANCISCA BARBOSA</t>
  </si>
  <si>
    <t>DISPENSARIO DIF</t>
  </si>
  <si>
    <t>DISPENSARIO                                                                                        (NUMERO DE MEDICAMENTOS ENTREGADOS)</t>
  </si>
  <si>
    <t>MEDICAMENTOS RECIBIDOS EN DONACION</t>
  </si>
  <si>
    <t>ATENCION DE DISPENSARIO Y ENFERMERIA</t>
  </si>
  <si>
    <t>ATENCION DE DISPENSARIO</t>
  </si>
  <si>
    <t>JORNADA ITINERANTES DE SALUD-BIENESTAR Y COMUNIDADES DIFERENTES</t>
  </si>
  <si>
    <t>OTRAS BRIGADAS Y/O JORNADAS</t>
  </si>
  <si>
    <t>ENTREGA DE MEDICAMENTOS EN DISPENSARIO MEDICO</t>
  </si>
  <si>
    <t>ASILOS-ALBERGUES-ANEXOS</t>
  </si>
  <si>
    <t>MEDICAMENTO COTROLADO (CAJA CHICA)</t>
  </si>
  <si>
    <t>ATENCIONES EN BRIGADAS</t>
  </si>
  <si>
    <t>ATENCIONES EN OFICINA</t>
  </si>
  <si>
    <t>CASOS DE DIRECCION</t>
  </si>
  <si>
    <t xml:space="preserve">                                                                                                                                                         </t>
  </si>
  <si>
    <t>NO</t>
  </si>
  <si>
    <t>NOMBRE</t>
  </si>
  <si>
    <t>EDAD</t>
  </si>
  <si>
    <t>1ER. APELLIDO</t>
  </si>
  <si>
    <t>2DO. APELLIDO</t>
  </si>
  <si>
    <t>ENTIDAD</t>
  </si>
  <si>
    <t>MUJER</t>
  </si>
  <si>
    <t>HOMBRE</t>
  </si>
  <si>
    <t>VAZQUEZ</t>
  </si>
  <si>
    <t>TORRES</t>
  </si>
  <si>
    <t>RAMOS</t>
  </si>
  <si>
    <t>CRUZ</t>
  </si>
  <si>
    <t>GONZALEZ</t>
  </si>
  <si>
    <t>ENFERMERIA Y DISPENSARIO</t>
  </si>
  <si>
    <t>S.L.P.</t>
  </si>
  <si>
    <t>LOPEZ</t>
  </si>
  <si>
    <t>RODRIGUEZ</t>
  </si>
  <si>
    <t>MARZO DEL 2019</t>
  </si>
  <si>
    <r>
      <t>Apoyos Asistenciales</t>
    </r>
    <r>
      <rPr>
        <b/>
        <sz val="10"/>
        <rFont val="Calibri"/>
        <family val="2"/>
      </rPr>
      <t xml:space="preserve"> 26</t>
    </r>
    <r>
      <rPr>
        <sz val="10"/>
        <rFont val="Calibri"/>
        <family val="2"/>
      </rPr>
      <t xml:space="preserve">                                         Consulta Médica  252            Consulta Dental 54                  Atención de Enfermería   1513                    Dispensario  43                        Pase Ciudadano ( 2)  ya esta incluído en apoyos.                                                       Grupos de Autoayuda   0                                           </t>
    </r>
  </si>
  <si>
    <t>BENEFICIARIOS MARZO DEL 2019</t>
  </si>
  <si>
    <t>TRAMITES Y SERVICIOS TSYS MARZO 2019</t>
  </si>
  <si>
    <t>INFORME CORRESPONDIENTE AL MES DE MARZO DEL 2019</t>
  </si>
  <si>
    <t>CORRESPONDIENTE AL MES DE MARZO DEL 2019</t>
  </si>
  <si>
    <t>COORDINACIÓN DE TRABAJO SOCIAL Y SALUD</t>
  </si>
  <si>
    <t>CONCEPTOS</t>
  </si>
  <si>
    <t>0 A 5</t>
  </si>
  <si>
    <t>6 A 10</t>
  </si>
  <si>
    <t>11 A 15</t>
  </si>
  <si>
    <t>16 A 19</t>
  </si>
  <si>
    <t xml:space="preserve">   20 A 30</t>
  </si>
  <si>
    <t xml:space="preserve">    31 A 40</t>
  </si>
  <si>
    <t xml:space="preserve">    41 A 50</t>
  </si>
  <si>
    <t xml:space="preserve">      51 A 60 </t>
  </si>
  <si>
    <t xml:space="preserve">      61 A 70 </t>
  </si>
  <si>
    <t xml:space="preserve">      71 A MAS </t>
  </si>
  <si>
    <r>
      <t xml:space="preserve">MEDICAMENTOS ONCOLOGICOS </t>
    </r>
    <r>
      <rPr>
        <b/>
        <sz val="10"/>
        <rFont val="Calibri"/>
        <family val="2"/>
      </rPr>
      <t>(RAMO 33)</t>
    </r>
  </si>
  <si>
    <r>
      <t xml:space="preserve">OTROS </t>
    </r>
    <r>
      <rPr>
        <b/>
        <sz val="10"/>
        <rFont val="Calibri"/>
        <family val="2"/>
      </rPr>
      <t>(EST. DE LABORATORIO)</t>
    </r>
  </si>
  <si>
    <r>
      <t xml:space="preserve">OTROS </t>
    </r>
    <r>
      <rPr>
        <b/>
        <sz val="10"/>
        <rFont val="Calibri"/>
        <family val="2"/>
      </rPr>
      <t xml:space="preserve">(ANEXO) </t>
    </r>
  </si>
  <si>
    <t>ATENCIONES</t>
  </si>
  <si>
    <t>CASOS ESPECIALES (DIRECCION)</t>
  </si>
  <si>
    <t>ATENCION EN BRIGADAS</t>
  </si>
  <si>
    <t>TRAMITE DE OTRA AREA</t>
  </si>
  <si>
    <t xml:space="preserve">   I         NO BENEFICIADOS CON VALE  </t>
  </si>
  <si>
    <t xml:space="preserve">   III        NO BENEFICIADOS EN EFECTIVO</t>
  </si>
  <si>
    <t xml:space="preserve"> IV        NO BENEFICIADOS EN ESPECIE</t>
  </si>
  <si>
    <t xml:space="preserve">    CORRESPONDIENTE AL MES DE MARZO DEL 2019</t>
  </si>
  <si>
    <t>BENEFICIADOS CON APOYO SESIONES DE HEMODIALISIS 2019</t>
  </si>
  <si>
    <t>CANTIDAD</t>
  </si>
  <si>
    <t>MONTO</t>
  </si>
  <si>
    <t>KAREN ELIZABETH</t>
  </si>
  <si>
    <t xml:space="preserve">PIEDRAS </t>
  </si>
  <si>
    <t>S.L.P</t>
  </si>
  <si>
    <t>1 SESION DE HEMO</t>
  </si>
  <si>
    <t xml:space="preserve">MELANIA </t>
  </si>
  <si>
    <t>LARA</t>
  </si>
  <si>
    <t>JOSE ROGELIO</t>
  </si>
  <si>
    <t>SAUCEDO</t>
  </si>
  <si>
    <t xml:space="preserve">MARIANO </t>
  </si>
  <si>
    <t xml:space="preserve">CERDA </t>
  </si>
  <si>
    <t>MEDINA</t>
  </si>
  <si>
    <t xml:space="preserve">JUAN JOSE </t>
  </si>
  <si>
    <t xml:space="preserve">HERNANDEZ </t>
  </si>
  <si>
    <t xml:space="preserve">LOPEZ </t>
  </si>
  <si>
    <t xml:space="preserve">MARY ANTONIA </t>
  </si>
  <si>
    <t>BASULTO</t>
  </si>
  <si>
    <t xml:space="preserve">MARTHA ANGELICA </t>
  </si>
  <si>
    <t xml:space="preserve">MEDINA </t>
  </si>
  <si>
    <t>PADILLA</t>
  </si>
  <si>
    <t>GONZALO</t>
  </si>
  <si>
    <t xml:space="preserve">LUCIO   </t>
  </si>
  <si>
    <t xml:space="preserve">MA.- HERCULANA </t>
  </si>
  <si>
    <t>VALERIO</t>
  </si>
  <si>
    <t xml:space="preserve">GABRIEL </t>
  </si>
  <si>
    <t>CALIXTO</t>
  </si>
  <si>
    <t xml:space="preserve">LUIS ALEJANDRO  </t>
  </si>
  <si>
    <t>ORTIZ</t>
  </si>
  <si>
    <t xml:space="preserve">GALLEGOS </t>
  </si>
  <si>
    <t xml:space="preserve">CASIMIRO </t>
  </si>
  <si>
    <t xml:space="preserve">GALVAN </t>
  </si>
  <si>
    <t xml:space="preserve">LEOS </t>
  </si>
  <si>
    <t>FEDERICO</t>
  </si>
  <si>
    <t xml:space="preserve">PALAFOX </t>
  </si>
  <si>
    <t>DELGADO</t>
  </si>
  <si>
    <t>GABRIEL</t>
  </si>
  <si>
    <t xml:space="preserve">RAMIREZ </t>
  </si>
  <si>
    <t xml:space="preserve">MONCIVAIS </t>
  </si>
  <si>
    <t xml:space="preserve">JUAN CARLOS </t>
  </si>
  <si>
    <t xml:space="preserve">ESTRADA </t>
  </si>
  <si>
    <t>CABRERA</t>
  </si>
  <si>
    <t xml:space="preserve">MARIA FERNANDA </t>
  </si>
  <si>
    <t xml:space="preserve">SANCHEZ </t>
  </si>
  <si>
    <t xml:space="preserve">ZAVALA </t>
  </si>
  <si>
    <t xml:space="preserve">FLOR ESMERALDA </t>
  </si>
  <si>
    <t xml:space="preserve">MORALES </t>
  </si>
  <si>
    <t xml:space="preserve">FERNANDO </t>
  </si>
  <si>
    <t xml:space="preserve">PARRA </t>
  </si>
  <si>
    <t xml:space="preserve">LARA </t>
  </si>
  <si>
    <t xml:space="preserve">CECILIA </t>
  </si>
  <si>
    <t xml:space="preserve">ALVARO </t>
  </si>
  <si>
    <t>DE LEON</t>
  </si>
  <si>
    <t>PAGO DIRECTO</t>
  </si>
  <si>
    <t>APORT. PARA CIRUGIA DE VITRECTOMIA</t>
  </si>
  <si>
    <t xml:space="preserve">MA. GUADALUPE </t>
  </si>
  <si>
    <t>NOYOLA</t>
  </si>
  <si>
    <t>APORT. RES. MAG. DE CRANEO</t>
  </si>
  <si>
    <t>F</t>
  </si>
  <si>
    <t>LUIS EDUARDO</t>
  </si>
  <si>
    <t>ARREDONDO</t>
  </si>
  <si>
    <t>APORT. CIRUGIA DE RINOSEPTOPLASTIA</t>
  </si>
  <si>
    <t>JACOBA</t>
  </si>
  <si>
    <t>JIMENEZ</t>
  </si>
  <si>
    <t>MORENO</t>
  </si>
  <si>
    <t>APORT. RADIOTERAPIA</t>
  </si>
  <si>
    <t xml:space="preserve">FILIBERTO </t>
  </si>
  <si>
    <t>MARTIBEZ</t>
  </si>
  <si>
    <t>APORT. CIRUGIA DE TIMPANOPLASTIA</t>
  </si>
  <si>
    <t>ALEJANDRA</t>
  </si>
  <si>
    <t>ESTRADA</t>
  </si>
  <si>
    <t>APORT. SERVICIO FUNERARIO</t>
  </si>
  <si>
    <t>RAMSES</t>
  </si>
  <si>
    <t>DAVILA</t>
  </si>
  <si>
    <t>APORT. RES. MAG. DE CRANEO CON ANAESTECIA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</si>
</sst>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6" formatCode="&quot;$&quot;#,##0;[Red]\-&quot;$&quot;#,##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[$$-80A]* #,##0.00_-;\-[$$-80A]* #,##0.00_-;_-[$$-80A]* &quot;-&quot;??_-;_-@_-"/>
    <numFmt numFmtId="165" formatCode="[$-C0A]d\-mmm;@"/>
  </numFmts>
  <fonts count="51" x14ac:knownFonts="1">
    <font>
      <sz val="10"/>
      <name val="Arial"/>
    </font>
    <font>
      <sz val="10"/>
      <name val="Arial"/>
      <family val="2"/>
    </font>
    <font>
      <b/>
      <sz val="14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14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sz val="9"/>
      <name val="Arial"/>
      <family val="2"/>
    </font>
    <font>
      <sz val="12"/>
      <name val="Arial"/>
      <family val="2"/>
    </font>
    <font>
      <b/>
      <sz val="9"/>
      <name val="Arial"/>
      <family val="2"/>
    </font>
    <font>
      <b/>
      <sz val="16"/>
      <name val="Arial"/>
      <family val="2"/>
    </font>
    <font>
      <b/>
      <sz val="9"/>
      <color indexed="10"/>
      <name val="Arial"/>
      <family val="2"/>
    </font>
    <font>
      <b/>
      <sz val="12"/>
      <name val="Calibri"/>
      <family val="2"/>
    </font>
    <font>
      <b/>
      <sz val="7"/>
      <name val="Arial"/>
      <family val="2"/>
    </font>
    <font>
      <b/>
      <sz val="8"/>
      <name val="Calibri"/>
      <family val="2"/>
    </font>
    <font>
      <b/>
      <sz val="10"/>
      <name val="Calibri"/>
      <family val="2"/>
    </font>
    <font>
      <sz val="10"/>
      <name val="Calibri"/>
      <family val="2"/>
    </font>
    <font>
      <u/>
      <sz val="10"/>
      <color indexed="12"/>
      <name val="Arial"/>
      <family val="2"/>
    </font>
    <font>
      <b/>
      <sz val="12"/>
      <name val="Tahoma"/>
      <family val="2"/>
    </font>
    <font>
      <sz val="12"/>
      <name val="Arial"/>
      <family val="2"/>
    </font>
    <font>
      <b/>
      <sz val="11"/>
      <name val="Tahoma"/>
      <family val="2"/>
    </font>
    <font>
      <sz val="11"/>
      <name val="Arial"/>
      <family val="2"/>
    </font>
    <font>
      <b/>
      <sz val="10"/>
      <name val="Tahoma"/>
      <family val="2"/>
    </font>
    <font>
      <b/>
      <sz val="14"/>
      <name val="Tahoma"/>
      <family val="2"/>
    </font>
    <font>
      <b/>
      <sz val="12"/>
      <color indexed="10"/>
      <name val="Tahoma"/>
      <family val="2"/>
    </font>
    <font>
      <b/>
      <sz val="12"/>
      <name val="Bodoni MT"/>
      <family val="1"/>
    </font>
    <font>
      <b/>
      <sz val="9"/>
      <name val="Calibri"/>
      <family val="2"/>
    </font>
    <font>
      <sz val="9"/>
      <name val="Calibri"/>
      <family val="2"/>
    </font>
    <font>
      <b/>
      <sz val="16"/>
      <name val="Calibri"/>
      <family val="2"/>
    </font>
    <font>
      <b/>
      <sz val="14"/>
      <name val="Calibri"/>
      <family val="2"/>
    </font>
    <font>
      <b/>
      <sz val="11"/>
      <name val="Calibri"/>
      <family val="2"/>
    </font>
    <font>
      <b/>
      <sz val="16"/>
      <color indexed="8"/>
      <name val="Arial"/>
      <family val="2"/>
    </font>
    <font>
      <b/>
      <sz val="12"/>
      <color indexed="8"/>
      <name val="Arial"/>
      <family val="2"/>
    </font>
    <font>
      <b/>
      <sz val="8"/>
      <name val="Arial"/>
      <family val="2"/>
    </font>
    <font>
      <b/>
      <sz val="14"/>
      <color indexed="8"/>
      <name val="Arial"/>
      <family val="2"/>
    </font>
    <font>
      <b/>
      <sz val="13"/>
      <name val="Arial"/>
      <family val="2"/>
    </font>
    <font>
      <sz val="8"/>
      <name val="Arial"/>
      <family val="2"/>
    </font>
    <font>
      <b/>
      <sz val="9"/>
      <name val="Bodoni MT"/>
      <family val="1"/>
    </font>
    <font>
      <b/>
      <sz val="18"/>
      <name val="Bodoni MT"/>
      <family val="1"/>
    </font>
    <font>
      <b/>
      <sz val="10"/>
      <name val="Calisto MT"/>
      <family val="1"/>
    </font>
    <font>
      <sz val="10"/>
      <name val="Calisto MT"/>
      <family val="1"/>
    </font>
    <font>
      <b/>
      <sz val="8"/>
      <name val="Tahoma"/>
      <family val="2"/>
    </font>
    <font>
      <sz val="11"/>
      <color rgb="FF9C6500"/>
      <name val="Calibri"/>
      <family val="2"/>
      <scheme val="minor"/>
    </font>
    <font>
      <b/>
      <sz val="10"/>
      <color rgb="FFFF0000"/>
      <name val="Arial"/>
      <family val="2"/>
    </font>
    <font>
      <b/>
      <sz val="12"/>
      <color rgb="FFFF0000"/>
      <name val="Arial"/>
      <family val="2"/>
    </font>
    <font>
      <b/>
      <sz val="14"/>
      <color rgb="FFFF0000"/>
      <name val="Arial"/>
      <family val="2"/>
    </font>
    <font>
      <b/>
      <sz val="20"/>
      <name val="Calibri"/>
      <family val="2"/>
    </font>
    <font>
      <b/>
      <sz val="10"/>
      <name val="Arial Narrow"/>
      <family val="2"/>
    </font>
    <font>
      <sz val="10"/>
      <name val="Arial Narrow"/>
      <family val="2"/>
    </font>
  </fonts>
  <fills count="17">
    <fill>
      <patternFill patternType="none"/>
    </fill>
    <fill>
      <patternFill patternType="gray125"/>
    </fill>
    <fill>
      <patternFill patternType="solid">
        <fgColor indexed="15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rgb="FFFFEB9C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43"/>
        <bgColor indexed="64"/>
      </patternFill>
    </fill>
  </fills>
  <borders count="4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19" fillId="0" borderId="0" applyNumberFormat="0" applyFill="0" applyBorder="0" applyAlignment="0" applyProtection="0">
      <alignment vertical="top"/>
      <protection locked="0"/>
    </xf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44" fillId="13" borderId="0" applyNumberFormat="0" applyBorder="0" applyAlignment="0" applyProtection="0"/>
  </cellStyleXfs>
  <cellXfs count="525">
    <xf numFmtId="0" fontId="0" fillId="0" borderId="0" xfId="0"/>
    <xf numFmtId="0" fontId="2" fillId="0" borderId="0" xfId="0" applyFont="1" applyFill="1" applyBorder="1" applyAlignment="1">
      <alignment horizontal="center"/>
    </xf>
    <xf numFmtId="0" fontId="3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left" vertical="center"/>
    </xf>
    <xf numFmtId="0" fontId="6" fillId="0" borderId="1" xfId="0" applyFont="1" applyBorder="1" applyAlignment="1">
      <alignment horizontal="center"/>
    </xf>
    <xf numFmtId="0" fontId="7" fillId="0" borderId="0" xfId="0" applyFont="1" applyAlignment="1">
      <alignment horizontal="center"/>
    </xf>
    <xf numFmtId="0" fontId="6" fillId="0" borderId="2" xfId="0" applyFont="1" applyBorder="1" applyAlignment="1">
      <alignment horizontal="center"/>
    </xf>
    <xf numFmtId="0" fontId="7" fillId="0" borderId="0" xfId="0" applyFont="1"/>
    <xf numFmtId="0" fontId="2" fillId="0" borderId="0" xfId="0" applyFont="1" applyFill="1" applyBorder="1" applyAlignment="1"/>
    <xf numFmtId="0" fontId="2" fillId="2" borderId="1" xfId="0" applyFont="1" applyFill="1" applyBorder="1" applyAlignment="1">
      <alignment horizontal="center" vertical="distributed"/>
    </xf>
    <xf numFmtId="0" fontId="2" fillId="3" borderId="3" xfId="0" applyFont="1" applyFill="1" applyBorder="1" applyAlignment="1">
      <alignment horizontal="center"/>
    </xf>
    <xf numFmtId="0" fontId="7" fillId="0" borderId="3" xfId="0" applyFont="1" applyBorder="1" applyAlignment="1">
      <alignment horizontal="center" vertical="distributed"/>
    </xf>
    <xf numFmtId="44" fontId="4" fillId="4" borderId="3" xfId="3" applyFont="1" applyFill="1" applyBorder="1" applyAlignment="1">
      <alignment horizontal="center" vertical="distributed"/>
    </xf>
    <xf numFmtId="44" fontId="4" fillId="4" borderId="3" xfId="3" applyFont="1" applyFill="1" applyBorder="1" applyAlignment="1">
      <alignment horizontal="center" vertical="center"/>
    </xf>
    <xf numFmtId="0" fontId="9" fillId="0" borderId="3" xfId="0" applyFont="1" applyBorder="1" applyAlignment="1">
      <alignment horizontal="center" vertical="distributed"/>
    </xf>
    <xf numFmtId="0" fontId="2" fillId="5" borderId="3" xfId="0" applyFont="1" applyFill="1" applyBorder="1" applyAlignment="1">
      <alignment horizontal="center"/>
    </xf>
    <xf numFmtId="0" fontId="4" fillId="0" borderId="3" xfId="0" applyFont="1" applyFill="1" applyBorder="1" applyAlignment="1">
      <alignment horizontal="center"/>
    </xf>
    <xf numFmtId="0" fontId="10" fillId="0" borderId="3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distributed"/>
    </xf>
    <xf numFmtId="0" fontId="2" fillId="4" borderId="4" xfId="0" applyFont="1" applyFill="1" applyBorder="1" applyAlignment="1">
      <alignment horizontal="center" vertical="distributed"/>
    </xf>
    <xf numFmtId="0" fontId="2" fillId="6" borderId="3" xfId="0" applyFont="1" applyFill="1" applyBorder="1" applyAlignment="1">
      <alignment horizontal="center"/>
    </xf>
    <xf numFmtId="0" fontId="6" fillId="4" borderId="4" xfId="0" applyFont="1" applyFill="1" applyBorder="1" applyAlignment="1">
      <alignment horizontal="center"/>
    </xf>
    <xf numFmtId="0" fontId="6" fillId="4" borderId="5" xfId="0" applyFont="1" applyFill="1" applyBorder="1" applyAlignment="1">
      <alignment horizontal="center"/>
    </xf>
    <xf numFmtId="0" fontId="11" fillId="3" borderId="3" xfId="0" applyFont="1" applyFill="1" applyBorder="1" applyAlignment="1">
      <alignment horizontal="center" vertical="distributed"/>
    </xf>
    <xf numFmtId="0" fontId="2" fillId="0" borderId="3" xfId="0" applyFont="1" applyFill="1" applyBorder="1" applyAlignment="1">
      <alignment horizontal="center"/>
    </xf>
    <xf numFmtId="0" fontId="11" fillId="0" borderId="3" xfId="0" applyFont="1" applyFill="1" applyBorder="1" applyAlignment="1">
      <alignment horizontal="center" vertical="distributed"/>
    </xf>
    <xf numFmtId="0" fontId="7" fillId="0" borderId="0" xfId="0" applyFont="1" applyFill="1" applyBorder="1" applyAlignment="1"/>
    <xf numFmtId="0" fontId="9" fillId="4" borderId="3" xfId="0" applyFont="1" applyFill="1" applyBorder="1" applyAlignment="1">
      <alignment horizontal="center" vertical="distributed"/>
    </xf>
    <xf numFmtId="0" fontId="2" fillId="4" borderId="3" xfId="0" applyFont="1" applyFill="1" applyBorder="1" applyAlignment="1">
      <alignment horizontal="center"/>
    </xf>
    <xf numFmtId="0" fontId="4" fillId="0" borderId="3" xfId="0" applyFont="1" applyFill="1" applyBorder="1" applyAlignment="1">
      <alignment horizontal="center" vertical="distributed"/>
    </xf>
    <xf numFmtId="0" fontId="8" fillId="3" borderId="3" xfId="0" applyFont="1" applyFill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distributed"/>
    </xf>
    <xf numFmtId="0" fontId="7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7" fillId="0" borderId="0" xfId="0" applyFont="1" applyFill="1" applyBorder="1" applyAlignment="1">
      <alignment vertical="distributed"/>
    </xf>
    <xf numFmtId="0" fontId="0" fillId="0" borderId="0" xfId="0" applyBorder="1" applyAlignment="1">
      <alignment horizontal="center"/>
    </xf>
    <xf numFmtId="0" fontId="9" fillId="6" borderId="3" xfId="0" applyFont="1" applyFill="1" applyBorder="1" applyAlignment="1">
      <alignment horizontal="center" vertical="distributed"/>
    </xf>
    <xf numFmtId="0" fontId="4" fillId="6" borderId="3" xfId="0" applyFont="1" applyFill="1" applyBorder="1" applyAlignment="1">
      <alignment horizontal="center" vertical="distributed"/>
    </xf>
    <xf numFmtId="0" fontId="4" fillId="0" borderId="0" xfId="0" applyFont="1" applyFill="1" applyBorder="1" applyAlignment="1"/>
    <xf numFmtId="0" fontId="3" fillId="0" borderId="3" xfId="0" applyFont="1" applyBorder="1" applyAlignment="1">
      <alignment vertical="distributed"/>
    </xf>
    <xf numFmtId="0" fontId="11" fillId="0" borderId="3" xfId="0" applyFont="1" applyBorder="1" applyAlignment="1">
      <alignment horizontal="center" vertical="distributed"/>
    </xf>
    <xf numFmtId="0" fontId="7" fillId="0" borderId="0" xfId="0" applyFont="1" applyAlignment="1"/>
    <xf numFmtId="0" fontId="9" fillId="0" borderId="3" xfId="0" applyFont="1" applyBorder="1" applyAlignment="1">
      <alignment vertical="distributed"/>
    </xf>
    <xf numFmtId="0" fontId="8" fillId="7" borderId="3" xfId="0" applyFont="1" applyFill="1" applyBorder="1" applyAlignment="1">
      <alignment horizontal="center"/>
    </xf>
    <xf numFmtId="0" fontId="4" fillId="8" borderId="3" xfId="0" applyFont="1" applyFill="1" applyBorder="1" applyAlignment="1">
      <alignment horizontal="center" vertical="center"/>
    </xf>
    <xf numFmtId="0" fontId="8" fillId="3" borderId="3" xfId="0" applyFont="1" applyFill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10" fillId="0" borderId="0" xfId="0" applyFont="1" applyFill="1" applyBorder="1"/>
    <xf numFmtId="0" fontId="10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left" vertical="center"/>
    </xf>
    <xf numFmtId="0" fontId="15" fillId="0" borderId="0" xfId="0" applyFont="1" applyBorder="1" applyAlignment="1">
      <alignment horizontal="center" vertical="center"/>
    </xf>
    <xf numFmtId="0" fontId="7" fillId="0" borderId="0" xfId="0" applyFont="1" applyBorder="1" applyAlignment="1"/>
    <xf numFmtId="0" fontId="11" fillId="0" borderId="0" xfId="0" applyFont="1" applyBorder="1" applyAlignment="1">
      <alignment horizontal="center"/>
    </xf>
    <xf numFmtId="0" fontId="0" fillId="0" borderId="0" xfId="0" applyBorder="1" applyAlignment="1"/>
    <xf numFmtId="0" fontId="3" fillId="0" borderId="0" xfId="0" applyFont="1" applyBorder="1"/>
    <xf numFmtId="0" fontId="0" fillId="0" borderId="0" xfId="0" applyBorder="1" applyAlignment="1">
      <alignment horizontal="left" vertical="center"/>
    </xf>
    <xf numFmtId="0" fontId="0" fillId="0" borderId="0" xfId="0" applyBorder="1"/>
    <xf numFmtId="0" fontId="7" fillId="0" borderId="0" xfId="0" applyFont="1" applyFill="1"/>
    <xf numFmtId="17" fontId="0" fillId="0" borderId="0" xfId="0" applyNumberFormat="1" applyFill="1"/>
    <xf numFmtId="17" fontId="7" fillId="0" borderId="0" xfId="0" applyNumberFormat="1" applyFont="1" applyAlignment="1"/>
    <xf numFmtId="0" fontId="0" fillId="0" borderId="0" xfId="0" applyAlignment="1"/>
    <xf numFmtId="0" fontId="16" fillId="0" borderId="3" xfId="0" applyFont="1" applyBorder="1" applyAlignment="1">
      <alignment horizontal="center" vertical="center" wrapText="1"/>
    </xf>
    <xf numFmtId="0" fontId="17" fillId="0" borderId="3" xfId="0" applyFont="1" applyFill="1" applyBorder="1" applyAlignment="1">
      <alignment horizontal="center" vertical="center" wrapText="1"/>
    </xf>
    <xf numFmtId="0" fontId="18" fillId="0" borderId="3" xfId="0" applyFont="1" applyBorder="1" applyAlignment="1">
      <alignment horizontal="center" vertical="center" wrapText="1"/>
    </xf>
    <xf numFmtId="0" fontId="17" fillId="0" borderId="3" xfId="0" applyFont="1" applyBorder="1" applyAlignment="1">
      <alignment horizontal="center" vertical="center" wrapText="1"/>
    </xf>
    <xf numFmtId="0" fontId="18" fillId="0" borderId="3" xfId="1" applyFont="1" applyBorder="1" applyAlignment="1" applyProtection="1">
      <alignment horizontal="center" vertical="center" wrapText="1"/>
    </xf>
    <xf numFmtId="0" fontId="18" fillId="0" borderId="3" xfId="0" applyFont="1" applyFill="1" applyBorder="1" applyAlignment="1">
      <alignment horizontal="center" vertical="center" wrapText="1"/>
    </xf>
    <xf numFmtId="0" fontId="21" fillId="0" borderId="0" xfId="0" applyFont="1"/>
    <xf numFmtId="0" fontId="20" fillId="0" borderId="0" xfId="0" applyNumberFormat="1" applyFont="1" applyAlignment="1">
      <alignment horizontal="center"/>
    </xf>
    <xf numFmtId="0" fontId="20" fillId="4" borderId="1" xfId="0" applyFont="1" applyFill="1" applyBorder="1" applyAlignment="1">
      <alignment horizontal="center" vertical="distributed"/>
    </xf>
    <xf numFmtId="0" fontId="22" fillId="4" borderId="6" xfId="0" applyFont="1" applyFill="1" applyBorder="1" applyAlignment="1">
      <alignment horizontal="center" vertical="distributed"/>
    </xf>
    <xf numFmtId="0" fontId="22" fillId="4" borderId="6" xfId="0" applyNumberFormat="1" applyFont="1" applyFill="1" applyBorder="1" applyAlignment="1">
      <alignment horizontal="center" vertical="distributed"/>
    </xf>
    <xf numFmtId="0" fontId="23" fillId="0" borderId="0" xfId="0" applyFont="1"/>
    <xf numFmtId="0" fontId="24" fillId="0" borderId="0" xfId="0" applyFont="1" applyFill="1" applyBorder="1" applyAlignment="1">
      <alignment horizontal="left" vertical="distributed"/>
    </xf>
    <xf numFmtId="0" fontId="24" fillId="0" borderId="3" xfId="0" applyFont="1" applyFill="1" applyBorder="1" applyAlignment="1">
      <alignment horizontal="center"/>
    </xf>
    <xf numFmtId="164" fontId="24" fillId="0" borderId="3" xfId="0" applyNumberFormat="1" applyFont="1" applyFill="1" applyBorder="1" applyAlignment="1">
      <alignment horizontal="center"/>
    </xf>
    <xf numFmtId="0" fontId="24" fillId="0" borderId="3" xfId="0" applyNumberFormat="1" applyFont="1" applyFill="1" applyBorder="1" applyAlignment="1">
      <alignment horizontal="center"/>
    </xf>
    <xf numFmtId="0" fontId="24" fillId="0" borderId="3" xfId="0" applyFont="1" applyBorder="1" applyAlignment="1">
      <alignment horizontal="left"/>
    </xf>
    <xf numFmtId="0" fontId="4" fillId="0" borderId="3" xfId="0" applyFont="1" applyBorder="1" applyAlignment="1">
      <alignment horizontal="center"/>
    </xf>
    <xf numFmtId="0" fontId="7" fillId="0" borderId="3" xfId="0" applyNumberFormat="1" applyFont="1" applyBorder="1"/>
    <xf numFmtId="0" fontId="7" fillId="0" borderId="3" xfId="0" applyFont="1" applyBorder="1"/>
    <xf numFmtId="0" fontId="24" fillId="0" borderId="7" xfId="0" applyFont="1" applyBorder="1" applyAlignment="1">
      <alignment horizontal="left"/>
    </xf>
    <xf numFmtId="0" fontId="21" fillId="0" borderId="0" xfId="0" applyNumberFormat="1" applyFont="1"/>
    <xf numFmtId="0" fontId="21" fillId="0" borderId="0" xfId="0" applyFont="1" applyFill="1"/>
    <xf numFmtId="164" fontId="20" fillId="6" borderId="1" xfId="0" applyNumberFormat="1" applyFont="1" applyFill="1" applyBorder="1" applyAlignment="1">
      <alignment horizontal="center" vertical="center"/>
    </xf>
    <xf numFmtId="0" fontId="20" fillId="0" borderId="1" xfId="0" applyNumberFormat="1" applyFont="1" applyFill="1" applyBorder="1" applyAlignment="1">
      <alignment horizontal="center"/>
    </xf>
    <xf numFmtId="0" fontId="8" fillId="6" borderId="1" xfId="0" applyFont="1" applyFill="1" applyBorder="1" applyAlignment="1">
      <alignment horizontal="center"/>
    </xf>
    <xf numFmtId="0" fontId="20" fillId="0" borderId="0" xfId="0" applyNumberFormat="1" applyFont="1" applyFill="1" applyBorder="1" applyAlignment="1">
      <alignment horizontal="center"/>
    </xf>
    <xf numFmtId="164" fontId="20" fillId="0" borderId="0" xfId="0" applyNumberFormat="1" applyFont="1" applyFill="1" applyBorder="1" applyAlignment="1">
      <alignment horizontal="center"/>
    </xf>
    <xf numFmtId="164" fontId="20" fillId="0" borderId="0" xfId="0" applyNumberFormat="1" applyFont="1" applyAlignment="1">
      <alignment horizontal="center"/>
    </xf>
    <xf numFmtId="6" fontId="21" fillId="0" borderId="0" xfId="0" applyNumberFormat="1" applyFont="1"/>
    <xf numFmtId="164" fontId="20" fillId="0" borderId="0" xfId="0" applyNumberFormat="1" applyFont="1"/>
    <xf numFmtId="164" fontId="26" fillId="0" borderId="0" xfId="0" applyNumberFormat="1" applyFont="1"/>
    <xf numFmtId="0" fontId="28" fillId="6" borderId="2" xfId="0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vertical="center"/>
    </xf>
    <xf numFmtId="0" fontId="28" fillId="6" borderId="8" xfId="0" applyFont="1" applyFill="1" applyBorder="1" applyAlignment="1">
      <alignment horizontal="center" vertical="center"/>
    </xf>
    <xf numFmtId="0" fontId="28" fillId="3" borderId="1" xfId="0" applyFont="1" applyFill="1" applyBorder="1" applyAlignment="1">
      <alignment horizontal="center" vertical="center"/>
    </xf>
    <xf numFmtId="0" fontId="28" fillId="3" borderId="2" xfId="0" applyFont="1" applyFill="1" applyBorder="1" applyAlignment="1">
      <alignment horizontal="center" vertical="center"/>
    </xf>
    <xf numFmtId="0" fontId="29" fillId="0" borderId="0" xfId="0" applyFont="1"/>
    <xf numFmtId="0" fontId="28" fillId="3" borderId="6" xfId="0" applyFont="1" applyFill="1" applyBorder="1" applyAlignment="1">
      <alignment horizontal="center" vertical="center"/>
    </xf>
    <xf numFmtId="0" fontId="29" fillId="0" borderId="9" xfId="0" applyFont="1" applyBorder="1"/>
    <xf numFmtId="0" fontId="29" fillId="0" borderId="10" xfId="0" applyFont="1" applyBorder="1" applyAlignment="1">
      <alignment horizontal="center" vertical="distributed"/>
    </xf>
    <xf numFmtId="0" fontId="29" fillId="0" borderId="3" xfId="0" applyFont="1" applyBorder="1" applyAlignment="1">
      <alignment horizontal="center"/>
    </xf>
    <xf numFmtId="0" fontId="29" fillId="0" borderId="11" xfId="0" applyFont="1" applyBorder="1" applyAlignment="1">
      <alignment horizontal="center"/>
    </xf>
    <xf numFmtId="0" fontId="29" fillId="0" borderId="10" xfId="0" applyFont="1" applyBorder="1" applyAlignment="1">
      <alignment horizontal="center"/>
    </xf>
    <xf numFmtId="0" fontId="29" fillId="0" borderId="10" xfId="0" applyFont="1" applyBorder="1"/>
    <xf numFmtId="0" fontId="29" fillId="0" borderId="10" xfId="0" applyFont="1" applyBorder="1" applyAlignment="1">
      <alignment vertical="distributed"/>
    </xf>
    <xf numFmtId="0" fontId="29" fillId="0" borderId="3" xfId="0" applyFont="1" applyBorder="1"/>
    <xf numFmtId="0" fontId="29" fillId="0" borderId="3" xfId="0" applyFont="1" applyBorder="1" applyAlignment="1">
      <alignment vertical="distributed"/>
    </xf>
    <xf numFmtId="0" fontId="29" fillId="0" borderId="3" xfId="0" applyFont="1" applyBorder="1" applyAlignment="1">
      <alignment horizontal="center" vertical="distributed"/>
    </xf>
    <xf numFmtId="0" fontId="29" fillId="0" borderId="11" xfId="0" applyFont="1" applyBorder="1"/>
    <xf numFmtId="0" fontId="29" fillId="0" borderId="12" xfId="0" applyFont="1" applyBorder="1"/>
    <xf numFmtId="0" fontId="29" fillId="0" borderId="7" xfId="0" applyFont="1" applyBorder="1" applyAlignment="1">
      <alignment horizontal="center"/>
    </xf>
    <xf numFmtId="0" fontId="29" fillId="0" borderId="11" xfId="0" applyFont="1" applyBorder="1" applyAlignment="1">
      <alignment horizontal="left"/>
    </xf>
    <xf numFmtId="0" fontId="28" fillId="0" borderId="3" xfId="0" applyFont="1" applyBorder="1" applyAlignment="1">
      <alignment horizontal="center"/>
    </xf>
    <xf numFmtId="0" fontId="29" fillId="0" borderId="0" xfId="0" applyFont="1" applyBorder="1"/>
    <xf numFmtId="0" fontId="29" fillId="0" borderId="0" xfId="0" applyFont="1" applyBorder="1" applyAlignment="1">
      <alignment horizontal="center"/>
    </xf>
    <xf numFmtId="0" fontId="28" fillId="0" borderId="0" xfId="0" applyFont="1" applyBorder="1" applyAlignment="1">
      <alignment horizontal="center"/>
    </xf>
    <xf numFmtId="0" fontId="29" fillId="0" borderId="0" xfId="0" applyFont="1" applyBorder="1" applyAlignment="1"/>
    <xf numFmtId="0" fontId="29" fillId="0" borderId="0" xfId="0" applyFont="1" applyFill="1" applyBorder="1"/>
    <xf numFmtId="0" fontId="28" fillId="0" borderId="0" xfId="0" applyFont="1" applyFill="1" applyBorder="1" applyAlignment="1"/>
    <xf numFmtId="0" fontId="28" fillId="0" borderId="0" xfId="0" applyFont="1" applyFill="1" applyBorder="1" applyAlignment="1">
      <alignment horizontal="center"/>
    </xf>
    <xf numFmtId="0" fontId="28" fillId="4" borderId="1" xfId="0" applyFont="1" applyFill="1" applyBorder="1" applyAlignment="1">
      <alignment horizontal="center" vertical="center"/>
    </xf>
    <xf numFmtId="0" fontId="29" fillId="0" borderId="11" xfId="0" applyFont="1" applyFill="1" applyBorder="1"/>
    <xf numFmtId="0" fontId="29" fillId="0" borderId="11" xfId="0" applyFont="1" applyFill="1" applyBorder="1" applyAlignment="1">
      <alignment horizontal="center"/>
    </xf>
    <xf numFmtId="0" fontId="29" fillId="0" borderId="3" xfId="0" applyFont="1" applyFill="1" applyBorder="1"/>
    <xf numFmtId="0" fontId="29" fillId="0" borderId="3" xfId="0" applyFont="1" applyFill="1" applyBorder="1" applyAlignment="1">
      <alignment horizontal="center"/>
    </xf>
    <xf numFmtId="0" fontId="28" fillId="0" borderId="0" xfId="0" applyFont="1" applyBorder="1"/>
    <xf numFmtId="0" fontId="29" fillId="0" borderId="0" xfId="0" applyFont="1" applyFill="1" applyBorder="1" applyAlignment="1">
      <alignment horizontal="center"/>
    </xf>
    <xf numFmtId="0" fontId="29" fillId="0" borderId="7" xfId="0" applyFont="1" applyBorder="1"/>
    <xf numFmtId="0" fontId="32" fillId="6" borderId="1" xfId="0" applyFont="1" applyFill="1" applyBorder="1" applyAlignment="1">
      <alignment horizontal="center" vertical="center"/>
    </xf>
    <xf numFmtId="0" fontId="17" fillId="0" borderId="1" xfId="0" applyFont="1" applyBorder="1" applyAlignment="1">
      <alignment horizontal="center" vertical="center"/>
    </xf>
    <xf numFmtId="0" fontId="29" fillId="0" borderId="0" xfId="0" applyFont="1" applyFill="1"/>
    <xf numFmtId="0" fontId="0" fillId="0" borderId="0" xfId="0" applyFill="1"/>
    <xf numFmtId="0" fontId="28" fillId="0" borderId="10" xfId="0" applyFont="1" applyBorder="1"/>
    <xf numFmtId="0" fontId="28" fillId="2" borderId="2" xfId="0" applyFont="1" applyFill="1" applyBorder="1" applyAlignment="1">
      <alignment horizontal="center"/>
    </xf>
    <xf numFmtId="0" fontId="28" fillId="0" borderId="0" xfId="0" applyFont="1"/>
    <xf numFmtId="0" fontId="18" fillId="0" borderId="3" xfId="0" applyFont="1" applyFill="1" applyBorder="1" applyAlignment="1">
      <alignment horizontal="center"/>
    </xf>
    <xf numFmtId="0" fontId="17" fillId="0" borderId="3" xfId="0" applyFont="1" applyFill="1" applyBorder="1"/>
    <xf numFmtId="0" fontId="17" fillId="0" borderId="3" xfId="0" applyFont="1" applyFill="1" applyBorder="1" applyAlignment="1">
      <alignment horizontal="center"/>
    </xf>
    <xf numFmtId="0" fontId="18" fillId="0" borderId="3" xfId="0" applyFont="1" applyFill="1" applyBorder="1"/>
    <xf numFmtId="0" fontId="0" fillId="0" borderId="0" xfId="0" applyAlignment="1">
      <alignment vertical="distributed"/>
    </xf>
    <xf numFmtId="0" fontId="0" fillId="0" borderId="0" xfId="0" applyFill="1" applyBorder="1"/>
    <xf numFmtId="0" fontId="4" fillId="4" borderId="13" xfId="0" applyFont="1" applyFill="1" applyBorder="1" applyAlignment="1">
      <alignment horizontal="center" vertical="distributed"/>
    </xf>
    <xf numFmtId="0" fontId="4" fillId="4" borderId="3" xfId="0" applyFont="1" applyFill="1" applyBorder="1" applyAlignment="1">
      <alignment horizontal="center"/>
    </xf>
    <xf numFmtId="0" fontId="4" fillId="0" borderId="3" xfId="0" applyFont="1" applyBorder="1" applyAlignment="1">
      <alignment vertical="distributed"/>
    </xf>
    <xf numFmtId="0" fontId="8" fillId="0" borderId="3" xfId="0" applyFont="1" applyFill="1" applyBorder="1" applyAlignment="1">
      <alignment horizontal="center"/>
    </xf>
    <xf numFmtId="0" fontId="4" fillId="0" borderId="3" xfId="0" applyFont="1" applyBorder="1" applyAlignment="1">
      <alignment horizontal="left" vertical="distributed"/>
    </xf>
    <xf numFmtId="0" fontId="8" fillId="9" borderId="14" xfId="0" applyFont="1" applyFill="1" applyBorder="1" applyAlignment="1">
      <alignment horizontal="center" vertical="distributed"/>
    </xf>
    <xf numFmtId="0" fontId="4" fillId="3" borderId="3" xfId="0" applyFont="1" applyFill="1" applyBorder="1" applyAlignment="1">
      <alignment horizontal="center"/>
    </xf>
    <xf numFmtId="0" fontId="4" fillId="4" borderId="15" xfId="0" applyFont="1" applyFill="1" applyBorder="1" applyAlignment="1">
      <alignment horizontal="center" vertical="distributed"/>
    </xf>
    <xf numFmtId="0" fontId="8" fillId="9" borderId="16" xfId="0" applyFont="1" applyFill="1" applyBorder="1" applyAlignment="1">
      <alignment horizontal="center" vertical="distributed"/>
    </xf>
    <xf numFmtId="0" fontId="33" fillId="3" borderId="3" xfId="0" applyFont="1" applyFill="1" applyBorder="1" applyAlignment="1">
      <alignment horizontal="center"/>
    </xf>
    <xf numFmtId="0" fontId="34" fillId="3" borderId="3" xfId="0" applyFont="1" applyFill="1" applyBorder="1" applyAlignment="1">
      <alignment horizontal="center"/>
    </xf>
    <xf numFmtId="0" fontId="4" fillId="4" borderId="15" xfId="0" applyFont="1" applyFill="1" applyBorder="1" applyAlignment="1">
      <alignment vertical="distributed"/>
    </xf>
    <xf numFmtId="0" fontId="4" fillId="4" borderId="12" xfId="0" applyFont="1" applyFill="1" applyBorder="1" applyAlignment="1">
      <alignment horizontal="center"/>
    </xf>
    <xf numFmtId="0" fontId="4" fillId="4" borderId="11" xfId="0" applyFont="1" applyFill="1" applyBorder="1" applyAlignment="1">
      <alignment horizontal="center"/>
    </xf>
    <xf numFmtId="0" fontId="35" fillId="4" borderId="17" xfId="0" applyFont="1" applyFill="1" applyBorder="1" applyAlignment="1">
      <alignment horizontal="center" vertical="distributed"/>
    </xf>
    <xf numFmtId="0" fontId="35" fillId="4" borderId="18" xfId="0" applyFont="1" applyFill="1" applyBorder="1" applyAlignment="1">
      <alignment horizontal="center" vertical="distributed"/>
    </xf>
    <xf numFmtId="0" fontId="4" fillId="0" borderId="3" xfId="0" applyFont="1" applyFill="1" applyBorder="1" applyAlignment="1">
      <alignment vertical="distributed"/>
    </xf>
    <xf numFmtId="0" fontId="4" fillId="0" borderId="3" xfId="0" applyFont="1" applyBorder="1" applyAlignment="1">
      <alignment horizontal="center" vertical="distributed"/>
    </xf>
    <xf numFmtId="0" fontId="12" fillId="4" borderId="7" xfId="2" applyNumberFormat="1" applyFont="1" applyFill="1" applyBorder="1" applyAlignment="1">
      <alignment horizontal="center"/>
    </xf>
    <xf numFmtId="0" fontId="2" fillId="4" borderId="7" xfId="0" applyFont="1" applyFill="1" applyBorder="1" applyAlignment="1">
      <alignment horizontal="center"/>
    </xf>
    <xf numFmtId="0" fontId="4" fillId="0" borderId="13" xfId="0" applyFont="1" applyFill="1" applyBorder="1" applyAlignment="1">
      <alignment vertical="distributed"/>
    </xf>
    <xf numFmtId="0" fontId="4" fillId="0" borderId="7" xfId="0" applyFont="1" applyFill="1" applyBorder="1" applyAlignment="1">
      <alignment horizontal="center"/>
    </xf>
    <xf numFmtId="0" fontId="8" fillId="0" borderId="7" xfId="0" applyFont="1" applyFill="1" applyBorder="1" applyAlignment="1">
      <alignment horizontal="center"/>
    </xf>
    <xf numFmtId="0" fontId="0" fillId="0" borderId="0" xfId="0" applyFill="1" applyBorder="1" applyAlignment="1">
      <alignment vertical="distributed"/>
    </xf>
    <xf numFmtId="0" fontId="4" fillId="0" borderId="15" xfId="0" applyFont="1" applyFill="1" applyBorder="1"/>
    <xf numFmtId="0" fontId="4" fillId="4" borderId="6" xfId="0" applyFont="1" applyFill="1" applyBorder="1" applyAlignment="1">
      <alignment horizontal="center"/>
    </xf>
    <xf numFmtId="0" fontId="35" fillId="4" borderId="6" xfId="0" applyFont="1" applyFill="1" applyBorder="1" applyAlignment="1">
      <alignment horizontal="center"/>
    </xf>
    <xf numFmtId="0" fontId="4" fillId="4" borderId="18" xfId="0" applyFont="1" applyFill="1" applyBorder="1" applyAlignment="1">
      <alignment horizontal="center"/>
    </xf>
    <xf numFmtId="0" fontId="35" fillId="4" borderId="18" xfId="0" applyFont="1" applyFill="1" applyBorder="1" applyAlignment="1">
      <alignment horizontal="center"/>
    </xf>
    <xf numFmtId="0" fontId="35" fillId="4" borderId="18" xfId="0" applyFont="1" applyFill="1" applyBorder="1" applyAlignment="1"/>
    <xf numFmtId="0" fontId="4" fillId="4" borderId="2" xfId="0" applyFont="1" applyFill="1" applyBorder="1" applyAlignment="1">
      <alignment horizontal="center"/>
    </xf>
    <xf numFmtId="0" fontId="7" fillId="4" borderId="2" xfId="0" applyFont="1" applyFill="1" applyBorder="1" applyAlignment="1"/>
    <xf numFmtId="0" fontId="0" fillId="4" borderId="2" xfId="0" applyFill="1" applyBorder="1" applyAlignment="1"/>
    <xf numFmtId="0" fontId="0" fillId="4" borderId="18" xfId="0" applyFill="1" applyBorder="1" applyAlignment="1"/>
    <xf numFmtId="0" fontId="11" fillId="4" borderId="11" xfId="0" applyFont="1" applyFill="1" applyBorder="1" applyAlignment="1"/>
    <xf numFmtId="0" fontId="4" fillId="0" borderId="10" xfId="0" applyFont="1" applyFill="1" applyBorder="1" applyAlignment="1">
      <alignment horizontal="center"/>
    </xf>
    <xf numFmtId="0" fontId="4" fillId="10" borderId="10" xfId="0" applyFont="1" applyFill="1" applyBorder="1" applyAlignment="1">
      <alignment horizontal="center"/>
    </xf>
    <xf numFmtId="0" fontId="4" fillId="10" borderId="3" xfId="0" applyFont="1" applyFill="1" applyBorder="1" applyAlignment="1">
      <alignment horizontal="center"/>
    </xf>
    <xf numFmtId="0" fontId="7" fillId="0" borderId="0" xfId="0" applyFont="1" applyFill="1" applyBorder="1"/>
    <xf numFmtId="0" fontId="35" fillId="4" borderId="6" xfId="0" applyFont="1" applyFill="1" applyBorder="1" applyAlignment="1">
      <alignment vertical="center"/>
    </xf>
    <xf numFmtId="0" fontId="35" fillId="4" borderId="2" xfId="0" applyFont="1" applyFill="1" applyBorder="1" applyAlignment="1">
      <alignment vertical="center"/>
    </xf>
    <xf numFmtId="0" fontId="4" fillId="0" borderId="0" xfId="0" applyFont="1" applyFill="1" applyBorder="1" applyAlignment="1">
      <alignment horizontal="center"/>
    </xf>
    <xf numFmtId="0" fontId="4" fillId="0" borderId="3" xfId="0" applyFont="1" applyFill="1" applyBorder="1" applyAlignment="1">
      <alignment horizontal="center" wrapText="1"/>
    </xf>
    <xf numFmtId="0" fontId="41" fillId="6" borderId="11" xfId="0" applyFont="1" applyFill="1" applyBorder="1" applyAlignment="1">
      <alignment horizontal="center" vertical="center"/>
    </xf>
    <xf numFmtId="0" fontId="41" fillId="0" borderId="0" xfId="0" applyFont="1" applyFill="1" applyBorder="1" applyAlignment="1">
      <alignment horizontal="left" vertical="center"/>
    </xf>
    <xf numFmtId="0" fontId="42" fillId="0" borderId="0" xfId="0" applyFont="1"/>
    <xf numFmtId="0" fontId="41" fillId="0" borderId="3" xfId="0" applyFont="1" applyFill="1" applyBorder="1" applyAlignment="1">
      <alignment horizontal="center" vertical="center"/>
    </xf>
    <xf numFmtId="0" fontId="41" fillId="0" borderId="0" xfId="0" applyFont="1" applyFill="1" applyBorder="1" applyAlignment="1">
      <alignment vertical="center"/>
    </xf>
    <xf numFmtId="0" fontId="41" fillId="10" borderId="3" xfId="0" applyFont="1" applyFill="1" applyBorder="1" applyAlignment="1">
      <alignment horizontal="center"/>
    </xf>
    <xf numFmtId="0" fontId="41" fillId="10" borderId="0" xfId="0" applyFont="1" applyFill="1" applyBorder="1" applyAlignment="1"/>
    <xf numFmtId="0" fontId="41" fillId="10" borderId="7" xfId="0" applyFont="1" applyFill="1" applyBorder="1" applyAlignment="1">
      <alignment horizontal="center"/>
    </xf>
    <xf numFmtId="0" fontId="28" fillId="6" borderId="1" xfId="0" applyFont="1" applyFill="1" applyBorder="1" applyAlignment="1">
      <alignment horizontal="center" vertical="center"/>
    </xf>
    <xf numFmtId="0" fontId="28" fillId="0" borderId="1" xfId="0" applyFont="1" applyFill="1" applyBorder="1" applyAlignment="1">
      <alignment horizontal="center" vertical="center"/>
    </xf>
    <xf numFmtId="0" fontId="29" fillId="0" borderId="9" xfId="0" applyFont="1" applyBorder="1" applyAlignment="1">
      <alignment horizontal="center"/>
    </xf>
    <xf numFmtId="0" fontId="28" fillId="0" borderId="11" xfId="0" applyFont="1" applyBorder="1" applyAlignment="1">
      <alignment horizontal="center"/>
    </xf>
    <xf numFmtId="0" fontId="29" fillId="0" borderId="3" xfId="0" applyFont="1" applyBorder="1" applyAlignment="1"/>
    <xf numFmtId="0" fontId="28" fillId="0" borderId="12" xfId="0" applyFont="1" applyBorder="1" applyAlignment="1">
      <alignment horizontal="center"/>
    </xf>
    <xf numFmtId="0" fontId="28" fillId="3" borderId="6" xfId="0" applyFont="1" applyFill="1" applyBorder="1" applyAlignment="1">
      <alignment vertical="center"/>
    </xf>
    <xf numFmtId="0" fontId="29" fillId="0" borderId="0" xfId="0" applyFont="1" applyFill="1" applyBorder="1" applyAlignment="1"/>
    <xf numFmtId="0" fontId="18" fillId="0" borderId="0" xfId="0" applyFont="1"/>
    <xf numFmtId="3" fontId="18" fillId="0" borderId="3" xfId="0" applyNumberFormat="1" applyFont="1" applyFill="1" applyBorder="1" applyAlignment="1">
      <alignment horizontal="center"/>
    </xf>
    <xf numFmtId="3" fontId="17" fillId="0" borderId="3" xfId="0" applyNumberFormat="1" applyFont="1" applyFill="1" applyBorder="1" applyAlignment="1">
      <alignment horizontal="center"/>
    </xf>
    <xf numFmtId="0" fontId="18" fillId="0" borderId="0" xfId="0" applyFont="1" applyFill="1"/>
    <xf numFmtId="0" fontId="18" fillId="0" borderId="9" xfId="0" applyFont="1" applyBorder="1"/>
    <xf numFmtId="0" fontId="18" fillId="0" borderId="10" xfId="0" applyFont="1" applyBorder="1"/>
    <xf numFmtId="0" fontId="18" fillId="0" borderId="10" xfId="0" applyFont="1" applyBorder="1" applyAlignment="1">
      <alignment vertical="distributed"/>
    </xf>
    <xf numFmtId="0" fontId="18" fillId="0" borderId="17" xfId="0" applyFont="1" applyBorder="1"/>
    <xf numFmtId="0" fontId="18" fillId="0" borderId="11" xfId="0" applyFont="1" applyFill="1" applyBorder="1"/>
    <xf numFmtId="0" fontId="18" fillId="0" borderId="12" xfId="0" applyFont="1" applyBorder="1"/>
    <xf numFmtId="0" fontId="18" fillId="0" borderId="3" xfId="0" applyFont="1" applyBorder="1"/>
    <xf numFmtId="0" fontId="18" fillId="0" borderId="7" xfId="0" applyFont="1" applyBorder="1"/>
    <xf numFmtId="0" fontId="18" fillId="0" borderId="11" xfId="0" applyFont="1" applyBorder="1"/>
    <xf numFmtId="0" fontId="17" fillId="0" borderId="0" xfId="0" applyFont="1"/>
    <xf numFmtId="0" fontId="20" fillId="2" borderId="1" xfId="0" applyFont="1" applyFill="1" applyBorder="1" applyAlignment="1">
      <alignment horizontal="center"/>
    </xf>
    <xf numFmtId="164" fontId="24" fillId="0" borderId="7" xfId="0" applyNumberFormat="1" applyFont="1" applyFill="1" applyBorder="1" applyAlignment="1">
      <alignment horizontal="center"/>
    </xf>
    <xf numFmtId="164" fontId="25" fillId="2" borderId="1" xfId="0" applyNumberFormat="1" applyFont="1" applyFill="1" applyBorder="1" applyAlignment="1">
      <alignment horizontal="center"/>
    </xf>
    <xf numFmtId="164" fontId="5" fillId="0" borderId="3" xfId="0" applyNumberFormat="1" applyFont="1" applyBorder="1" applyAlignment="1">
      <alignment horizontal="center"/>
    </xf>
    <xf numFmtId="0" fontId="4" fillId="10" borderId="0" xfId="0" applyFont="1" applyFill="1" applyBorder="1" applyAlignment="1">
      <alignment horizontal="center"/>
    </xf>
    <xf numFmtId="0" fontId="10" fillId="0" borderId="19" xfId="0" applyFont="1" applyFill="1" applyBorder="1" applyAlignment="1">
      <alignment horizontal="center" vertical="center"/>
    </xf>
    <xf numFmtId="0" fontId="10" fillId="0" borderId="12" xfId="0" applyFont="1" applyFill="1" applyBorder="1" applyAlignment="1">
      <alignment horizontal="center" vertical="center"/>
    </xf>
    <xf numFmtId="0" fontId="30" fillId="0" borderId="0" xfId="0" applyFont="1" applyFill="1" applyBorder="1" applyAlignment="1">
      <alignment horizontal="center"/>
    </xf>
    <xf numFmtId="0" fontId="10" fillId="0" borderId="0" xfId="0" applyFont="1"/>
    <xf numFmtId="0" fontId="18" fillId="7" borderId="20" xfId="0" applyFont="1" applyFill="1" applyBorder="1"/>
    <xf numFmtId="0" fontId="18" fillId="7" borderId="21" xfId="0" applyFont="1" applyFill="1" applyBorder="1"/>
    <xf numFmtId="0" fontId="17" fillId="7" borderId="5" xfId="0" applyFont="1" applyFill="1" applyBorder="1"/>
    <xf numFmtId="0" fontId="29" fillId="0" borderId="3" xfId="0" applyFont="1" applyFill="1" applyBorder="1" applyAlignment="1">
      <alignment horizontal="center" vertical="center"/>
    </xf>
    <xf numFmtId="0" fontId="11" fillId="4" borderId="3" xfId="0" applyFont="1" applyFill="1" applyBorder="1" applyAlignment="1">
      <alignment horizontal="center"/>
    </xf>
    <xf numFmtId="0" fontId="35" fillId="4" borderId="11" xfId="0" applyFont="1" applyFill="1" applyBorder="1" applyAlignment="1"/>
    <xf numFmtId="0" fontId="35" fillId="4" borderId="3" xfId="0" applyFont="1" applyFill="1" applyBorder="1" applyAlignment="1"/>
    <xf numFmtId="0" fontId="4" fillId="4" borderId="10" xfId="0" applyFont="1" applyFill="1" applyBorder="1" applyAlignment="1">
      <alignment horizontal="center"/>
    </xf>
    <xf numFmtId="0" fontId="7" fillId="8" borderId="3" xfId="0" applyFont="1" applyFill="1" applyBorder="1" applyAlignment="1">
      <alignment horizontal="center"/>
    </xf>
    <xf numFmtId="0" fontId="9" fillId="0" borderId="3" xfId="0" applyFont="1" applyFill="1" applyBorder="1" applyAlignment="1">
      <alignment horizontal="center" vertical="distributed"/>
    </xf>
    <xf numFmtId="0" fontId="7" fillId="0" borderId="3" xfId="0" applyFont="1" applyFill="1" applyBorder="1" applyAlignment="1">
      <alignment horizontal="center" vertical="distributed"/>
    </xf>
    <xf numFmtId="0" fontId="3" fillId="0" borderId="3" xfId="0" applyFont="1" applyFill="1" applyBorder="1" applyAlignment="1">
      <alignment horizontal="center" vertical="distributed"/>
    </xf>
    <xf numFmtId="0" fontId="29" fillId="0" borderId="11" xfId="0" applyFont="1" applyBorder="1" applyAlignment="1">
      <alignment vertical="distributed"/>
    </xf>
    <xf numFmtId="0" fontId="29" fillId="0" borderId="22" xfId="0" applyFont="1" applyBorder="1"/>
    <xf numFmtId="0" fontId="29" fillId="0" borderId="23" xfId="0" applyFont="1" applyBorder="1"/>
    <xf numFmtId="0" fontId="32" fillId="6" borderId="2" xfId="0" applyFont="1" applyFill="1" applyBorder="1" applyAlignment="1">
      <alignment horizontal="center"/>
    </xf>
    <xf numFmtId="0" fontId="28" fillId="4" borderId="2" xfId="0" applyFont="1" applyFill="1" applyBorder="1" applyAlignment="1">
      <alignment horizontal="center"/>
    </xf>
    <xf numFmtId="0" fontId="28" fillId="0" borderId="9" xfId="0" applyFont="1" applyBorder="1" applyAlignment="1">
      <alignment horizontal="center"/>
    </xf>
    <xf numFmtId="0" fontId="28" fillId="0" borderId="10" xfId="0" applyFont="1" applyBorder="1" applyAlignment="1">
      <alignment horizontal="center" vertical="distributed"/>
    </xf>
    <xf numFmtId="0" fontId="28" fillId="0" borderId="10" xfId="0" applyFont="1" applyBorder="1" applyAlignment="1">
      <alignment horizontal="center"/>
    </xf>
    <xf numFmtId="0" fontId="28" fillId="0" borderId="3" xfId="0" applyFont="1" applyBorder="1" applyAlignment="1">
      <alignment horizontal="center" vertical="distributed"/>
    </xf>
    <xf numFmtId="0" fontId="28" fillId="0" borderId="12" xfId="0" applyFont="1" applyBorder="1"/>
    <xf numFmtId="0" fontId="28" fillId="0" borderId="3" xfId="0" applyFont="1" applyBorder="1"/>
    <xf numFmtId="0" fontId="28" fillId="0" borderId="3" xfId="0" applyFont="1" applyFill="1" applyBorder="1" applyAlignment="1">
      <alignment horizontal="center" vertical="center"/>
    </xf>
    <xf numFmtId="0" fontId="14" fillId="0" borderId="11" xfId="0" applyFont="1" applyFill="1" applyBorder="1" applyAlignment="1">
      <alignment horizontal="center"/>
    </xf>
    <xf numFmtId="0" fontId="14" fillId="0" borderId="3" xfId="0" applyFont="1" applyFill="1" applyBorder="1" applyAlignment="1">
      <alignment horizontal="center"/>
    </xf>
    <xf numFmtId="0" fontId="25" fillId="2" borderId="2" xfId="0" applyFont="1" applyFill="1" applyBorder="1" applyAlignment="1">
      <alignment horizontal="center"/>
    </xf>
    <xf numFmtId="164" fontId="25" fillId="2" borderId="2" xfId="0" applyNumberFormat="1" applyFont="1" applyFill="1" applyBorder="1" applyAlignment="1">
      <alignment horizontal="center"/>
    </xf>
    <xf numFmtId="0" fontId="25" fillId="2" borderId="2" xfId="0" applyNumberFormat="1" applyFont="1" applyFill="1" applyBorder="1" applyAlignment="1">
      <alignment horizontal="center"/>
    </xf>
    <xf numFmtId="0" fontId="21" fillId="0" borderId="3" xfId="0" applyFont="1" applyBorder="1"/>
    <xf numFmtId="164" fontId="21" fillId="0" borderId="0" xfId="0" applyNumberFormat="1" applyFont="1"/>
    <xf numFmtId="0" fontId="4" fillId="14" borderId="3" xfId="0" applyFont="1" applyFill="1" applyBorder="1" applyAlignment="1">
      <alignment horizontal="center"/>
    </xf>
    <xf numFmtId="0" fontId="35" fillId="0" borderId="3" xfId="0" applyFont="1" applyFill="1" applyBorder="1" applyAlignment="1">
      <alignment horizontal="center" vertical="distributed"/>
    </xf>
    <xf numFmtId="0" fontId="8" fillId="14" borderId="3" xfId="0" applyFont="1" applyFill="1" applyBorder="1" applyAlignment="1">
      <alignment horizontal="center"/>
    </xf>
    <xf numFmtId="0" fontId="35" fillId="4" borderId="6" xfId="0" applyFont="1" applyFill="1" applyBorder="1" applyAlignment="1">
      <alignment horizontal="center" vertical="distributed"/>
    </xf>
    <xf numFmtId="0" fontId="4" fillId="4" borderId="3" xfId="2" applyNumberFormat="1" applyFont="1" applyFill="1" applyBorder="1" applyAlignment="1">
      <alignment horizontal="center"/>
    </xf>
    <xf numFmtId="0" fontId="18" fillId="0" borderId="3" xfId="0" applyFont="1" applyFill="1" applyBorder="1" applyAlignment="1">
      <alignment horizontal="left" vertical="center"/>
    </xf>
    <xf numFmtId="0" fontId="8" fillId="0" borderId="3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vertical="distributed"/>
    </xf>
    <xf numFmtId="0" fontId="17" fillId="0" borderId="0" xfId="0" applyFont="1" applyFill="1" applyBorder="1" applyAlignment="1">
      <alignment horizontal="left"/>
    </xf>
    <xf numFmtId="0" fontId="28" fillId="6" borderId="24" xfId="0" applyFont="1" applyFill="1" applyBorder="1" applyAlignment="1">
      <alignment horizontal="center" vertical="center"/>
    </xf>
    <xf numFmtId="0" fontId="4" fillId="6" borderId="3" xfId="0" applyFont="1" applyFill="1" applyBorder="1" applyAlignment="1">
      <alignment horizontal="center" vertical="center"/>
    </xf>
    <xf numFmtId="0" fontId="28" fillId="0" borderId="11" xfId="0" applyFont="1" applyFill="1" applyBorder="1" applyAlignment="1">
      <alignment horizontal="center" vertical="center"/>
    </xf>
    <xf numFmtId="0" fontId="11" fillId="4" borderId="3" xfId="0" applyFont="1" applyFill="1" applyBorder="1" applyAlignment="1">
      <alignment horizontal="left"/>
    </xf>
    <xf numFmtId="0" fontId="0" fillId="0" borderId="3" xfId="0" applyFill="1" applyBorder="1" applyAlignment="1">
      <alignment horizontal="center"/>
    </xf>
    <xf numFmtId="0" fontId="12" fillId="0" borderId="3" xfId="0" applyFont="1" applyBorder="1" applyAlignment="1">
      <alignment horizontal="center" vertical="distributed"/>
    </xf>
    <xf numFmtId="0" fontId="2" fillId="3" borderId="3" xfId="0" applyFont="1" applyFill="1" applyBorder="1" applyAlignment="1">
      <alignment horizontal="center"/>
    </xf>
    <xf numFmtId="0" fontId="4" fillId="15" borderId="3" xfId="0" applyFont="1" applyFill="1" applyBorder="1" applyAlignment="1">
      <alignment vertical="distributed"/>
    </xf>
    <xf numFmtId="0" fontId="44" fillId="15" borderId="3" xfId="4" applyFill="1" applyBorder="1" applyAlignment="1">
      <alignment horizontal="center"/>
    </xf>
    <xf numFmtId="0" fontId="4" fillId="15" borderId="3" xfId="0" applyFont="1" applyFill="1" applyBorder="1" applyAlignment="1">
      <alignment horizontal="center"/>
    </xf>
    <xf numFmtId="0" fontId="8" fillId="15" borderId="3" xfId="0" applyFont="1" applyFill="1" applyBorder="1" applyAlignment="1">
      <alignment horizontal="center"/>
    </xf>
    <xf numFmtId="0" fontId="4" fillId="15" borderId="3" xfId="0" applyNumberFormat="1" applyFont="1" applyFill="1" applyBorder="1" applyAlignment="1">
      <alignment horizontal="center"/>
    </xf>
    <xf numFmtId="0" fontId="0" fillId="15" borderId="3" xfId="0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30" fillId="0" borderId="0" xfId="0" applyFont="1" applyFill="1" applyBorder="1" applyAlignment="1">
      <alignment horizontal="center"/>
    </xf>
    <xf numFmtId="0" fontId="4" fillId="0" borderId="11" xfId="0" applyFont="1" applyFill="1" applyBorder="1" applyAlignment="1">
      <alignment horizontal="center"/>
    </xf>
    <xf numFmtId="0" fontId="4" fillId="0" borderId="9" xfId="0" applyFont="1" applyFill="1" applyBorder="1" applyAlignment="1">
      <alignment horizontal="center"/>
    </xf>
    <xf numFmtId="0" fontId="45" fillId="4" borderId="3" xfId="2" applyNumberFormat="1" applyFont="1" applyFill="1" applyBorder="1" applyAlignment="1">
      <alignment horizontal="center"/>
    </xf>
    <xf numFmtId="0" fontId="46" fillId="3" borderId="3" xfId="0" applyFont="1" applyFill="1" applyBorder="1" applyAlignment="1">
      <alignment horizontal="center"/>
    </xf>
    <xf numFmtId="0" fontId="45" fillId="0" borderId="7" xfId="0" applyFont="1" applyFill="1" applyBorder="1" applyAlignment="1">
      <alignment horizontal="center"/>
    </xf>
    <xf numFmtId="0" fontId="47" fillId="4" borderId="3" xfId="0" applyFont="1" applyFill="1" applyBorder="1" applyAlignment="1">
      <alignment horizontal="center"/>
    </xf>
    <xf numFmtId="0" fontId="2" fillId="5" borderId="3" xfId="0" applyFont="1" applyFill="1" applyBorder="1" applyAlignment="1">
      <alignment horizontal="center"/>
    </xf>
    <xf numFmtId="0" fontId="17" fillId="4" borderId="6" xfId="0" applyFont="1" applyFill="1" applyBorder="1" applyAlignment="1">
      <alignment horizontal="center" vertical="center"/>
    </xf>
    <xf numFmtId="0" fontId="17" fillId="4" borderId="2" xfId="0" applyFont="1" applyFill="1" applyBorder="1" applyAlignment="1">
      <alignment horizontal="center" vertical="center"/>
    </xf>
    <xf numFmtId="0" fontId="17" fillId="4" borderId="13" xfId="0" applyFont="1" applyFill="1" applyBorder="1" applyAlignment="1">
      <alignment horizontal="center" vertical="center"/>
    </xf>
    <xf numFmtId="3" fontId="17" fillId="7" borderId="0" xfId="0" applyNumberFormat="1" applyFont="1" applyFill="1" applyBorder="1" applyAlignment="1">
      <alignment horizontal="center"/>
    </xf>
    <xf numFmtId="3" fontId="17" fillId="7" borderId="39" xfId="0" applyNumberFormat="1" applyFont="1" applyFill="1" applyBorder="1" applyAlignment="1">
      <alignment horizontal="center"/>
    </xf>
    <xf numFmtId="0" fontId="17" fillId="7" borderId="20" xfId="0" applyFont="1" applyFill="1" applyBorder="1"/>
    <xf numFmtId="0" fontId="17" fillId="7" borderId="21" xfId="0" applyFont="1" applyFill="1" applyBorder="1"/>
    <xf numFmtId="0" fontId="17" fillId="4" borderId="11" xfId="0" applyFont="1" applyFill="1" applyBorder="1" applyAlignment="1">
      <alignment horizontal="center" vertical="center" wrapText="1"/>
    </xf>
    <xf numFmtId="3" fontId="17" fillId="4" borderId="11" xfId="0" applyNumberFormat="1" applyFont="1" applyFill="1" applyBorder="1" applyAlignment="1">
      <alignment horizontal="center" vertical="center"/>
    </xf>
    <xf numFmtId="0" fontId="31" fillId="6" borderId="26" xfId="0" applyFont="1" applyFill="1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8" fillId="0" borderId="11" xfId="0" applyFont="1" applyFill="1" applyBorder="1" applyAlignment="1">
      <alignment horizontal="center"/>
    </xf>
    <xf numFmtId="0" fontId="17" fillId="0" borderId="11" xfId="0" applyFont="1" applyFill="1" applyBorder="1" applyAlignment="1">
      <alignment horizontal="center"/>
    </xf>
    <xf numFmtId="0" fontId="18" fillId="0" borderId="0" xfId="0" applyFont="1" applyFill="1" applyAlignment="1">
      <alignment horizontal="left"/>
    </xf>
    <xf numFmtId="0" fontId="18" fillId="0" borderId="7" xfId="0" applyFont="1" applyFill="1" applyBorder="1" applyAlignment="1">
      <alignment horizontal="center"/>
    </xf>
    <xf numFmtId="0" fontId="17" fillId="0" borderId="7" xfId="0" applyFont="1" applyFill="1" applyBorder="1" applyAlignment="1">
      <alignment horizontal="center"/>
    </xf>
    <xf numFmtId="0" fontId="14" fillId="0" borderId="7" xfId="0" applyFont="1" applyFill="1" applyBorder="1" applyAlignment="1">
      <alignment horizontal="center"/>
    </xf>
    <xf numFmtId="0" fontId="18" fillId="4" borderId="32" xfId="0" applyFont="1" applyFill="1" applyBorder="1" applyAlignment="1">
      <alignment horizontal="center" vertical="center" wrapText="1"/>
    </xf>
    <xf numFmtId="3" fontId="18" fillId="4" borderId="11" xfId="0" applyNumberFormat="1" applyFont="1" applyFill="1" applyBorder="1" applyAlignment="1">
      <alignment horizontal="center"/>
    </xf>
    <xf numFmtId="3" fontId="17" fillId="4" borderId="11" xfId="0" applyNumberFormat="1" applyFont="1" applyFill="1" applyBorder="1" applyAlignment="1">
      <alignment horizontal="center"/>
    </xf>
    <xf numFmtId="0" fontId="18" fillId="4" borderId="11" xfId="0" applyFont="1" applyFill="1" applyBorder="1" applyAlignment="1">
      <alignment horizontal="center" vertical="center" wrapText="1"/>
    </xf>
    <xf numFmtId="0" fontId="18" fillId="0" borderId="11" xfId="0" applyFont="1" applyFill="1" applyBorder="1" applyAlignment="1">
      <alignment horizontal="left" vertical="center"/>
    </xf>
    <xf numFmtId="0" fontId="18" fillId="0" borderId="11" xfId="0" applyFont="1" applyFill="1" applyBorder="1" applyAlignment="1">
      <alignment horizontal="center" vertical="center" wrapText="1"/>
    </xf>
    <xf numFmtId="3" fontId="18" fillId="0" borderId="11" xfId="0" applyNumberFormat="1" applyFont="1" applyFill="1" applyBorder="1" applyAlignment="1">
      <alignment horizontal="center"/>
    </xf>
    <xf numFmtId="3" fontId="17" fillId="0" borderId="11" xfId="0" applyNumberFormat="1" applyFont="1" applyFill="1" applyBorder="1" applyAlignment="1">
      <alignment horizontal="center"/>
    </xf>
    <xf numFmtId="0" fontId="17" fillId="0" borderId="3" xfId="0" applyFont="1" applyFill="1" applyBorder="1" applyAlignment="1">
      <alignment horizontal="center" vertical="center"/>
    </xf>
    <xf numFmtId="0" fontId="18" fillId="7" borderId="0" xfId="0" applyFont="1" applyFill="1" applyBorder="1"/>
    <xf numFmtId="0" fontId="17" fillId="7" borderId="19" xfId="0" applyFont="1" applyFill="1" applyBorder="1"/>
    <xf numFmtId="0" fontId="18" fillId="7" borderId="17" xfId="0" applyFont="1" applyFill="1" applyBorder="1"/>
    <xf numFmtId="0" fontId="31" fillId="6" borderId="6" xfId="0" applyFont="1" applyFill="1" applyBorder="1" applyAlignment="1">
      <alignment horizontal="center"/>
    </xf>
    <xf numFmtId="0" fontId="31" fillId="6" borderId="2" xfId="0" applyFont="1" applyFill="1" applyBorder="1" applyAlignment="1">
      <alignment horizontal="center"/>
    </xf>
    <xf numFmtId="3" fontId="18" fillId="0" borderId="20" xfId="0" applyNumberFormat="1" applyFont="1" applyFill="1" applyBorder="1" applyAlignment="1">
      <alignment horizontal="center"/>
    </xf>
    <xf numFmtId="3" fontId="17" fillId="0" borderId="20" xfId="0" applyNumberFormat="1" applyFont="1" applyFill="1" applyBorder="1" applyAlignment="1">
      <alignment horizontal="center"/>
    </xf>
    <xf numFmtId="0" fontId="18" fillId="0" borderId="3" xfId="0" applyFont="1" applyFill="1" applyBorder="1" applyAlignment="1"/>
    <xf numFmtId="0" fontId="17" fillId="0" borderId="3" xfId="0" applyFont="1" applyFill="1" applyBorder="1" applyAlignment="1"/>
    <xf numFmtId="0" fontId="18" fillId="0" borderId="3" xfId="0" applyFont="1" applyFill="1" applyBorder="1" applyAlignment="1">
      <alignment horizontal="right"/>
    </xf>
    <xf numFmtId="0" fontId="29" fillId="0" borderId="7" xfId="0" applyFont="1" applyFill="1" applyBorder="1"/>
    <xf numFmtId="0" fontId="14" fillId="0" borderId="32" xfId="0" applyFont="1" applyFill="1" applyBorder="1" applyAlignment="1">
      <alignment horizontal="center"/>
    </xf>
    <xf numFmtId="0" fontId="29" fillId="0" borderId="4" xfId="0" applyFont="1" applyFill="1" applyBorder="1" applyAlignment="1">
      <alignment horizontal="center"/>
    </xf>
    <xf numFmtId="0" fontId="14" fillId="0" borderId="5" xfId="0" applyFont="1" applyFill="1" applyBorder="1" applyAlignment="1">
      <alignment horizontal="center"/>
    </xf>
    <xf numFmtId="3" fontId="18" fillId="7" borderId="3" xfId="0" applyNumberFormat="1" applyFont="1" applyFill="1" applyBorder="1" applyAlignment="1">
      <alignment horizontal="center"/>
    </xf>
    <xf numFmtId="3" fontId="17" fillId="7" borderId="3" xfId="0" applyNumberFormat="1" applyFont="1" applyFill="1" applyBorder="1" applyAlignment="1">
      <alignment horizontal="center"/>
    </xf>
    <xf numFmtId="3" fontId="17" fillId="7" borderId="10" xfId="0" applyNumberFormat="1" applyFont="1" applyFill="1" applyBorder="1" applyAlignment="1">
      <alignment horizontal="center"/>
    </xf>
    <xf numFmtId="0" fontId="18" fillId="7" borderId="3" xfId="0" applyFont="1" applyFill="1" applyBorder="1"/>
    <xf numFmtId="0" fontId="17" fillId="7" borderId="3" xfId="0" applyFont="1" applyFill="1" applyBorder="1"/>
    <xf numFmtId="0" fontId="17" fillId="7" borderId="10" xfId="0" applyFont="1" applyFill="1" applyBorder="1"/>
    <xf numFmtId="0" fontId="18" fillId="4" borderId="4" xfId="0" applyFont="1" applyFill="1" applyBorder="1" applyAlignment="1">
      <alignment horizontal="center" vertical="center" wrapText="1"/>
    </xf>
    <xf numFmtId="3" fontId="18" fillId="4" borderId="3" xfId="0" applyNumberFormat="1" applyFont="1" applyFill="1" applyBorder="1" applyAlignment="1">
      <alignment horizontal="center"/>
    </xf>
    <xf numFmtId="3" fontId="17" fillId="4" borderId="3" xfId="0" applyNumberFormat="1" applyFont="1" applyFill="1" applyBorder="1" applyAlignment="1">
      <alignment horizontal="center"/>
    </xf>
    <xf numFmtId="0" fontId="18" fillId="4" borderId="3" xfId="0" applyFont="1" applyFill="1" applyBorder="1" applyAlignment="1">
      <alignment horizontal="center" vertical="center" wrapText="1"/>
    </xf>
    <xf numFmtId="3" fontId="17" fillId="4" borderId="10" xfId="0" applyNumberFormat="1" applyFont="1" applyFill="1" applyBorder="1" applyAlignment="1">
      <alignment horizontal="center"/>
    </xf>
    <xf numFmtId="0" fontId="18" fillId="0" borderId="9" xfId="0" applyFont="1" applyFill="1" applyBorder="1" applyAlignment="1">
      <alignment horizontal="left" vertical="center"/>
    </xf>
    <xf numFmtId="0" fontId="18" fillId="0" borderId="0" xfId="0" applyFont="1" applyFill="1" applyAlignment="1">
      <alignment horizontal="center"/>
    </xf>
    <xf numFmtId="0" fontId="18" fillId="0" borderId="0" xfId="0" applyFont="1" applyAlignment="1">
      <alignment horizontal="center"/>
    </xf>
    <xf numFmtId="3" fontId="18" fillId="0" borderId="3" xfId="0" applyNumberFormat="1" applyFont="1" applyBorder="1" applyAlignment="1">
      <alignment horizontal="center"/>
    </xf>
    <xf numFmtId="0" fontId="4" fillId="16" borderId="3" xfId="0" applyFont="1" applyFill="1" applyBorder="1" applyAlignment="1">
      <alignment horizontal="center"/>
    </xf>
    <xf numFmtId="165" fontId="4" fillId="16" borderId="3" xfId="0" applyNumberFormat="1" applyFont="1" applyFill="1" applyBorder="1" applyAlignment="1">
      <alignment horizontal="center"/>
    </xf>
    <xf numFmtId="0" fontId="4" fillId="16" borderId="3" xfId="0" applyNumberFormat="1" applyFont="1" applyFill="1" applyBorder="1" applyAlignment="1">
      <alignment horizontal="center"/>
    </xf>
    <xf numFmtId="164" fontId="4" fillId="16" borderId="3" xfId="0" applyNumberFormat="1" applyFont="1" applyFill="1" applyBorder="1" applyAlignment="1">
      <alignment horizontal="center"/>
    </xf>
    <xf numFmtId="0" fontId="0" fillId="0" borderId="0" xfId="0" applyNumberForma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left"/>
    </xf>
    <xf numFmtId="0" fontId="0" fillId="10" borderId="0" xfId="0" applyFill="1" applyBorder="1" applyAlignment="1">
      <alignment horizontal="center"/>
    </xf>
    <xf numFmtId="0" fontId="49" fillId="0" borderId="3" xfId="0" applyFont="1" applyFill="1" applyBorder="1" applyAlignment="1">
      <alignment horizontal="center"/>
    </xf>
    <xf numFmtId="0" fontId="50" fillId="0" borderId="3" xfId="0" applyFont="1" applyFill="1" applyBorder="1"/>
    <xf numFmtId="0" fontId="50" fillId="0" borderId="3" xfId="0" applyFont="1" applyFill="1" applyBorder="1" applyAlignment="1">
      <alignment wrapText="1"/>
    </xf>
    <xf numFmtId="0" fontId="50" fillId="0" borderId="3" xfId="0" applyFont="1" applyFill="1" applyBorder="1" applyAlignment="1">
      <alignment horizontal="center"/>
    </xf>
    <xf numFmtId="0" fontId="50" fillId="0" borderId="3" xfId="0" applyFont="1" applyFill="1" applyBorder="1" applyAlignment="1">
      <alignment horizontal="left" wrapText="1"/>
    </xf>
    <xf numFmtId="0" fontId="0" fillId="0" borderId="3" xfId="0" applyBorder="1" applyAlignment="1">
      <alignment horizontal="center"/>
    </xf>
    <xf numFmtId="0" fontId="0" fillId="0" borderId="3" xfId="0" applyNumberFormat="1" applyBorder="1" applyAlignment="1">
      <alignment horizontal="center"/>
    </xf>
    <xf numFmtId="164" fontId="0" fillId="0" borderId="3" xfId="0" applyNumberFormat="1" applyBorder="1" applyAlignment="1">
      <alignment horizontal="center"/>
    </xf>
    <xf numFmtId="0" fontId="4" fillId="10" borderId="3" xfId="0" applyNumberFormat="1" applyFont="1" applyFill="1" applyBorder="1" applyAlignment="1">
      <alignment horizontal="center"/>
    </xf>
    <xf numFmtId="0" fontId="0" fillId="10" borderId="3" xfId="0" applyFill="1" applyBorder="1" applyAlignment="1">
      <alignment horizontal="center"/>
    </xf>
    <xf numFmtId="0" fontId="2" fillId="0" borderId="0" xfId="0" applyFont="1" applyFill="1" applyAlignment="1">
      <alignment horizontal="right"/>
    </xf>
    <xf numFmtId="0" fontId="2" fillId="0" borderId="0" xfId="0" applyFont="1" applyFill="1" applyAlignment="1">
      <alignment horizontal="center"/>
    </xf>
    <xf numFmtId="0" fontId="2" fillId="0" borderId="25" xfId="0" applyFont="1" applyFill="1" applyBorder="1" applyAlignment="1">
      <alignment horizontal="center"/>
    </xf>
    <xf numFmtId="0" fontId="2" fillId="0" borderId="0" xfId="0" applyFont="1" applyFill="1" applyAlignment="1">
      <alignment horizontal="right" wrapText="1"/>
    </xf>
    <xf numFmtId="17" fontId="2" fillId="0" borderId="0" xfId="0" applyNumberFormat="1" applyFont="1" applyFill="1" applyAlignment="1">
      <alignment horizontal="right" wrapText="1"/>
    </xf>
    <xf numFmtId="0" fontId="2" fillId="2" borderId="16" xfId="0" applyFont="1" applyFill="1" applyBorder="1" applyAlignment="1">
      <alignment horizontal="center" vertical="distributed"/>
    </xf>
    <xf numFmtId="0" fontId="2" fillId="2" borderId="27" xfId="0" applyFont="1" applyFill="1" applyBorder="1" applyAlignment="1">
      <alignment horizontal="center" vertical="distributed"/>
    </xf>
    <xf numFmtId="0" fontId="2" fillId="2" borderId="24" xfId="0" applyFont="1" applyFill="1" applyBorder="1" applyAlignment="1">
      <alignment horizontal="center" vertical="distributed"/>
    </xf>
    <xf numFmtId="0" fontId="4" fillId="4" borderId="16" xfId="0" applyFont="1" applyFill="1" applyBorder="1" applyAlignment="1">
      <alignment horizontal="center" vertical="distributed"/>
    </xf>
    <xf numFmtId="0" fontId="4" fillId="4" borderId="27" xfId="0" applyFont="1" applyFill="1" applyBorder="1" applyAlignment="1">
      <alignment horizontal="center" vertical="distributed"/>
    </xf>
    <xf numFmtId="0" fontId="4" fillId="4" borderId="24" xfId="0" applyFont="1" applyFill="1" applyBorder="1" applyAlignment="1">
      <alignment horizontal="center" vertical="distributed"/>
    </xf>
    <xf numFmtId="0" fontId="8" fillId="4" borderId="3" xfId="0" applyFont="1" applyFill="1" applyBorder="1" applyAlignment="1">
      <alignment horizontal="center" vertical="distributed"/>
    </xf>
    <xf numFmtId="44" fontId="4" fillId="6" borderId="3" xfId="3" applyFont="1" applyFill="1" applyBorder="1" applyAlignment="1">
      <alignment horizontal="center" vertical="distributed"/>
    </xf>
    <xf numFmtId="0" fontId="4" fillId="0" borderId="13" xfId="0" applyFont="1" applyBorder="1" applyAlignment="1">
      <alignment horizontal="center" vertical="distributed"/>
    </xf>
    <xf numFmtId="0" fontId="4" fillId="0" borderId="26" xfId="0" applyFont="1" applyBorder="1" applyAlignment="1">
      <alignment horizontal="center" vertical="distributed"/>
    </xf>
    <xf numFmtId="0" fontId="4" fillId="0" borderId="14" xfId="0" applyFont="1" applyBorder="1" applyAlignment="1">
      <alignment horizontal="center" vertical="distributed"/>
    </xf>
    <xf numFmtId="0" fontId="4" fillId="0" borderId="8" xfId="0" applyFont="1" applyBorder="1" applyAlignment="1">
      <alignment horizontal="center" vertical="distributed"/>
    </xf>
    <xf numFmtId="0" fontId="2" fillId="0" borderId="6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5" fillId="0" borderId="16" xfId="0" applyFont="1" applyBorder="1" applyAlignment="1">
      <alignment horizontal="right"/>
    </xf>
    <xf numFmtId="0" fontId="5" fillId="0" borderId="24" xfId="0" applyFont="1" applyBorder="1" applyAlignment="1">
      <alignment horizontal="right"/>
    </xf>
    <xf numFmtId="0" fontId="5" fillId="0" borderId="14" xfId="0" applyFont="1" applyBorder="1" applyAlignment="1">
      <alignment horizontal="right"/>
    </xf>
    <xf numFmtId="0" fontId="5" fillId="0" borderId="8" xfId="0" applyFont="1" applyBorder="1" applyAlignment="1">
      <alignment horizontal="right"/>
    </xf>
    <xf numFmtId="0" fontId="2" fillId="0" borderId="0" xfId="0" applyFont="1" applyFill="1" applyBorder="1" applyAlignment="1">
      <alignment horizontal="right"/>
    </xf>
    <xf numFmtId="0" fontId="5" fillId="0" borderId="13" xfId="0" applyFont="1" applyBorder="1" applyAlignment="1">
      <alignment horizontal="right"/>
    </xf>
    <xf numFmtId="0" fontId="5" fillId="0" borderId="26" xfId="0" applyFont="1" applyBorder="1" applyAlignment="1">
      <alignment horizontal="right"/>
    </xf>
    <xf numFmtId="0" fontId="4" fillId="6" borderId="3" xfId="0" applyFont="1" applyFill="1" applyBorder="1" applyAlignment="1">
      <alignment horizontal="center" vertical="center"/>
    </xf>
    <xf numFmtId="164" fontId="8" fillId="6" borderId="3" xfId="0" applyNumberFormat="1" applyFont="1" applyFill="1" applyBorder="1" applyAlignment="1">
      <alignment horizontal="center" vertical="center"/>
    </xf>
    <xf numFmtId="0" fontId="4" fillId="6" borderId="7" xfId="0" applyFont="1" applyFill="1" applyBorder="1" applyAlignment="1">
      <alignment horizontal="center"/>
    </xf>
    <xf numFmtId="0" fontId="4" fillId="6" borderId="11" xfId="0" applyFont="1" applyFill="1" applyBorder="1" applyAlignment="1">
      <alignment horizontal="center"/>
    </xf>
    <xf numFmtId="0" fontId="4" fillId="2" borderId="7" xfId="0" applyFont="1" applyFill="1" applyBorder="1" applyAlignment="1">
      <alignment horizontal="center"/>
    </xf>
    <xf numFmtId="0" fontId="4" fillId="2" borderId="11" xfId="0" applyFont="1" applyFill="1" applyBorder="1" applyAlignment="1">
      <alignment horizontal="center"/>
    </xf>
    <xf numFmtId="164" fontId="8" fillId="6" borderId="10" xfId="0" applyNumberFormat="1" applyFont="1" applyFill="1" applyBorder="1" applyAlignment="1">
      <alignment horizontal="center" vertical="center"/>
    </xf>
    <xf numFmtId="164" fontId="8" fillId="6" borderId="4" xfId="0" applyNumberFormat="1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/>
    </xf>
    <xf numFmtId="0" fontId="2" fillId="5" borderId="10" xfId="0" applyFont="1" applyFill="1" applyBorder="1" applyAlignment="1">
      <alignment horizontal="center"/>
    </xf>
    <xf numFmtId="0" fontId="2" fillId="5" borderId="4" xfId="0" applyFont="1" applyFill="1" applyBorder="1" applyAlignment="1">
      <alignment horizontal="center"/>
    </xf>
    <xf numFmtId="0" fontId="2" fillId="5" borderId="3" xfId="0" applyFont="1" applyFill="1" applyBorder="1" applyAlignment="1">
      <alignment horizontal="center" vertical="center"/>
    </xf>
    <xf numFmtId="0" fontId="2" fillId="5" borderId="3" xfId="0" applyFont="1" applyFill="1" applyBorder="1" applyAlignment="1">
      <alignment horizontal="center"/>
    </xf>
    <xf numFmtId="0" fontId="2" fillId="5" borderId="11" xfId="0" applyFont="1" applyFill="1" applyBorder="1" applyAlignment="1">
      <alignment horizontal="center"/>
    </xf>
    <xf numFmtId="0" fontId="43" fillId="0" borderId="0" xfId="0" applyFont="1" applyAlignment="1">
      <alignment horizontal="center"/>
    </xf>
    <xf numFmtId="0" fontId="2" fillId="11" borderId="3" xfId="0" applyFont="1" applyFill="1" applyBorder="1" applyAlignment="1">
      <alignment horizontal="center"/>
    </xf>
    <xf numFmtId="0" fontId="43" fillId="0" borderId="19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164" fontId="12" fillId="6" borderId="3" xfId="0" applyNumberFormat="1" applyFont="1" applyFill="1" applyBorder="1" applyAlignment="1">
      <alignment horizontal="center" vertical="center"/>
    </xf>
    <xf numFmtId="0" fontId="11" fillId="4" borderId="28" xfId="0" applyFont="1" applyFill="1" applyBorder="1" applyAlignment="1">
      <alignment horizontal="center" vertical="distributed"/>
    </xf>
    <xf numFmtId="0" fontId="11" fillId="4" borderId="25" xfId="0" applyFont="1" applyFill="1" applyBorder="1" applyAlignment="1">
      <alignment horizontal="center" vertical="distributed"/>
    </xf>
    <xf numFmtId="0" fontId="11" fillId="4" borderId="29" xfId="0" applyFont="1" applyFill="1" applyBorder="1" applyAlignment="1">
      <alignment horizontal="center" vertical="distributed"/>
    </xf>
    <xf numFmtId="0" fontId="20" fillId="4" borderId="16" xfId="0" applyFont="1" applyFill="1" applyBorder="1" applyAlignment="1">
      <alignment horizontal="center" vertical="distributed"/>
    </xf>
    <xf numFmtId="0" fontId="20" fillId="4" borderId="27" xfId="0" applyFont="1" applyFill="1" applyBorder="1" applyAlignment="1">
      <alignment horizontal="center" vertical="distributed"/>
    </xf>
    <xf numFmtId="0" fontId="20" fillId="4" borderId="24" xfId="0" applyFont="1" applyFill="1" applyBorder="1" applyAlignment="1">
      <alignment horizontal="center" vertical="distributed"/>
    </xf>
    <xf numFmtId="164" fontId="20" fillId="9" borderId="16" xfId="0" applyNumberFormat="1" applyFont="1" applyFill="1" applyBorder="1" applyAlignment="1">
      <alignment horizontal="center"/>
    </xf>
    <xf numFmtId="164" fontId="20" fillId="9" borderId="27" xfId="0" applyNumberFormat="1" applyFont="1" applyFill="1" applyBorder="1" applyAlignment="1">
      <alignment horizontal="center"/>
    </xf>
    <xf numFmtId="0" fontId="20" fillId="0" borderId="0" xfId="0" applyFont="1" applyAlignment="1">
      <alignment horizontal="right"/>
    </xf>
    <xf numFmtId="0" fontId="20" fillId="0" borderId="23" xfId="0" applyFont="1" applyBorder="1" applyAlignment="1">
      <alignment horizontal="right"/>
    </xf>
    <xf numFmtId="0" fontId="41" fillId="10" borderId="3" xfId="0" applyFont="1" applyFill="1" applyBorder="1" applyAlignment="1">
      <alignment horizontal="center"/>
    </xf>
    <xf numFmtId="0" fontId="41" fillId="0" borderId="3" xfId="0" applyFont="1" applyFill="1" applyBorder="1" applyAlignment="1">
      <alignment horizontal="center" vertical="center"/>
    </xf>
    <xf numFmtId="0" fontId="41" fillId="0" borderId="9" xfId="0" applyFont="1" applyFill="1" applyBorder="1" applyAlignment="1">
      <alignment horizontal="center" vertical="center"/>
    </xf>
    <xf numFmtId="0" fontId="41" fillId="0" borderId="25" xfId="0" applyFont="1" applyFill="1" applyBorder="1" applyAlignment="1">
      <alignment horizontal="center" vertical="center"/>
    </xf>
    <xf numFmtId="0" fontId="41" fillId="0" borderId="32" xfId="0" applyFont="1" applyFill="1" applyBorder="1" applyAlignment="1">
      <alignment horizontal="center" vertical="center"/>
    </xf>
    <xf numFmtId="17" fontId="39" fillId="10" borderId="13" xfId="0" applyNumberFormat="1" applyFont="1" applyFill="1" applyBorder="1" applyAlignment="1">
      <alignment horizontal="right"/>
    </xf>
    <xf numFmtId="0" fontId="39" fillId="10" borderId="33" xfId="0" applyFont="1" applyFill="1" applyBorder="1" applyAlignment="1">
      <alignment horizontal="right"/>
    </xf>
    <xf numFmtId="0" fontId="39" fillId="10" borderId="26" xfId="0" applyFont="1" applyFill="1" applyBorder="1" applyAlignment="1">
      <alignment horizontal="right"/>
    </xf>
    <xf numFmtId="0" fontId="27" fillId="10" borderId="15" xfId="0" applyFont="1" applyFill="1" applyBorder="1" applyAlignment="1">
      <alignment horizontal="right"/>
    </xf>
    <xf numFmtId="0" fontId="27" fillId="10" borderId="0" xfId="0" applyFont="1" applyFill="1" applyBorder="1" applyAlignment="1">
      <alignment horizontal="right"/>
    </xf>
    <xf numFmtId="0" fontId="27" fillId="10" borderId="34" xfId="0" applyFont="1" applyFill="1" applyBorder="1" applyAlignment="1">
      <alignment horizontal="right"/>
    </xf>
    <xf numFmtId="17" fontId="40" fillId="10" borderId="14" xfId="0" applyNumberFormat="1" applyFont="1" applyFill="1" applyBorder="1" applyAlignment="1">
      <alignment horizontal="right"/>
    </xf>
    <xf numFmtId="17" fontId="40" fillId="10" borderId="23" xfId="0" applyNumberFormat="1" applyFont="1" applyFill="1" applyBorder="1" applyAlignment="1">
      <alignment horizontal="right"/>
    </xf>
    <xf numFmtId="17" fontId="40" fillId="10" borderId="8" xfId="0" applyNumberFormat="1" applyFont="1" applyFill="1" applyBorder="1" applyAlignment="1">
      <alignment horizontal="right"/>
    </xf>
    <xf numFmtId="0" fontId="41" fillId="0" borderId="11" xfId="0" applyFont="1" applyFill="1" applyBorder="1" applyAlignment="1">
      <alignment horizontal="center" vertical="center"/>
    </xf>
    <xf numFmtId="0" fontId="28" fillId="6" borderId="18" xfId="0" applyFont="1" applyFill="1" applyBorder="1" applyAlignment="1">
      <alignment horizontal="center" vertical="center"/>
    </xf>
    <xf numFmtId="0" fontId="28" fillId="6" borderId="2" xfId="0" applyFont="1" applyFill="1" applyBorder="1" applyAlignment="1">
      <alignment horizontal="center" vertical="center"/>
    </xf>
    <xf numFmtId="0" fontId="28" fillId="6" borderId="7" xfId="0" applyFont="1" applyFill="1" applyBorder="1" applyAlignment="1">
      <alignment horizontal="center" vertical="center"/>
    </xf>
    <xf numFmtId="0" fontId="28" fillId="6" borderId="11" xfId="0" applyFont="1" applyFill="1" applyBorder="1" applyAlignment="1">
      <alignment horizontal="center" vertical="center"/>
    </xf>
    <xf numFmtId="0" fontId="28" fillId="0" borderId="0" xfId="0" applyFont="1" applyBorder="1" applyAlignment="1">
      <alignment horizontal="center"/>
    </xf>
    <xf numFmtId="0" fontId="28" fillId="4" borderId="6" xfId="0" applyFont="1" applyFill="1" applyBorder="1" applyAlignment="1">
      <alignment horizontal="center" vertical="center"/>
    </xf>
    <xf numFmtId="0" fontId="28" fillId="4" borderId="2" xfId="0" applyFont="1" applyFill="1" applyBorder="1" applyAlignment="1">
      <alignment horizontal="center" vertical="center"/>
    </xf>
    <xf numFmtId="0" fontId="28" fillId="4" borderId="18" xfId="0" applyFont="1" applyFill="1" applyBorder="1" applyAlignment="1">
      <alignment horizontal="center" vertical="center"/>
    </xf>
    <xf numFmtId="0" fontId="28" fillId="4" borderId="30" xfId="0" applyFont="1" applyFill="1" applyBorder="1" applyAlignment="1">
      <alignment horizontal="center" vertical="center"/>
    </xf>
    <xf numFmtId="0" fontId="28" fillId="4" borderId="31" xfId="0" applyFont="1" applyFill="1" applyBorder="1" applyAlignment="1">
      <alignment horizontal="center" vertical="center"/>
    </xf>
    <xf numFmtId="0" fontId="28" fillId="0" borderId="20" xfId="0" applyFont="1" applyFill="1" applyBorder="1" applyAlignment="1">
      <alignment horizontal="center"/>
    </xf>
    <xf numFmtId="0" fontId="28" fillId="0" borderId="21" xfId="0" applyFont="1" applyFill="1" applyBorder="1" applyAlignment="1">
      <alignment horizontal="center"/>
    </xf>
    <xf numFmtId="0" fontId="28" fillId="0" borderId="10" xfId="0" applyFont="1" applyFill="1" applyBorder="1" applyAlignment="1">
      <alignment horizontal="center"/>
    </xf>
    <xf numFmtId="0" fontId="28" fillId="0" borderId="36" xfId="0" applyFont="1" applyFill="1" applyBorder="1" applyAlignment="1">
      <alignment horizontal="center"/>
    </xf>
    <xf numFmtId="0" fontId="28" fillId="0" borderId="10" xfId="0" applyFont="1" applyFill="1" applyBorder="1" applyAlignment="1">
      <alignment horizontal="center" vertical="distributed"/>
    </xf>
    <xf numFmtId="0" fontId="28" fillId="0" borderId="36" xfId="0" applyFont="1" applyFill="1" applyBorder="1" applyAlignment="1">
      <alignment horizontal="center" vertical="distributed"/>
    </xf>
    <xf numFmtId="0" fontId="31" fillId="6" borderId="14" xfId="0" applyFont="1" applyFill="1" applyBorder="1" applyAlignment="1">
      <alignment horizontal="center"/>
    </xf>
    <xf numFmtId="0" fontId="31" fillId="6" borderId="23" xfId="0" applyFont="1" applyFill="1" applyBorder="1" applyAlignment="1">
      <alignment horizontal="center"/>
    </xf>
    <xf numFmtId="0" fontId="30" fillId="0" borderId="0" xfId="0" applyFont="1" applyBorder="1" applyAlignment="1">
      <alignment horizontal="center"/>
    </xf>
    <xf numFmtId="0" fontId="28" fillId="12" borderId="13" xfId="0" applyFont="1" applyFill="1" applyBorder="1" applyAlignment="1">
      <alignment horizontal="center" vertical="center"/>
    </xf>
    <xf numFmtId="0" fontId="28" fillId="12" borderId="28" xfId="0" applyFont="1" applyFill="1" applyBorder="1" applyAlignment="1">
      <alignment horizontal="center" vertical="center"/>
    </xf>
    <xf numFmtId="0" fontId="28" fillId="12" borderId="33" xfId="0" applyFont="1" applyFill="1" applyBorder="1" applyAlignment="1">
      <alignment horizontal="center" vertical="center"/>
    </xf>
    <xf numFmtId="0" fontId="28" fillId="12" borderId="15" xfId="0" applyFont="1" applyFill="1" applyBorder="1" applyAlignment="1">
      <alignment horizontal="center" vertical="center"/>
    </xf>
    <xf numFmtId="0" fontId="28" fillId="12" borderId="0" xfId="0" applyFont="1" applyFill="1" applyBorder="1" applyAlignment="1">
      <alignment horizontal="center" vertical="center"/>
    </xf>
    <xf numFmtId="0" fontId="32" fillId="4" borderId="6" xfId="0" applyFont="1" applyFill="1" applyBorder="1" applyAlignment="1">
      <alignment horizontal="center" vertical="center"/>
    </xf>
    <xf numFmtId="0" fontId="32" fillId="4" borderId="2" xfId="0" applyFont="1" applyFill="1" applyBorder="1" applyAlignment="1">
      <alignment horizontal="center" vertical="center"/>
    </xf>
    <xf numFmtId="17" fontId="30" fillId="0" borderId="0" xfId="0" applyNumberFormat="1" applyFont="1" applyBorder="1" applyAlignment="1">
      <alignment horizontal="center"/>
    </xf>
    <xf numFmtId="0" fontId="30" fillId="0" borderId="0" xfId="0" applyFont="1" applyFill="1" applyBorder="1" applyAlignment="1">
      <alignment horizontal="center"/>
    </xf>
    <xf numFmtId="0" fontId="32" fillId="4" borderId="35" xfId="0" applyFont="1" applyFill="1" applyBorder="1" applyAlignment="1">
      <alignment horizontal="center" vertical="center"/>
    </xf>
    <xf numFmtId="0" fontId="28" fillId="12" borderId="6" xfId="0" applyFont="1" applyFill="1" applyBorder="1" applyAlignment="1">
      <alignment horizontal="center" vertical="distributed"/>
    </xf>
    <xf numFmtId="0" fontId="28" fillId="12" borderId="18" xfId="0" applyFont="1" applyFill="1" applyBorder="1" applyAlignment="1">
      <alignment horizontal="center" vertical="distributed"/>
    </xf>
    <xf numFmtId="0" fontId="14" fillId="6" borderId="6" xfId="0" applyFont="1" applyFill="1" applyBorder="1" applyAlignment="1">
      <alignment horizontal="center"/>
    </xf>
    <xf numFmtId="0" fontId="14" fillId="6" borderId="2" xfId="0" applyFont="1" applyFill="1" applyBorder="1" applyAlignment="1">
      <alignment horizontal="center"/>
    </xf>
    <xf numFmtId="0" fontId="31" fillId="6" borderId="6" xfId="0" applyFont="1" applyFill="1" applyBorder="1" applyAlignment="1">
      <alignment horizontal="center"/>
    </xf>
    <xf numFmtId="0" fontId="31" fillId="6" borderId="2" xfId="0" applyFont="1" applyFill="1" applyBorder="1" applyAlignment="1">
      <alignment horizontal="center"/>
    </xf>
    <xf numFmtId="0" fontId="30" fillId="3" borderId="3" xfId="0" applyFont="1" applyFill="1" applyBorder="1" applyAlignment="1">
      <alignment horizontal="center" vertical="center"/>
    </xf>
    <xf numFmtId="3" fontId="31" fillId="6" borderId="6" xfId="0" applyNumberFormat="1" applyFont="1" applyFill="1" applyBorder="1" applyAlignment="1">
      <alignment horizontal="center"/>
    </xf>
    <xf numFmtId="0" fontId="17" fillId="7" borderId="0" xfId="0" applyFont="1" applyFill="1" applyBorder="1" applyAlignment="1">
      <alignment horizontal="center" vertical="center" wrapText="1"/>
    </xf>
    <xf numFmtId="0" fontId="17" fillId="7" borderId="23" xfId="0" applyFont="1" applyFill="1" applyBorder="1" applyAlignment="1">
      <alignment horizontal="center" vertical="center" wrapText="1"/>
    </xf>
    <xf numFmtId="3" fontId="18" fillId="7" borderId="3" xfId="0" applyNumberFormat="1" applyFont="1" applyFill="1" applyBorder="1" applyAlignment="1">
      <alignment horizontal="center"/>
    </xf>
    <xf numFmtId="0" fontId="48" fillId="6" borderId="40" xfId="0" applyFont="1" applyFill="1" applyBorder="1" applyAlignment="1">
      <alignment horizontal="center" vertical="center"/>
    </xf>
    <xf numFmtId="0" fontId="48" fillId="6" borderId="41" xfId="0" applyFont="1" applyFill="1" applyBorder="1" applyAlignment="1">
      <alignment horizontal="center" vertical="center"/>
    </xf>
    <xf numFmtId="0" fontId="17" fillId="4" borderId="6" xfId="0" applyFont="1" applyFill="1" applyBorder="1" applyAlignment="1">
      <alignment horizontal="center" vertical="center"/>
    </xf>
    <xf numFmtId="0" fontId="17" fillId="4" borderId="2" xfId="0" applyFont="1" applyFill="1" applyBorder="1" applyAlignment="1">
      <alignment horizontal="center" vertical="center"/>
    </xf>
    <xf numFmtId="0" fontId="31" fillId="6" borderId="40" xfId="0" applyFont="1" applyFill="1" applyBorder="1" applyAlignment="1">
      <alignment horizontal="center"/>
    </xf>
    <xf numFmtId="0" fontId="31" fillId="6" borderId="41" xfId="0" applyFont="1" applyFill="1" applyBorder="1" applyAlignment="1">
      <alignment horizontal="center"/>
    </xf>
    <xf numFmtId="0" fontId="31" fillId="6" borderId="26" xfId="0" applyFont="1" applyFill="1" applyBorder="1" applyAlignment="1">
      <alignment horizontal="center"/>
    </xf>
    <xf numFmtId="0" fontId="31" fillId="6" borderId="15" xfId="0" applyFont="1" applyFill="1" applyBorder="1" applyAlignment="1">
      <alignment horizontal="center"/>
    </xf>
    <xf numFmtId="0" fontId="27" fillId="10" borderId="13" xfId="0" applyFont="1" applyFill="1" applyBorder="1" applyAlignment="1">
      <alignment horizontal="right"/>
    </xf>
    <xf numFmtId="0" fontId="27" fillId="10" borderId="33" xfId="0" applyFont="1" applyFill="1" applyBorder="1" applyAlignment="1">
      <alignment horizontal="right"/>
    </xf>
    <xf numFmtId="0" fontId="27" fillId="10" borderId="26" xfId="0" applyFont="1" applyFill="1" applyBorder="1" applyAlignment="1">
      <alignment horizontal="right"/>
    </xf>
    <xf numFmtId="0" fontId="27" fillId="10" borderId="14" xfId="0" applyFont="1" applyFill="1" applyBorder="1" applyAlignment="1">
      <alignment horizontal="right"/>
    </xf>
    <xf numFmtId="0" fontId="27" fillId="10" borderId="23" xfId="0" applyFont="1" applyFill="1" applyBorder="1" applyAlignment="1">
      <alignment horizontal="right"/>
    </xf>
    <xf numFmtId="0" fontId="27" fillId="10" borderId="8" xfId="0" applyFont="1" applyFill="1" applyBorder="1" applyAlignment="1">
      <alignment horizontal="right"/>
    </xf>
    <xf numFmtId="0" fontId="17" fillId="7" borderId="25" xfId="0" applyFont="1" applyFill="1" applyBorder="1" applyAlignment="1">
      <alignment horizontal="center" vertical="center" wrapText="1"/>
    </xf>
    <xf numFmtId="3" fontId="17" fillId="7" borderId="37" xfId="0" applyNumberFormat="1" applyFont="1" applyFill="1" applyBorder="1" applyAlignment="1">
      <alignment horizontal="center"/>
    </xf>
    <xf numFmtId="3" fontId="17" fillId="7" borderId="38" xfId="0" applyNumberFormat="1" applyFont="1" applyFill="1" applyBorder="1" applyAlignment="1">
      <alignment horizontal="center"/>
    </xf>
    <xf numFmtId="3" fontId="17" fillId="7" borderId="39" xfId="0" applyNumberFormat="1" applyFont="1" applyFill="1" applyBorder="1" applyAlignment="1">
      <alignment horizontal="center"/>
    </xf>
    <xf numFmtId="0" fontId="17" fillId="6" borderId="6" xfId="0" applyFont="1" applyFill="1" applyBorder="1" applyAlignment="1">
      <alignment horizontal="center" vertical="center"/>
    </xf>
    <xf numFmtId="0" fontId="17" fillId="6" borderId="8" xfId="0" applyFont="1" applyFill="1" applyBorder="1" applyAlignment="1">
      <alignment horizontal="center" vertical="center"/>
    </xf>
    <xf numFmtId="0" fontId="35" fillId="4" borderId="6" xfId="0" applyFont="1" applyFill="1" applyBorder="1" applyAlignment="1">
      <alignment horizontal="center" vertical="center"/>
    </xf>
    <xf numFmtId="0" fontId="35" fillId="4" borderId="18" xfId="0" applyFont="1" applyFill="1" applyBorder="1" applyAlignment="1">
      <alignment horizontal="center" vertical="center"/>
    </xf>
    <xf numFmtId="0" fontId="35" fillId="4" borderId="2" xfId="0" applyFont="1" applyFill="1" applyBorder="1" applyAlignment="1">
      <alignment horizontal="center" vertical="center"/>
    </xf>
    <xf numFmtId="0" fontId="11" fillId="4" borderId="6" xfId="0" applyFont="1" applyFill="1" applyBorder="1" applyAlignment="1">
      <alignment horizontal="center" vertical="center"/>
    </xf>
    <xf numFmtId="0" fontId="11" fillId="4" borderId="2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distributed"/>
    </xf>
    <xf numFmtId="0" fontId="12" fillId="0" borderId="0" xfId="0" applyFont="1" applyFill="1" applyBorder="1" applyAlignment="1">
      <alignment horizontal="right"/>
    </xf>
    <xf numFmtId="0" fontId="37" fillId="9" borderId="16" xfId="0" applyFont="1" applyFill="1" applyBorder="1" applyAlignment="1">
      <alignment horizontal="center" vertical="center"/>
    </xf>
    <xf numFmtId="0" fontId="37" fillId="9" borderId="27" xfId="0" applyFont="1" applyFill="1" applyBorder="1" applyAlignment="1">
      <alignment horizontal="center" vertical="center"/>
    </xf>
    <xf numFmtId="0" fontId="37" fillId="9" borderId="24" xfId="0" applyFont="1" applyFill="1" applyBorder="1" applyAlignment="1">
      <alignment horizontal="center" vertical="center"/>
    </xf>
    <xf numFmtId="0" fontId="0" fillId="0" borderId="23" xfId="0" applyBorder="1" applyAlignment="1">
      <alignment horizontal="center"/>
    </xf>
    <xf numFmtId="0" fontId="37" fillId="9" borderId="16" xfId="0" applyFont="1" applyFill="1" applyBorder="1" applyAlignment="1">
      <alignment horizontal="center"/>
    </xf>
    <xf numFmtId="0" fontId="37" fillId="9" borderId="27" xfId="0" applyFont="1" applyFill="1" applyBorder="1" applyAlignment="1">
      <alignment horizontal="center"/>
    </xf>
    <xf numFmtId="0" fontId="37" fillId="9" borderId="24" xfId="0" applyFont="1" applyFill="1" applyBorder="1" applyAlignment="1">
      <alignment horizontal="center"/>
    </xf>
    <xf numFmtId="0" fontId="2" fillId="0" borderId="13" xfId="0" applyNumberFormat="1" applyFont="1" applyFill="1" applyBorder="1" applyAlignment="1">
      <alignment horizontal="right" vertical="center"/>
    </xf>
    <xf numFmtId="0" fontId="2" fillId="0" borderId="33" xfId="0" applyNumberFormat="1" applyFont="1" applyFill="1" applyBorder="1" applyAlignment="1">
      <alignment horizontal="right" vertical="center"/>
    </xf>
    <xf numFmtId="0" fontId="2" fillId="0" borderId="26" xfId="0" applyNumberFormat="1" applyFont="1" applyFill="1" applyBorder="1" applyAlignment="1">
      <alignment horizontal="right" vertical="center"/>
    </xf>
    <xf numFmtId="0" fontId="2" fillId="0" borderId="15" xfId="0" applyNumberFormat="1" applyFont="1" applyFill="1" applyBorder="1" applyAlignment="1">
      <alignment horizontal="right" vertical="center"/>
    </xf>
    <xf numFmtId="0" fontId="2" fillId="0" borderId="0" xfId="0" applyNumberFormat="1" applyFont="1" applyFill="1" applyBorder="1" applyAlignment="1">
      <alignment horizontal="right" vertical="center"/>
    </xf>
    <xf numFmtId="0" fontId="2" fillId="0" borderId="34" xfId="0" applyNumberFormat="1" applyFont="1" applyFill="1" applyBorder="1" applyAlignment="1">
      <alignment horizontal="right" vertical="center"/>
    </xf>
    <xf numFmtId="0" fontId="2" fillId="0" borderId="14" xfId="0" applyNumberFormat="1" applyFont="1" applyFill="1" applyBorder="1" applyAlignment="1">
      <alignment horizontal="right" vertical="center"/>
    </xf>
    <xf numFmtId="0" fontId="2" fillId="0" borderId="23" xfId="0" applyNumberFormat="1" applyFont="1" applyFill="1" applyBorder="1" applyAlignment="1">
      <alignment horizontal="right" vertical="center"/>
    </xf>
    <xf numFmtId="0" fontId="2" fillId="0" borderId="8" xfId="0" applyNumberFormat="1" applyFont="1" applyFill="1" applyBorder="1" applyAlignment="1">
      <alignment horizontal="right" vertical="center"/>
    </xf>
    <xf numFmtId="0" fontId="2" fillId="9" borderId="16" xfId="0" applyFont="1" applyFill="1" applyBorder="1" applyAlignment="1">
      <alignment horizontal="center"/>
    </xf>
    <xf numFmtId="0" fontId="2" fillId="9" borderId="33" xfId="0" applyFont="1" applyFill="1" applyBorder="1" applyAlignment="1">
      <alignment horizontal="center"/>
    </xf>
    <xf numFmtId="0" fontId="2" fillId="9" borderId="26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 applyFill="1" applyBorder="1" applyAlignment="1">
      <alignment horizontal="center" vertical="distributed"/>
    </xf>
    <xf numFmtId="0" fontId="2" fillId="9" borderId="27" xfId="0" applyFont="1" applyFill="1" applyBorder="1" applyAlignment="1">
      <alignment horizontal="center"/>
    </xf>
    <xf numFmtId="0" fontId="2" fillId="9" borderId="24" xfId="0" applyFont="1" applyFill="1" applyBorder="1" applyAlignment="1">
      <alignment horizontal="center"/>
    </xf>
    <xf numFmtId="0" fontId="36" fillId="4" borderId="10" xfId="0" applyFont="1" applyFill="1" applyBorder="1" applyAlignment="1">
      <alignment horizontal="center"/>
    </xf>
    <xf numFmtId="0" fontId="36" fillId="4" borderId="36" xfId="0" applyFont="1" applyFill="1" applyBorder="1" applyAlignment="1">
      <alignment horizontal="center"/>
    </xf>
    <xf numFmtId="0" fontId="36" fillId="4" borderId="4" xfId="0" applyFont="1" applyFill="1" applyBorder="1" applyAlignment="1">
      <alignment horizontal="center"/>
    </xf>
    <xf numFmtId="0" fontId="4" fillId="6" borderId="3" xfId="0" applyFont="1" applyFill="1" applyBorder="1" applyAlignment="1">
      <alignment horizontal="center"/>
    </xf>
  </cellXfs>
  <cellStyles count="5">
    <cellStyle name="Hipervínculo" xfId="1" builtinId="8"/>
    <cellStyle name="Millares" xfId="2" builtinId="3"/>
    <cellStyle name="Moneda" xfId="3" builtinId="4"/>
    <cellStyle name="Neutral" xfId="4" builtinId="2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png"/><Relationship Id="rId2" Type="http://schemas.openxmlformats.org/officeDocument/2006/relationships/image" Target="../media/image4.png"/><Relationship Id="rId1" Type="http://schemas.openxmlformats.org/officeDocument/2006/relationships/image" Target="../media/image3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9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0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167640</xdr:colOff>
      <xdr:row>0</xdr:row>
      <xdr:rowOff>0</xdr:rowOff>
    </xdr:from>
    <xdr:to>
      <xdr:col>1</xdr:col>
      <xdr:colOff>302684</xdr:colOff>
      <xdr:row>5</xdr:row>
      <xdr:rowOff>22860</xdr:rowOff>
    </xdr:to>
    <xdr:pic>
      <xdr:nvPicPr>
        <xdr:cNvPr id="2" name="1 Imagen"/>
        <xdr:cNvPicPr/>
      </xdr:nvPicPr>
      <xdr:blipFill>
        <a:blip xmlns:r="http://schemas.openxmlformats.org/officeDocument/2006/relationships" r:embed="rId1" cstate="print"/>
        <a:srcRect l="20480" t="22252" r="51026" b="33997"/>
        <a:stretch>
          <a:fillRect/>
        </a:stretch>
      </xdr:blipFill>
      <xdr:spPr bwMode="auto">
        <a:xfrm>
          <a:off x="167640" y="0"/>
          <a:ext cx="1598084" cy="107442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310515</xdr:colOff>
      <xdr:row>25</xdr:row>
      <xdr:rowOff>1993</xdr:rowOff>
    </xdr:from>
    <xdr:ext cx="54117" cy="170560"/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10988812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twoCellAnchor editAs="oneCell">
    <xdr:from>
      <xdr:col>0</xdr:col>
      <xdr:colOff>68580</xdr:colOff>
      <xdr:row>32</xdr:row>
      <xdr:rowOff>129540</xdr:rowOff>
    </xdr:from>
    <xdr:to>
      <xdr:col>0</xdr:col>
      <xdr:colOff>152400</xdr:colOff>
      <xdr:row>32</xdr:row>
      <xdr:rowOff>129540</xdr:rowOff>
    </xdr:to>
    <xdr:sp macro="" textlink="">
      <xdr:nvSpPr>
        <xdr:cNvPr id="23076" name="Text Box 5"/>
        <xdr:cNvSpPr txBox="1">
          <a:spLocks noChangeArrowheads="1"/>
        </xdr:cNvSpPr>
      </xdr:nvSpPr>
      <xdr:spPr bwMode="auto">
        <a:xfrm>
          <a:off x="68580" y="11254740"/>
          <a:ext cx="8382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1</xdr:col>
      <xdr:colOff>616259</xdr:colOff>
      <xdr:row>32</xdr:row>
      <xdr:rowOff>150495</xdr:rowOff>
    </xdr:from>
    <xdr:ext cx="54117" cy="170560"/>
    <xdr:sp macro="" textlink="">
      <xdr:nvSpPr>
        <xdr:cNvPr id="1030" name="Text Box 6"/>
        <xdr:cNvSpPr txBox="1">
          <a:spLocks noChangeArrowheads="1"/>
        </xdr:cNvSpPr>
      </xdr:nvSpPr>
      <xdr:spPr bwMode="auto">
        <a:xfrm>
          <a:off x="3406827" y="1127157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10</xdr:col>
      <xdr:colOff>310515</xdr:colOff>
      <xdr:row>14</xdr:row>
      <xdr:rowOff>1993</xdr:rowOff>
    </xdr:from>
    <xdr:ext cx="54117" cy="170560"/>
    <xdr:sp macro="" textlink="">
      <xdr:nvSpPr>
        <xdr:cNvPr id="6" name="Text Box 4"/>
        <xdr:cNvSpPr txBox="1">
          <a:spLocks noChangeArrowheads="1"/>
        </xdr:cNvSpPr>
      </xdr:nvSpPr>
      <xdr:spPr bwMode="auto">
        <a:xfrm>
          <a:off x="10144434" y="3884074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11</xdr:col>
      <xdr:colOff>310515</xdr:colOff>
      <xdr:row>25</xdr:row>
      <xdr:rowOff>1993</xdr:rowOff>
    </xdr:from>
    <xdr:ext cx="54117" cy="170560"/>
    <xdr:sp macro="" textlink="">
      <xdr:nvSpPr>
        <xdr:cNvPr id="7" name="Text Box 4"/>
        <xdr:cNvSpPr txBox="1">
          <a:spLocks noChangeArrowheads="1"/>
        </xdr:cNvSpPr>
      </xdr:nvSpPr>
      <xdr:spPr bwMode="auto">
        <a:xfrm>
          <a:off x="10988812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11</xdr:col>
      <xdr:colOff>310515</xdr:colOff>
      <xdr:row>25</xdr:row>
      <xdr:rowOff>1993</xdr:rowOff>
    </xdr:from>
    <xdr:ext cx="54117" cy="170560"/>
    <xdr:sp macro="" textlink="">
      <xdr:nvSpPr>
        <xdr:cNvPr id="8" name="Text Box 4"/>
        <xdr:cNvSpPr txBox="1">
          <a:spLocks noChangeArrowheads="1"/>
        </xdr:cNvSpPr>
      </xdr:nvSpPr>
      <xdr:spPr bwMode="auto">
        <a:xfrm>
          <a:off x="10988812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10</xdr:col>
      <xdr:colOff>310515</xdr:colOff>
      <xdr:row>25</xdr:row>
      <xdr:rowOff>1993</xdr:rowOff>
    </xdr:from>
    <xdr:ext cx="54117" cy="170560"/>
    <xdr:sp macro="" textlink="">
      <xdr:nvSpPr>
        <xdr:cNvPr id="9" name="Text Box 4"/>
        <xdr:cNvSpPr txBox="1">
          <a:spLocks noChangeArrowheads="1"/>
        </xdr:cNvSpPr>
      </xdr:nvSpPr>
      <xdr:spPr bwMode="auto">
        <a:xfrm>
          <a:off x="10144434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11</xdr:col>
      <xdr:colOff>310515</xdr:colOff>
      <xdr:row>25</xdr:row>
      <xdr:rowOff>1993</xdr:rowOff>
    </xdr:from>
    <xdr:ext cx="54117" cy="170560"/>
    <xdr:sp macro="" textlink="">
      <xdr:nvSpPr>
        <xdr:cNvPr id="10" name="Text Box 4"/>
        <xdr:cNvSpPr txBox="1">
          <a:spLocks noChangeArrowheads="1"/>
        </xdr:cNvSpPr>
      </xdr:nvSpPr>
      <xdr:spPr bwMode="auto">
        <a:xfrm>
          <a:off x="10988812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9</xdr:col>
      <xdr:colOff>310515</xdr:colOff>
      <xdr:row>25</xdr:row>
      <xdr:rowOff>1993</xdr:rowOff>
    </xdr:from>
    <xdr:ext cx="54117" cy="170560"/>
    <xdr:sp macro="" textlink="">
      <xdr:nvSpPr>
        <xdr:cNvPr id="11" name="Text Box 4"/>
        <xdr:cNvSpPr txBox="1">
          <a:spLocks noChangeArrowheads="1"/>
        </xdr:cNvSpPr>
      </xdr:nvSpPr>
      <xdr:spPr bwMode="auto">
        <a:xfrm>
          <a:off x="9341245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9</xdr:col>
      <xdr:colOff>310515</xdr:colOff>
      <xdr:row>25</xdr:row>
      <xdr:rowOff>1993</xdr:rowOff>
    </xdr:from>
    <xdr:ext cx="54117" cy="170560"/>
    <xdr:sp macro="" textlink="">
      <xdr:nvSpPr>
        <xdr:cNvPr id="12" name="Text Box 4"/>
        <xdr:cNvSpPr txBox="1">
          <a:spLocks noChangeArrowheads="1"/>
        </xdr:cNvSpPr>
      </xdr:nvSpPr>
      <xdr:spPr bwMode="auto">
        <a:xfrm>
          <a:off x="9341245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9</xdr:col>
      <xdr:colOff>310515</xdr:colOff>
      <xdr:row>25</xdr:row>
      <xdr:rowOff>1993</xdr:rowOff>
    </xdr:from>
    <xdr:ext cx="54117" cy="170560"/>
    <xdr:sp macro="" textlink="">
      <xdr:nvSpPr>
        <xdr:cNvPr id="13" name="Text Box 4"/>
        <xdr:cNvSpPr txBox="1">
          <a:spLocks noChangeArrowheads="1"/>
        </xdr:cNvSpPr>
      </xdr:nvSpPr>
      <xdr:spPr bwMode="auto">
        <a:xfrm>
          <a:off x="9341245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9</xdr:col>
      <xdr:colOff>310515</xdr:colOff>
      <xdr:row>25</xdr:row>
      <xdr:rowOff>1993</xdr:rowOff>
    </xdr:from>
    <xdr:ext cx="54117" cy="170560"/>
    <xdr:sp macro="" textlink="">
      <xdr:nvSpPr>
        <xdr:cNvPr id="14" name="Text Box 4"/>
        <xdr:cNvSpPr txBox="1">
          <a:spLocks noChangeArrowheads="1"/>
        </xdr:cNvSpPr>
      </xdr:nvSpPr>
      <xdr:spPr bwMode="auto">
        <a:xfrm>
          <a:off x="9341245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11</xdr:col>
      <xdr:colOff>310515</xdr:colOff>
      <xdr:row>25</xdr:row>
      <xdr:rowOff>1993</xdr:rowOff>
    </xdr:from>
    <xdr:ext cx="54117" cy="170560"/>
    <xdr:sp macro="" textlink="">
      <xdr:nvSpPr>
        <xdr:cNvPr id="15" name="Text Box 4"/>
        <xdr:cNvSpPr txBox="1">
          <a:spLocks noChangeArrowheads="1"/>
        </xdr:cNvSpPr>
      </xdr:nvSpPr>
      <xdr:spPr bwMode="auto">
        <a:xfrm>
          <a:off x="10988812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11</xdr:col>
      <xdr:colOff>310515</xdr:colOff>
      <xdr:row>25</xdr:row>
      <xdr:rowOff>1993</xdr:rowOff>
    </xdr:from>
    <xdr:ext cx="54117" cy="170560"/>
    <xdr:sp macro="" textlink="">
      <xdr:nvSpPr>
        <xdr:cNvPr id="16" name="Text Box 4"/>
        <xdr:cNvSpPr txBox="1">
          <a:spLocks noChangeArrowheads="1"/>
        </xdr:cNvSpPr>
      </xdr:nvSpPr>
      <xdr:spPr bwMode="auto">
        <a:xfrm>
          <a:off x="10988812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9</xdr:col>
      <xdr:colOff>310515</xdr:colOff>
      <xdr:row>26</xdr:row>
      <xdr:rowOff>1993</xdr:rowOff>
    </xdr:from>
    <xdr:ext cx="54117" cy="170560"/>
    <xdr:sp macro="" textlink="">
      <xdr:nvSpPr>
        <xdr:cNvPr id="17" name="Text Box 4"/>
        <xdr:cNvSpPr txBox="1">
          <a:spLocks noChangeArrowheads="1"/>
        </xdr:cNvSpPr>
      </xdr:nvSpPr>
      <xdr:spPr bwMode="auto">
        <a:xfrm>
          <a:off x="9341245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9</xdr:col>
      <xdr:colOff>310515</xdr:colOff>
      <xdr:row>26</xdr:row>
      <xdr:rowOff>1993</xdr:rowOff>
    </xdr:from>
    <xdr:ext cx="54117" cy="170560"/>
    <xdr:sp macro="" textlink="">
      <xdr:nvSpPr>
        <xdr:cNvPr id="18" name="Text Box 4"/>
        <xdr:cNvSpPr txBox="1">
          <a:spLocks noChangeArrowheads="1"/>
        </xdr:cNvSpPr>
      </xdr:nvSpPr>
      <xdr:spPr bwMode="auto">
        <a:xfrm>
          <a:off x="9341245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9</xdr:col>
      <xdr:colOff>310515</xdr:colOff>
      <xdr:row>26</xdr:row>
      <xdr:rowOff>1993</xdr:rowOff>
    </xdr:from>
    <xdr:ext cx="54117" cy="170560"/>
    <xdr:sp macro="" textlink="">
      <xdr:nvSpPr>
        <xdr:cNvPr id="19" name="Text Box 4"/>
        <xdr:cNvSpPr txBox="1">
          <a:spLocks noChangeArrowheads="1"/>
        </xdr:cNvSpPr>
      </xdr:nvSpPr>
      <xdr:spPr bwMode="auto">
        <a:xfrm>
          <a:off x="9341245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9</xdr:col>
      <xdr:colOff>310515</xdr:colOff>
      <xdr:row>26</xdr:row>
      <xdr:rowOff>1993</xdr:rowOff>
    </xdr:from>
    <xdr:ext cx="54117" cy="170560"/>
    <xdr:sp macro="" textlink="">
      <xdr:nvSpPr>
        <xdr:cNvPr id="20" name="Text Box 4"/>
        <xdr:cNvSpPr txBox="1">
          <a:spLocks noChangeArrowheads="1"/>
        </xdr:cNvSpPr>
      </xdr:nvSpPr>
      <xdr:spPr bwMode="auto">
        <a:xfrm>
          <a:off x="9341245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twoCellAnchor editAs="oneCell">
    <xdr:from>
      <xdr:col>0</xdr:col>
      <xdr:colOff>195647</xdr:colOff>
      <xdr:row>0</xdr:row>
      <xdr:rowOff>102974</xdr:rowOff>
    </xdr:from>
    <xdr:to>
      <xdr:col>0</xdr:col>
      <xdr:colOff>1863810</xdr:colOff>
      <xdr:row>3</xdr:row>
      <xdr:rowOff>157961</xdr:rowOff>
    </xdr:to>
    <xdr:pic>
      <xdr:nvPicPr>
        <xdr:cNvPr id="21" name="20 Imagen"/>
        <xdr:cNvPicPr/>
      </xdr:nvPicPr>
      <xdr:blipFill>
        <a:blip xmlns:r="http://schemas.openxmlformats.org/officeDocument/2006/relationships" r:embed="rId1" cstate="print"/>
        <a:srcRect l="20480" t="22252" r="51026" b="33997"/>
        <a:stretch>
          <a:fillRect/>
        </a:stretch>
      </xdr:blipFill>
      <xdr:spPr bwMode="auto">
        <a:xfrm>
          <a:off x="195647" y="102974"/>
          <a:ext cx="1668163" cy="65223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807720</xdr:colOff>
      <xdr:row>0</xdr:row>
      <xdr:rowOff>0</xdr:rowOff>
    </xdr:from>
    <xdr:to>
      <xdr:col>8</xdr:col>
      <xdr:colOff>784860</xdr:colOff>
      <xdr:row>0</xdr:row>
      <xdr:rowOff>0</xdr:rowOff>
    </xdr:to>
    <xdr:sp macro="" textlink="">
      <xdr:nvSpPr>
        <xdr:cNvPr id="24065" name="Line 601"/>
        <xdr:cNvSpPr>
          <a:spLocks noChangeShapeType="1"/>
        </xdr:cNvSpPr>
      </xdr:nvSpPr>
      <xdr:spPr bwMode="auto">
        <a:xfrm flipH="1">
          <a:off x="11094720" y="0"/>
          <a:ext cx="0" cy="0"/>
        </a:xfrm>
        <a:prstGeom prst="line">
          <a:avLst/>
        </a:prstGeom>
        <a:noFill/>
        <a:ln w="76200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0</xdr:col>
      <xdr:colOff>228600</xdr:colOff>
      <xdr:row>0</xdr:row>
      <xdr:rowOff>0</xdr:rowOff>
    </xdr:from>
    <xdr:to>
      <xdr:col>0</xdr:col>
      <xdr:colOff>1501140</xdr:colOff>
      <xdr:row>0</xdr:row>
      <xdr:rowOff>0</xdr:rowOff>
    </xdr:to>
    <xdr:pic>
      <xdr:nvPicPr>
        <xdr:cNvPr id="24066" name="Picture 1024" descr="logo 2012-2015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8600" y="0"/>
          <a:ext cx="127254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</xdr:col>
      <xdr:colOff>807720</xdr:colOff>
      <xdr:row>0</xdr:row>
      <xdr:rowOff>0</xdr:rowOff>
    </xdr:from>
    <xdr:to>
      <xdr:col>8</xdr:col>
      <xdr:colOff>1188720</xdr:colOff>
      <xdr:row>0</xdr:row>
      <xdr:rowOff>0</xdr:rowOff>
    </xdr:to>
    <xdr:pic>
      <xdr:nvPicPr>
        <xdr:cNvPr id="24067" name="Imagen 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 l="38626" t="38818" r="39095" b="44000"/>
        <a:stretch>
          <a:fillRect/>
        </a:stretch>
      </xdr:blipFill>
      <xdr:spPr bwMode="auto">
        <a:xfrm>
          <a:off x="4503420" y="0"/>
          <a:ext cx="65913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8</xdr:col>
      <xdr:colOff>807720</xdr:colOff>
      <xdr:row>0</xdr:row>
      <xdr:rowOff>0</xdr:rowOff>
    </xdr:from>
    <xdr:to>
      <xdr:col>8</xdr:col>
      <xdr:colOff>784860</xdr:colOff>
      <xdr:row>0</xdr:row>
      <xdr:rowOff>0</xdr:rowOff>
    </xdr:to>
    <xdr:sp macro="" textlink="">
      <xdr:nvSpPr>
        <xdr:cNvPr id="24068" name="Line 604"/>
        <xdr:cNvSpPr>
          <a:spLocks noChangeShapeType="1"/>
        </xdr:cNvSpPr>
      </xdr:nvSpPr>
      <xdr:spPr bwMode="auto">
        <a:xfrm flipH="1">
          <a:off x="11094720" y="0"/>
          <a:ext cx="0" cy="0"/>
        </a:xfrm>
        <a:prstGeom prst="line">
          <a:avLst/>
        </a:prstGeom>
        <a:noFill/>
        <a:ln w="76200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8</xdr:col>
      <xdr:colOff>807720</xdr:colOff>
      <xdr:row>0</xdr:row>
      <xdr:rowOff>0</xdr:rowOff>
    </xdr:from>
    <xdr:to>
      <xdr:col>8</xdr:col>
      <xdr:colOff>784860</xdr:colOff>
      <xdr:row>0</xdr:row>
      <xdr:rowOff>0</xdr:rowOff>
    </xdr:to>
    <xdr:sp macro="" textlink="">
      <xdr:nvSpPr>
        <xdr:cNvPr id="24069" name="Line 601"/>
        <xdr:cNvSpPr>
          <a:spLocks noChangeShapeType="1"/>
        </xdr:cNvSpPr>
      </xdr:nvSpPr>
      <xdr:spPr bwMode="auto">
        <a:xfrm flipH="1">
          <a:off x="11094720" y="0"/>
          <a:ext cx="0" cy="0"/>
        </a:xfrm>
        <a:prstGeom prst="line">
          <a:avLst/>
        </a:prstGeom>
        <a:noFill/>
        <a:ln w="76200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0</xdr:col>
      <xdr:colOff>228600</xdr:colOff>
      <xdr:row>0</xdr:row>
      <xdr:rowOff>0</xdr:rowOff>
    </xdr:from>
    <xdr:to>
      <xdr:col>0</xdr:col>
      <xdr:colOff>1501140</xdr:colOff>
      <xdr:row>0</xdr:row>
      <xdr:rowOff>0</xdr:rowOff>
    </xdr:to>
    <xdr:pic>
      <xdr:nvPicPr>
        <xdr:cNvPr id="24070" name="Picture 1024" descr="logo 2012-2015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8600" y="0"/>
          <a:ext cx="127254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</xdr:col>
      <xdr:colOff>807720</xdr:colOff>
      <xdr:row>0</xdr:row>
      <xdr:rowOff>0</xdr:rowOff>
    </xdr:from>
    <xdr:to>
      <xdr:col>8</xdr:col>
      <xdr:colOff>1188720</xdr:colOff>
      <xdr:row>0</xdr:row>
      <xdr:rowOff>0</xdr:rowOff>
    </xdr:to>
    <xdr:pic>
      <xdr:nvPicPr>
        <xdr:cNvPr id="24071" name="Imagen 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 l="38626" t="38818" r="39095" b="44000"/>
        <a:stretch>
          <a:fillRect/>
        </a:stretch>
      </xdr:blipFill>
      <xdr:spPr bwMode="auto">
        <a:xfrm>
          <a:off x="4503420" y="0"/>
          <a:ext cx="65913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8</xdr:col>
      <xdr:colOff>807720</xdr:colOff>
      <xdr:row>0</xdr:row>
      <xdr:rowOff>0</xdr:rowOff>
    </xdr:from>
    <xdr:to>
      <xdr:col>8</xdr:col>
      <xdr:colOff>784860</xdr:colOff>
      <xdr:row>0</xdr:row>
      <xdr:rowOff>0</xdr:rowOff>
    </xdr:to>
    <xdr:sp macro="" textlink="">
      <xdr:nvSpPr>
        <xdr:cNvPr id="24072" name="Line 604"/>
        <xdr:cNvSpPr>
          <a:spLocks noChangeShapeType="1"/>
        </xdr:cNvSpPr>
      </xdr:nvSpPr>
      <xdr:spPr bwMode="auto">
        <a:xfrm flipH="1">
          <a:off x="11094720" y="0"/>
          <a:ext cx="0" cy="0"/>
        </a:xfrm>
        <a:prstGeom prst="line">
          <a:avLst/>
        </a:prstGeom>
        <a:noFill/>
        <a:ln w="76200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8</xdr:col>
      <xdr:colOff>807720</xdr:colOff>
      <xdr:row>0</xdr:row>
      <xdr:rowOff>0</xdr:rowOff>
    </xdr:from>
    <xdr:to>
      <xdr:col>8</xdr:col>
      <xdr:colOff>784860</xdr:colOff>
      <xdr:row>0</xdr:row>
      <xdr:rowOff>0</xdr:rowOff>
    </xdr:to>
    <xdr:sp macro="" textlink="">
      <xdr:nvSpPr>
        <xdr:cNvPr id="24073" name="Line 601"/>
        <xdr:cNvSpPr>
          <a:spLocks noChangeShapeType="1"/>
        </xdr:cNvSpPr>
      </xdr:nvSpPr>
      <xdr:spPr bwMode="auto">
        <a:xfrm flipH="1">
          <a:off x="11094720" y="0"/>
          <a:ext cx="0" cy="0"/>
        </a:xfrm>
        <a:prstGeom prst="line">
          <a:avLst/>
        </a:prstGeom>
        <a:noFill/>
        <a:ln w="76200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0</xdr:col>
      <xdr:colOff>228600</xdr:colOff>
      <xdr:row>0</xdr:row>
      <xdr:rowOff>0</xdr:rowOff>
    </xdr:from>
    <xdr:to>
      <xdr:col>0</xdr:col>
      <xdr:colOff>1501140</xdr:colOff>
      <xdr:row>0</xdr:row>
      <xdr:rowOff>0</xdr:rowOff>
    </xdr:to>
    <xdr:pic>
      <xdr:nvPicPr>
        <xdr:cNvPr id="24074" name="Picture 1024" descr="logo 2012-2015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8600" y="0"/>
          <a:ext cx="127254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</xdr:col>
      <xdr:colOff>807720</xdr:colOff>
      <xdr:row>0</xdr:row>
      <xdr:rowOff>0</xdr:rowOff>
    </xdr:from>
    <xdr:to>
      <xdr:col>8</xdr:col>
      <xdr:colOff>1188720</xdr:colOff>
      <xdr:row>0</xdr:row>
      <xdr:rowOff>0</xdr:rowOff>
    </xdr:to>
    <xdr:pic>
      <xdr:nvPicPr>
        <xdr:cNvPr id="24075" name="Imagen 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 l="38626" t="38818" r="39095" b="44000"/>
        <a:stretch>
          <a:fillRect/>
        </a:stretch>
      </xdr:blipFill>
      <xdr:spPr bwMode="auto">
        <a:xfrm>
          <a:off x="4503420" y="0"/>
          <a:ext cx="65913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8</xdr:col>
      <xdr:colOff>807720</xdr:colOff>
      <xdr:row>0</xdr:row>
      <xdr:rowOff>0</xdr:rowOff>
    </xdr:from>
    <xdr:to>
      <xdr:col>8</xdr:col>
      <xdr:colOff>784860</xdr:colOff>
      <xdr:row>0</xdr:row>
      <xdr:rowOff>0</xdr:rowOff>
    </xdr:to>
    <xdr:sp macro="" textlink="">
      <xdr:nvSpPr>
        <xdr:cNvPr id="24076" name="Line 604"/>
        <xdr:cNvSpPr>
          <a:spLocks noChangeShapeType="1"/>
        </xdr:cNvSpPr>
      </xdr:nvSpPr>
      <xdr:spPr bwMode="auto">
        <a:xfrm flipH="1">
          <a:off x="11094720" y="0"/>
          <a:ext cx="0" cy="0"/>
        </a:xfrm>
        <a:prstGeom prst="line">
          <a:avLst/>
        </a:prstGeom>
        <a:noFill/>
        <a:ln w="76200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7</xdr:col>
      <xdr:colOff>0</xdr:colOff>
      <xdr:row>0</xdr:row>
      <xdr:rowOff>0</xdr:rowOff>
    </xdr:from>
    <xdr:to>
      <xdr:col>7</xdr:col>
      <xdr:colOff>0</xdr:colOff>
      <xdr:row>0</xdr:row>
      <xdr:rowOff>0</xdr:rowOff>
    </xdr:to>
    <xdr:sp macro="" textlink="">
      <xdr:nvSpPr>
        <xdr:cNvPr id="24077" name="Line 601"/>
        <xdr:cNvSpPr>
          <a:spLocks noChangeShapeType="1"/>
        </xdr:cNvSpPr>
      </xdr:nvSpPr>
      <xdr:spPr bwMode="auto">
        <a:xfrm flipH="1">
          <a:off x="9525000" y="0"/>
          <a:ext cx="0" cy="0"/>
        </a:xfrm>
        <a:prstGeom prst="line">
          <a:avLst/>
        </a:prstGeom>
        <a:noFill/>
        <a:ln w="76200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0</xdr:col>
      <xdr:colOff>228600</xdr:colOff>
      <xdr:row>0</xdr:row>
      <xdr:rowOff>0</xdr:rowOff>
    </xdr:from>
    <xdr:to>
      <xdr:col>0</xdr:col>
      <xdr:colOff>1501140</xdr:colOff>
      <xdr:row>0</xdr:row>
      <xdr:rowOff>0</xdr:rowOff>
    </xdr:to>
    <xdr:pic>
      <xdr:nvPicPr>
        <xdr:cNvPr id="24078" name="Picture 1024" descr="logo 2012-2015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8600" y="0"/>
          <a:ext cx="127254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</xdr:col>
      <xdr:colOff>807720</xdr:colOff>
      <xdr:row>0</xdr:row>
      <xdr:rowOff>0</xdr:rowOff>
    </xdr:from>
    <xdr:to>
      <xdr:col>7</xdr:col>
      <xdr:colOff>0</xdr:colOff>
      <xdr:row>0</xdr:row>
      <xdr:rowOff>0</xdr:rowOff>
    </xdr:to>
    <xdr:pic>
      <xdr:nvPicPr>
        <xdr:cNvPr id="24079" name="Imagen 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 l="38626" t="38818" r="39095" b="44000"/>
        <a:stretch>
          <a:fillRect/>
        </a:stretch>
      </xdr:blipFill>
      <xdr:spPr bwMode="auto">
        <a:xfrm>
          <a:off x="4503420" y="0"/>
          <a:ext cx="502158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0</xdr:colOff>
      <xdr:row>0</xdr:row>
      <xdr:rowOff>0</xdr:rowOff>
    </xdr:from>
    <xdr:to>
      <xdr:col>7</xdr:col>
      <xdr:colOff>0</xdr:colOff>
      <xdr:row>0</xdr:row>
      <xdr:rowOff>0</xdr:rowOff>
    </xdr:to>
    <xdr:sp macro="" textlink="">
      <xdr:nvSpPr>
        <xdr:cNvPr id="24080" name="Line 604"/>
        <xdr:cNvSpPr>
          <a:spLocks noChangeShapeType="1"/>
        </xdr:cNvSpPr>
      </xdr:nvSpPr>
      <xdr:spPr bwMode="auto">
        <a:xfrm flipH="1">
          <a:off x="9525000" y="0"/>
          <a:ext cx="0" cy="0"/>
        </a:xfrm>
        <a:prstGeom prst="line">
          <a:avLst/>
        </a:prstGeom>
        <a:noFill/>
        <a:ln w="76200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7</xdr:col>
      <xdr:colOff>0</xdr:colOff>
      <xdr:row>0</xdr:row>
      <xdr:rowOff>0</xdr:rowOff>
    </xdr:from>
    <xdr:to>
      <xdr:col>7</xdr:col>
      <xdr:colOff>0</xdr:colOff>
      <xdr:row>0</xdr:row>
      <xdr:rowOff>0</xdr:rowOff>
    </xdr:to>
    <xdr:sp macro="" textlink="">
      <xdr:nvSpPr>
        <xdr:cNvPr id="24081" name="Line 601"/>
        <xdr:cNvSpPr>
          <a:spLocks noChangeShapeType="1"/>
        </xdr:cNvSpPr>
      </xdr:nvSpPr>
      <xdr:spPr bwMode="auto">
        <a:xfrm flipH="1">
          <a:off x="9525000" y="0"/>
          <a:ext cx="0" cy="0"/>
        </a:xfrm>
        <a:prstGeom prst="line">
          <a:avLst/>
        </a:prstGeom>
        <a:noFill/>
        <a:ln w="76200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0</xdr:col>
      <xdr:colOff>228600</xdr:colOff>
      <xdr:row>0</xdr:row>
      <xdr:rowOff>0</xdr:rowOff>
    </xdr:from>
    <xdr:to>
      <xdr:col>0</xdr:col>
      <xdr:colOff>1501140</xdr:colOff>
      <xdr:row>0</xdr:row>
      <xdr:rowOff>0</xdr:rowOff>
    </xdr:to>
    <xdr:pic>
      <xdr:nvPicPr>
        <xdr:cNvPr id="24082" name="Picture 1024" descr="logo 2012-2015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8600" y="0"/>
          <a:ext cx="127254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</xdr:col>
      <xdr:colOff>807720</xdr:colOff>
      <xdr:row>0</xdr:row>
      <xdr:rowOff>0</xdr:rowOff>
    </xdr:from>
    <xdr:to>
      <xdr:col>7</xdr:col>
      <xdr:colOff>0</xdr:colOff>
      <xdr:row>0</xdr:row>
      <xdr:rowOff>0</xdr:rowOff>
    </xdr:to>
    <xdr:pic>
      <xdr:nvPicPr>
        <xdr:cNvPr id="24083" name="Imagen 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 l="38626" t="38818" r="39095" b="44000"/>
        <a:stretch>
          <a:fillRect/>
        </a:stretch>
      </xdr:blipFill>
      <xdr:spPr bwMode="auto">
        <a:xfrm>
          <a:off x="4503420" y="0"/>
          <a:ext cx="502158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0</xdr:colOff>
      <xdr:row>4</xdr:row>
      <xdr:rowOff>0</xdr:rowOff>
    </xdr:from>
    <xdr:to>
      <xdr:col>7</xdr:col>
      <xdr:colOff>0</xdr:colOff>
      <xdr:row>4</xdr:row>
      <xdr:rowOff>0</xdr:rowOff>
    </xdr:to>
    <xdr:sp macro="" textlink="">
      <xdr:nvSpPr>
        <xdr:cNvPr id="24084" name="Line 604"/>
        <xdr:cNvSpPr>
          <a:spLocks noChangeShapeType="1"/>
        </xdr:cNvSpPr>
      </xdr:nvSpPr>
      <xdr:spPr bwMode="auto">
        <a:xfrm flipH="1">
          <a:off x="9525000" y="1005840"/>
          <a:ext cx="0" cy="0"/>
        </a:xfrm>
        <a:prstGeom prst="line">
          <a:avLst/>
        </a:prstGeom>
        <a:noFill/>
        <a:ln w="76200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 editAs="oneCell">
    <xdr:from>
      <xdr:col>0</xdr:col>
      <xdr:colOff>220980</xdr:colOff>
      <xdr:row>0</xdr:row>
      <xdr:rowOff>167640</xdr:rowOff>
    </xdr:from>
    <xdr:to>
      <xdr:col>0</xdr:col>
      <xdr:colOff>1683196</xdr:colOff>
      <xdr:row>3</xdr:row>
      <xdr:rowOff>65490</xdr:rowOff>
    </xdr:to>
    <xdr:pic>
      <xdr:nvPicPr>
        <xdr:cNvPr id="22" name="21 Imagen"/>
        <xdr:cNvPicPr/>
      </xdr:nvPicPr>
      <xdr:blipFill>
        <a:blip xmlns:r="http://schemas.openxmlformats.org/officeDocument/2006/relationships" r:embed="rId3" cstate="print"/>
        <a:srcRect l="20480" t="22252" r="51026" b="33997"/>
        <a:stretch>
          <a:fillRect/>
        </a:stretch>
      </xdr:blipFill>
      <xdr:spPr bwMode="auto">
        <a:xfrm>
          <a:off x="220980" y="167640"/>
          <a:ext cx="1462216" cy="65223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1</xdr:row>
      <xdr:rowOff>53340</xdr:rowOff>
    </xdr:from>
    <xdr:to>
      <xdr:col>0</xdr:col>
      <xdr:colOff>1538416</xdr:colOff>
      <xdr:row>3</xdr:row>
      <xdr:rowOff>129540</xdr:rowOff>
    </xdr:to>
    <xdr:pic>
      <xdr:nvPicPr>
        <xdr:cNvPr id="2" name="1 Imagen"/>
        <xdr:cNvPicPr/>
      </xdr:nvPicPr>
      <xdr:blipFill>
        <a:blip xmlns:r="http://schemas.openxmlformats.org/officeDocument/2006/relationships" r:embed="rId1" cstate="print"/>
        <a:srcRect l="20480" t="22252" r="51026" b="33997"/>
        <a:stretch>
          <a:fillRect/>
        </a:stretch>
      </xdr:blipFill>
      <xdr:spPr bwMode="auto">
        <a:xfrm>
          <a:off x="76200" y="220980"/>
          <a:ext cx="1462216" cy="5943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1462216</xdr:colOff>
      <xdr:row>1</xdr:row>
      <xdr:rowOff>251460</xdr:rowOff>
    </xdr:to>
    <xdr:pic>
      <xdr:nvPicPr>
        <xdr:cNvPr id="2" name="1 Imagen"/>
        <xdr:cNvPicPr/>
      </xdr:nvPicPr>
      <xdr:blipFill>
        <a:blip xmlns:r="http://schemas.openxmlformats.org/officeDocument/2006/relationships" r:embed="rId1" cstate="print"/>
        <a:srcRect l="20480" t="22252" r="51026" b="33997"/>
        <a:stretch>
          <a:fillRect/>
        </a:stretch>
      </xdr:blipFill>
      <xdr:spPr bwMode="auto">
        <a:xfrm>
          <a:off x="0" y="0"/>
          <a:ext cx="1462216" cy="5334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1668163</xdr:colOff>
      <xdr:row>2</xdr:row>
      <xdr:rowOff>114300</xdr:rowOff>
    </xdr:to>
    <xdr:pic>
      <xdr:nvPicPr>
        <xdr:cNvPr id="3" name="2 Imagen"/>
        <xdr:cNvPicPr/>
      </xdr:nvPicPr>
      <xdr:blipFill>
        <a:blip xmlns:r="http://schemas.openxmlformats.org/officeDocument/2006/relationships" r:embed="rId1" cstate="print"/>
        <a:srcRect l="20480" t="22252" r="51026" b="33997"/>
        <a:stretch>
          <a:fillRect/>
        </a:stretch>
      </xdr:blipFill>
      <xdr:spPr bwMode="auto">
        <a:xfrm>
          <a:off x="0" y="0"/>
          <a:ext cx="1668163" cy="5334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236220</xdr:colOff>
      <xdr:row>1</xdr:row>
      <xdr:rowOff>68580</xdr:rowOff>
    </xdr:from>
    <xdr:to>
      <xdr:col>1</xdr:col>
      <xdr:colOff>98236</xdr:colOff>
      <xdr:row>2</xdr:row>
      <xdr:rowOff>266700</xdr:rowOff>
    </xdr:to>
    <xdr:pic>
      <xdr:nvPicPr>
        <xdr:cNvPr id="2" name="1 Imagen"/>
        <xdr:cNvPicPr/>
      </xdr:nvPicPr>
      <xdr:blipFill>
        <a:blip xmlns:r="http://schemas.openxmlformats.org/officeDocument/2006/relationships" r:embed="rId1" cstate="print"/>
        <a:srcRect l="20480" t="22252" r="51026" b="33997"/>
        <a:stretch>
          <a:fillRect/>
        </a:stretch>
      </xdr:blipFill>
      <xdr:spPr bwMode="auto">
        <a:xfrm>
          <a:off x="236220" y="236220"/>
          <a:ext cx="1462216" cy="5943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182880</xdr:colOff>
      <xdr:row>0</xdr:row>
      <xdr:rowOff>15240</xdr:rowOff>
    </xdr:from>
    <xdr:to>
      <xdr:col>0</xdr:col>
      <xdr:colOff>1402080</xdr:colOff>
      <xdr:row>2</xdr:row>
      <xdr:rowOff>99060</xdr:rowOff>
    </xdr:to>
    <xdr:pic>
      <xdr:nvPicPr>
        <xdr:cNvPr id="2" name="1 Imagen"/>
        <xdr:cNvPicPr/>
      </xdr:nvPicPr>
      <xdr:blipFill>
        <a:blip xmlns:r="http://schemas.openxmlformats.org/officeDocument/2006/relationships" r:embed="rId1" cstate="print"/>
        <a:srcRect l="20480" t="22252" r="51026" b="33997"/>
        <a:stretch>
          <a:fillRect/>
        </a:stretch>
      </xdr:blipFill>
      <xdr:spPr bwMode="auto">
        <a:xfrm>
          <a:off x="182880" y="15240"/>
          <a:ext cx="1219200" cy="46482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3"/>
  <dimension ref="A1:G8"/>
  <sheetViews>
    <sheetView tabSelected="1" workbookViewId="0">
      <selection activeCell="F8" sqref="F8"/>
    </sheetView>
  </sheetViews>
  <sheetFormatPr baseColWidth="10" defaultRowHeight="12.75" x14ac:dyDescent="0.2"/>
  <cols>
    <col min="1" max="1" width="21.28515625" customWidth="1"/>
    <col min="2" max="2" width="13.85546875" customWidth="1"/>
    <col min="3" max="3" width="9.7109375" customWidth="1"/>
    <col min="4" max="4" width="11.28515625" bestFit="1" customWidth="1"/>
    <col min="5" max="5" width="19.42578125" customWidth="1"/>
    <col min="6" max="6" width="29" customWidth="1"/>
    <col min="7" max="7" width="26.140625" customWidth="1"/>
  </cols>
  <sheetData>
    <row r="1" spans="1:7" ht="18" x14ac:dyDescent="0.25">
      <c r="A1" s="361" t="s">
        <v>38</v>
      </c>
      <c r="B1" s="361"/>
      <c r="C1" s="361"/>
      <c r="D1" s="361"/>
      <c r="E1" s="361"/>
      <c r="F1" s="361"/>
      <c r="G1" s="361"/>
    </row>
    <row r="2" spans="1:7" ht="18" x14ac:dyDescent="0.25">
      <c r="A2" s="361" t="s">
        <v>265</v>
      </c>
      <c r="B2" s="361"/>
      <c r="C2" s="361"/>
      <c r="D2" s="361"/>
      <c r="E2" s="361"/>
      <c r="F2" s="361"/>
      <c r="G2" s="361"/>
    </row>
    <row r="3" spans="1:7" ht="18" x14ac:dyDescent="0.25">
      <c r="A3" s="364" t="s">
        <v>39</v>
      </c>
      <c r="B3" s="364"/>
      <c r="C3" s="364"/>
      <c r="D3" s="364"/>
      <c r="E3" s="364"/>
      <c r="F3" s="364"/>
      <c r="G3" s="364"/>
    </row>
    <row r="4" spans="1:7" ht="18" x14ac:dyDescent="0.25">
      <c r="A4" s="365" t="s">
        <v>301</v>
      </c>
      <c r="B4" s="365"/>
      <c r="C4" s="365"/>
      <c r="D4" s="365"/>
      <c r="E4" s="365"/>
      <c r="F4" s="365"/>
      <c r="G4" s="365"/>
    </row>
    <row r="5" spans="1:7" x14ac:dyDescent="0.2">
      <c r="A5" s="58"/>
      <c r="B5" s="362"/>
      <c r="C5" s="362"/>
      <c r="D5" s="362"/>
      <c r="E5" s="362"/>
      <c r="F5" s="362"/>
      <c r="G5" s="59"/>
    </row>
    <row r="6" spans="1:7" x14ac:dyDescent="0.2">
      <c r="A6" s="60"/>
      <c r="B6" s="363"/>
      <c r="C6" s="363"/>
      <c r="D6" s="363"/>
      <c r="E6" s="363"/>
      <c r="F6" s="363"/>
      <c r="G6" s="61"/>
    </row>
    <row r="7" spans="1:7" ht="45" x14ac:dyDescent="0.2">
      <c r="A7" s="62" t="s">
        <v>40</v>
      </c>
      <c r="B7" s="62" t="s">
        <v>41</v>
      </c>
      <c r="C7" s="62" t="s">
        <v>42</v>
      </c>
      <c r="D7" s="62" t="s">
        <v>43</v>
      </c>
      <c r="E7" s="62" t="s">
        <v>44</v>
      </c>
      <c r="F7" s="62" t="s">
        <v>45</v>
      </c>
      <c r="G7" s="62" t="s">
        <v>46</v>
      </c>
    </row>
    <row r="8" spans="1:7" ht="306" x14ac:dyDescent="0.2">
      <c r="A8" s="63" t="s">
        <v>47</v>
      </c>
      <c r="B8" s="64" t="s">
        <v>48</v>
      </c>
      <c r="C8" s="64" t="s">
        <v>49</v>
      </c>
      <c r="D8" s="64" t="s">
        <v>50</v>
      </c>
      <c r="E8" s="65" t="s">
        <v>209</v>
      </c>
      <c r="F8" s="66" t="s">
        <v>210</v>
      </c>
      <c r="G8" s="67" t="s">
        <v>302</v>
      </c>
    </row>
  </sheetData>
  <mergeCells count="5">
    <mergeCell ref="A1:G1"/>
    <mergeCell ref="B5:F6"/>
    <mergeCell ref="A2:G2"/>
    <mergeCell ref="A3:G3"/>
    <mergeCell ref="A4:G4"/>
  </mergeCells>
  <phoneticPr fontId="38" type="noConversion"/>
  <pageMargins left="0.74803149606299213" right="0.15748031496062992" top="1.23" bottom="0.23622047244094491" header="0" footer="0"/>
  <pageSetup scale="95" orientation="landscape" verticalDpi="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2:DF5317"/>
  <sheetViews>
    <sheetView topLeftCell="A25" zoomScale="74" zoomScaleNormal="74" workbookViewId="0">
      <selection activeCell="F17" sqref="F17"/>
    </sheetView>
  </sheetViews>
  <sheetFormatPr baseColWidth="10" defaultRowHeight="12.75" x14ac:dyDescent="0.2"/>
  <cols>
    <col min="1" max="1" width="40.7109375" style="8" customWidth="1"/>
    <col min="2" max="3" width="9.140625" style="6" customWidth="1"/>
    <col min="4" max="4" width="5.28515625" style="8" customWidth="1"/>
    <col min="5" max="5" width="23.140625" style="8" customWidth="1"/>
    <col min="6" max="6" width="14.140625" style="8" customWidth="1"/>
    <col min="7" max="7" width="6.5703125" style="6" customWidth="1"/>
    <col min="8" max="8" width="4.5703125" style="3" customWidth="1"/>
    <col min="9" max="9" width="18.85546875" style="4" customWidth="1"/>
    <col min="10" max="10" width="11.7109375" bestFit="1" customWidth="1"/>
    <col min="11" max="11" width="12.28515625" customWidth="1"/>
    <col min="12" max="12" width="12" customWidth="1"/>
    <col min="13" max="13" width="8.85546875" style="2" customWidth="1"/>
    <col min="14" max="14" width="8.28515625" style="2" customWidth="1"/>
    <col min="15" max="15" width="9.140625" style="2" customWidth="1"/>
    <col min="16" max="16" width="9" style="2" customWidth="1"/>
    <col min="17" max="17" width="8.42578125" style="2" customWidth="1"/>
    <col min="18" max="18" width="9" style="2" customWidth="1"/>
    <col min="19" max="19" width="10.7109375" style="2" hidden="1" customWidth="1"/>
    <col min="20" max="20" width="12.28515625" style="2" customWidth="1"/>
    <col min="21" max="21" width="40" style="2" customWidth="1"/>
    <col min="22" max="22" width="36.140625" style="2" customWidth="1"/>
    <col min="23" max="23" width="33.140625" style="2" customWidth="1"/>
    <col min="24" max="24" width="3" style="2" hidden="1" customWidth="1"/>
    <col min="25" max="25" width="10.85546875" style="2" customWidth="1"/>
    <col min="26" max="26" width="35.5703125" style="2" bestFit="1" customWidth="1"/>
    <col min="27" max="27" width="29.42578125" style="2" bestFit="1" customWidth="1"/>
    <col min="28" max="110" width="11.42578125" style="2" customWidth="1"/>
  </cols>
  <sheetData>
    <row r="2" spans="1:22" ht="18" x14ac:dyDescent="0.25">
      <c r="A2" s="384" t="s">
        <v>305</v>
      </c>
      <c r="B2" s="384"/>
      <c r="C2" s="384"/>
      <c r="D2" s="384"/>
      <c r="E2" s="384"/>
      <c r="F2" s="384"/>
      <c r="G2" s="384"/>
      <c r="H2" s="384"/>
      <c r="I2" s="384"/>
      <c r="J2" s="384"/>
      <c r="K2" s="384"/>
      <c r="L2" s="384"/>
      <c r="M2" s="384"/>
    </row>
    <row r="3" spans="1:22" ht="18" x14ac:dyDescent="0.25">
      <c r="A3" s="384" t="s">
        <v>264</v>
      </c>
      <c r="B3" s="384"/>
      <c r="C3" s="384"/>
      <c r="D3" s="384"/>
      <c r="E3" s="384"/>
      <c r="F3" s="384"/>
      <c r="G3" s="384"/>
      <c r="H3" s="384"/>
      <c r="I3" s="384"/>
      <c r="J3" s="384"/>
      <c r="K3" s="384"/>
      <c r="L3" s="384"/>
      <c r="M3" s="384"/>
    </row>
    <row r="4" spans="1:22" ht="18.75" thickBot="1" x14ac:dyDescent="0.3">
      <c r="A4" s="1"/>
      <c r="B4" s="1"/>
      <c r="C4" s="1"/>
      <c r="D4" s="1"/>
      <c r="E4" s="1"/>
      <c r="F4" s="1"/>
      <c r="G4" s="1"/>
    </row>
    <row r="5" spans="1:22" ht="21" customHeight="1" thickBot="1" x14ac:dyDescent="0.3">
      <c r="A5" s="374" t="s">
        <v>0</v>
      </c>
      <c r="B5" s="375"/>
      <c r="C5" s="378">
        <f>F5+F6</f>
        <v>2765</v>
      </c>
      <c r="D5" s="385" t="s">
        <v>2</v>
      </c>
      <c r="E5" s="386"/>
      <c r="F5" s="5">
        <f>K30</f>
        <v>1823</v>
      </c>
      <c r="H5" s="1"/>
      <c r="V5" s="2" t="s">
        <v>227</v>
      </c>
    </row>
    <row r="6" spans="1:22" ht="19.5" customHeight="1" thickBot="1" x14ac:dyDescent="0.3">
      <c r="A6" s="376"/>
      <c r="B6" s="377"/>
      <c r="C6" s="379"/>
      <c r="D6" s="380" t="s">
        <v>1</v>
      </c>
      <c r="E6" s="381"/>
      <c r="F6" s="5">
        <f>L30</f>
        <v>942</v>
      </c>
      <c r="H6" s="1"/>
    </row>
    <row r="7" spans="1:22" ht="21" customHeight="1" thickBot="1" x14ac:dyDescent="0.3">
      <c r="A7" s="374" t="s">
        <v>3</v>
      </c>
      <c r="B7" s="375"/>
      <c r="C7" s="378">
        <f>F7+F8</f>
        <v>1092</v>
      </c>
      <c r="D7" s="380" t="s">
        <v>2</v>
      </c>
      <c r="E7" s="381"/>
      <c r="F7" s="7">
        <f>J17</f>
        <v>753</v>
      </c>
      <c r="H7" s="1"/>
    </row>
    <row r="8" spans="1:22" ht="16.5" customHeight="1" thickBot="1" x14ac:dyDescent="0.3">
      <c r="A8" s="376"/>
      <c r="B8" s="377"/>
      <c r="C8" s="379"/>
      <c r="D8" s="382" t="s">
        <v>1</v>
      </c>
      <c r="E8" s="383"/>
      <c r="F8" s="5">
        <f>K17</f>
        <v>339</v>
      </c>
      <c r="H8" s="1"/>
    </row>
    <row r="9" spans="1:22" ht="12.75" customHeight="1" thickBot="1" x14ac:dyDescent="0.3">
      <c r="B9" s="9"/>
      <c r="C9" s="9"/>
      <c r="D9" s="9"/>
      <c r="E9" s="9"/>
      <c r="F9" s="9"/>
      <c r="G9" s="1"/>
      <c r="H9" s="1"/>
    </row>
    <row r="10" spans="1:22" ht="36" customHeight="1" thickBot="1" x14ac:dyDescent="0.3">
      <c r="A10" s="366" t="s">
        <v>4</v>
      </c>
      <c r="B10" s="367"/>
      <c r="C10" s="367"/>
      <c r="D10" s="368"/>
      <c r="E10" s="10">
        <f>B12+F12</f>
        <v>2765</v>
      </c>
      <c r="F10" s="9"/>
      <c r="G10" s="1"/>
      <c r="H10" s="1"/>
    </row>
    <row r="11" spans="1:22" ht="45.75" customHeight="1" thickBot="1" x14ac:dyDescent="0.3">
      <c r="A11" s="369" t="s">
        <v>5</v>
      </c>
      <c r="B11" s="370"/>
      <c r="C11" s="371"/>
      <c r="D11" s="9"/>
      <c r="E11" s="372" t="s">
        <v>6</v>
      </c>
      <c r="F11" s="372"/>
      <c r="I11" s="373" t="s">
        <v>303</v>
      </c>
      <c r="J11" s="373"/>
      <c r="K11" s="373"/>
      <c r="L11" s="373"/>
    </row>
    <row r="12" spans="1:22" ht="26.25" customHeight="1" x14ac:dyDescent="0.25">
      <c r="A12" s="15" t="s">
        <v>7</v>
      </c>
      <c r="B12" s="395">
        <f>869+34</f>
        <v>903</v>
      </c>
      <c r="C12" s="395"/>
      <c r="D12" s="9"/>
      <c r="E12" s="12" t="s">
        <v>8</v>
      </c>
      <c r="F12" s="11">
        <f>F13+F14+F15+F17</f>
        <v>1862</v>
      </c>
      <c r="I12" s="13" t="s">
        <v>9</v>
      </c>
      <c r="J12" s="13" t="s">
        <v>11</v>
      </c>
      <c r="K12" s="13" t="s">
        <v>10</v>
      </c>
      <c r="L12" s="14" t="s">
        <v>12</v>
      </c>
    </row>
    <row r="13" spans="1:22" ht="18" x14ac:dyDescent="0.25">
      <c r="A13" s="15" t="s">
        <v>13</v>
      </c>
      <c r="B13" s="396">
        <f>B14+B15+B16</f>
        <v>52</v>
      </c>
      <c r="C13" s="397"/>
      <c r="D13" s="9"/>
      <c r="E13" s="15" t="s">
        <v>14</v>
      </c>
      <c r="F13" s="16">
        <v>252</v>
      </c>
      <c r="I13" s="17" t="s">
        <v>15</v>
      </c>
      <c r="J13" s="18">
        <v>196</v>
      </c>
      <c r="K13" s="18">
        <v>56</v>
      </c>
      <c r="L13" s="263">
        <f>J13+K13</f>
        <v>252</v>
      </c>
    </row>
    <row r="14" spans="1:22" ht="25.9" customHeight="1" x14ac:dyDescent="0.25">
      <c r="A14" s="15" t="s">
        <v>16</v>
      </c>
      <c r="B14" s="19">
        <v>26</v>
      </c>
      <c r="C14" s="20"/>
      <c r="D14" s="9"/>
      <c r="E14" s="15" t="s">
        <v>17</v>
      </c>
      <c r="F14" s="16">
        <v>54</v>
      </c>
      <c r="I14" s="17" t="s">
        <v>18</v>
      </c>
      <c r="J14" s="18">
        <v>38</v>
      </c>
      <c r="K14" s="18">
        <v>16</v>
      </c>
      <c r="L14" s="263">
        <f>J14+K14</f>
        <v>54</v>
      </c>
    </row>
    <row r="15" spans="1:22" ht="38.25" customHeight="1" x14ac:dyDescent="0.25">
      <c r="A15" s="235" t="s">
        <v>19</v>
      </c>
      <c r="B15" s="21">
        <v>0</v>
      </c>
      <c r="C15" s="22"/>
      <c r="D15" s="9"/>
      <c r="E15" s="15" t="s">
        <v>20</v>
      </c>
      <c r="F15" s="287">
        <v>1513</v>
      </c>
      <c r="I15" s="186" t="s">
        <v>297</v>
      </c>
      <c r="J15" s="18">
        <f>24+468</f>
        <v>492</v>
      </c>
      <c r="K15" s="18">
        <f>19+223</f>
        <v>242</v>
      </c>
      <c r="L15" s="263">
        <f>J15+K15</f>
        <v>734</v>
      </c>
    </row>
    <row r="16" spans="1:22" ht="38.25" x14ac:dyDescent="0.25">
      <c r="A16" s="235" t="s">
        <v>21</v>
      </c>
      <c r="B16" s="21">
        <v>26</v>
      </c>
      <c r="C16" s="23"/>
      <c r="D16" s="9"/>
      <c r="E16" s="24" t="s">
        <v>270</v>
      </c>
      <c r="F16" s="25"/>
      <c r="I16" s="30" t="s">
        <v>25</v>
      </c>
      <c r="J16" s="18">
        <f>8+9+10</f>
        <v>27</v>
      </c>
      <c r="K16" s="18">
        <f>11+8+6</f>
        <v>25</v>
      </c>
      <c r="L16" s="263">
        <f>J16+K16</f>
        <v>52</v>
      </c>
    </row>
    <row r="17" spans="1:22" ht="48" x14ac:dyDescent="0.25">
      <c r="A17" s="235" t="s">
        <v>22</v>
      </c>
      <c r="B17" s="25">
        <v>1</v>
      </c>
      <c r="C17" s="398">
        <f>B17+B18</f>
        <v>1</v>
      </c>
      <c r="D17" s="9"/>
      <c r="E17" s="26" t="s">
        <v>23</v>
      </c>
      <c r="F17" s="16">
        <v>43</v>
      </c>
      <c r="I17" s="267" t="s">
        <v>12</v>
      </c>
      <c r="J17" s="31">
        <f>SUM(J13:J16)</f>
        <v>753</v>
      </c>
      <c r="K17" s="31">
        <f>SUM(K13:K16)</f>
        <v>339</v>
      </c>
      <c r="L17" s="31">
        <f>SUM(L13:L16)</f>
        <v>1092</v>
      </c>
    </row>
    <row r="18" spans="1:22" ht="48" x14ac:dyDescent="0.25">
      <c r="A18" s="236" t="s">
        <v>24</v>
      </c>
      <c r="B18" s="25">
        <v>0</v>
      </c>
      <c r="C18" s="398"/>
      <c r="D18" s="27"/>
      <c r="E18" s="28" t="s">
        <v>271</v>
      </c>
      <c r="F18" s="29">
        <f>215+256</f>
        <v>471</v>
      </c>
      <c r="V18" s="8"/>
    </row>
    <row r="19" spans="1:22" ht="48" x14ac:dyDescent="0.25">
      <c r="A19" s="237" t="s">
        <v>26</v>
      </c>
      <c r="B19" s="399">
        <f>627+98+91</f>
        <v>816</v>
      </c>
      <c r="C19" s="400"/>
      <c r="D19" s="27"/>
      <c r="E19" s="28" t="s">
        <v>27</v>
      </c>
      <c r="F19" s="286">
        <v>1726</v>
      </c>
      <c r="V19" s="8"/>
    </row>
    <row r="20" spans="1:22" ht="38.25" x14ac:dyDescent="0.25">
      <c r="A20" s="235" t="s">
        <v>28</v>
      </c>
      <c r="B20" s="399">
        <v>0</v>
      </c>
      <c r="C20" s="399"/>
      <c r="D20" s="27"/>
      <c r="E20" s="32" t="s">
        <v>272</v>
      </c>
      <c r="F20" s="29">
        <v>3284</v>
      </c>
      <c r="G20" s="33"/>
      <c r="H20" s="34"/>
      <c r="V20" s="8"/>
    </row>
    <row r="21" spans="1:22" ht="18" x14ac:dyDescent="0.25">
      <c r="A21" s="235" t="s">
        <v>29</v>
      </c>
      <c r="B21" s="402">
        <v>34</v>
      </c>
      <c r="C21" s="402"/>
      <c r="D21" s="27"/>
      <c r="E21" s="35"/>
      <c r="F21" s="1"/>
      <c r="H21" s="36"/>
      <c r="I21" s="387" t="s">
        <v>304</v>
      </c>
      <c r="J21" s="387"/>
      <c r="K21" s="387"/>
      <c r="L21" s="387"/>
      <c r="V21" s="8"/>
    </row>
    <row r="22" spans="1:22" ht="26.25" customHeight="1" x14ac:dyDescent="0.2">
      <c r="A22" s="37" t="s">
        <v>30</v>
      </c>
      <c r="B22" s="388">
        <v>0</v>
      </c>
      <c r="C22" s="388"/>
      <c r="D22" s="27"/>
      <c r="I22" s="389" t="s">
        <v>9</v>
      </c>
      <c r="J22" s="391" t="s">
        <v>12</v>
      </c>
      <c r="K22" s="391" t="s">
        <v>11</v>
      </c>
      <c r="L22" s="391" t="s">
        <v>10</v>
      </c>
      <c r="V22" s="8"/>
    </row>
    <row r="23" spans="1:22" ht="26.25" customHeight="1" x14ac:dyDescent="0.2">
      <c r="A23" s="37" t="s">
        <v>31</v>
      </c>
      <c r="B23" s="393">
        <v>26300</v>
      </c>
      <c r="C23" s="394"/>
      <c r="D23" s="27"/>
      <c r="I23" s="390"/>
      <c r="J23" s="392"/>
      <c r="K23" s="392"/>
      <c r="L23" s="392"/>
      <c r="V23" s="8"/>
    </row>
    <row r="24" spans="1:22" ht="26.25" customHeight="1" x14ac:dyDescent="0.2">
      <c r="A24" s="37" t="s">
        <v>32</v>
      </c>
      <c r="B24" s="388">
        <v>0</v>
      </c>
      <c r="C24" s="388"/>
      <c r="D24" s="27"/>
      <c r="I24" s="38" t="s">
        <v>14</v>
      </c>
      <c r="J24" s="263">
        <f t="shared" ref="J24:J29" si="0">K24+L24</f>
        <v>252</v>
      </c>
      <c r="K24" s="18">
        <v>196</v>
      </c>
      <c r="L24" s="18">
        <v>56</v>
      </c>
      <c r="V24" s="8"/>
    </row>
    <row r="25" spans="1:22" ht="26.25" customHeight="1" x14ac:dyDescent="0.2">
      <c r="A25" s="234" t="s">
        <v>217</v>
      </c>
      <c r="B25" s="405">
        <v>0</v>
      </c>
      <c r="C25" s="405"/>
      <c r="D25" s="27"/>
      <c r="I25" s="38" t="s">
        <v>17</v>
      </c>
      <c r="J25" s="263">
        <f t="shared" si="0"/>
        <v>54</v>
      </c>
      <c r="K25" s="18">
        <v>38</v>
      </c>
      <c r="L25" s="18">
        <v>16</v>
      </c>
      <c r="V25" s="8"/>
    </row>
    <row r="26" spans="1:22" ht="48.75" customHeight="1" x14ac:dyDescent="0.2">
      <c r="A26" s="406" t="s">
        <v>33</v>
      </c>
      <c r="B26" s="407"/>
      <c r="C26" s="408"/>
      <c r="D26" s="39"/>
      <c r="I26" s="38" t="s">
        <v>273</v>
      </c>
      <c r="J26" s="263">
        <f t="shared" si="0"/>
        <v>1556</v>
      </c>
      <c r="K26" s="18">
        <f>1155+24</f>
        <v>1179</v>
      </c>
      <c r="L26" s="18">
        <f>358+19</f>
        <v>377</v>
      </c>
      <c r="V26" s="8"/>
    </row>
    <row r="27" spans="1:22" ht="44.25" customHeight="1" x14ac:dyDescent="0.2">
      <c r="A27" s="40" t="s">
        <v>34</v>
      </c>
      <c r="B27" s="271">
        <v>254</v>
      </c>
      <c r="C27" s="258"/>
      <c r="D27" s="42"/>
      <c r="E27" s="401" t="s">
        <v>259</v>
      </c>
      <c r="F27" s="401"/>
      <c r="G27" s="401"/>
      <c r="H27" s="403"/>
      <c r="I27" s="38" t="s">
        <v>25</v>
      </c>
      <c r="J27" s="263">
        <f>K27+L27</f>
        <v>901</v>
      </c>
      <c r="K27" s="18">
        <f>252+85+73-2</f>
        <v>408</v>
      </c>
      <c r="L27" s="18">
        <f>34+65+394</f>
        <v>493</v>
      </c>
      <c r="V27" s="8"/>
    </row>
    <row r="28" spans="1:22" ht="36" customHeight="1" x14ac:dyDescent="0.25">
      <c r="A28" s="43" t="s">
        <v>35</v>
      </c>
      <c r="B28" s="41"/>
      <c r="C28" s="44">
        <v>0</v>
      </c>
      <c r="E28" s="401" t="s">
        <v>260</v>
      </c>
      <c r="F28" s="401"/>
      <c r="G28" s="401"/>
      <c r="H28" s="403"/>
      <c r="I28" s="38" t="s">
        <v>36</v>
      </c>
      <c r="J28" s="263">
        <f t="shared" si="0"/>
        <v>2</v>
      </c>
      <c r="K28" s="222">
        <v>2</v>
      </c>
      <c r="L28" s="223">
        <v>0</v>
      </c>
      <c r="V28" s="8"/>
    </row>
    <row r="29" spans="1:22" ht="30.75" customHeight="1" x14ac:dyDescent="0.2">
      <c r="E29" s="401"/>
      <c r="F29" s="401"/>
      <c r="G29" s="401"/>
      <c r="I29" s="38" t="s">
        <v>37</v>
      </c>
      <c r="J29" s="18">
        <f t="shared" si="0"/>
        <v>0</v>
      </c>
      <c r="K29" s="18">
        <v>0</v>
      </c>
      <c r="L29" s="18">
        <v>0</v>
      </c>
      <c r="V29" s="8"/>
    </row>
    <row r="30" spans="1:22" ht="27" customHeight="1" x14ac:dyDescent="0.25">
      <c r="I30" s="45" t="s">
        <v>12</v>
      </c>
      <c r="J30" s="46">
        <f>SUM(J24:J29)</f>
        <v>2765</v>
      </c>
      <c r="K30" s="46">
        <f>SUM(K24:K29)</f>
        <v>1823</v>
      </c>
      <c r="L30" s="46">
        <f>SUM(L24:L29)</f>
        <v>942</v>
      </c>
      <c r="V30" s="8"/>
    </row>
    <row r="31" spans="1:22" ht="15" customHeight="1" x14ac:dyDescent="0.2">
      <c r="F31" s="404"/>
      <c r="G31" s="404"/>
      <c r="H31" s="36"/>
      <c r="V31" s="8"/>
    </row>
    <row r="32" spans="1:22" ht="15" x14ac:dyDescent="0.2">
      <c r="D32" s="48"/>
      <c r="E32" s="48"/>
      <c r="F32" s="48"/>
      <c r="G32" s="49"/>
      <c r="H32" s="34"/>
      <c r="I32" s="50"/>
    </row>
    <row r="33" spans="1:12" x14ac:dyDescent="0.2">
      <c r="A33" s="51"/>
      <c r="B33" s="51"/>
      <c r="C33" s="51"/>
      <c r="D33" s="51"/>
      <c r="I33" s="51"/>
      <c r="J33" s="51"/>
      <c r="K33" s="51"/>
      <c r="L33" s="51"/>
    </row>
    <row r="34" spans="1:12" x14ac:dyDescent="0.2">
      <c r="A34" s="52"/>
      <c r="B34" s="47"/>
      <c r="C34" s="47"/>
      <c r="D34" s="47"/>
      <c r="I34" s="53"/>
      <c r="J34" s="53"/>
      <c r="K34" s="54"/>
      <c r="L34" s="55"/>
    </row>
    <row r="35" spans="1:12" x14ac:dyDescent="0.2">
      <c r="A35" s="56"/>
      <c r="B35" s="57"/>
      <c r="C35" s="57"/>
      <c r="D35" s="57"/>
      <c r="I35" s="55"/>
      <c r="J35" s="55"/>
      <c r="K35" s="55"/>
      <c r="L35" s="2"/>
    </row>
    <row r="270" spans="2:2" x14ac:dyDescent="0.2">
      <c r="B270" s="6" t="s">
        <v>237</v>
      </c>
    </row>
    <row r="271" spans="2:2" x14ac:dyDescent="0.2">
      <c r="B271" s="6" t="s">
        <v>237</v>
      </c>
    </row>
    <row r="272" spans="2:2" x14ac:dyDescent="0.2">
      <c r="B272" s="6" t="s">
        <v>237</v>
      </c>
    </row>
    <row r="1062" spans="2:2" x14ac:dyDescent="0.2">
      <c r="B1062" s="6" t="s">
        <v>238</v>
      </c>
    </row>
    <row r="5001" spans="2:2" x14ac:dyDescent="0.2">
      <c r="B5001" s="6" t="s">
        <v>239</v>
      </c>
    </row>
    <row r="5002" spans="2:2" x14ac:dyDescent="0.2">
      <c r="B5002" s="6" t="s">
        <v>240</v>
      </c>
    </row>
    <row r="5044" spans="2:2" x14ac:dyDescent="0.2">
      <c r="B5044" s="6" t="s">
        <v>237</v>
      </c>
    </row>
    <row r="5055" spans="2:2" x14ac:dyDescent="0.2">
      <c r="B5055" s="6" t="s">
        <v>241</v>
      </c>
    </row>
    <row r="5057" spans="2:2" x14ac:dyDescent="0.2">
      <c r="B5057" s="6" t="s">
        <v>242</v>
      </c>
    </row>
    <row r="5239" spans="2:2" x14ac:dyDescent="0.2">
      <c r="B5239" s="6" t="s">
        <v>237</v>
      </c>
    </row>
    <row r="5240" spans="2:2" x14ac:dyDescent="0.2">
      <c r="B5240" s="6" t="s">
        <v>237</v>
      </c>
    </row>
    <row r="5252" spans="2:2" x14ac:dyDescent="0.2">
      <c r="B5252" s="6" t="s">
        <v>243</v>
      </c>
    </row>
    <row r="5312" spans="2:2" x14ac:dyDescent="0.2">
      <c r="B5312" s="6" t="s">
        <v>244</v>
      </c>
    </row>
    <row r="5317" spans="2:2" x14ac:dyDescent="0.2">
      <c r="B5317" s="6" t="s">
        <v>245</v>
      </c>
    </row>
  </sheetData>
  <mergeCells count="34">
    <mergeCell ref="F31:G31"/>
    <mergeCell ref="B24:C24"/>
    <mergeCell ref="B25:C25"/>
    <mergeCell ref="A26:C26"/>
    <mergeCell ref="B20:C20"/>
    <mergeCell ref="B12:C12"/>
    <mergeCell ref="B13:C13"/>
    <mergeCell ref="C17:C18"/>
    <mergeCell ref="B19:C19"/>
    <mergeCell ref="E29:G29"/>
    <mergeCell ref="B21:C21"/>
    <mergeCell ref="E27:H27"/>
    <mergeCell ref="E28:H28"/>
    <mergeCell ref="I21:L21"/>
    <mergeCell ref="B22:C22"/>
    <mergeCell ref="I22:I23"/>
    <mergeCell ref="J22:J23"/>
    <mergeCell ref="K22:K23"/>
    <mergeCell ref="L22:L23"/>
    <mergeCell ref="B23:C23"/>
    <mergeCell ref="A2:M2"/>
    <mergeCell ref="A3:M3"/>
    <mergeCell ref="A5:B6"/>
    <mergeCell ref="C5:C6"/>
    <mergeCell ref="D5:E5"/>
    <mergeCell ref="D6:E6"/>
    <mergeCell ref="A10:D10"/>
    <mergeCell ref="A11:C11"/>
    <mergeCell ref="E11:F11"/>
    <mergeCell ref="I11:L11"/>
    <mergeCell ref="A7:B8"/>
    <mergeCell ref="C7:C8"/>
    <mergeCell ref="D7:E7"/>
    <mergeCell ref="D8:E8"/>
  </mergeCells>
  <phoneticPr fontId="38" type="noConversion"/>
  <pageMargins left="1.04" right="0.28000000000000003" top="0.31496062992125984" bottom="0.31496062992125984" header="0" footer="0"/>
  <pageSetup scale="65" orientation="landscape" verticalDpi="0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3"/>
  <sheetViews>
    <sheetView topLeftCell="A7" workbookViewId="0">
      <selection activeCell="A4" sqref="A4:G4"/>
    </sheetView>
  </sheetViews>
  <sheetFormatPr baseColWidth="10" defaultColWidth="11.42578125" defaultRowHeight="20.100000000000001" customHeight="1" x14ac:dyDescent="0.2"/>
  <cols>
    <col min="1" max="1" width="45" style="68" customWidth="1"/>
    <col min="2" max="2" width="8.85546875" style="68" customWidth="1"/>
    <col min="3" max="3" width="20.28515625" style="68" customWidth="1"/>
    <col min="4" max="4" width="9.28515625" style="83" customWidth="1"/>
    <col min="5" max="5" width="23.5703125" style="68" bestFit="1" customWidth="1"/>
    <col min="6" max="6" width="8.85546875" style="83" customWidth="1"/>
    <col min="7" max="7" width="22.85546875" style="68" customWidth="1"/>
    <col min="8" max="16384" width="11.42578125" style="68"/>
  </cols>
  <sheetData>
    <row r="1" spans="1:13" ht="20.100000000000001" customHeight="1" x14ac:dyDescent="0.2">
      <c r="A1" s="414" t="s">
        <v>263</v>
      </c>
      <c r="B1" s="414"/>
      <c r="C1" s="414"/>
      <c r="D1" s="414"/>
      <c r="E1" s="414"/>
      <c r="F1" s="414"/>
      <c r="G1" s="414"/>
    </row>
    <row r="2" spans="1:13" ht="20.100000000000001" customHeight="1" x14ac:dyDescent="0.2">
      <c r="A2" s="414" t="s">
        <v>51</v>
      </c>
      <c r="B2" s="414"/>
      <c r="C2" s="414"/>
      <c r="D2" s="414"/>
      <c r="E2" s="414"/>
      <c r="F2" s="414"/>
      <c r="G2" s="414"/>
    </row>
    <row r="3" spans="1:13" ht="20.100000000000001" customHeight="1" x14ac:dyDescent="0.2">
      <c r="A3" s="414" t="s">
        <v>306</v>
      </c>
      <c r="B3" s="414"/>
      <c r="C3" s="414"/>
      <c r="D3" s="414"/>
      <c r="E3" s="414"/>
      <c r="F3" s="414"/>
      <c r="G3" s="414"/>
    </row>
    <row r="4" spans="1:13" ht="20.100000000000001" customHeight="1" thickBot="1" x14ac:dyDescent="0.25">
      <c r="A4" s="415" t="s">
        <v>52</v>
      </c>
      <c r="B4" s="415"/>
      <c r="C4" s="415"/>
      <c r="D4" s="415"/>
      <c r="E4" s="415"/>
      <c r="F4" s="415"/>
      <c r="G4" s="415"/>
    </row>
    <row r="5" spans="1:13" ht="20.100000000000001" customHeight="1" thickBot="1" x14ac:dyDescent="0.25">
      <c r="A5" s="409" t="s">
        <v>53</v>
      </c>
      <c r="B5" s="410"/>
      <c r="C5" s="410"/>
      <c r="D5" s="410"/>
      <c r="E5" s="410"/>
      <c r="F5" s="410"/>
      <c r="G5" s="411"/>
    </row>
    <row r="6" spans="1:13" ht="43.5" thickBot="1" x14ac:dyDescent="0.25">
      <c r="A6" s="70" t="s">
        <v>54</v>
      </c>
      <c r="B6" s="71" t="s">
        <v>55</v>
      </c>
      <c r="C6" s="71" t="s">
        <v>56</v>
      </c>
      <c r="D6" s="72" t="s">
        <v>55</v>
      </c>
      <c r="E6" s="71" t="s">
        <v>57</v>
      </c>
      <c r="F6" s="72" t="s">
        <v>55</v>
      </c>
      <c r="G6" s="71" t="s">
        <v>58</v>
      </c>
      <c r="H6" s="73"/>
      <c r="I6" s="73"/>
      <c r="J6" s="73"/>
      <c r="K6" s="73"/>
      <c r="L6" s="73"/>
      <c r="M6" s="73"/>
    </row>
    <row r="7" spans="1:13" ht="20.100000000000001" customHeight="1" x14ac:dyDescent="0.2">
      <c r="A7" s="74" t="s">
        <v>59</v>
      </c>
      <c r="B7" s="75"/>
      <c r="C7" s="76"/>
      <c r="D7" s="77"/>
      <c r="E7" s="76"/>
      <c r="F7" s="77"/>
      <c r="G7" s="76"/>
    </row>
    <row r="8" spans="1:13" ht="20.100000000000001" customHeight="1" x14ac:dyDescent="0.2">
      <c r="A8" s="78" t="s">
        <v>60</v>
      </c>
      <c r="B8" s="75"/>
      <c r="C8" s="76"/>
      <c r="D8" s="77"/>
      <c r="E8" s="76"/>
      <c r="F8" s="77"/>
      <c r="G8" s="76"/>
    </row>
    <row r="9" spans="1:13" ht="20.100000000000001" customHeight="1" x14ac:dyDescent="0.2">
      <c r="A9" s="78" t="s">
        <v>61</v>
      </c>
      <c r="B9" s="75"/>
      <c r="C9" s="76"/>
      <c r="D9" s="77"/>
      <c r="E9" s="76"/>
      <c r="F9" s="77"/>
      <c r="G9" s="76"/>
    </row>
    <row r="10" spans="1:13" ht="20.100000000000001" customHeight="1" x14ac:dyDescent="0.2">
      <c r="A10" s="78" t="s">
        <v>62</v>
      </c>
      <c r="B10" s="75"/>
      <c r="C10" s="76"/>
      <c r="D10" s="77"/>
      <c r="E10" s="76"/>
      <c r="F10" s="77"/>
      <c r="G10" s="76"/>
    </row>
    <row r="11" spans="1:13" ht="20.100000000000001" customHeight="1" x14ac:dyDescent="0.25">
      <c r="A11" s="78" t="s">
        <v>63</v>
      </c>
      <c r="B11" s="79"/>
      <c r="C11" s="220"/>
      <c r="D11" s="80"/>
      <c r="E11" s="81"/>
      <c r="F11" s="80"/>
      <c r="G11" s="81"/>
    </row>
    <row r="12" spans="1:13" ht="24.75" customHeight="1" x14ac:dyDescent="0.2">
      <c r="A12" s="78" t="s">
        <v>234</v>
      </c>
      <c r="B12" s="77"/>
      <c r="C12" s="255"/>
      <c r="D12" s="77"/>
      <c r="E12" s="76"/>
      <c r="F12" s="77"/>
      <c r="G12" s="76"/>
    </row>
    <row r="13" spans="1:13" ht="24.75" customHeight="1" x14ac:dyDescent="0.2">
      <c r="A13" s="82" t="s">
        <v>235</v>
      </c>
      <c r="B13" s="77"/>
      <c r="C13" s="255"/>
      <c r="D13" s="77"/>
      <c r="E13" s="76"/>
      <c r="F13" s="77"/>
      <c r="G13" s="218"/>
    </row>
    <row r="14" spans="1:13" ht="24.75" customHeight="1" thickBot="1" x14ac:dyDescent="0.25">
      <c r="A14" s="82" t="s">
        <v>64</v>
      </c>
      <c r="B14" s="77">
        <v>26</v>
      </c>
      <c r="C14" s="76">
        <v>26300</v>
      </c>
      <c r="D14" s="77"/>
      <c r="E14" s="76"/>
      <c r="F14" s="77"/>
      <c r="G14" s="218"/>
    </row>
    <row r="15" spans="1:13" ht="24.75" customHeight="1" thickBot="1" x14ac:dyDescent="0.3">
      <c r="A15" s="217" t="s">
        <v>65</v>
      </c>
      <c r="B15" s="252">
        <f>SUM(B14)</f>
        <v>26</v>
      </c>
      <c r="C15" s="253">
        <f>SUM(C14)</f>
        <v>26300</v>
      </c>
      <c r="D15" s="254">
        <f>SUM(D7:D14)</f>
        <v>0</v>
      </c>
      <c r="E15" s="253">
        <f>SUM(E7:E14)</f>
        <v>0</v>
      </c>
      <c r="F15" s="254">
        <f>SUM(F12:F14)</f>
        <v>0</v>
      </c>
      <c r="G15" s="219">
        <f>SUM(G12:G14)</f>
        <v>0</v>
      </c>
    </row>
    <row r="16" spans="1:13" ht="20.100000000000001" customHeight="1" thickBot="1" x14ac:dyDescent="0.25">
      <c r="C16" s="256"/>
      <c r="E16" s="256"/>
      <c r="H16" s="84"/>
    </row>
    <row r="17" spans="1:7" ht="20.100000000000001" customHeight="1" thickBot="1" x14ac:dyDescent="0.25">
      <c r="A17" s="85" t="s">
        <v>66</v>
      </c>
      <c r="B17" s="86" t="s">
        <v>67</v>
      </c>
      <c r="C17" s="412">
        <f>C15</f>
        <v>26300</v>
      </c>
      <c r="D17" s="413"/>
      <c r="E17" s="413"/>
      <c r="F17" s="413"/>
      <c r="G17" s="413"/>
    </row>
    <row r="18" spans="1:7" ht="20.100000000000001" customHeight="1" thickBot="1" x14ac:dyDescent="0.3">
      <c r="A18" s="87">
        <v>26</v>
      </c>
      <c r="B18" s="88"/>
      <c r="C18" s="89"/>
      <c r="D18" s="88"/>
      <c r="E18" s="89"/>
      <c r="F18" s="88"/>
      <c r="G18" s="89"/>
    </row>
    <row r="19" spans="1:7" ht="20.100000000000001" customHeight="1" x14ac:dyDescent="0.2">
      <c r="B19" s="69"/>
      <c r="C19" s="90"/>
      <c r="D19" s="69"/>
      <c r="E19" s="90"/>
      <c r="F19" s="69"/>
      <c r="G19" s="90"/>
    </row>
    <row r="20" spans="1:7" ht="20.100000000000001" customHeight="1" x14ac:dyDescent="0.2">
      <c r="A20" s="225"/>
      <c r="B20" s="91"/>
    </row>
    <row r="21" spans="1:7" ht="20.100000000000001" customHeight="1" x14ac:dyDescent="0.2">
      <c r="A21" s="93" t="s">
        <v>68</v>
      </c>
    </row>
    <row r="22" spans="1:7" ht="20.100000000000001" customHeight="1" x14ac:dyDescent="0.2">
      <c r="A22" s="92"/>
    </row>
    <row r="23" spans="1:7" ht="20.100000000000001" customHeight="1" x14ac:dyDescent="0.2">
      <c r="A23" s="92"/>
    </row>
  </sheetData>
  <mergeCells count="6">
    <mergeCell ref="A5:G5"/>
    <mergeCell ref="C17:G17"/>
    <mergeCell ref="A1:G1"/>
    <mergeCell ref="A2:G2"/>
    <mergeCell ref="A3:G3"/>
    <mergeCell ref="A4:G4"/>
  </mergeCells>
  <phoneticPr fontId="38" type="noConversion"/>
  <pageMargins left="0.47244094488188981" right="0.23622047244094491" top="0.47244094488188981" bottom="0.35433070866141736" header="0" footer="0"/>
  <pageSetup scale="95" orientation="landscape" verticalDpi="0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F73"/>
  <sheetViews>
    <sheetView workbookViewId="0">
      <selection activeCell="F10" sqref="F10:F11"/>
    </sheetView>
  </sheetViews>
  <sheetFormatPr baseColWidth="10" defaultColWidth="11.42578125" defaultRowHeight="12.75" x14ac:dyDescent="0.2"/>
  <cols>
    <col min="1" max="1" width="36.140625" style="99" customWidth="1"/>
    <col min="2" max="2" width="6.28515625" style="137" customWidth="1"/>
    <col min="3" max="3" width="4" style="99" bestFit="1" customWidth="1"/>
    <col min="4" max="4" width="3.85546875" style="99" bestFit="1" customWidth="1"/>
    <col min="5" max="5" width="3.85546875" style="99" customWidth="1"/>
    <col min="6" max="6" width="42.7109375" style="99" customWidth="1"/>
    <col min="7" max="7" width="7.7109375" style="99" customWidth="1"/>
    <col min="8" max="8" width="15.85546875" style="99" customWidth="1"/>
    <col min="9" max="9" width="15.42578125" style="99" customWidth="1"/>
    <col min="10" max="32" width="11.5703125" customWidth="1"/>
    <col min="33" max="16384" width="11.42578125" style="99"/>
  </cols>
  <sheetData>
    <row r="1" spans="1:9" x14ac:dyDescent="0.2">
      <c r="A1" s="421"/>
      <c r="B1" s="422"/>
      <c r="C1" s="422"/>
      <c r="D1" s="422"/>
      <c r="E1" s="422"/>
      <c r="F1" s="422"/>
      <c r="G1" s="422"/>
      <c r="H1" s="422"/>
      <c r="I1" s="423"/>
    </row>
    <row r="2" spans="1:9" ht="16.5" customHeight="1" x14ac:dyDescent="0.3">
      <c r="A2" s="424" t="s">
        <v>266</v>
      </c>
      <c r="B2" s="425"/>
      <c r="C2" s="425"/>
      <c r="D2" s="425"/>
      <c r="E2" s="425"/>
      <c r="F2" s="425"/>
      <c r="G2" s="425"/>
      <c r="H2" s="425"/>
      <c r="I2" s="426"/>
    </row>
    <row r="3" spans="1:9" ht="24.75" customHeight="1" x14ac:dyDescent="0.3">
      <c r="A3" s="424" t="s">
        <v>25</v>
      </c>
      <c r="B3" s="425"/>
      <c r="C3" s="425"/>
      <c r="D3" s="425"/>
      <c r="E3" s="425"/>
      <c r="F3" s="425"/>
      <c r="G3" s="425"/>
      <c r="H3" s="425"/>
      <c r="I3" s="426"/>
    </row>
    <row r="4" spans="1:9" ht="28.5" customHeight="1" thickBot="1" x14ac:dyDescent="0.4">
      <c r="A4" s="427" t="s">
        <v>301</v>
      </c>
      <c r="B4" s="428"/>
      <c r="C4" s="428"/>
      <c r="D4" s="428"/>
      <c r="E4" s="428"/>
      <c r="F4" s="428"/>
      <c r="G4" s="428"/>
      <c r="H4" s="428"/>
      <c r="I4" s="429"/>
    </row>
    <row r="5" spans="1:9" s="189" customFormat="1" ht="13.5" customHeight="1" x14ac:dyDescent="0.2">
      <c r="A5" s="187" t="s">
        <v>227</v>
      </c>
      <c r="B5" s="418">
        <f>B6+B7</f>
        <v>52</v>
      </c>
      <c r="C5" s="419"/>
      <c r="D5" s="420"/>
      <c r="E5" s="188"/>
      <c r="F5" s="187" t="s">
        <v>70</v>
      </c>
      <c r="G5" s="430">
        <f>G6+G7</f>
        <v>903</v>
      </c>
      <c r="H5" s="430"/>
      <c r="I5" s="430"/>
    </row>
    <row r="6" spans="1:9" s="189" customFormat="1" ht="18.75" customHeight="1" x14ac:dyDescent="0.2">
      <c r="A6" s="190" t="s">
        <v>1</v>
      </c>
      <c r="B6" s="417">
        <f>8+6+11</f>
        <v>25</v>
      </c>
      <c r="C6" s="417"/>
      <c r="D6" s="417"/>
      <c r="E6" s="191"/>
      <c r="F6" s="190" t="s">
        <v>1</v>
      </c>
      <c r="G6" s="417">
        <f>65+34+394</f>
        <v>493</v>
      </c>
      <c r="H6" s="417"/>
      <c r="I6" s="417"/>
    </row>
    <row r="7" spans="1:9" s="189" customFormat="1" ht="15" customHeight="1" x14ac:dyDescent="0.25">
      <c r="A7" s="192" t="s">
        <v>2</v>
      </c>
      <c r="B7" s="416">
        <f>9+10+8</f>
        <v>27</v>
      </c>
      <c r="C7" s="416"/>
      <c r="D7" s="416"/>
      <c r="E7" s="193"/>
      <c r="F7" s="194" t="s">
        <v>2</v>
      </c>
      <c r="G7" s="417">
        <f>252+73+85</f>
        <v>410</v>
      </c>
      <c r="H7" s="417"/>
      <c r="I7" s="417"/>
    </row>
    <row r="8" spans="1:9" ht="18.75" customHeight="1" thickBot="1" x14ac:dyDescent="0.25">
      <c r="A8" s="431" t="s">
        <v>3</v>
      </c>
      <c r="B8" s="94" t="s">
        <v>227</v>
      </c>
      <c r="C8" s="94" t="s">
        <v>72</v>
      </c>
      <c r="D8" s="94" t="s">
        <v>73</v>
      </c>
      <c r="E8" s="95"/>
      <c r="F8" s="433" t="s">
        <v>70</v>
      </c>
      <c r="G8" s="96" t="s">
        <v>71</v>
      </c>
      <c r="H8" s="94" t="s">
        <v>72</v>
      </c>
      <c r="I8" s="94" t="s">
        <v>73</v>
      </c>
    </row>
    <row r="9" spans="1:9" ht="18.75" customHeight="1" thickBot="1" x14ac:dyDescent="0.25">
      <c r="A9" s="432"/>
      <c r="B9" s="195">
        <v>52</v>
      </c>
      <c r="C9" s="196">
        <f>9+21</f>
        <v>30</v>
      </c>
      <c r="D9" s="196">
        <f>17+5</f>
        <v>22</v>
      </c>
      <c r="E9" s="95"/>
      <c r="F9" s="434"/>
      <c r="G9" s="266">
        <v>34</v>
      </c>
      <c r="H9" s="196">
        <v>34</v>
      </c>
      <c r="I9" s="196">
        <v>0</v>
      </c>
    </row>
    <row r="10" spans="1:9" ht="13.5" customHeight="1" thickBot="1" x14ac:dyDescent="0.25">
      <c r="A10" s="436" t="s">
        <v>74</v>
      </c>
      <c r="B10" s="97" t="s">
        <v>200</v>
      </c>
      <c r="C10" s="97" t="s">
        <v>72</v>
      </c>
      <c r="D10" s="97" t="s">
        <v>75</v>
      </c>
      <c r="F10" s="438" t="s">
        <v>76</v>
      </c>
      <c r="G10" s="100" t="s">
        <v>71</v>
      </c>
      <c r="H10" s="100" t="s">
        <v>72</v>
      </c>
      <c r="I10" s="100" t="s">
        <v>75</v>
      </c>
    </row>
    <row r="11" spans="1:9" ht="13.5" customHeight="1" thickBot="1" x14ac:dyDescent="0.25">
      <c r="A11" s="437"/>
      <c r="B11" s="97">
        <v>26</v>
      </c>
      <c r="C11" s="97">
        <v>9</v>
      </c>
      <c r="D11" s="97">
        <v>17</v>
      </c>
      <c r="F11" s="437"/>
      <c r="G11" s="97"/>
      <c r="H11" s="97"/>
      <c r="I11" s="97"/>
    </row>
    <row r="12" spans="1:9" x14ac:dyDescent="0.2">
      <c r="A12" s="101" t="s">
        <v>254</v>
      </c>
      <c r="B12" s="243"/>
      <c r="C12" s="197"/>
      <c r="D12" s="104"/>
      <c r="F12" s="101" t="s">
        <v>77</v>
      </c>
      <c r="G12" s="198">
        <v>32</v>
      </c>
      <c r="H12" s="104">
        <v>32</v>
      </c>
      <c r="I12" s="104"/>
    </row>
    <row r="13" spans="1:9" x14ac:dyDescent="0.2">
      <c r="A13" s="106" t="s">
        <v>255</v>
      </c>
      <c r="B13" s="243"/>
      <c r="C13" s="105"/>
      <c r="D13" s="103"/>
      <c r="F13" s="106" t="s">
        <v>79</v>
      </c>
      <c r="G13" s="115"/>
      <c r="H13" s="103"/>
      <c r="I13" s="103"/>
    </row>
    <row r="14" spans="1:9" x14ac:dyDescent="0.2">
      <c r="A14" s="106" t="s">
        <v>257</v>
      </c>
      <c r="B14" s="243"/>
      <c r="C14" s="105"/>
      <c r="D14" s="103"/>
      <c r="F14" s="106" t="s">
        <v>80</v>
      </c>
      <c r="G14" s="115"/>
      <c r="H14" s="103"/>
      <c r="I14" s="103"/>
    </row>
    <row r="15" spans="1:9" x14ac:dyDescent="0.2">
      <c r="A15" s="106" t="s">
        <v>81</v>
      </c>
      <c r="B15" s="243"/>
      <c r="C15" s="105"/>
      <c r="D15" s="103"/>
      <c r="F15" s="106" t="s">
        <v>82</v>
      </c>
      <c r="G15" s="115"/>
      <c r="H15" s="103"/>
      <c r="I15" s="103"/>
    </row>
    <row r="16" spans="1:9" x14ac:dyDescent="0.2">
      <c r="A16" s="106" t="s">
        <v>83</v>
      </c>
      <c r="B16" s="243"/>
      <c r="C16" s="105"/>
      <c r="D16" s="103"/>
      <c r="F16" s="106" t="s">
        <v>83</v>
      </c>
      <c r="G16" s="115"/>
      <c r="H16" s="103"/>
      <c r="I16" s="103"/>
    </row>
    <row r="17" spans="1:9" x14ac:dyDescent="0.2">
      <c r="A17" s="106" t="s">
        <v>84</v>
      </c>
      <c r="B17" s="245"/>
      <c r="C17" s="105"/>
      <c r="D17" s="103"/>
      <c r="F17" s="106" t="s">
        <v>84</v>
      </c>
      <c r="G17" s="115"/>
      <c r="H17" s="103"/>
      <c r="I17" s="103"/>
    </row>
    <row r="18" spans="1:9" x14ac:dyDescent="0.2">
      <c r="A18" s="106" t="s">
        <v>201</v>
      </c>
      <c r="B18" s="243"/>
      <c r="C18" s="105"/>
      <c r="D18" s="103"/>
      <c r="F18" s="106" t="s">
        <v>85</v>
      </c>
      <c r="G18" s="115"/>
      <c r="H18" s="103"/>
      <c r="I18" s="103"/>
    </row>
    <row r="19" spans="1:9" x14ac:dyDescent="0.2">
      <c r="A19" s="107" t="s">
        <v>86</v>
      </c>
      <c r="B19" s="244"/>
      <c r="C19" s="102"/>
      <c r="D19" s="103"/>
      <c r="F19" s="107" t="s">
        <v>87</v>
      </c>
      <c r="G19" s="115"/>
      <c r="H19" s="103"/>
      <c r="I19" s="103"/>
    </row>
    <row r="20" spans="1:9" x14ac:dyDescent="0.2">
      <c r="A20" s="108" t="s">
        <v>88</v>
      </c>
      <c r="B20" s="115"/>
      <c r="C20" s="103"/>
      <c r="D20" s="103"/>
      <c r="F20" s="106" t="s">
        <v>88</v>
      </c>
      <c r="G20" s="115"/>
      <c r="H20" s="199"/>
      <c r="I20" s="108"/>
    </row>
    <row r="21" spans="1:9" x14ac:dyDescent="0.2">
      <c r="A21" s="108" t="s">
        <v>89</v>
      </c>
      <c r="B21" s="243"/>
      <c r="C21" s="103"/>
      <c r="D21" s="103"/>
      <c r="F21" s="106" t="s">
        <v>89</v>
      </c>
      <c r="G21" s="115"/>
      <c r="H21" s="199"/>
      <c r="I21" s="108"/>
    </row>
    <row r="22" spans="1:9" x14ac:dyDescent="0.2">
      <c r="A22" s="108" t="s">
        <v>90</v>
      </c>
      <c r="B22" s="115"/>
      <c r="C22" s="103"/>
      <c r="D22" s="103"/>
      <c r="F22" s="106" t="s">
        <v>91</v>
      </c>
      <c r="G22" s="115"/>
      <c r="H22" s="199"/>
      <c r="I22" s="108"/>
    </row>
    <row r="23" spans="1:9" x14ac:dyDescent="0.2">
      <c r="A23" s="109" t="s">
        <v>92</v>
      </c>
      <c r="B23" s="246"/>
      <c r="C23" s="110"/>
      <c r="D23" s="103"/>
      <c r="F23" s="109" t="s">
        <v>92</v>
      </c>
      <c r="G23" s="115"/>
      <c r="H23" s="199"/>
      <c r="I23" s="108"/>
    </row>
    <row r="24" spans="1:9" x14ac:dyDescent="0.2">
      <c r="A24" s="108" t="s">
        <v>93</v>
      </c>
      <c r="B24" s="115"/>
      <c r="C24" s="103"/>
      <c r="D24" s="103"/>
      <c r="F24" s="106" t="s">
        <v>94</v>
      </c>
      <c r="G24" s="115"/>
      <c r="H24" s="199"/>
      <c r="I24" s="108"/>
    </row>
    <row r="25" spans="1:9" ht="24" x14ac:dyDescent="0.2">
      <c r="A25" s="238" t="s">
        <v>231</v>
      </c>
      <c r="B25" s="243">
        <v>26</v>
      </c>
      <c r="C25" s="104">
        <v>9</v>
      </c>
      <c r="D25" s="103">
        <f>10+7</f>
        <v>17</v>
      </c>
      <c r="F25" s="111" t="s">
        <v>95</v>
      </c>
      <c r="G25" s="115"/>
      <c r="H25" s="199"/>
      <c r="I25" s="108"/>
    </row>
    <row r="26" spans="1:9" ht="13.5" thickBot="1" x14ac:dyDescent="0.25">
      <c r="A26" s="112" t="s">
        <v>96</v>
      </c>
      <c r="B26" s="247"/>
      <c r="C26" s="112"/>
      <c r="D26" s="113"/>
      <c r="F26" s="112" t="s">
        <v>96</v>
      </c>
      <c r="G26" s="115"/>
      <c r="H26" s="199"/>
      <c r="I26" s="108"/>
    </row>
    <row r="27" spans="1:9" ht="13.5" thickBot="1" x14ac:dyDescent="0.25">
      <c r="A27" s="436" t="s">
        <v>97</v>
      </c>
      <c r="B27" s="100" t="s">
        <v>71</v>
      </c>
      <c r="C27" s="100" t="s">
        <v>72</v>
      </c>
      <c r="D27" s="100" t="s">
        <v>75</v>
      </c>
      <c r="F27" s="112"/>
      <c r="G27" s="200"/>
      <c r="H27" s="199"/>
      <c r="I27" s="108"/>
    </row>
    <row r="28" spans="1:9" ht="13.5" customHeight="1" thickBot="1" x14ac:dyDescent="0.25">
      <c r="A28" s="437"/>
      <c r="B28" s="100"/>
      <c r="C28" s="100"/>
      <c r="D28" s="100"/>
      <c r="F28" s="436" t="s">
        <v>98</v>
      </c>
      <c r="G28" s="100" t="s">
        <v>71</v>
      </c>
      <c r="H28" s="100" t="s">
        <v>72</v>
      </c>
      <c r="I28" s="100" t="s">
        <v>75</v>
      </c>
    </row>
    <row r="29" spans="1:9" ht="13.5" thickBot="1" x14ac:dyDescent="0.25">
      <c r="A29" s="111" t="s">
        <v>279</v>
      </c>
      <c r="B29" s="115"/>
      <c r="C29" s="103"/>
      <c r="D29" s="108"/>
      <c r="F29" s="437"/>
      <c r="G29" s="201"/>
      <c r="H29" s="201"/>
      <c r="I29" s="201"/>
    </row>
    <row r="30" spans="1:9" ht="13.5" thickBot="1" x14ac:dyDescent="0.25">
      <c r="A30" s="439" t="s">
        <v>230</v>
      </c>
      <c r="B30" s="100" t="s">
        <v>71</v>
      </c>
      <c r="C30" s="100" t="s">
        <v>72</v>
      </c>
      <c r="D30" s="100" t="s">
        <v>75</v>
      </c>
      <c r="F30" s="114" t="s">
        <v>96</v>
      </c>
      <c r="G30" s="115"/>
      <c r="H30" s="199"/>
      <c r="I30" s="108"/>
    </row>
    <row r="31" spans="1:9" ht="13.5" thickBot="1" x14ac:dyDescent="0.25">
      <c r="A31" s="440"/>
      <c r="B31" s="97">
        <v>26</v>
      </c>
      <c r="C31" s="100">
        <v>21</v>
      </c>
      <c r="D31" s="100">
        <v>5</v>
      </c>
      <c r="F31" s="439" t="s">
        <v>99</v>
      </c>
      <c r="G31" s="98" t="s">
        <v>71</v>
      </c>
      <c r="H31" s="98" t="s">
        <v>72</v>
      </c>
      <c r="I31" s="98" t="s">
        <v>75</v>
      </c>
    </row>
    <row r="32" spans="1:9" x14ac:dyDescent="0.2">
      <c r="A32" s="106" t="s">
        <v>100</v>
      </c>
      <c r="B32" s="268">
        <f>19+4</f>
        <v>23</v>
      </c>
      <c r="C32" s="229">
        <f>15+4</f>
        <v>19</v>
      </c>
      <c r="D32" s="229">
        <f>1+3</f>
        <v>4</v>
      </c>
      <c r="F32" s="440"/>
      <c r="G32" s="100">
        <v>2</v>
      </c>
      <c r="H32" s="100">
        <v>2</v>
      </c>
      <c r="I32" s="100"/>
    </row>
    <row r="33" spans="1:9" x14ac:dyDescent="0.2">
      <c r="A33" s="108" t="s">
        <v>101</v>
      </c>
      <c r="B33" s="249"/>
      <c r="C33" s="104"/>
      <c r="D33" s="104"/>
      <c r="F33" s="108" t="s">
        <v>100</v>
      </c>
      <c r="G33" s="115"/>
      <c r="H33" s="199"/>
      <c r="I33" s="108"/>
    </row>
    <row r="34" spans="1:9" x14ac:dyDescent="0.2">
      <c r="A34" s="108" t="s">
        <v>102</v>
      </c>
      <c r="B34" s="249">
        <v>1</v>
      </c>
      <c r="C34" s="103"/>
      <c r="D34" s="103">
        <v>1</v>
      </c>
      <c r="F34" s="108" t="s">
        <v>101</v>
      </c>
      <c r="G34" s="115"/>
      <c r="H34" s="199"/>
      <c r="I34" s="108"/>
    </row>
    <row r="35" spans="1:9" x14ac:dyDescent="0.2">
      <c r="A35" s="108" t="s">
        <v>36</v>
      </c>
      <c r="B35" s="249">
        <v>2</v>
      </c>
      <c r="C35" s="103">
        <v>2</v>
      </c>
      <c r="D35" s="103"/>
      <c r="F35" s="108" t="s">
        <v>102</v>
      </c>
      <c r="G35" s="115"/>
      <c r="H35" s="199"/>
      <c r="I35" s="108"/>
    </row>
    <row r="36" spans="1:9" x14ac:dyDescent="0.2">
      <c r="A36" s="108" t="s">
        <v>104</v>
      </c>
      <c r="B36" s="249"/>
      <c r="C36" s="103"/>
      <c r="D36" s="103"/>
      <c r="F36" s="108" t="s">
        <v>103</v>
      </c>
      <c r="G36" s="115"/>
      <c r="H36" s="199"/>
      <c r="I36" s="108"/>
    </row>
    <row r="37" spans="1:9" x14ac:dyDescent="0.2">
      <c r="A37" s="108" t="s">
        <v>105</v>
      </c>
      <c r="B37" s="248"/>
      <c r="C37" s="108"/>
      <c r="D37" s="103"/>
      <c r="F37" s="108" t="s">
        <v>104</v>
      </c>
      <c r="G37" s="115">
        <v>2</v>
      </c>
      <c r="H37" s="103">
        <v>2</v>
      </c>
      <c r="I37" s="108"/>
    </row>
    <row r="38" spans="1:9" x14ac:dyDescent="0.2">
      <c r="A38" s="111" t="s">
        <v>96</v>
      </c>
      <c r="B38" s="198"/>
      <c r="C38" s="104"/>
      <c r="D38" s="103"/>
      <c r="F38" s="108" t="s">
        <v>105</v>
      </c>
      <c r="G38" s="115"/>
      <c r="H38" s="199"/>
      <c r="I38" s="108"/>
    </row>
    <row r="39" spans="1:9" x14ac:dyDescent="0.2">
      <c r="A39" s="116"/>
      <c r="B39" s="128"/>
      <c r="C39" s="116"/>
      <c r="D39" s="117"/>
      <c r="F39" s="111" t="s">
        <v>96</v>
      </c>
      <c r="G39" s="115"/>
      <c r="H39" s="199"/>
      <c r="I39" s="108"/>
    </row>
    <row r="40" spans="1:9" x14ac:dyDescent="0.2">
      <c r="F40" s="116"/>
      <c r="G40" s="118"/>
      <c r="H40" s="119"/>
    </row>
    <row r="41" spans="1:9" ht="13.5" thickBot="1" x14ac:dyDescent="0.25">
      <c r="A41" s="240"/>
      <c r="H41" s="119"/>
    </row>
    <row r="42" spans="1:9" x14ac:dyDescent="0.2">
      <c r="A42" s="137" t="s">
        <v>262</v>
      </c>
      <c r="H42" s="119"/>
    </row>
    <row r="43" spans="1:9" x14ac:dyDescent="0.2">
      <c r="A43" s="137" t="s">
        <v>260</v>
      </c>
      <c r="H43" s="119"/>
      <c r="I43" s="120"/>
    </row>
    <row r="44" spans="1:9" x14ac:dyDescent="0.2">
      <c r="H44" s="435"/>
      <c r="I44" s="435"/>
    </row>
    <row r="45" spans="1:9" x14ac:dyDescent="0.2">
      <c r="H45" s="119"/>
      <c r="I45" s="202"/>
    </row>
    <row r="46" spans="1:9" x14ac:dyDescent="0.2">
      <c r="H46" s="119"/>
      <c r="I46" s="119"/>
    </row>
    <row r="47" spans="1:9" x14ac:dyDescent="0.2">
      <c r="H47" s="119"/>
      <c r="I47" s="119"/>
    </row>
    <row r="48" spans="1:9" x14ac:dyDescent="0.2">
      <c r="H48" s="119"/>
      <c r="I48" s="119"/>
    </row>
    <row r="49" spans="8:9" x14ac:dyDescent="0.2">
      <c r="H49" s="119"/>
      <c r="I49" s="119"/>
    </row>
    <row r="50" spans="8:9" x14ac:dyDescent="0.2">
      <c r="H50" s="119"/>
      <c r="I50" s="119"/>
    </row>
    <row r="51" spans="8:9" x14ac:dyDescent="0.2">
      <c r="H51" s="119"/>
      <c r="I51" s="119"/>
    </row>
    <row r="52" spans="8:9" x14ac:dyDescent="0.2">
      <c r="H52" s="119"/>
      <c r="I52" s="119"/>
    </row>
    <row r="53" spans="8:9" x14ac:dyDescent="0.2">
      <c r="H53" s="119"/>
      <c r="I53" s="119"/>
    </row>
    <row r="54" spans="8:9" x14ac:dyDescent="0.2">
      <c r="H54" s="119"/>
      <c r="I54" s="119"/>
    </row>
    <row r="55" spans="8:9" x14ac:dyDescent="0.2">
      <c r="H55" s="119"/>
      <c r="I55" s="119"/>
    </row>
    <row r="56" spans="8:9" x14ac:dyDescent="0.2">
      <c r="H56" s="119"/>
      <c r="I56" s="119"/>
    </row>
    <row r="57" spans="8:9" x14ac:dyDescent="0.2">
      <c r="H57" s="202"/>
      <c r="I57" s="202"/>
    </row>
    <row r="58" spans="8:9" x14ac:dyDescent="0.2">
      <c r="H58" s="202"/>
      <c r="I58" s="202"/>
    </row>
    <row r="59" spans="8:9" x14ac:dyDescent="0.2">
      <c r="H59" s="202"/>
      <c r="I59" s="202"/>
    </row>
    <row r="60" spans="8:9" x14ac:dyDescent="0.2">
      <c r="H60" s="202"/>
      <c r="I60" s="202"/>
    </row>
    <row r="61" spans="8:9" x14ac:dyDescent="0.2">
      <c r="H61" s="129"/>
      <c r="I61" s="129"/>
    </row>
    <row r="66" spans="5:9" x14ac:dyDescent="0.2">
      <c r="H66" s="120"/>
      <c r="I66" s="120"/>
    </row>
    <row r="67" spans="5:9" ht="15.75" customHeight="1" x14ac:dyDescent="0.2">
      <c r="H67" s="120"/>
      <c r="I67" s="120"/>
    </row>
    <row r="68" spans="5:9" x14ac:dyDescent="0.2">
      <c r="H68" s="120"/>
      <c r="I68" s="120"/>
    </row>
    <row r="69" spans="5:9" x14ac:dyDescent="0.2">
      <c r="H69" s="120"/>
      <c r="I69" s="120"/>
    </row>
    <row r="70" spans="5:9" x14ac:dyDescent="0.2">
      <c r="H70" s="120"/>
      <c r="I70" s="120"/>
    </row>
    <row r="71" spans="5:9" x14ac:dyDescent="0.2">
      <c r="H71" s="120"/>
      <c r="I71" s="120"/>
    </row>
    <row r="72" spans="5:9" x14ac:dyDescent="0.2">
      <c r="E72" s="120"/>
      <c r="F72" s="120"/>
      <c r="G72" s="120"/>
      <c r="H72" s="120"/>
      <c r="I72" s="120"/>
    </row>
    <row r="73" spans="5:9" x14ac:dyDescent="0.2">
      <c r="E73" s="120"/>
      <c r="F73" s="120"/>
      <c r="G73" s="120"/>
      <c r="H73" s="120"/>
      <c r="I73" s="120"/>
    </row>
  </sheetData>
  <mergeCells count="19">
    <mergeCell ref="A8:A9"/>
    <mergeCell ref="F8:F9"/>
    <mergeCell ref="H44:I44"/>
    <mergeCell ref="A10:A11"/>
    <mergeCell ref="F10:F11"/>
    <mergeCell ref="A27:A28"/>
    <mergeCell ref="F28:F29"/>
    <mergeCell ref="A30:A31"/>
    <mergeCell ref="F31:F32"/>
    <mergeCell ref="B7:D7"/>
    <mergeCell ref="G7:I7"/>
    <mergeCell ref="B5:D5"/>
    <mergeCell ref="A1:I1"/>
    <mergeCell ref="A2:I2"/>
    <mergeCell ref="A3:I3"/>
    <mergeCell ref="A4:I4"/>
    <mergeCell ref="G5:I5"/>
    <mergeCell ref="B6:D6"/>
    <mergeCell ref="G6:I6"/>
  </mergeCells>
  <phoneticPr fontId="38" type="noConversion"/>
  <pageMargins left="0.94" right="0.74803149606299213" top="0.39" bottom="0.3" header="0" footer="0"/>
  <pageSetup scale="89" fitToHeight="2" orientation="landscape" verticalDpi="0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9"/>
  <sheetViews>
    <sheetView topLeftCell="A20" workbookViewId="0">
      <selection activeCell="G42" sqref="G42"/>
    </sheetView>
  </sheetViews>
  <sheetFormatPr baseColWidth="10" defaultRowHeight="12.75" x14ac:dyDescent="0.2"/>
  <cols>
    <col min="1" max="1" width="57.7109375" style="99" customWidth="1"/>
    <col min="2" max="2" width="16.28515625" style="99" customWidth="1"/>
    <col min="3" max="3" width="17" style="99" customWidth="1"/>
    <col min="4" max="4" width="9.140625" style="99" customWidth="1"/>
    <col min="5" max="5" width="9.5703125" style="99" bestFit="1" customWidth="1"/>
    <col min="6" max="6" width="9.7109375" style="99" customWidth="1"/>
    <col min="7" max="8" width="11.42578125" style="99" customWidth="1"/>
    <col min="9" max="9" width="37.7109375" style="99" bestFit="1" customWidth="1"/>
    <col min="10" max="10" width="28.85546875" style="99" customWidth="1"/>
    <col min="11" max="22" width="11.42578125" style="99" customWidth="1"/>
  </cols>
  <sheetData>
    <row r="1" spans="1:22" ht="22.5" customHeight="1" x14ac:dyDescent="0.35">
      <c r="A1" s="449" t="s">
        <v>106</v>
      </c>
      <c r="B1" s="449"/>
      <c r="C1" s="449"/>
      <c r="D1" s="449"/>
      <c r="E1" s="449"/>
    </row>
    <row r="2" spans="1:22" ht="21.75" thickBot="1" x14ac:dyDescent="0.4">
      <c r="A2" s="457" t="s">
        <v>301</v>
      </c>
      <c r="B2" s="449"/>
      <c r="C2" s="449"/>
      <c r="D2" s="449"/>
      <c r="E2" s="449"/>
      <c r="L2" s="121"/>
      <c r="M2" s="121"/>
    </row>
    <row r="3" spans="1:22" ht="23.25" customHeight="1" thickBot="1" x14ac:dyDescent="0.25">
      <c r="A3" s="123" t="s">
        <v>107</v>
      </c>
      <c r="B3" s="123" t="s">
        <v>108</v>
      </c>
      <c r="C3" s="123" t="s">
        <v>109</v>
      </c>
      <c r="E3" s="122"/>
      <c r="L3" s="116"/>
      <c r="M3" s="119"/>
    </row>
    <row r="4" spans="1:22" x14ac:dyDescent="0.2">
      <c r="A4" s="124" t="s">
        <v>110</v>
      </c>
      <c r="B4" s="125"/>
      <c r="C4" s="125"/>
      <c r="E4" s="117"/>
      <c r="L4" s="116"/>
      <c r="M4" s="119"/>
    </row>
    <row r="5" spans="1:22" x14ac:dyDescent="0.2">
      <c r="A5" s="126" t="s">
        <v>111</v>
      </c>
      <c r="B5" s="127"/>
      <c r="C5" s="127"/>
      <c r="E5" s="117"/>
      <c r="L5" s="116"/>
      <c r="M5" s="119"/>
    </row>
    <row r="6" spans="1:22" x14ac:dyDescent="0.2">
      <c r="A6" s="99" t="s">
        <v>112</v>
      </c>
      <c r="B6" s="127"/>
      <c r="C6" s="127"/>
      <c r="E6" s="117"/>
      <c r="L6" s="116"/>
      <c r="M6" s="116"/>
    </row>
    <row r="7" spans="1:22" x14ac:dyDescent="0.2">
      <c r="A7" s="108" t="s">
        <v>113</v>
      </c>
      <c r="B7" s="127"/>
      <c r="C7" s="127"/>
      <c r="E7" s="117"/>
      <c r="L7" s="116"/>
      <c r="M7" s="116"/>
    </row>
    <row r="8" spans="1:22" x14ac:dyDescent="0.2">
      <c r="A8" s="99" t="s">
        <v>114</v>
      </c>
      <c r="B8" s="127"/>
      <c r="C8" s="127"/>
      <c r="E8" s="117"/>
      <c r="L8" s="116"/>
      <c r="M8" s="116"/>
    </row>
    <row r="9" spans="1:22" x14ac:dyDescent="0.2">
      <c r="A9" s="126" t="s">
        <v>115</v>
      </c>
      <c r="B9" s="127"/>
      <c r="C9" s="127"/>
      <c r="E9" s="117"/>
      <c r="L9" s="116"/>
      <c r="M9" s="116"/>
    </row>
    <row r="10" spans="1:22" x14ac:dyDescent="0.2">
      <c r="A10" s="108" t="s">
        <v>116</v>
      </c>
      <c r="B10" s="103"/>
      <c r="C10" s="103"/>
      <c r="E10" s="117"/>
      <c r="F10" s="116"/>
      <c r="G10" s="116"/>
      <c r="H10" s="116"/>
      <c r="I10" s="116"/>
      <c r="J10" s="116"/>
      <c r="K10" s="116"/>
      <c r="L10" s="116"/>
      <c r="M10" s="116"/>
      <c r="N10" s="116"/>
      <c r="O10" s="116"/>
      <c r="P10" s="116"/>
      <c r="Q10" s="116"/>
      <c r="R10" s="116"/>
      <c r="S10" s="116"/>
      <c r="T10" s="116"/>
      <c r="U10" s="116"/>
      <c r="V10" s="116"/>
    </row>
    <row r="11" spans="1:22" x14ac:dyDescent="0.2">
      <c r="A11" s="108" t="s">
        <v>117</v>
      </c>
      <c r="B11" s="103"/>
      <c r="C11" s="103"/>
      <c r="E11" s="117"/>
      <c r="L11" s="116"/>
      <c r="M11" s="116"/>
    </row>
    <row r="12" spans="1:22" x14ac:dyDescent="0.2">
      <c r="A12" s="108" t="s">
        <v>118</v>
      </c>
      <c r="B12" s="103"/>
      <c r="C12" s="103"/>
      <c r="E12" s="117"/>
      <c r="L12" s="116"/>
      <c r="M12" s="116"/>
    </row>
    <row r="13" spans="1:22" x14ac:dyDescent="0.2">
      <c r="A13" s="108" t="s">
        <v>119</v>
      </c>
      <c r="B13" s="103"/>
      <c r="C13" s="103"/>
      <c r="E13" s="117"/>
      <c r="L13" s="116"/>
      <c r="M13" s="116"/>
    </row>
    <row r="14" spans="1:22" x14ac:dyDescent="0.2">
      <c r="A14" s="108" t="s">
        <v>120</v>
      </c>
      <c r="B14" s="103"/>
      <c r="C14" s="103"/>
      <c r="E14" s="117"/>
      <c r="L14" s="116"/>
      <c r="M14" s="116"/>
    </row>
    <row r="15" spans="1:22" x14ac:dyDescent="0.2">
      <c r="A15" s="108" t="s">
        <v>121</v>
      </c>
      <c r="B15" s="103"/>
      <c r="C15" s="103"/>
      <c r="E15" s="121"/>
      <c r="L15" s="116"/>
      <c r="M15" s="116"/>
    </row>
    <row r="16" spans="1:22" x14ac:dyDescent="0.2">
      <c r="A16" s="126" t="s">
        <v>122</v>
      </c>
      <c r="B16" s="127"/>
      <c r="C16" s="127"/>
      <c r="E16" s="119"/>
      <c r="L16" s="116"/>
      <c r="M16" s="116"/>
    </row>
    <row r="17" spans="1:13" x14ac:dyDescent="0.2">
      <c r="A17" s="126" t="s">
        <v>123</v>
      </c>
      <c r="B17" s="127"/>
      <c r="C17" s="127"/>
      <c r="E17" s="119"/>
      <c r="L17" s="128"/>
      <c r="M17" s="116"/>
    </row>
    <row r="18" spans="1:13" x14ac:dyDescent="0.2">
      <c r="A18" s="126" t="s">
        <v>124</v>
      </c>
      <c r="B18" s="127"/>
      <c r="C18" s="127"/>
      <c r="E18" s="119"/>
      <c r="L18" s="128"/>
      <c r="M18" s="116"/>
    </row>
    <row r="19" spans="1:13" x14ac:dyDescent="0.2">
      <c r="A19" s="108" t="s">
        <v>261</v>
      </c>
      <c r="B19" s="103"/>
      <c r="C19" s="103"/>
      <c r="E19" s="119"/>
      <c r="L19" s="116"/>
      <c r="M19" s="116"/>
    </row>
    <row r="20" spans="1:13" x14ac:dyDescent="0.2">
      <c r="A20" s="108" t="s">
        <v>126</v>
      </c>
      <c r="B20" s="103">
        <v>1</v>
      </c>
      <c r="C20" s="103"/>
      <c r="E20" s="119"/>
      <c r="L20" s="116"/>
      <c r="M20" s="116"/>
    </row>
    <row r="21" spans="1:13" x14ac:dyDescent="0.2">
      <c r="A21" s="108" t="s">
        <v>127</v>
      </c>
      <c r="B21" s="103"/>
      <c r="C21" s="103"/>
      <c r="E21" s="119"/>
      <c r="L21" s="116"/>
      <c r="M21" s="116"/>
    </row>
    <row r="22" spans="1:13" x14ac:dyDescent="0.2">
      <c r="A22" s="108" t="s">
        <v>128</v>
      </c>
      <c r="B22" s="103"/>
      <c r="C22" s="103"/>
      <c r="E22" s="119"/>
      <c r="L22" s="116"/>
      <c r="M22" s="116"/>
    </row>
    <row r="23" spans="1:13" x14ac:dyDescent="0.2">
      <c r="A23" s="108" t="s">
        <v>129</v>
      </c>
      <c r="B23" s="103"/>
      <c r="C23" s="103"/>
      <c r="E23" s="119"/>
      <c r="L23" s="116"/>
      <c r="M23" s="116"/>
    </row>
    <row r="24" spans="1:13" x14ac:dyDescent="0.2">
      <c r="A24" s="108" t="s">
        <v>130</v>
      </c>
      <c r="B24" s="103"/>
      <c r="C24" s="103"/>
      <c r="E24" s="119"/>
      <c r="L24" s="116"/>
      <c r="M24" s="116"/>
    </row>
    <row r="25" spans="1:13" x14ac:dyDescent="0.2">
      <c r="A25" s="108" t="s">
        <v>131</v>
      </c>
      <c r="B25" s="103"/>
      <c r="C25" s="103"/>
      <c r="E25" s="119"/>
      <c r="L25" s="116"/>
      <c r="M25" s="116"/>
    </row>
    <row r="26" spans="1:13" x14ac:dyDescent="0.2">
      <c r="A26" s="108" t="s">
        <v>132</v>
      </c>
      <c r="B26" s="103"/>
      <c r="C26" s="103"/>
      <c r="E26" s="119"/>
      <c r="L26" s="116"/>
      <c r="M26" s="116"/>
    </row>
    <row r="27" spans="1:13" x14ac:dyDescent="0.2">
      <c r="A27" s="108" t="s">
        <v>133</v>
      </c>
      <c r="B27" s="103"/>
      <c r="C27" s="103"/>
      <c r="E27" s="119"/>
      <c r="L27" s="116"/>
      <c r="M27" s="116"/>
    </row>
    <row r="28" spans="1:13" x14ac:dyDescent="0.2">
      <c r="A28" s="108" t="s">
        <v>134</v>
      </c>
      <c r="B28" s="103"/>
      <c r="C28" s="103"/>
      <c r="E28" s="119"/>
      <c r="L28" s="116"/>
      <c r="M28" s="116"/>
    </row>
    <row r="29" spans="1:13" x14ac:dyDescent="0.2">
      <c r="A29" s="108" t="s">
        <v>135</v>
      </c>
      <c r="B29" s="103"/>
      <c r="C29" s="103"/>
      <c r="D29" s="129"/>
      <c r="E29" s="122"/>
      <c r="L29" s="116"/>
      <c r="M29" s="116"/>
    </row>
    <row r="30" spans="1:13" x14ac:dyDescent="0.2">
      <c r="A30" s="108" t="s">
        <v>136</v>
      </c>
      <c r="B30" s="103"/>
      <c r="C30" s="103"/>
      <c r="D30" s="129"/>
      <c r="E30" s="122"/>
      <c r="L30" s="116"/>
      <c r="M30" s="116"/>
    </row>
    <row r="31" spans="1:13" x14ac:dyDescent="0.2">
      <c r="A31" s="108" t="s">
        <v>137</v>
      </c>
      <c r="B31" s="103"/>
      <c r="C31" s="103"/>
      <c r="D31" s="129"/>
      <c r="E31" s="122"/>
      <c r="L31" s="116"/>
      <c r="M31" s="116"/>
    </row>
    <row r="32" spans="1:13" x14ac:dyDescent="0.2">
      <c r="A32" s="108" t="s">
        <v>138</v>
      </c>
      <c r="B32" s="103"/>
      <c r="C32" s="103"/>
      <c r="D32" s="129"/>
      <c r="E32" s="122"/>
      <c r="L32" s="116"/>
      <c r="M32" s="116"/>
    </row>
    <row r="33" spans="1:22" x14ac:dyDescent="0.2">
      <c r="A33" s="108" t="s">
        <v>139</v>
      </c>
      <c r="B33" s="103"/>
      <c r="C33" s="103"/>
      <c r="D33" s="129"/>
      <c r="E33" s="122"/>
      <c r="L33" s="116"/>
      <c r="M33" s="116"/>
    </row>
    <row r="34" spans="1:22" ht="13.5" thickBot="1" x14ac:dyDescent="0.25">
      <c r="A34" s="130" t="s">
        <v>125</v>
      </c>
      <c r="B34" s="113"/>
      <c r="C34" s="113"/>
      <c r="D34" s="129"/>
      <c r="E34" s="122"/>
      <c r="L34" s="116"/>
      <c r="M34" s="116"/>
    </row>
    <row r="35" spans="1:22" ht="14.25" customHeight="1" thickBot="1" x14ac:dyDescent="0.25">
      <c r="A35" s="131" t="s">
        <v>12</v>
      </c>
      <c r="B35" s="132">
        <v>1</v>
      </c>
      <c r="C35" s="132"/>
      <c r="D35" s="265"/>
      <c r="E35" s="122"/>
      <c r="L35" s="116"/>
      <c r="M35" s="116"/>
    </row>
    <row r="36" spans="1:22" ht="21.75" thickBot="1" x14ac:dyDescent="0.4">
      <c r="A36" s="458" t="s">
        <v>140</v>
      </c>
      <c r="B36" s="458"/>
      <c r="C36" s="458"/>
      <c r="D36" s="458"/>
      <c r="E36" s="458"/>
      <c r="L36" s="116"/>
      <c r="M36" s="116"/>
    </row>
    <row r="37" spans="1:22" ht="21" x14ac:dyDescent="0.35">
      <c r="A37" s="455" t="s">
        <v>9</v>
      </c>
      <c r="B37" s="455" t="s">
        <v>141</v>
      </c>
      <c r="C37" s="224"/>
      <c r="D37" s="224"/>
      <c r="E37" s="224"/>
      <c r="L37" s="116"/>
      <c r="M37" s="116"/>
    </row>
    <row r="38" spans="1:22" ht="21.75" thickBot="1" x14ac:dyDescent="0.4">
      <c r="A38" s="456"/>
      <c r="B38" s="459"/>
      <c r="C38" s="224"/>
      <c r="D38" s="224"/>
      <c r="E38" s="224"/>
      <c r="L38" s="116"/>
      <c r="M38" s="116"/>
    </row>
    <row r="39" spans="1:22" ht="15" customHeight="1" x14ac:dyDescent="0.35">
      <c r="A39" s="111" t="s">
        <v>213</v>
      </c>
      <c r="B39" s="103">
        <f>10+10</f>
        <v>20</v>
      </c>
      <c r="C39" s="265"/>
      <c r="D39" s="224"/>
      <c r="E39" s="224"/>
      <c r="L39" s="116"/>
      <c r="M39" s="116"/>
    </row>
    <row r="40" spans="1:22" ht="15" customHeight="1" x14ac:dyDescent="0.35">
      <c r="A40" s="111" t="s">
        <v>214</v>
      </c>
      <c r="B40" s="103">
        <f>1+8</f>
        <v>9</v>
      </c>
      <c r="C40" s="265"/>
      <c r="D40" s="224"/>
      <c r="E40" s="224"/>
      <c r="L40" s="116"/>
      <c r="M40" s="116"/>
    </row>
    <row r="41" spans="1:22" ht="15" customHeight="1" x14ac:dyDescent="0.35">
      <c r="A41" s="108" t="s">
        <v>143</v>
      </c>
      <c r="B41" s="103">
        <f>1+5+7</f>
        <v>13</v>
      </c>
      <c r="C41" s="265"/>
      <c r="D41" s="224"/>
      <c r="E41" s="224"/>
      <c r="L41" s="116"/>
      <c r="M41" s="116"/>
    </row>
    <row r="42" spans="1:22" ht="15" customHeight="1" x14ac:dyDescent="0.35">
      <c r="A42" s="108" t="s">
        <v>144</v>
      </c>
      <c r="B42" s="103">
        <f>2+67+15</f>
        <v>84</v>
      </c>
      <c r="C42" s="265"/>
      <c r="D42" s="224"/>
      <c r="E42" s="224"/>
      <c r="L42" s="116"/>
      <c r="M42" s="116"/>
    </row>
    <row r="43" spans="1:22" ht="15" customHeight="1" x14ac:dyDescent="0.35">
      <c r="A43" s="126" t="s">
        <v>281</v>
      </c>
      <c r="B43" s="127">
        <f>29+5+76</f>
        <v>110</v>
      </c>
      <c r="C43" s="265"/>
      <c r="D43" s="224"/>
      <c r="E43" s="224"/>
      <c r="L43" s="116"/>
      <c r="M43" s="116"/>
    </row>
    <row r="44" spans="1:22" ht="15" customHeight="1" x14ac:dyDescent="0.35">
      <c r="A44" s="126" t="s">
        <v>280</v>
      </c>
      <c r="B44" s="127">
        <v>567</v>
      </c>
      <c r="C44" s="265"/>
      <c r="D44" s="280"/>
      <c r="E44" s="280"/>
      <c r="L44" s="116"/>
      <c r="M44" s="116"/>
    </row>
    <row r="45" spans="1:22" ht="15" customHeight="1" x14ac:dyDescent="0.35">
      <c r="A45" s="126" t="s">
        <v>282</v>
      </c>
      <c r="B45" s="127">
        <f>2+4</f>
        <v>6</v>
      </c>
      <c r="C45" s="265"/>
      <c r="D45" s="280"/>
      <c r="E45" s="280"/>
      <c r="L45" s="116"/>
      <c r="M45" s="116"/>
    </row>
    <row r="46" spans="1:22" ht="15" customHeight="1" x14ac:dyDescent="0.35">
      <c r="A46" s="126" t="s">
        <v>232</v>
      </c>
      <c r="B46" s="127">
        <f>1+2+4</f>
        <v>7</v>
      </c>
      <c r="C46" s="265"/>
      <c r="D46" s="224"/>
      <c r="E46" s="224"/>
      <c r="L46" s="116"/>
      <c r="M46" s="116"/>
    </row>
    <row r="47" spans="1:22" s="134" customFormat="1" ht="15" customHeight="1" thickBot="1" x14ac:dyDescent="0.4">
      <c r="A47" s="241" t="s">
        <v>12</v>
      </c>
      <c r="B47" s="242">
        <f>SUM(B39:B46)</f>
        <v>816</v>
      </c>
      <c r="C47" s="265"/>
      <c r="D47" s="224"/>
      <c r="E47" s="224"/>
      <c r="F47" s="133"/>
      <c r="G47" s="133"/>
      <c r="J47" s="133"/>
      <c r="K47" s="133"/>
      <c r="L47" s="120"/>
      <c r="M47" s="120"/>
      <c r="N47" s="133"/>
      <c r="O47" s="133"/>
      <c r="P47" s="133"/>
      <c r="Q47" s="133"/>
      <c r="R47" s="133"/>
      <c r="S47" s="133"/>
      <c r="T47" s="133"/>
      <c r="U47" s="133"/>
      <c r="V47" s="133"/>
    </row>
    <row r="48" spans="1:22" ht="15" customHeight="1" x14ac:dyDescent="0.2">
      <c r="A48" s="450" t="s">
        <v>145</v>
      </c>
      <c r="B48" s="450" t="s">
        <v>146</v>
      </c>
      <c r="C48" s="452"/>
      <c r="D48" s="452"/>
      <c r="E48" s="460" t="s">
        <v>147</v>
      </c>
      <c r="F48" s="116"/>
      <c r="G48" s="116"/>
      <c r="L48" s="116"/>
      <c r="M48" s="116"/>
    </row>
    <row r="49" spans="1:22" ht="15" customHeight="1" x14ac:dyDescent="0.2">
      <c r="A49" s="451"/>
      <c r="B49" s="453"/>
      <c r="C49" s="454"/>
      <c r="D49" s="454"/>
      <c r="E49" s="461"/>
      <c r="F49" s="116"/>
      <c r="G49" s="116"/>
      <c r="L49" s="116"/>
      <c r="M49" s="116"/>
    </row>
    <row r="50" spans="1:22" ht="15" customHeight="1" x14ac:dyDescent="0.2">
      <c r="A50" s="135" t="s">
        <v>148</v>
      </c>
      <c r="B50" s="441"/>
      <c r="C50" s="442"/>
      <c r="D50" s="442"/>
      <c r="E50" s="127"/>
      <c r="F50" s="116"/>
      <c r="G50" s="116"/>
      <c r="L50" s="116"/>
      <c r="M50" s="116"/>
    </row>
    <row r="51" spans="1:22" ht="15" customHeight="1" x14ac:dyDescent="0.2">
      <c r="A51" s="135" t="s">
        <v>149</v>
      </c>
      <c r="B51" s="443"/>
      <c r="C51" s="444"/>
      <c r="D51" s="444"/>
      <c r="E51" s="127"/>
      <c r="F51" s="116"/>
      <c r="G51" s="116"/>
      <c r="L51" s="116"/>
      <c r="M51" s="116"/>
    </row>
    <row r="52" spans="1:22" ht="15" customHeight="1" x14ac:dyDescent="0.2">
      <c r="A52" s="135" t="s">
        <v>150</v>
      </c>
      <c r="B52" s="445"/>
      <c r="C52" s="446"/>
      <c r="D52" s="446"/>
      <c r="E52" s="127"/>
      <c r="F52" s="116"/>
      <c r="G52" s="116"/>
      <c r="L52" s="116"/>
      <c r="M52" s="116"/>
    </row>
    <row r="53" spans="1:22" ht="15" customHeight="1" thickBot="1" x14ac:dyDescent="0.35">
      <c r="A53" s="239"/>
      <c r="B53" s="447" t="s">
        <v>12</v>
      </c>
      <c r="C53" s="448"/>
      <c r="D53" s="448"/>
      <c r="E53" s="136"/>
      <c r="F53" s="116"/>
      <c r="G53" s="116"/>
      <c r="L53" s="116"/>
      <c r="M53" s="116"/>
    </row>
    <row r="54" spans="1:22" x14ac:dyDescent="0.2">
      <c r="B54" s="116"/>
      <c r="C54" s="116"/>
      <c r="D54" s="120"/>
      <c r="E54" s="120"/>
      <c r="F54" s="116"/>
      <c r="G54" s="116"/>
      <c r="L54" s="116"/>
      <c r="M54" s="116"/>
    </row>
    <row r="55" spans="1:22" ht="13.5" thickBot="1" x14ac:dyDescent="0.25">
      <c r="A55" s="240"/>
      <c r="B55" s="116"/>
      <c r="D55" s="116"/>
      <c r="I55" s="116"/>
      <c r="T55"/>
      <c r="U55"/>
      <c r="V55"/>
    </row>
    <row r="56" spans="1:22" x14ac:dyDescent="0.2">
      <c r="A56" s="137" t="s">
        <v>262</v>
      </c>
      <c r="B56" s="116"/>
      <c r="D56" s="116"/>
      <c r="I56" s="116"/>
      <c r="T56"/>
      <c r="U56"/>
      <c r="V56"/>
    </row>
    <row r="57" spans="1:22" x14ac:dyDescent="0.2">
      <c r="A57" s="137" t="s">
        <v>260</v>
      </c>
      <c r="L57" s="116"/>
    </row>
    <row r="58" spans="1:22" x14ac:dyDescent="0.2">
      <c r="A58" s="137"/>
      <c r="L58" s="116"/>
    </row>
    <row r="59" spans="1:22" x14ac:dyDescent="0.2">
      <c r="L59" s="116"/>
    </row>
    <row r="64" spans="1:22" x14ac:dyDescent="0.2">
      <c r="A64" s="120"/>
      <c r="B64" s="120"/>
      <c r="G64" s="116"/>
      <c r="H64" s="116"/>
      <c r="I64" s="116"/>
      <c r="J64" s="116"/>
      <c r="K64" s="116"/>
    </row>
    <row r="65" spans="1:11" x14ac:dyDescent="0.2">
      <c r="A65" s="120"/>
      <c r="B65" s="120"/>
      <c r="G65" s="116"/>
      <c r="H65" s="116"/>
      <c r="I65" s="116"/>
      <c r="J65" s="116"/>
      <c r="K65" s="116"/>
    </row>
    <row r="66" spans="1:11" x14ac:dyDescent="0.2">
      <c r="A66" s="120"/>
      <c r="B66" s="120"/>
      <c r="G66" s="116"/>
      <c r="H66" s="116"/>
      <c r="I66" s="116"/>
      <c r="J66" s="116"/>
      <c r="K66" s="116"/>
    </row>
    <row r="67" spans="1:11" x14ac:dyDescent="0.2">
      <c r="G67" s="116"/>
      <c r="H67" s="116"/>
      <c r="I67" s="116"/>
      <c r="J67" s="116"/>
      <c r="K67" s="116"/>
    </row>
    <row r="68" spans="1:11" x14ac:dyDescent="0.2">
      <c r="G68" s="116"/>
      <c r="H68" s="116"/>
      <c r="I68" s="116"/>
      <c r="J68" s="116"/>
      <c r="K68" s="116"/>
    </row>
    <row r="69" spans="1:11" x14ac:dyDescent="0.2">
      <c r="G69" s="116"/>
    </row>
    <row r="70" spans="1:11" x14ac:dyDescent="0.2">
      <c r="G70" s="116"/>
    </row>
    <row r="71" spans="1:11" x14ac:dyDescent="0.2">
      <c r="G71" s="116"/>
    </row>
    <row r="72" spans="1:11" x14ac:dyDescent="0.2">
      <c r="G72" s="116"/>
    </row>
    <row r="73" spans="1:11" x14ac:dyDescent="0.2">
      <c r="G73" s="116"/>
    </row>
    <row r="74" spans="1:11" x14ac:dyDescent="0.2">
      <c r="G74" s="116"/>
    </row>
    <row r="75" spans="1:11" x14ac:dyDescent="0.2">
      <c r="G75" s="116"/>
    </row>
    <row r="76" spans="1:11" x14ac:dyDescent="0.2">
      <c r="G76" s="116"/>
    </row>
    <row r="77" spans="1:11" x14ac:dyDescent="0.2">
      <c r="G77" s="116"/>
    </row>
    <row r="78" spans="1:11" x14ac:dyDescent="0.2">
      <c r="G78" s="116"/>
    </row>
    <row r="79" spans="1:11" x14ac:dyDescent="0.2">
      <c r="G79" s="116"/>
    </row>
    <row r="80" spans="1:11" x14ac:dyDescent="0.2">
      <c r="G80" s="116"/>
    </row>
    <row r="81" spans="1:7" x14ac:dyDescent="0.2">
      <c r="G81" s="116"/>
    </row>
    <row r="82" spans="1:7" x14ac:dyDescent="0.2">
      <c r="G82" s="116"/>
    </row>
    <row r="87" spans="1:7" x14ac:dyDescent="0.2">
      <c r="B87" s="117"/>
    </row>
    <row r="88" spans="1:7" x14ac:dyDescent="0.2">
      <c r="B88" s="117"/>
    </row>
    <row r="89" spans="1:7" x14ac:dyDescent="0.2">
      <c r="B89" s="117"/>
    </row>
    <row r="90" spans="1:7" x14ac:dyDescent="0.2">
      <c r="B90" s="117"/>
    </row>
    <row r="91" spans="1:7" x14ac:dyDescent="0.2">
      <c r="A91" s="129"/>
      <c r="G91" s="116"/>
    </row>
    <row r="92" spans="1:7" x14ac:dyDescent="0.2">
      <c r="G92" s="116"/>
    </row>
    <row r="93" spans="1:7" x14ac:dyDescent="0.2">
      <c r="G93" s="116"/>
    </row>
    <row r="94" spans="1:7" x14ac:dyDescent="0.2">
      <c r="B94" s="117"/>
    </row>
    <row r="95" spans="1:7" x14ac:dyDescent="0.2">
      <c r="B95" s="117"/>
    </row>
    <row r="96" spans="1:7" x14ac:dyDescent="0.2">
      <c r="B96" s="117"/>
    </row>
    <row r="99" spans="10:10" x14ac:dyDescent="0.2">
      <c r="J99" s="137"/>
    </row>
  </sheetData>
  <mergeCells count="12">
    <mergeCell ref="B50:D50"/>
    <mergeCell ref="B51:D51"/>
    <mergeCell ref="B52:D52"/>
    <mergeCell ref="B53:D53"/>
    <mergeCell ref="A1:E1"/>
    <mergeCell ref="A48:A49"/>
    <mergeCell ref="B48:D49"/>
    <mergeCell ref="A37:A38"/>
    <mergeCell ref="A2:E2"/>
    <mergeCell ref="A36:E36"/>
    <mergeCell ref="B37:B38"/>
    <mergeCell ref="E48:E49"/>
  </mergeCells>
  <phoneticPr fontId="38" type="noConversion"/>
  <pageMargins left="0.92" right="0.74803149606299213" top="0.16" bottom="0.15" header="0" footer="0"/>
  <pageSetup scale="75" orientation="landscape" verticalDpi="0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24"/>
  <sheetViews>
    <sheetView workbookViewId="0">
      <selection activeCell="AF8" sqref="AF8"/>
    </sheetView>
  </sheetViews>
  <sheetFormatPr baseColWidth="10" defaultColWidth="11.42578125" defaultRowHeight="12.75" x14ac:dyDescent="0.2"/>
  <cols>
    <col min="1" max="1" width="45.7109375" style="203" customWidth="1"/>
    <col min="2" max="2" width="4" style="203" bestFit="1" customWidth="1"/>
    <col min="3" max="3" width="3" style="203" bestFit="1" customWidth="1"/>
    <col min="4" max="4" width="4" style="216" bestFit="1" customWidth="1"/>
    <col min="5" max="13" width="4" style="216" customWidth="1"/>
    <col min="14" max="14" width="4" style="203" bestFit="1" customWidth="1"/>
    <col min="15" max="15" width="3.140625" style="203" bestFit="1" customWidth="1"/>
    <col min="16" max="16" width="5.140625" style="216" bestFit="1" customWidth="1"/>
    <col min="17" max="24" width="4" style="216" customWidth="1"/>
    <col min="25" max="25" width="4.7109375" style="216" customWidth="1"/>
    <col min="26" max="31" width="4" style="216" customWidth="1"/>
    <col min="32" max="32" width="12.7109375" style="341" customWidth="1"/>
    <col min="33" max="16384" width="11.42578125" style="203"/>
  </cols>
  <sheetData>
    <row r="1" spans="1:32" ht="16.5" x14ac:dyDescent="0.3">
      <c r="A1" s="479" t="s">
        <v>69</v>
      </c>
      <c r="B1" s="480"/>
      <c r="C1" s="480"/>
      <c r="D1" s="480"/>
      <c r="E1" s="480"/>
      <c r="F1" s="480"/>
      <c r="G1" s="480"/>
      <c r="H1" s="480"/>
      <c r="I1" s="480"/>
      <c r="J1" s="480"/>
      <c r="K1" s="480"/>
      <c r="L1" s="480"/>
      <c r="M1" s="480"/>
      <c r="N1" s="480"/>
      <c r="O1" s="480"/>
      <c r="P1" s="480"/>
      <c r="Q1" s="480"/>
      <c r="R1" s="480"/>
      <c r="S1" s="480"/>
      <c r="T1" s="480"/>
      <c r="U1" s="480"/>
      <c r="V1" s="480"/>
      <c r="W1" s="480"/>
      <c r="X1" s="480"/>
      <c r="Y1" s="480"/>
      <c r="Z1" s="480"/>
      <c r="AA1" s="480"/>
      <c r="AB1" s="480"/>
      <c r="AC1" s="480"/>
      <c r="AD1" s="480"/>
      <c r="AE1" s="480"/>
      <c r="AF1" s="481"/>
    </row>
    <row r="2" spans="1:32" ht="16.5" x14ac:dyDescent="0.3">
      <c r="A2" s="424" t="s">
        <v>307</v>
      </c>
      <c r="B2" s="425"/>
      <c r="C2" s="425"/>
      <c r="D2" s="425"/>
      <c r="E2" s="425"/>
      <c r="F2" s="425"/>
      <c r="G2" s="425"/>
      <c r="H2" s="425"/>
      <c r="I2" s="425"/>
      <c r="J2" s="425"/>
      <c r="K2" s="425"/>
      <c r="L2" s="425"/>
      <c r="M2" s="425"/>
      <c r="N2" s="425"/>
      <c r="O2" s="425"/>
      <c r="P2" s="425"/>
      <c r="Q2" s="425"/>
      <c r="R2" s="425"/>
      <c r="S2" s="425"/>
      <c r="T2" s="425"/>
      <c r="U2" s="425"/>
      <c r="V2" s="425"/>
      <c r="W2" s="425"/>
      <c r="X2" s="425"/>
      <c r="Y2" s="425"/>
      <c r="Z2" s="425"/>
      <c r="AA2" s="425"/>
      <c r="AB2" s="425"/>
      <c r="AC2" s="425"/>
      <c r="AD2" s="425"/>
      <c r="AE2" s="425"/>
      <c r="AF2" s="426"/>
    </row>
    <row r="3" spans="1:32" ht="17.25" thickBot="1" x14ac:dyDescent="0.35">
      <c r="A3" s="482" t="s">
        <v>301</v>
      </c>
      <c r="B3" s="483"/>
      <c r="C3" s="483"/>
      <c r="D3" s="483"/>
      <c r="E3" s="483"/>
      <c r="F3" s="483"/>
      <c r="G3" s="483"/>
      <c r="H3" s="483"/>
      <c r="I3" s="483"/>
      <c r="J3" s="483"/>
      <c r="K3" s="483"/>
      <c r="L3" s="483"/>
      <c r="M3" s="483"/>
      <c r="N3" s="483"/>
      <c r="O3" s="483"/>
      <c r="P3" s="483"/>
      <c r="Q3" s="483"/>
      <c r="R3" s="483"/>
      <c r="S3" s="483"/>
      <c r="T3" s="483"/>
      <c r="U3" s="483"/>
      <c r="V3" s="483"/>
      <c r="W3" s="483"/>
      <c r="X3" s="483"/>
      <c r="Y3" s="483"/>
      <c r="Z3" s="483"/>
      <c r="AA3" s="483"/>
      <c r="AB3" s="483"/>
      <c r="AC3" s="483"/>
      <c r="AD3" s="483"/>
      <c r="AE3" s="483"/>
      <c r="AF3" s="484"/>
    </row>
    <row r="4" spans="1:32" x14ac:dyDescent="0.2">
      <c r="A4" s="468" t="s">
        <v>308</v>
      </c>
      <c r="B4" s="486"/>
      <c r="C4" s="487"/>
      <c r="D4" s="488"/>
      <c r="E4" s="291"/>
      <c r="F4" s="291"/>
      <c r="G4" s="292"/>
      <c r="H4" s="291"/>
      <c r="I4" s="291"/>
      <c r="J4" s="292"/>
      <c r="K4" s="291"/>
      <c r="L4" s="291"/>
      <c r="M4" s="291"/>
      <c r="N4" s="486"/>
      <c r="O4" s="487"/>
      <c r="P4" s="488"/>
      <c r="Q4" s="291"/>
      <c r="R4" s="291"/>
      <c r="S4" s="292"/>
      <c r="T4" s="291"/>
      <c r="U4" s="291"/>
      <c r="V4" s="292"/>
      <c r="W4" s="291"/>
      <c r="X4" s="291"/>
      <c r="Y4" s="292"/>
      <c r="Z4" s="291"/>
      <c r="AA4" s="291"/>
      <c r="AB4" s="292"/>
      <c r="AC4" s="291"/>
      <c r="AD4" s="291"/>
      <c r="AE4" s="292"/>
      <c r="AF4" s="489" t="s">
        <v>12</v>
      </c>
    </row>
    <row r="5" spans="1:32" ht="13.5" thickBot="1" x14ac:dyDescent="0.25">
      <c r="A5" s="485"/>
      <c r="B5" s="293"/>
      <c r="C5" s="294" t="s">
        <v>309</v>
      </c>
      <c r="D5" s="228"/>
      <c r="E5" s="293"/>
      <c r="F5" s="294" t="s">
        <v>310</v>
      </c>
      <c r="G5" s="228"/>
      <c r="H5" s="293"/>
      <c r="I5" s="294" t="s">
        <v>311</v>
      </c>
      <c r="J5" s="228"/>
      <c r="K5" s="293"/>
      <c r="L5" s="294" t="s">
        <v>312</v>
      </c>
      <c r="M5" s="228"/>
      <c r="N5" s="293" t="s">
        <v>313</v>
      </c>
      <c r="O5" s="294"/>
      <c r="P5" s="228"/>
      <c r="Q5" s="293" t="s">
        <v>314</v>
      </c>
      <c r="R5" s="294"/>
      <c r="S5" s="228"/>
      <c r="T5" s="293" t="s">
        <v>315</v>
      </c>
      <c r="U5" s="294"/>
      <c r="V5" s="228"/>
      <c r="W5" s="293" t="s">
        <v>316</v>
      </c>
      <c r="X5" s="294"/>
      <c r="Y5" s="228"/>
      <c r="Z5" s="293" t="s">
        <v>317</v>
      </c>
      <c r="AA5" s="294"/>
      <c r="AB5" s="228"/>
      <c r="AC5" s="293" t="s">
        <v>318</v>
      </c>
      <c r="AD5" s="294"/>
      <c r="AE5" s="228"/>
      <c r="AF5" s="490"/>
    </row>
    <row r="6" spans="1:32" s="298" customFormat="1" ht="18.75" x14ac:dyDescent="0.2">
      <c r="A6" s="290" t="s">
        <v>74</v>
      </c>
      <c r="B6" s="295" t="s">
        <v>11</v>
      </c>
      <c r="C6" s="296" t="s">
        <v>10</v>
      </c>
      <c r="D6" s="296" t="s">
        <v>151</v>
      </c>
      <c r="E6" s="295" t="s">
        <v>11</v>
      </c>
      <c r="F6" s="296" t="s">
        <v>10</v>
      </c>
      <c r="G6" s="296" t="s">
        <v>151</v>
      </c>
      <c r="H6" s="295" t="s">
        <v>11</v>
      </c>
      <c r="I6" s="296" t="s">
        <v>10</v>
      </c>
      <c r="J6" s="296" t="s">
        <v>151</v>
      </c>
      <c r="K6" s="295" t="s">
        <v>11</v>
      </c>
      <c r="L6" s="296" t="s">
        <v>10</v>
      </c>
      <c r="M6" s="296" t="s">
        <v>151</v>
      </c>
      <c r="N6" s="295" t="s">
        <v>11</v>
      </c>
      <c r="O6" s="296" t="s">
        <v>10</v>
      </c>
      <c r="P6" s="296" t="s">
        <v>151</v>
      </c>
      <c r="Q6" s="295" t="s">
        <v>11</v>
      </c>
      <c r="R6" s="296" t="s">
        <v>10</v>
      </c>
      <c r="S6" s="296" t="s">
        <v>151</v>
      </c>
      <c r="T6" s="295" t="s">
        <v>11</v>
      </c>
      <c r="U6" s="296" t="s">
        <v>10</v>
      </c>
      <c r="V6" s="296" t="s">
        <v>151</v>
      </c>
      <c r="W6" s="295" t="s">
        <v>11</v>
      </c>
      <c r="X6" s="296" t="s">
        <v>10</v>
      </c>
      <c r="Y6" s="296" t="s">
        <v>151</v>
      </c>
      <c r="Z6" s="295" t="s">
        <v>11</v>
      </c>
      <c r="AA6" s="296" t="s">
        <v>10</v>
      </c>
      <c r="AB6" s="296" t="s">
        <v>151</v>
      </c>
      <c r="AC6" s="295" t="s">
        <v>11</v>
      </c>
      <c r="AD6" s="296" t="s">
        <v>10</v>
      </c>
      <c r="AE6" s="296" t="s">
        <v>151</v>
      </c>
      <c r="AF6" s="297">
        <v>0</v>
      </c>
    </row>
    <row r="7" spans="1:32" s="301" customFormat="1" ht="15.75" x14ac:dyDescent="0.25">
      <c r="A7" s="262" t="s">
        <v>256</v>
      </c>
      <c r="B7" s="138"/>
      <c r="C7" s="138"/>
      <c r="D7" s="140"/>
      <c r="E7" s="299"/>
      <c r="F7" s="299"/>
      <c r="G7" s="300"/>
      <c r="H7" s="299"/>
      <c r="I7" s="299"/>
      <c r="J7" s="300"/>
      <c r="K7" s="299"/>
      <c r="L7" s="299"/>
      <c r="M7" s="300"/>
      <c r="N7" s="138"/>
      <c r="O7" s="138"/>
      <c r="P7" s="140"/>
      <c r="Q7" s="299"/>
      <c r="R7" s="299"/>
      <c r="S7" s="300"/>
      <c r="T7" s="299"/>
      <c r="U7" s="299"/>
      <c r="V7" s="300"/>
      <c r="W7" s="299"/>
      <c r="X7" s="299"/>
      <c r="Y7" s="300"/>
      <c r="Z7" s="299"/>
      <c r="AA7" s="299"/>
      <c r="AB7" s="300"/>
      <c r="AC7" s="299"/>
      <c r="AD7" s="299"/>
      <c r="AE7" s="300"/>
      <c r="AF7" s="250"/>
    </row>
    <row r="8" spans="1:32" s="206" customFormat="1" ht="15.75" x14ac:dyDescent="0.25">
      <c r="A8" s="207" t="s">
        <v>78</v>
      </c>
      <c r="B8" s="138"/>
      <c r="C8" s="138"/>
      <c r="D8" s="140"/>
      <c r="E8" s="138"/>
      <c r="F8" s="138"/>
      <c r="G8" s="140"/>
      <c r="H8" s="138"/>
      <c r="I8" s="138"/>
      <c r="J8" s="140"/>
      <c r="K8" s="138"/>
      <c r="L8" s="138"/>
      <c r="M8" s="140"/>
      <c r="N8" s="138"/>
      <c r="O8" s="138"/>
      <c r="P8" s="140"/>
      <c r="Q8" s="138"/>
      <c r="R8" s="138"/>
      <c r="S8" s="140"/>
      <c r="T8" s="138"/>
      <c r="U8" s="138"/>
      <c r="V8" s="140"/>
      <c r="W8" s="138"/>
      <c r="X8" s="138"/>
      <c r="Y8" s="140"/>
      <c r="Z8" s="138"/>
      <c r="AA8" s="138"/>
      <c r="AB8" s="140"/>
      <c r="AC8" s="138"/>
      <c r="AD8" s="138"/>
      <c r="AE8" s="140"/>
      <c r="AF8" s="251"/>
    </row>
    <row r="9" spans="1:32" s="206" customFormat="1" ht="15.75" x14ac:dyDescent="0.25">
      <c r="A9" s="207" t="s">
        <v>218</v>
      </c>
      <c r="B9" s="67"/>
      <c r="C9" s="204"/>
      <c r="D9" s="205"/>
      <c r="E9" s="204"/>
      <c r="F9" s="204"/>
      <c r="G9" s="205"/>
      <c r="H9" s="204"/>
      <c r="I9" s="204"/>
      <c r="J9" s="205"/>
      <c r="K9" s="204"/>
      <c r="L9" s="204"/>
      <c r="M9" s="205"/>
      <c r="N9" s="67"/>
      <c r="O9" s="204"/>
      <c r="P9" s="205"/>
      <c r="Q9" s="204"/>
      <c r="R9" s="204"/>
      <c r="S9" s="205"/>
      <c r="T9" s="204"/>
      <c r="U9" s="204"/>
      <c r="V9" s="205"/>
      <c r="W9" s="204"/>
      <c r="X9" s="204"/>
      <c r="Y9" s="205"/>
      <c r="Z9" s="204"/>
      <c r="AA9" s="204"/>
      <c r="AB9" s="205"/>
      <c r="AC9" s="204"/>
      <c r="AD9" s="204"/>
      <c r="AE9" s="205"/>
      <c r="AF9" s="251"/>
    </row>
    <row r="10" spans="1:32" s="206" customFormat="1" ht="15.75" x14ac:dyDescent="0.25">
      <c r="A10" s="207" t="s">
        <v>258</v>
      </c>
      <c r="B10" s="67"/>
      <c r="C10" s="204"/>
      <c r="D10" s="205"/>
      <c r="E10" s="204"/>
      <c r="F10" s="204"/>
      <c r="G10" s="205"/>
      <c r="H10" s="204"/>
      <c r="I10" s="204"/>
      <c r="J10" s="205"/>
      <c r="K10" s="204"/>
      <c r="L10" s="204"/>
      <c r="M10" s="205"/>
      <c r="N10" s="67"/>
      <c r="O10" s="204"/>
      <c r="P10" s="205"/>
      <c r="Q10" s="204"/>
      <c r="R10" s="204"/>
      <c r="S10" s="205"/>
      <c r="T10" s="204"/>
      <c r="U10" s="204"/>
      <c r="V10" s="205"/>
      <c r="W10" s="204"/>
      <c r="X10" s="204"/>
      <c r="Y10" s="205"/>
      <c r="Z10" s="204"/>
      <c r="AA10" s="204"/>
      <c r="AB10" s="205"/>
      <c r="AC10" s="204"/>
      <c r="AD10" s="204"/>
      <c r="AE10" s="205"/>
      <c r="AF10" s="251"/>
    </row>
    <row r="11" spans="1:32" s="206" customFormat="1" ht="15.75" x14ac:dyDescent="0.25">
      <c r="A11" s="208" t="s">
        <v>319</v>
      </c>
      <c r="B11" s="138"/>
      <c r="C11" s="138"/>
      <c r="D11" s="140"/>
      <c r="E11" s="138"/>
      <c r="F11" s="138"/>
      <c r="G11" s="140"/>
      <c r="H11" s="138"/>
      <c r="I11" s="138"/>
      <c r="J11" s="140"/>
      <c r="K11" s="138"/>
      <c r="L11" s="138"/>
      <c r="M11" s="140"/>
      <c r="N11" s="138"/>
      <c r="O11" s="138"/>
      <c r="P11" s="140"/>
      <c r="Q11" s="138"/>
      <c r="R11" s="138"/>
      <c r="S11" s="140"/>
      <c r="T11" s="138"/>
      <c r="U11" s="138"/>
      <c r="V11" s="140"/>
      <c r="W11" s="138"/>
      <c r="X11" s="138"/>
      <c r="Y11" s="140"/>
      <c r="Z11" s="138"/>
      <c r="AA11" s="138"/>
      <c r="AB11" s="140"/>
      <c r="AC11" s="138"/>
      <c r="AD11" s="138"/>
      <c r="AE11" s="140"/>
      <c r="AF11" s="251"/>
    </row>
    <row r="12" spans="1:32" s="206" customFormat="1" x14ac:dyDescent="0.2">
      <c r="A12" s="208" t="s">
        <v>83</v>
      </c>
      <c r="B12" s="138"/>
      <c r="C12" s="138"/>
      <c r="D12" s="140"/>
      <c r="E12" s="138"/>
      <c r="F12" s="138"/>
      <c r="G12" s="140"/>
      <c r="H12" s="138"/>
      <c r="I12" s="138"/>
      <c r="J12" s="140"/>
      <c r="K12" s="138"/>
      <c r="L12" s="138"/>
      <c r="M12" s="140"/>
      <c r="N12" s="138"/>
      <c r="O12" s="138"/>
      <c r="P12" s="140"/>
      <c r="Q12" s="138"/>
      <c r="R12" s="138"/>
      <c r="S12" s="140"/>
      <c r="T12" s="138"/>
      <c r="U12" s="138"/>
      <c r="V12" s="140"/>
      <c r="W12" s="138"/>
      <c r="X12" s="138"/>
      <c r="Y12" s="140"/>
      <c r="Z12" s="138"/>
      <c r="AA12" s="138"/>
      <c r="AB12" s="140"/>
      <c r="AC12" s="138"/>
      <c r="AD12" s="138"/>
      <c r="AE12" s="140"/>
      <c r="AF12" s="141"/>
    </row>
    <row r="13" spans="1:32" s="206" customFormat="1" ht="15.75" x14ac:dyDescent="0.25">
      <c r="A13" s="208" t="s">
        <v>84</v>
      </c>
      <c r="B13" s="138"/>
      <c r="C13" s="138"/>
      <c r="D13" s="140"/>
      <c r="E13" s="138"/>
      <c r="F13" s="138"/>
      <c r="G13" s="140"/>
      <c r="H13" s="138"/>
      <c r="I13" s="138"/>
      <c r="J13" s="140"/>
      <c r="K13" s="138"/>
      <c r="L13" s="138"/>
      <c r="M13" s="140"/>
      <c r="N13" s="138"/>
      <c r="O13" s="138"/>
      <c r="P13" s="140"/>
      <c r="Q13" s="138"/>
      <c r="R13" s="138"/>
      <c r="S13" s="140"/>
      <c r="T13" s="138"/>
      <c r="U13" s="138"/>
      <c r="V13" s="140"/>
      <c r="W13" s="138"/>
      <c r="X13" s="138"/>
      <c r="Y13" s="140"/>
      <c r="Z13" s="138"/>
      <c r="AA13" s="138"/>
      <c r="AB13" s="140"/>
      <c r="AC13" s="138"/>
      <c r="AD13" s="138"/>
      <c r="AE13" s="140"/>
      <c r="AF13" s="251"/>
    </row>
    <row r="14" spans="1:32" s="206" customFormat="1" ht="15.75" x14ac:dyDescent="0.25">
      <c r="A14" s="208" t="s">
        <v>226</v>
      </c>
      <c r="B14" s="138"/>
      <c r="C14" s="138"/>
      <c r="D14" s="140"/>
      <c r="E14" s="138"/>
      <c r="F14" s="138"/>
      <c r="G14" s="140"/>
      <c r="H14" s="138"/>
      <c r="I14" s="138"/>
      <c r="J14" s="140"/>
      <c r="K14" s="138"/>
      <c r="L14" s="138"/>
      <c r="M14" s="140"/>
      <c r="N14" s="138"/>
      <c r="O14" s="138"/>
      <c r="P14" s="140"/>
      <c r="Q14" s="138"/>
      <c r="R14" s="138"/>
      <c r="S14" s="140"/>
      <c r="T14" s="138"/>
      <c r="U14" s="138"/>
      <c r="V14" s="140"/>
      <c r="W14" s="138"/>
      <c r="X14" s="138"/>
      <c r="Y14" s="140"/>
      <c r="Z14" s="138"/>
      <c r="AA14" s="138"/>
      <c r="AB14" s="140"/>
      <c r="AC14" s="138"/>
      <c r="AD14" s="138"/>
      <c r="AE14" s="140"/>
      <c r="AF14" s="251"/>
    </row>
    <row r="15" spans="1:32" s="206" customFormat="1" ht="15.75" x14ac:dyDescent="0.25">
      <c r="A15" s="209" t="s">
        <v>202</v>
      </c>
      <c r="B15" s="138"/>
      <c r="C15" s="138"/>
      <c r="D15" s="140"/>
      <c r="E15" s="138"/>
      <c r="F15" s="138"/>
      <c r="G15" s="140"/>
      <c r="H15" s="138"/>
      <c r="I15" s="138"/>
      <c r="J15" s="140"/>
      <c r="K15" s="138"/>
      <c r="L15" s="138"/>
      <c r="M15" s="140"/>
      <c r="N15" s="138"/>
      <c r="O15" s="138"/>
      <c r="P15" s="140"/>
      <c r="Q15" s="138"/>
      <c r="R15" s="138"/>
      <c r="S15" s="140"/>
      <c r="T15" s="138"/>
      <c r="U15" s="138"/>
      <c r="V15" s="140"/>
      <c r="W15" s="138"/>
      <c r="X15" s="138"/>
      <c r="Y15" s="140"/>
      <c r="Z15" s="138"/>
      <c r="AA15" s="138"/>
      <c r="AB15" s="140"/>
      <c r="AC15" s="138"/>
      <c r="AD15" s="138"/>
      <c r="AE15" s="140"/>
      <c r="AF15" s="251"/>
    </row>
    <row r="16" spans="1:32" s="206" customFormat="1" ht="15.75" x14ac:dyDescent="0.25">
      <c r="A16" s="208" t="s">
        <v>88</v>
      </c>
      <c r="B16" s="138"/>
      <c r="C16" s="138"/>
      <c r="D16" s="140"/>
      <c r="E16" s="138"/>
      <c r="F16" s="138"/>
      <c r="G16" s="140"/>
      <c r="H16" s="138"/>
      <c r="I16" s="138"/>
      <c r="J16" s="140"/>
      <c r="K16" s="138"/>
      <c r="L16" s="138"/>
      <c r="M16" s="140"/>
      <c r="N16" s="138"/>
      <c r="O16" s="138"/>
      <c r="P16" s="140"/>
      <c r="Q16" s="138"/>
      <c r="R16" s="138"/>
      <c r="S16" s="140"/>
      <c r="T16" s="138"/>
      <c r="U16" s="138"/>
      <c r="V16" s="140"/>
      <c r="W16" s="138"/>
      <c r="X16" s="138"/>
      <c r="Y16" s="140"/>
      <c r="Z16" s="138"/>
      <c r="AA16" s="138"/>
      <c r="AB16" s="140"/>
      <c r="AC16" s="138"/>
      <c r="AD16" s="138"/>
      <c r="AE16" s="140"/>
      <c r="AF16" s="251"/>
    </row>
    <row r="17" spans="1:32" s="206" customFormat="1" ht="15.75" x14ac:dyDescent="0.25">
      <c r="A17" s="208" t="s">
        <v>89</v>
      </c>
      <c r="B17" s="138"/>
      <c r="C17" s="138"/>
      <c r="D17" s="140"/>
      <c r="E17" s="138"/>
      <c r="F17" s="138"/>
      <c r="G17" s="140"/>
      <c r="H17" s="138"/>
      <c r="I17" s="138"/>
      <c r="J17" s="140"/>
      <c r="K17" s="138"/>
      <c r="L17" s="138"/>
      <c r="M17" s="140"/>
      <c r="N17" s="138"/>
      <c r="O17" s="138"/>
      <c r="P17" s="140"/>
      <c r="Q17" s="138"/>
      <c r="R17" s="138"/>
      <c r="S17" s="140"/>
      <c r="T17" s="138"/>
      <c r="U17" s="138"/>
      <c r="V17" s="140"/>
      <c r="W17" s="138"/>
      <c r="X17" s="138"/>
      <c r="Y17" s="140"/>
      <c r="Z17" s="138"/>
      <c r="AA17" s="138"/>
      <c r="AB17" s="140"/>
      <c r="AC17" s="138"/>
      <c r="AD17" s="138"/>
      <c r="AE17" s="140"/>
      <c r="AF17" s="251"/>
    </row>
    <row r="18" spans="1:32" s="206" customFormat="1" ht="15.75" x14ac:dyDescent="0.25">
      <c r="A18" s="208" t="s">
        <v>203</v>
      </c>
      <c r="B18" s="138"/>
      <c r="C18" s="138"/>
      <c r="D18" s="140"/>
      <c r="E18" s="138"/>
      <c r="F18" s="138"/>
      <c r="G18" s="140"/>
      <c r="H18" s="138"/>
      <c r="I18" s="138"/>
      <c r="J18" s="140"/>
      <c r="K18" s="138"/>
      <c r="L18" s="138"/>
      <c r="M18" s="140"/>
      <c r="N18" s="138"/>
      <c r="O18" s="138"/>
      <c r="P18" s="140"/>
      <c r="Q18" s="138"/>
      <c r="R18" s="138"/>
      <c r="S18" s="140"/>
      <c r="T18" s="138"/>
      <c r="U18" s="138"/>
      <c r="V18" s="140"/>
      <c r="W18" s="138"/>
      <c r="X18" s="138"/>
      <c r="Y18" s="140"/>
      <c r="Z18" s="138"/>
      <c r="AA18" s="138"/>
      <c r="AB18" s="140"/>
      <c r="AC18" s="138"/>
      <c r="AD18" s="138"/>
      <c r="AE18" s="140"/>
      <c r="AF18" s="251"/>
    </row>
    <row r="19" spans="1:32" s="206" customFormat="1" ht="15.75" x14ac:dyDescent="0.25">
      <c r="A19" s="209" t="s">
        <v>204</v>
      </c>
      <c r="B19" s="138"/>
      <c r="C19" s="138"/>
      <c r="D19" s="140"/>
      <c r="E19" s="138"/>
      <c r="F19" s="138"/>
      <c r="G19" s="140"/>
      <c r="H19" s="138"/>
      <c r="I19" s="138"/>
      <c r="J19" s="140"/>
      <c r="K19" s="138"/>
      <c r="L19" s="138"/>
      <c r="M19" s="140"/>
      <c r="N19" s="138"/>
      <c r="O19" s="138"/>
      <c r="P19" s="140"/>
      <c r="Q19" s="138"/>
      <c r="R19" s="138"/>
      <c r="S19" s="140"/>
      <c r="T19" s="138"/>
      <c r="U19" s="138"/>
      <c r="V19" s="140"/>
      <c r="W19" s="138"/>
      <c r="X19" s="138"/>
      <c r="Y19" s="140"/>
      <c r="Z19" s="138"/>
      <c r="AA19" s="138"/>
      <c r="AB19" s="140"/>
      <c r="AC19" s="138"/>
      <c r="AD19" s="138"/>
      <c r="AE19" s="140"/>
      <c r="AF19" s="251"/>
    </row>
    <row r="20" spans="1:32" s="206" customFormat="1" ht="15.75" x14ac:dyDescent="0.25">
      <c r="A20" s="208" t="s">
        <v>205</v>
      </c>
      <c r="B20" s="138"/>
      <c r="C20" s="138"/>
      <c r="D20" s="140"/>
      <c r="E20" s="138"/>
      <c r="F20" s="138"/>
      <c r="G20" s="140"/>
      <c r="H20" s="138"/>
      <c r="I20" s="138"/>
      <c r="J20" s="140"/>
      <c r="K20" s="138"/>
      <c r="L20" s="138"/>
      <c r="M20" s="140"/>
      <c r="N20" s="138"/>
      <c r="O20" s="138"/>
      <c r="P20" s="140"/>
      <c r="Q20" s="138"/>
      <c r="R20" s="138"/>
      <c r="S20" s="140"/>
      <c r="T20" s="138"/>
      <c r="U20" s="138"/>
      <c r="V20" s="140"/>
      <c r="W20" s="138"/>
      <c r="X20" s="138"/>
      <c r="Y20" s="140"/>
      <c r="Z20" s="138"/>
      <c r="AA20" s="138"/>
      <c r="AB20" s="140"/>
      <c r="AC20" s="138"/>
      <c r="AD20" s="138"/>
      <c r="AE20" s="140"/>
      <c r="AF20" s="251"/>
    </row>
    <row r="21" spans="1:32" s="206" customFormat="1" ht="16.5" thickBot="1" x14ac:dyDescent="0.3">
      <c r="A21" s="210" t="s">
        <v>206</v>
      </c>
      <c r="B21" s="138"/>
      <c r="C21" s="138"/>
      <c r="D21" s="140"/>
      <c r="E21" s="302"/>
      <c r="F21" s="302"/>
      <c r="G21" s="303"/>
      <c r="H21" s="302"/>
      <c r="I21" s="302"/>
      <c r="J21" s="303"/>
      <c r="K21" s="302"/>
      <c r="L21" s="302"/>
      <c r="M21" s="303"/>
      <c r="N21" s="138"/>
      <c r="O21" s="138"/>
      <c r="P21" s="140"/>
      <c r="Q21" s="302"/>
      <c r="R21" s="302"/>
      <c r="S21" s="303"/>
      <c r="T21" s="302"/>
      <c r="U21" s="302"/>
      <c r="V21" s="303"/>
      <c r="W21" s="302"/>
      <c r="X21" s="302"/>
      <c r="Y21" s="303"/>
      <c r="Z21" s="302"/>
      <c r="AA21" s="302"/>
      <c r="AB21" s="303"/>
      <c r="AC21" s="302"/>
      <c r="AD21" s="302"/>
      <c r="AE21" s="303"/>
      <c r="AF21" s="304"/>
    </row>
    <row r="22" spans="1:32" x14ac:dyDescent="0.2">
      <c r="A22" s="473" t="s">
        <v>220</v>
      </c>
      <c r="B22" s="227"/>
      <c r="C22" s="227" t="s">
        <v>309</v>
      </c>
      <c r="D22" s="228"/>
      <c r="E22" s="226"/>
      <c r="F22" s="227" t="s">
        <v>310</v>
      </c>
      <c r="G22" s="228"/>
      <c r="H22" s="226"/>
      <c r="I22" s="227" t="s">
        <v>311</v>
      </c>
      <c r="J22" s="228"/>
      <c r="K22" s="226"/>
      <c r="L22" s="227" t="s">
        <v>312</v>
      </c>
      <c r="M22" s="228"/>
      <c r="N22" s="226" t="s">
        <v>313</v>
      </c>
      <c r="O22" s="227"/>
      <c r="P22" s="228"/>
      <c r="Q22" s="226" t="s">
        <v>314</v>
      </c>
      <c r="R22" s="227"/>
      <c r="S22" s="228"/>
      <c r="T22" s="226" t="s">
        <v>315</v>
      </c>
      <c r="U22" s="227"/>
      <c r="V22" s="228"/>
      <c r="W22" s="226" t="s">
        <v>316</v>
      </c>
      <c r="X22" s="227"/>
      <c r="Y22" s="228"/>
      <c r="Z22" s="226" t="s">
        <v>317</v>
      </c>
      <c r="AA22" s="227"/>
      <c r="AB22" s="228"/>
      <c r="AC22" s="226" t="s">
        <v>318</v>
      </c>
      <c r="AD22" s="227"/>
      <c r="AE22" s="228"/>
      <c r="AF22" s="477">
        <v>26</v>
      </c>
    </row>
    <row r="23" spans="1:32" s="206" customFormat="1" ht="13.5" thickBot="1" x14ac:dyDescent="0.25">
      <c r="A23" s="474"/>
      <c r="B23" s="305" t="s">
        <v>11</v>
      </c>
      <c r="C23" s="306" t="s">
        <v>10</v>
      </c>
      <c r="D23" s="307" t="s">
        <v>151</v>
      </c>
      <c r="E23" s="308" t="s">
        <v>11</v>
      </c>
      <c r="F23" s="306" t="s">
        <v>10</v>
      </c>
      <c r="G23" s="307" t="s">
        <v>151</v>
      </c>
      <c r="H23" s="308" t="s">
        <v>11</v>
      </c>
      <c r="I23" s="306" t="s">
        <v>10</v>
      </c>
      <c r="J23" s="307" t="s">
        <v>151</v>
      </c>
      <c r="K23" s="308" t="s">
        <v>11</v>
      </c>
      <c r="L23" s="306" t="s">
        <v>10</v>
      </c>
      <c r="M23" s="307" t="s">
        <v>151</v>
      </c>
      <c r="N23" s="308" t="s">
        <v>11</v>
      </c>
      <c r="O23" s="306" t="s">
        <v>10</v>
      </c>
      <c r="P23" s="307" t="s">
        <v>151</v>
      </c>
      <c r="Q23" s="308" t="s">
        <v>11</v>
      </c>
      <c r="R23" s="306" t="s">
        <v>10</v>
      </c>
      <c r="S23" s="307" t="s">
        <v>151</v>
      </c>
      <c r="T23" s="308" t="s">
        <v>11</v>
      </c>
      <c r="U23" s="306" t="s">
        <v>10</v>
      </c>
      <c r="V23" s="307" t="s">
        <v>151</v>
      </c>
      <c r="W23" s="308" t="s">
        <v>11</v>
      </c>
      <c r="X23" s="306" t="s">
        <v>10</v>
      </c>
      <c r="Y23" s="307" t="s">
        <v>151</v>
      </c>
      <c r="Z23" s="308" t="s">
        <v>11</v>
      </c>
      <c r="AA23" s="306" t="s">
        <v>10</v>
      </c>
      <c r="AB23" s="307" t="s">
        <v>151</v>
      </c>
      <c r="AC23" s="308" t="s">
        <v>11</v>
      </c>
      <c r="AD23" s="306" t="s">
        <v>10</v>
      </c>
      <c r="AE23" s="307" t="s">
        <v>151</v>
      </c>
      <c r="AF23" s="465"/>
    </row>
    <row r="24" spans="1:32" s="206" customFormat="1" ht="15.75" x14ac:dyDescent="0.25">
      <c r="A24" s="309" t="s">
        <v>152</v>
      </c>
      <c r="B24" s="138"/>
      <c r="C24" s="138"/>
      <c r="D24" s="140"/>
      <c r="E24" s="138"/>
      <c r="F24" s="138"/>
      <c r="G24" s="140"/>
      <c r="H24" s="138"/>
      <c r="I24" s="138"/>
      <c r="J24" s="140"/>
      <c r="K24" s="138"/>
      <c r="L24" s="138"/>
      <c r="M24" s="140"/>
      <c r="N24" s="138"/>
      <c r="O24" s="138"/>
      <c r="P24" s="140"/>
      <c r="Q24" s="138"/>
      <c r="R24" s="138"/>
      <c r="S24" s="140"/>
      <c r="T24" s="138"/>
      <c r="U24" s="138"/>
      <c r="V24" s="140"/>
      <c r="W24" s="138"/>
      <c r="X24" s="138"/>
      <c r="Y24" s="140"/>
      <c r="Z24" s="138"/>
      <c r="AA24" s="138"/>
      <c r="AB24" s="140"/>
      <c r="AC24" s="138"/>
      <c r="AD24" s="138"/>
      <c r="AE24" s="140"/>
      <c r="AF24" s="251"/>
    </row>
    <row r="25" spans="1:32" s="206" customFormat="1" ht="15.75" x14ac:dyDescent="0.25">
      <c r="A25" s="207" t="s">
        <v>78</v>
      </c>
      <c r="B25" s="138"/>
      <c r="C25" s="138"/>
      <c r="D25" s="140"/>
      <c r="E25" s="138"/>
      <c r="F25" s="138"/>
      <c r="G25" s="140"/>
      <c r="H25" s="138"/>
      <c r="I25" s="138"/>
      <c r="J25" s="140"/>
      <c r="K25" s="138"/>
      <c r="L25" s="138"/>
      <c r="M25" s="140"/>
      <c r="N25" s="138"/>
      <c r="O25" s="138"/>
      <c r="P25" s="140"/>
      <c r="Q25" s="138"/>
      <c r="R25" s="138"/>
      <c r="S25" s="140"/>
      <c r="T25" s="138"/>
      <c r="U25" s="138"/>
      <c r="V25" s="140"/>
      <c r="W25" s="138"/>
      <c r="X25" s="138"/>
      <c r="Y25" s="140"/>
      <c r="Z25" s="138"/>
      <c r="AA25" s="138"/>
      <c r="AB25" s="140"/>
      <c r="AC25" s="138"/>
      <c r="AD25" s="138"/>
      <c r="AE25" s="140"/>
      <c r="AF25" s="251"/>
    </row>
    <row r="26" spans="1:32" s="206" customFormat="1" ht="15.75" x14ac:dyDescent="0.25">
      <c r="A26" s="207" t="s">
        <v>218</v>
      </c>
      <c r="B26" s="138"/>
      <c r="C26" s="138"/>
      <c r="D26" s="140"/>
      <c r="E26" s="138"/>
      <c r="F26" s="138"/>
      <c r="G26" s="140"/>
      <c r="H26" s="138"/>
      <c r="I26" s="138"/>
      <c r="J26" s="140"/>
      <c r="K26" s="138"/>
      <c r="L26" s="138"/>
      <c r="M26" s="140"/>
      <c r="N26" s="138"/>
      <c r="O26" s="138"/>
      <c r="P26" s="140"/>
      <c r="Q26" s="138"/>
      <c r="R26" s="138"/>
      <c r="S26" s="140"/>
      <c r="T26" s="138"/>
      <c r="U26" s="138"/>
      <c r="V26" s="140"/>
      <c r="W26" s="138"/>
      <c r="X26" s="138"/>
      <c r="Y26" s="140"/>
      <c r="Z26" s="138"/>
      <c r="AA26" s="138"/>
      <c r="AB26" s="140"/>
      <c r="AC26" s="138"/>
      <c r="AD26" s="138"/>
      <c r="AE26" s="140"/>
      <c r="AF26" s="251"/>
    </row>
    <row r="27" spans="1:32" s="206" customFormat="1" ht="15.75" x14ac:dyDescent="0.25">
      <c r="A27" s="208" t="s">
        <v>81</v>
      </c>
      <c r="B27" s="138"/>
      <c r="C27" s="138"/>
      <c r="D27" s="140"/>
      <c r="E27" s="138"/>
      <c r="F27" s="138"/>
      <c r="G27" s="140"/>
      <c r="H27" s="138"/>
      <c r="I27" s="138"/>
      <c r="J27" s="140"/>
      <c r="K27" s="138"/>
      <c r="L27" s="138"/>
      <c r="M27" s="140"/>
      <c r="N27" s="138"/>
      <c r="O27" s="138"/>
      <c r="P27" s="140"/>
      <c r="Q27" s="138"/>
      <c r="R27" s="138"/>
      <c r="S27" s="140"/>
      <c r="T27" s="138"/>
      <c r="U27" s="138"/>
      <c r="V27" s="140"/>
      <c r="W27" s="138"/>
      <c r="X27" s="138"/>
      <c r="Y27" s="140"/>
      <c r="Z27" s="138"/>
      <c r="AA27" s="138"/>
      <c r="AB27" s="140"/>
      <c r="AC27" s="138"/>
      <c r="AD27" s="138"/>
      <c r="AE27" s="140"/>
      <c r="AF27" s="251"/>
    </row>
    <row r="28" spans="1:32" s="206" customFormat="1" ht="15.75" x14ac:dyDescent="0.25">
      <c r="A28" s="208" t="s">
        <v>83</v>
      </c>
      <c r="B28" s="138"/>
      <c r="C28" s="138"/>
      <c r="D28" s="140"/>
      <c r="E28" s="138"/>
      <c r="F28" s="138"/>
      <c r="G28" s="140"/>
      <c r="H28" s="138"/>
      <c r="I28" s="138"/>
      <c r="J28" s="140"/>
      <c r="K28" s="138"/>
      <c r="L28" s="138"/>
      <c r="M28" s="140"/>
      <c r="N28" s="138"/>
      <c r="O28" s="138"/>
      <c r="P28" s="140"/>
      <c r="Q28" s="138"/>
      <c r="R28" s="138"/>
      <c r="S28" s="140"/>
      <c r="T28" s="138"/>
      <c r="U28" s="138"/>
      <c r="V28" s="140"/>
      <c r="W28" s="138"/>
      <c r="X28" s="138"/>
      <c r="Y28" s="140"/>
      <c r="Z28" s="138">
        <v>1</v>
      </c>
      <c r="AA28" s="138"/>
      <c r="AB28" s="140">
        <v>1</v>
      </c>
      <c r="AC28" s="138"/>
      <c r="AD28" s="138"/>
      <c r="AE28" s="140"/>
      <c r="AF28" s="251">
        <v>1</v>
      </c>
    </row>
    <row r="29" spans="1:32" s="206" customFormat="1" ht="15.75" x14ac:dyDescent="0.25">
      <c r="A29" s="208" t="s">
        <v>84</v>
      </c>
      <c r="B29" s="138"/>
      <c r="C29" s="138"/>
      <c r="D29" s="140"/>
      <c r="E29" s="138"/>
      <c r="F29" s="138"/>
      <c r="G29" s="140"/>
      <c r="H29" s="138"/>
      <c r="I29" s="138"/>
      <c r="J29" s="140"/>
      <c r="K29" s="138"/>
      <c r="L29" s="138"/>
      <c r="M29" s="140"/>
      <c r="N29" s="138"/>
      <c r="O29" s="138"/>
      <c r="P29" s="140"/>
      <c r="Q29" s="138"/>
      <c r="R29" s="138"/>
      <c r="S29" s="140"/>
      <c r="T29" s="138"/>
      <c r="U29" s="138"/>
      <c r="V29" s="140"/>
      <c r="W29" s="138"/>
      <c r="X29" s="138"/>
      <c r="Y29" s="140"/>
      <c r="Z29" s="138"/>
      <c r="AA29" s="138"/>
      <c r="AB29" s="140"/>
      <c r="AC29" s="138"/>
      <c r="AD29" s="138"/>
      <c r="AE29" s="140"/>
      <c r="AF29" s="251"/>
    </row>
    <row r="30" spans="1:32" s="206" customFormat="1" ht="15.75" x14ac:dyDescent="0.25">
      <c r="A30" s="208" t="s">
        <v>226</v>
      </c>
      <c r="B30" s="310"/>
      <c r="C30" s="311"/>
      <c r="D30" s="312"/>
      <c r="E30" s="311"/>
      <c r="F30" s="311"/>
      <c r="G30" s="312"/>
      <c r="H30" s="311"/>
      <c r="I30" s="311"/>
      <c r="J30" s="312"/>
      <c r="K30" s="311"/>
      <c r="L30" s="311"/>
      <c r="M30" s="312"/>
      <c r="N30" s="310">
        <v>2</v>
      </c>
      <c r="O30" s="311">
        <v>2</v>
      </c>
      <c r="P30" s="312">
        <v>4</v>
      </c>
      <c r="Q30" s="311">
        <v>1</v>
      </c>
      <c r="R30" s="311"/>
      <c r="S30" s="312">
        <v>1</v>
      </c>
      <c r="T30" s="311">
        <v>1</v>
      </c>
      <c r="U30" s="311">
        <v>3</v>
      </c>
      <c r="V30" s="312">
        <v>4</v>
      </c>
      <c r="W30" s="311">
        <v>3</v>
      </c>
      <c r="X30" s="311"/>
      <c r="Y30" s="312">
        <v>3</v>
      </c>
      <c r="Z30" s="311">
        <v>3</v>
      </c>
      <c r="AA30" s="311">
        <v>2</v>
      </c>
      <c r="AB30" s="312">
        <v>5</v>
      </c>
      <c r="AC30" s="311">
        <v>1</v>
      </c>
      <c r="AD30" s="311">
        <v>1</v>
      </c>
      <c r="AE30" s="312">
        <v>2</v>
      </c>
      <c r="AF30" s="251">
        <v>19</v>
      </c>
    </row>
    <row r="31" spans="1:32" s="206" customFormat="1" ht="15.75" x14ac:dyDescent="0.25">
      <c r="A31" s="209" t="s">
        <v>202</v>
      </c>
      <c r="B31" s="138"/>
      <c r="C31" s="138">
        <v>1</v>
      </c>
      <c r="D31" s="140">
        <v>1</v>
      </c>
      <c r="E31" s="138"/>
      <c r="F31" s="138"/>
      <c r="G31" s="140"/>
      <c r="H31" s="138"/>
      <c r="I31" s="138"/>
      <c r="J31" s="140"/>
      <c r="K31" s="138"/>
      <c r="L31" s="138"/>
      <c r="M31" s="140"/>
      <c r="N31" s="138"/>
      <c r="O31" s="138"/>
      <c r="P31" s="140"/>
      <c r="Q31" s="138"/>
      <c r="R31" s="138"/>
      <c r="S31" s="140"/>
      <c r="T31" s="138"/>
      <c r="U31" s="138"/>
      <c r="V31" s="140"/>
      <c r="W31" s="138">
        <v>1</v>
      </c>
      <c r="X31" s="138"/>
      <c r="Y31" s="140">
        <v>1</v>
      </c>
      <c r="Z31" s="138"/>
      <c r="AA31" s="138"/>
      <c r="AB31" s="140"/>
      <c r="AC31" s="138"/>
      <c r="AD31" s="138"/>
      <c r="AE31" s="140"/>
      <c r="AF31" s="251">
        <v>2</v>
      </c>
    </row>
    <row r="32" spans="1:32" s="206" customFormat="1" ht="15.75" x14ac:dyDescent="0.25">
      <c r="A32" s="208" t="s">
        <v>233</v>
      </c>
      <c r="B32" s="138"/>
      <c r="C32" s="138"/>
      <c r="D32" s="140"/>
      <c r="E32" s="138"/>
      <c r="F32" s="138"/>
      <c r="G32" s="140"/>
      <c r="H32" s="138"/>
      <c r="I32" s="138"/>
      <c r="J32" s="140"/>
      <c r="K32" s="138"/>
      <c r="L32" s="138"/>
      <c r="M32" s="140"/>
      <c r="N32" s="138"/>
      <c r="O32" s="138"/>
      <c r="P32" s="140"/>
      <c r="Q32" s="138"/>
      <c r="R32" s="138"/>
      <c r="S32" s="140"/>
      <c r="T32" s="138"/>
      <c r="U32" s="138"/>
      <c r="V32" s="140"/>
      <c r="W32" s="138"/>
      <c r="X32" s="138"/>
      <c r="Y32" s="140"/>
      <c r="Z32" s="138"/>
      <c r="AA32" s="138"/>
      <c r="AB32" s="140"/>
      <c r="AC32" s="138"/>
      <c r="AD32" s="138"/>
      <c r="AE32" s="140"/>
      <c r="AF32" s="251"/>
    </row>
    <row r="33" spans="1:32" s="206" customFormat="1" ht="15.75" x14ac:dyDescent="0.25">
      <c r="A33" s="208" t="s">
        <v>89</v>
      </c>
      <c r="B33" s="138"/>
      <c r="C33" s="138"/>
      <c r="D33" s="140"/>
      <c r="E33" s="138"/>
      <c r="F33" s="138"/>
      <c r="G33" s="140"/>
      <c r="H33" s="138"/>
      <c r="I33" s="138"/>
      <c r="J33" s="140"/>
      <c r="K33" s="138"/>
      <c r="L33" s="138"/>
      <c r="M33" s="140"/>
      <c r="N33" s="138"/>
      <c r="O33" s="138"/>
      <c r="P33" s="140"/>
      <c r="Q33" s="138"/>
      <c r="R33" s="138"/>
      <c r="S33" s="140"/>
      <c r="T33" s="138"/>
      <c r="U33" s="138"/>
      <c r="V33" s="140"/>
      <c r="W33" s="138"/>
      <c r="X33" s="138"/>
      <c r="Y33" s="140"/>
      <c r="Z33" s="138"/>
      <c r="AA33" s="138"/>
      <c r="AB33" s="140"/>
      <c r="AC33" s="138">
        <v>1</v>
      </c>
      <c r="AD33" s="138"/>
      <c r="AE33" s="140">
        <v>1</v>
      </c>
      <c r="AF33" s="251">
        <v>1</v>
      </c>
    </row>
    <row r="34" spans="1:32" s="206" customFormat="1" ht="15.75" x14ac:dyDescent="0.25">
      <c r="A34" s="208" t="s">
        <v>203</v>
      </c>
      <c r="B34" s="138"/>
      <c r="C34" s="138"/>
      <c r="D34" s="140"/>
      <c r="E34" s="138"/>
      <c r="F34" s="138"/>
      <c r="G34" s="140"/>
      <c r="H34" s="138"/>
      <c r="I34" s="138"/>
      <c r="J34" s="140"/>
      <c r="K34" s="138"/>
      <c r="L34" s="138"/>
      <c r="M34" s="140"/>
      <c r="N34" s="138"/>
      <c r="O34" s="138">
        <v>1</v>
      </c>
      <c r="P34" s="140">
        <v>1</v>
      </c>
      <c r="Q34" s="138"/>
      <c r="R34" s="138"/>
      <c r="S34" s="140"/>
      <c r="T34" s="138"/>
      <c r="U34" s="138">
        <v>1</v>
      </c>
      <c r="V34" s="140">
        <v>1</v>
      </c>
      <c r="W34" s="138"/>
      <c r="X34" s="138">
        <v>1</v>
      </c>
      <c r="Y34" s="140">
        <v>1</v>
      </c>
      <c r="Z34" s="138"/>
      <c r="AA34" s="138"/>
      <c r="AB34" s="140"/>
      <c r="AC34" s="138"/>
      <c r="AD34" s="138"/>
      <c r="AE34" s="140"/>
      <c r="AF34" s="251">
        <v>3</v>
      </c>
    </row>
    <row r="35" spans="1:32" s="206" customFormat="1" ht="15.75" x14ac:dyDescent="0.25">
      <c r="A35" s="209" t="s">
        <v>204</v>
      </c>
      <c r="B35" s="138"/>
      <c r="C35" s="138"/>
      <c r="D35" s="140"/>
      <c r="E35" s="138"/>
      <c r="F35" s="138"/>
      <c r="G35" s="140"/>
      <c r="H35" s="138"/>
      <c r="I35" s="138"/>
      <c r="J35" s="140"/>
      <c r="K35" s="138"/>
      <c r="L35" s="138"/>
      <c r="M35" s="140"/>
      <c r="N35" s="138"/>
      <c r="O35" s="138"/>
      <c r="P35" s="140"/>
      <c r="Q35" s="138"/>
      <c r="R35" s="138"/>
      <c r="S35" s="140"/>
      <c r="T35" s="138"/>
      <c r="U35" s="138"/>
      <c r="V35" s="140"/>
      <c r="W35" s="138"/>
      <c r="X35" s="138"/>
      <c r="Y35" s="140"/>
      <c r="Z35" s="138"/>
      <c r="AA35" s="138"/>
      <c r="AB35" s="140"/>
      <c r="AC35" s="138"/>
      <c r="AD35" s="138"/>
      <c r="AE35" s="140"/>
      <c r="AF35" s="251"/>
    </row>
    <row r="36" spans="1:32" s="206" customFormat="1" ht="16.5" thickBot="1" x14ac:dyDescent="0.3">
      <c r="A36" s="210" t="s">
        <v>320</v>
      </c>
      <c r="B36" s="138"/>
      <c r="C36" s="138"/>
      <c r="D36" s="140"/>
      <c r="E36" s="302"/>
      <c r="F36" s="302"/>
      <c r="G36" s="303"/>
      <c r="H36" s="302"/>
      <c r="I36" s="302"/>
      <c r="J36" s="303"/>
      <c r="K36" s="302"/>
      <c r="L36" s="302"/>
      <c r="M36" s="303"/>
      <c r="N36" s="138"/>
      <c r="O36" s="138"/>
      <c r="P36" s="140"/>
      <c r="Q36" s="302"/>
      <c r="R36" s="302"/>
      <c r="S36" s="303"/>
      <c r="T36" s="302"/>
      <c r="U36" s="302"/>
      <c r="V36" s="303"/>
      <c r="W36" s="302"/>
      <c r="X36" s="302"/>
      <c r="Y36" s="303"/>
      <c r="Z36" s="302"/>
      <c r="AA36" s="302"/>
      <c r="AB36" s="303"/>
      <c r="AC36" s="302"/>
      <c r="AD36" s="302"/>
      <c r="AE36" s="303"/>
      <c r="AF36" s="304"/>
    </row>
    <row r="37" spans="1:32" s="206" customFormat="1" x14ac:dyDescent="0.2">
      <c r="A37" s="288"/>
      <c r="B37" s="227"/>
      <c r="C37" s="227" t="s">
        <v>309</v>
      </c>
      <c r="D37" s="228"/>
      <c r="E37" s="226"/>
      <c r="F37" s="227" t="s">
        <v>310</v>
      </c>
      <c r="G37" s="228"/>
      <c r="H37" s="226"/>
      <c r="I37" s="227" t="s">
        <v>311</v>
      </c>
      <c r="J37" s="228"/>
      <c r="K37" s="226"/>
      <c r="L37" s="227" t="s">
        <v>312</v>
      </c>
      <c r="M37" s="228"/>
      <c r="N37" s="226" t="s">
        <v>313</v>
      </c>
      <c r="O37" s="227"/>
      <c r="P37" s="228"/>
      <c r="Q37" s="226" t="s">
        <v>314</v>
      </c>
      <c r="R37" s="227"/>
      <c r="S37" s="228"/>
      <c r="T37" s="226" t="s">
        <v>315</v>
      </c>
      <c r="U37" s="227"/>
      <c r="V37" s="228"/>
      <c r="W37" s="226" t="s">
        <v>316</v>
      </c>
      <c r="X37" s="227"/>
      <c r="Y37" s="228"/>
      <c r="Z37" s="226" t="s">
        <v>317</v>
      </c>
      <c r="AA37" s="227"/>
      <c r="AB37" s="228"/>
      <c r="AC37" s="226" t="s">
        <v>318</v>
      </c>
      <c r="AD37" s="227"/>
      <c r="AE37" s="228"/>
      <c r="AF37" s="462"/>
    </row>
    <row r="38" spans="1:32" s="206" customFormat="1" ht="13.5" thickBot="1" x14ac:dyDescent="0.25">
      <c r="A38" s="289" t="s">
        <v>221</v>
      </c>
      <c r="B38" s="305" t="s">
        <v>11</v>
      </c>
      <c r="C38" s="306" t="s">
        <v>10</v>
      </c>
      <c r="D38" s="307" t="s">
        <v>151</v>
      </c>
      <c r="E38" s="308" t="s">
        <v>11</v>
      </c>
      <c r="F38" s="306" t="s">
        <v>10</v>
      </c>
      <c r="G38" s="307" t="s">
        <v>151</v>
      </c>
      <c r="H38" s="308" t="s">
        <v>11</v>
      </c>
      <c r="I38" s="306" t="s">
        <v>10</v>
      </c>
      <c r="J38" s="307" t="s">
        <v>151</v>
      </c>
      <c r="K38" s="308" t="s">
        <v>11</v>
      </c>
      <c r="L38" s="306" t="s">
        <v>10</v>
      </c>
      <c r="M38" s="307" t="s">
        <v>151</v>
      </c>
      <c r="N38" s="308" t="s">
        <v>11</v>
      </c>
      <c r="O38" s="306" t="s">
        <v>10</v>
      </c>
      <c r="P38" s="307" t="s">
        <v>151</v>
      </c>
      <c r="Q38" s="308" t="s">
        <v>11</v>
      </c>
      <c r="R38" s="306" t="s">
        <v>10</v>
      </c>
      <c r="S38" s="307" t="s">
        <v>151</v>
      </c>
      <c r="T38" s="308" t="s">
        <v>11</v>
      </c>
      <c r="U38" s="306" t="s">
        <v>10</v>
      </c>
      <c r="V38" s="307" t="s">
        <v>151</v>
      </c>
      <c r="W38" s="308" t="s">
        <v>11</v>
      </c>
      <c r="X38" s="306" t="s">
        <v>10</v>
      </c>
      <c r="Y38" s="307" t="s">
        <v>151</v>
      </c>
      <c r="Z38" s="308" t="s">
        <v>11</v>
      </c>
      <c r="AA38" s="306" t="s">
        <v>10</v>
      </c>
      <c r="AB38" s="307" t="s">
        <v>151</v>
      </c>
      <c r="AC38" s="308" t="s">
        <v>11</v>
      </c>
      <c r="AD38" s="306" t="s">
        <v>10</v>
      </c>
      <c r="AE38" s="307" t="s">
        <v>151</v>
      </c>
      <c r="AF38" s="463"/>
    </row>
    <row r="39" spans="1:32" s="206" customFormat="1" x14ac:dyDescent="0.2">
      <c r="A39" s="215" t="s">
        <v>206</v>
      </c>
      <c r="B39" s="67"/>
      <c r="C39" s="204"/>
      <c r="D39" s="205"/>
      <c r="E39" s="67"/>
      <c r="F39" s="204"/>
      <c r="G39" s="205"/>
      <c r="H39" s="67"/>
      <c r="I39" s="204"/>
      <c r="J39" s="205"/>
      <c r="K39" s="67"/>
      <c r="L39" s="204"/>
      <c r="M39" s="205"/>
      <c r="N39" s="67"/>
      <c r="O39" s="204"/>
      <c r="P39" s="205"/>
      <c r="Q39" s="67"/>
      <c r="R39" s="204"/>
      <c r="S39" s="205"/>
      <c r="T39" s="67"/>
      <c r="U39" s="204"/>
      <c r="V39" s="205"/>
      <c r="W39" s="67"/>
      <c r="X39" s="204"/>
      <c r="Y39" s="205"/>
      <c r="Z39" s="67"/>
      <c r="AA39" s="204"/>
      <c r="AB39" s="205"/>
      <c r="AC39" s="67"/>
      <c r="AD39" s="204"/>
      <c r="AE39" s="205"/>
      <c r="AF39" s="138"/>
    </row>
    <row r="40" spans="1:32" s="206" customFormat="1" ht="13.5" thickBot="1" x14ac:dyDescent="0.25">
      <c r="A40" s="313"/>
      <c r="B40" s="67"/>
      <c r="C40" s="204"/>
      <c r="D40" s="205"/>
      <c r="E40" s="67"/>
      <c r="F40" s="204"/>
      <c r="G40" s="205"/>
      <c r="H40" s="67"/>
      <c r="I40" s="204"/>
      <c r="J40" s="205"/>
      <c r="K40" s="67"/>
      <c r="L40" s="204"/>
      <c r="M40" s="205"/>
      <c r="N40" s="67"/>
      <c r="O40" s="204"/>
      <c r="P40" s="205"/>
      <c r="Q40" s="67"/>
      <c r="R40" s="204"/>
      <c r="S40" s="205"/>
      <c r="T40" s="67"/>
      <c r="U40" s="204"/>
      <c r="V40" s="205"/>
      <c r="W40" s="67"/>
      <c r="X40" s="204"/>
      <c r="Y40" s="205"/>
      <c r="Z40" s="67"/>
      <c r="AA40" s="204"/>
      <c r="AB40" s="205"/>
      <c r="AC40" s="67"/>
      <c r="AD40" s="204"/>
      <c r="AE40" s="205"/>
      <c r="AF40" s="138"/>
    </row>
    <row r="41" spans="1:32" s="206" customFormat="1" ht="18.75" x14ac:dyDescent="0.3">
      <c r="A41" s="288" t="s">
        <v>222</v>
      </c>
      <c r="B41" s="314"/>
      <c r="C41" s="314" t="s">
        <v>309</v>
      </c>
      <c r="D41" s="315"/>
      <c r="E41" s="316"/>
      <c r="F41" s="314" t="s">
        <v>310</v>
      </c>
      <c r="G41" s="315"/>
      <c r="H41" s="316"/>
      <c r="I41" s="314" t="s">
        <v>311</v>
      </c>
      <c r="J41" s="315"/>
      <c r="K41" s="316"/>
      <c r="L41" s="314" t="s">
        <v>312</v>
      </c>
      <c r="M41" s="315"/>
      <c r="N41" s="316" t="s">
        <v>313</v>
      </c>
      <c r="O41" s="314"/>
      <c r="P41" s="315"/>
      <c r="Q41" s="316" t="s">
        <v>314</v>
      </c>
      <c r="R41" s="314"/>
      <c r="S41" s="315"/>
      <c r="T41" s="316" t="s">
        <v>315</v>
      </c>
      <c r="U41" s="314"/>
      <c r="V41" s="315"/>
      <c r="W41" s="316" t="s">
        <v>316</v>
      </c>
      <c r="X41" s="314"/>
      <c r="Y41" s="315"/>
      <c r="Z41" s="316" t="s">
        <v>317</v>
      </c>
      <c r="AA41" s="314"/>
      <c r="AB41" s="315"/>
      <c r="AC41" s="316" t="s">
        <v>318</v>
      </c>
      <c r="AD41" s="314"/>
      <c r="AE41" s="315"/>
      <c r="AF41" s="317"/>
    </row>
    <row r="42" spans="1:32" s="206" customFormat="1" ht="19.5" thickBot="1" x14ac:dyDescent="0.35">
      <c r="A42" s="289"/>
      <c r="B42" s="305" t="s">
        <v>11</v>
      </c>
      <c r="C42" s="306" t="s">
        <v>10</v>
      </c>
      <c r="D42" s="307" t="s">
        <v>151</v>
      </c>
      <c r="E42" s="308" t="s">
        <v>11</v>
      </c>
      <c r="F42" s="306" t="s">
        <v>10</v>
      </c>
      <c r="G42" s="307" t="s">
        <v>151</v>
      </c>
      <c r="H42" s="308" t="s">
        <v>11</v>
      </c>
      <c r="I42" s="306" t="s">
        <v>10</v>
      </c>
      <c r="J42" s="307" t="s">
        <v>151</v>
      </c>
      <c r="K42" s="308" t="s">
        <v>11</v>
      </c>
      <c r="L42" s="306" t="s">
        <v>10</v>
      </c>
      <c r="M42" s="307" t="s">
        <v>151</v>
      </c>
      <c r="N42" s="308" t="s">
        <v>11</v>
      </c>
      <c r="O42" s="306" t="s">
        <v>10</v>
      </c>
      <c r="P42" s="307" t="s">
        <v>151</v>
      </c>
      <c r="Q42" s="308" t="s">
        <v>11</v>
      </c>
      <c r="R42" s="306" t="s">
        <v>10</v>
      </c>
      <c r="S42" s="307" t="s">
        <v>151</v>
      </c>
      <c r="T42" s="308" t="s">
        <v>11</v>
      </c>
      <c r="U42" s="306" t="s">
        <v>10</v>
      </c>
      <c r="V42" s="307" t="s">
        <v>151</v>
      </c>
      <c r="W42" s="308" t="s">
        <v>11</v>
      </c>
      <c r="X42" s="306" t="s">
        <v>10</v>
      </c>
      <c r="Y42" s="307" t="s">
        <v>151</v>
      </c>
      <c r="Z42" s="308" t="s">
        <v>11</v>
      </c>
      <c r="AA42" s="306" t="s">
        <v>10</v>
      </c>
      <c r="AB42" s="307" t="s">
        <v>151</v>
      </c>
      <c r="AC42" s="308" t="s">
        <v>11</v>
      </c>
      <c r="AD42" s="306" t="s">
        <v>10</v>
      </c>
      <c r="AE42" s="307" t="s">
        <v>151</v>
      </c>
      <c r="AF42" s="318">
        <v>26</v>
      </c>
    </row>
    <row r="43" spans="1:32" s="206" customFormat="1" ht="15.75" x14ac:dyDescent="0.25">
      <c r="A43" s="207" t="s">
        <v>100</v>
      </c>
      <c r="B43" s="138"/>
      <c r="C43" s="138"/>
      <c r="D43" s="140"/>
      <c r="E43" s="138">
        <v>1</v>
      </c>
      <c r="F43" s="138">
        <v>2</v>
      </c>
      <c r="G43" s="140">
        <v>3</v>
      </c>
      <c r="H43" s="138"/>
      <c r="I43" s="138"/>
      <c r="J43" s="140"/>
      <c r="K43" s="138">
        <v>1</v>
      </c>
      <c r="L43" s="138">
        <v>1</v>
      </c>
      <c r="M43" s="140">
        <v>2</v>
      </c>
      <c r="N43" s="138">
        <v>1</v>
      </c>
      <c r="O43" s="138">
        <v>1</v>
      </c>
      <c r="P43" s="140">
        <v>2</v>
      </c>
      <c r="Q43" s="138"/>
      <c r="R43" s="138"/>
      <c r="S43" s="140"/>
      <c r="T43" s="138">
        <v>5</v>
      </c>
      <c r="U43" s="138">
        <v>2</v>
      </c>
      <c r="V43" s="140">
        <v>7</v>
      </c>
      <c r="W43" s="138">
        <v>2</v>
      </c>
      <c r="X43" s="138">
        <v>1</v>
      </c>
      <c r="Y43" s="140">
        <v>3</v>
      </c>
      <c r="Z43" s="138">
        <v>1</v>
      </c>
      <c r="AA43" s="138"/>
      <c r="AB43" s="140">
        <v>1</v>
      </c>
      <c r="AC43" s="138">
        <v>3</v>
      </c>
      <c r="AD43" s="138">
        <v>2</v>
      </c>
      <c r="AE43" s="140">
        <v>5</v>
      </c>
      <c r="AF43" s="251">
        <v>23</v>
      </c>
    </row>
    <row r="44" spans="1:32" s="206" customFormat="1" ht="15.75" x14ac:dyDescent="0.25">
      <c r="A44" s="213" t="s">
        <v>101</v>
      </c>
      <c r="B44" s="138"/>
      <c r="C44" s="138"/>
      <c r="D44" s="140"/>
      <c r="E44" s="138"/>
      <c r="F44" s="138"/>
      <c r="G44" s="140"/>
      <c r="H44" s="138"/>
      <c r="I44" s="138"/>
      <c r="J44" s="140"/>
      <c r="K44" s="138"/>
      <c r="L44" s="138"/>
      <c r="M44" s="140"/>
      <c r="N44" s="138"/>
      <c r="O44" s="138"/>
      <c r="P44" s="140"/>
      <c r="Q44" s="138"/>
      <c r="R44" s="138"/>
      <c r="S44" s="140"/>
      <c r="T44" s="138"/>
      <c r="U44" s="138"/>
      <c r="V44" s="140"/>
      <c r="W44" s="138"/>
      <c r="X44" s="138"/>
      <c r="Y44" s="140"/>
      <c r="Z44" s="138"/>
      <c r="AA44" s="138"/>
      <c r="AB44" s="140"/>
      <c r="AC44" s="138"/>
      <c r="AD44" s="138"/>
      <c r="AE44" s="140"/>
      <c r="AF44" s="251"/>
    </row>
    <row r="45" spans="1:32" s="206" customFormat="1" ht="15.75" x14ac:dyDescent="0.25">
      <c r="A45" s="213" t="s">
        <v>102</v>
      </c>
      <c r="B45" s="138"/>
      <c r="C45" s="138"/>
      <c r="D45" s="140"/>
      <c r="E45" s="138"/>
      <c r="F45" s="138"/>
      <c r="G45" s="140"/>
      <c r="H45" s="138"/>
      <c r="I45" s="138"/>
      <c r="J45" s="140"/>
      <c r="K45" s="138"/>
      <c r="L45" s="138"/>
      <c r="M45" s="140"/>
      <c r="N45" s="138"/>
      <c r="O45" s="138"/>
      <c r="P45" s="140"/>
      <c r="Q45" s="138"/>
      <c r="R45" s="138"/>
      <c r="S45" s="140"/>
      <c r="T45" s="138"/>
      <c r="U45" s="138"/>
      <c r="V45" s="140"/>
      <c r="W45" s="138"/>
      <c r="X45" s="138">
        <v>1</v>
      </c>
      <c r="Y45" s="140">
        <v>1</v>
      </c>
      <c r="Z45" s="138"/>
      <c r="AA45" s="138"/>
      <c r="AB45" s="140"/>
      <c r="AC45" s="138"/>
      <c r="AD45" s="138"/>
      <c r="AE45" s="140"/>
      <c r="AF45" s="251">
        <v>1</v>
      </c>
    </row>
    <row r="46" spans="1:32" s="206" customFormat="1" ht="15.75" x14ac:dyDescent="0.25">
      <c r="A46" s="213" t="s">
        <v>103</v>
      </c>
      <c r="B46" s="138"/>
      <c r="C46" s="138"/>
      <c r="D46" s="140"/>
      <c r="E46" s="138"/>
      <c r="F46" s="138"/>
      <c r="G46" s="140"/>
      <c r="H46" s="138"/>
      <c r="I46" s="138"/>
      <c r="J46" s="140"/>
      <c r="K46" s="138"/>
      <c r="L46" s="138"/>
      <c r="M46" s="140"/>
      <c r="N46" s="138"/>
      <c r="O46" s="138"/>
      <c r="P46" s="140"/>
      <c r="Q46" s="138">
        <v>1</v>
      </c>
      <c r="R46" s="138"/>
      <c r="S46" s="140">
        <v>1</v>
      </c>
      <c r="T46" s="138"/>
      <c r="U46" s="138"/>
      <c r="V46" s="140"/>
      <c r="W46" s="138">
        <v>1</v>
      </c>
      <c r="X46" s="138"/>
      <c r="Y46" s="140">
        <v>1</v>
      </c>
      <c r="Z46" s="138"/>
      <c r="AA46" s="138"/>
      <c r="AB46" s="140"/>
      <c r="AC46" s="138"/>
      <c r="AD46" s="138"/>
      <c r="AE46" s="140"/>
      <c r="AF46" s="251">
        <v>2</v>
      </c>
    </row>
    <row r="47" spans="1:32" s="206" customFormat="1" x14ac:dyDescent="0.2">
      <c r="A47" s="213" t="s">
        <v>104</v>
      </c>
      <c r="B47" s="138"/>
      <c r="C47" s="138"/>
      <c r="D47" s="140"/>
      <c r="E47" s="138"/>
      <c r="F47" s="138"/>
      <c r="G47" s="140"/>
      <c r="H47" s="138"/>
      <c r="I47" s="138"/>
      <c r="J47" s="140"/>
      <c r="K47" s="138"/>
      <c r="L47" s="138"/>
      <c r="M47" s="140"/>
      <c r="N47" s="138"/>
      <c r="O47" s="138"/>
      <c r="P47" s="140"/>
      <c r="Q47" s="138"/>
      <c r="R47" s="138"/>
      <c r="S47" s="140"/>
      <c r="T47" s="138"/>
      <c r="U47" s="138"/>
      <c r="V47" s="140"/>
      <c r="W47" s="138"/>
      <c r="X47" s="138"/>
      <c r="Y47" s="140"/>
      <c r="Z47" s="138"/>
      <c r="AA47" s="138"/>
      <c r="AB47" s="140"/>
      <c r="AC47" s="138"/>
      <c r="AD47" s="138"/>
      <c r="AE47" s="140"/>
      <c r="AF47" s="138"/>
    </row>
    <row r="48" spans="1:32" s="206" customFormat="1" x14ac:dyDescent="0.2">
      <c r="A48" s="208" t="s">
        <v>105</v>
      </c>
      <c r="B48" s="138"/>
      <c r="C48" s="138"/>
      <c r="D48" s="140"/>
      <c r="E48" s="204"/>
      <c r="F48" s="204"/>
      <c r="G48" s="205"/>
      <c r="H48" s="204"/>
      <c r="I48" s="204"/>
      <c r="J48" s="205"/>
      <c r="K48" s="204"/>
      <c r="L48" s="204"/>
      <c r="M48" s="205"/>
      <c r="N48" s="138"/>
      <c r="O48" s="138"/>
      <c r="P48" s="140"/>
      <c r="Q48" s="204"/>
      <c r="R48" s="204"/>
      <c r="S48" s="205"/>
      <c r="T48" s="204"/>
      <c r="U48" s="204"/>
      <c r="V48" s="205"/>
      <c r="W48" s="204"/>
      <c r="X48" s="204"/>
      <c r="Y48" s="205"/>
      <c r="Z48" s="204"/>
      <c r="AA48" s="204"/>
      <c r="AB48" s="205"/>
      <c r="AC48" s="204"/>
      <c r="AD48" s="204"/>
      <c r="AE48" s="205"/>
      <c r="AF48" s="138"/>
    </row>
    <row r="49" spans="1:32" s="206" customFormat="1" ht="13.5" thickBot="1" x14ac:dyDescent="0.25">
      <c r="A49" s="212" t="s">
        <v>321</v>
      </c>
      <c r="B49" s="67"/>
      <c r="C49" s="204"/>
      <c r="D49" s="205"/>
      <c r="E49" s="319"/>
      <c r="F49" s="319"/>
      <c r="G49" s="320"/>
      <c r="H49" s="319"/>
      <c r="I49" s="319"/>
      <c r="J49" s="320"/>
      <c r="K49" s="319"/>
      <c r="L49" s="319"/>
      <c r="M49" s="320"/>
      <c r="N49" s="67"/>
      <c r="O49" s="204"/>
      <c r="P49" s="205"/>
      <c r="Q49" s="319"/>
      <c r="R49" s="319"/>
      <c r="S49" s="320"/>
      <c r="T49" s="319"/>
      <c r="U49" s="319"/>
      <c r="V49" s="320"/>
      <c r="W49" s="319"/>
      <c r="X49" s="319"/>
      <c r="Y49" s="320"/>
      <c r="Z49" s="319"/>
      <c r="AA49" s="319"/>
      <c r="AB49" s="320"/>
      <c r="AC49" s="319"/>
      <c r="AD49" s="319"/>
      <c r="AE49" s="320"/>
      <c r="AF49" s="138"/>
    </row>
    <row r="50" spans="1:32" s="206" customFormat="1" x14ac:dyDescent="0.2">
      <c r="A50" s="288" t="s">
        <v>223</v>
      </c>
      <c r="B50" s="226"/>
      <c r="C50" s="227" t="s">
        <v>309</v>
      </c>
      <c r="D50" s="228"/>
      <c r="E50" s="226"/>
      <c r="F50" s="227" t="s">
        <v>310</v>
      </c>
      <c r="G50" s="228"/>
      <c r="H50" s="226"/>
      <c r="I50" s="227" t="s">
        <v>311</v>
      </c>
      <c r="J50" s="228"/>
      <c r="K50" s="226"/>
      <c r="L50" s="227" t="s">
        <v>312</v>
      </c>
      <c r="M50" s="228"/>
      <c r="N50" s="226" t="s">
        <v>313</v>
      </c>
      <c r="O50" s="227"/>
      <c r="P50" s="228"/>
      <c r="Q50" s="226" t="s">
        <v>314</v>
      </c>
      <c r="R50" s="227"/>
      <c r="S50" s="228"/>
      <c r="T50" s="226" t="s">
        <v>315</v>
      </c>
      <c r="U50" s="227"/>
      <c r="V50" s="228"/>
      <c r="W50" s="226" t="s">
        <v>316</v>
      </c>
      <c r="X50" s="227"/>
      <c r="Y50" s="228"/>
      <c r="Z50" s="226" t="s">
        <v>317</v>
      </c>
      <c r="AA50" s="227"/>
      <c r="AB50" s="228"/>
      <c r="AC50" s="226" t="s">
        <v>318</v>
      </c>
      <c r="AD50" s="227"/>
      <c r="AE50" s="228"/>
      <c r="AF50" s="464">
        <v>1</v>
      </c>
    </row>
    <row r="51" spans="1:32" s="206" customFormat="1" ht="13.5" thickBot="1" x14ac:dyDescent="0.25">
      <c r="A51" s="289"/>
      <c r="B51" s="308" t="s">
        <v>11</v>
      </c>
      <c r="C51" s="306" t="s">
        <v>10</v>
      </c>
      <c r="D51" s="307" t="s">
        <v>151</v>
      </c>
      <c r="E51" s="308" t="s">
        <v>11</v>
      </c>
      <c r="F51" s="306" t="s">
        <v>10</v>
      </c>
      <c r="G51" s="307" t="s">
        <v>151</v>
      </c>
      <c r="H51" s="308" t="s">
        <v>11</v>
      </c>
      <c r="I51" s="306" t="s">
        <v>10</v>
      </c>
      <c r="J51" s="307" t="s">
        <v>151</v>
      </c>
      <c r="K51" s="308" t="s">
        <v>11</v>
      </c>
      <c r="L51" s="306" t="s">
        <v>10</v>
      </c>
      <c r="M51" s="307" t="s">
        <v>151</v>
      </c>
      <c r="N51" s="308" t="s">
        <v>11</v>
      </c>
      <c r="O51" s="306" t="s">
        <v>10</v>
      </c>
      <c r="P51" s="307" t="s">
        <v>151</v>
      </c>
      <c r="Q51" s="308" t="s">
        <v>11</v>
      </c>
      <c r="R51" s="306" t="s">
        <v>10</v>
      </c>
      <c r="S51" s="307" t="s">
        <v>151</v>
      </c>
      <c r="T51" s="308" t="s">
        <v>11</v>
      </c>
      <c r="U51" s="306" t="s">
        <v>10</v>
      </c>
      <c r="V51" s="307" t="s">
        <v>151</v>
      </c>
      <c r="W51" s="308" t="s">
        <v>11</v>
      </c>
      <c r="X51" s="306" t="s">
        <v>10</v>
      </c>
      <c r="Y51" s="307" t="s">
        <v>151</v>
      </c>
      <c r="Z51" s="308" t="s">
        <v>11</v>
      </c>
      <c r="AA51" s="306" t="s">
        <v>10</v>
      </c>
      <c r="AB51" s="307" t="s">
        <v>151</v>
      </c>
      <c r="AC51" s="308" t="s">
        <v>11</v>
      </c>
      <c r="AD51" s="306" t="s">
        <v>10</v>
      </c>
      <c r="AE51" s="307" t="s">
        <v>151</v>
      </c>
      <c r="AF51" s="465"/>
    </row>
    <row r="52" spans="1:32" s="206" customFormat="1" ht="15.75" x14ac:dyDescent="0.25">
      <c r="A52" s="211" t="s">
        <v>110</v>
      </c>
      <c r="B52" s="310"/>
      <c r="C52" s="311"/>
      <c r="D52" s="312"/>
      <c r="E52" s="310"/>
      <c r="F52" s="311"/>
      <c r="G52" s="312"/>
      <c r="H52" s="310"/>
      <c r="I52" s="311"/>
      <c r="J52" s="312"/>
      <c r="K52" s="310"/>
      <c r="L52" s="311"/>
      <c r="M52" s="312"/>
      <c r="N52" s="310"/>
      <c r="O52" s="311"/>
      <c r="P52" s="312"/>
      <c r="Q52" s="310"/>
      <c r="R52" s="311"/>
      <c r="S52" s="312"/>
      <c r="T52" s="310"/>
      <c r="U52" s="311"/>
      <c r="V52" s="312"/>
      <c r="W52" s="310"/>
      <c r="X52" s="311"/>
      <c r="Y52" s="312"/>
      <c r="Z52" s="310"/>
      <c r="AA52" s="311"/>
      <c r="AB52" s="312"/>
      <c r="AC52" s="310"/>
      <c r="AD52" s="311"/>
      <c r="AE52" s="312"/>
      <c r="AF52" s="250"/>
    </row>
    <row r="53" spans="1:32" s="206" customFormat="1" ht="15.75" x14ac:dyDescent="0.25">
      <c r="A53" s="141" t="s">
        <v>111</v>
      </c>
      <c r="B53" s="138"/>
      <c r="C53" s="138"/>
      <c r="D53" s="140"/>
      <c r="E53" s="138"/>
      <c r="F53" s="138"/>
      <c r="G53" s="140"/>
      <c r="H53" s="138"/>
      <c r="I53" s="138"/>
      <c r="J53" s="140"/>
      <c r="K53" s="138"/>
      <c r="L53" s="138"/>
      <c r="M53" s="140"/>
      <c r="N53" s="138"/>
      <c r="O53" s="138"/>
      <c r="P53" s="140"/>
      <c r="Q53" s="138"/>
      <c r="R53" s="138"/>
      <c r="S53" s="140"/>
      <c r="T53" s="138"/>
      <c r="U53" s="138"/>
      <c r="V53" s="140"/>
      <c r="W53" s="138"/>
      <c r="X53" s="138"/>
      <c r="Y53" s="140"/>
      <c r="Z53" s="138"/>
      <c r="AA53" s="138"/>
      <c r="AB53" s="140"/>
      <c r="AC53" s="138"/>
      <c r="AD53" s="138"/>
      <c r="AE53" s="140"/>
      <c r="AF53" s="251"/>
    </row>
    <row r="54" spans="1:32" s="206" customFormat="1" ht="15.75" x14ac:dyDescent="0.25">
      <c r="A54" s="203" t="s">
        <v>112</v>
      </c>
      <c r="B54" s="138"/>
      <c r="C54" s="138"/>
      <c r="D54" s="140"/>
      <c r="E54" s="138"/>
      <c r="F54" s="138"/>
      <c r="G54" s="140"/>
      <c r="H54" s="138"/>
      <c r="I54" s="138"/>
      <c r="J54" s="140"/>
      <c r="K54" s="138"/>
      <c r="L54" s="138"/>
      <c r="M54" s="140"/>
      <c r="N54" s="138"/>
      <c r="O54" s="138"/>
      <c r="P54" s="140"/>
      <c r="Q54" s="138"/>
      <c r="R54" s="138"/>
      <c r="S54" s="140"/>
      <c r="T54" s="138"/>
      <c r="U54" s="138"/>
      <c r="V54" s="140"/>
      <c r="W54" s="138"/>
      <c r="X54" s="138"/>
      <c r="Y54" s="140"/>
      <c r="Z54" s="138"/>
      <c r="AA54" s="138"/>
      <c r="AB54" s="140"/>
      <c r="AC54" s="138"/>
      <c r="AD54" s="138"/>
      <c r="AE54" s="140"/>
      <c r="AF54" s="251"/>
    </row>
    <row r="55" spans="1:32" s="206" customFormat="1" ht="15.75" x14ac:dyDescent="0.25">
      <c r="A55" s="213" t="s">
        <v>113</v>
      </c>
      <c r="B55" s="141"/>
      <c r="C55" s="138"/>
      <c r="D55" s="140"/>
      <c r="E55" s="138"/>
      <c r="F55" s="138"/>
      <c r="G55" s="140"/>
      <c r="H55" s="138"/>
      <c r="I55" s="138"/>
      <c r="J55" s="140"/>
      <c r="K55" s="138"/>
      <c r="L55" s="138"/>
      <c r="M55" s="140"/>
      <c r="N55" s="141"/>
      <c r="O55" s="138"/>
      <c r="P55" s="140"/>
      <c r="Q55" s="138"/>
      <c r="R55" s="138"/>
      <c r="S55" s="140"/>
      <c r="T55" s="138"/>
      <c r="U55" s="138"/>
      <c r="V55" s="140"/>
      <c r="W55" s="138"/>
      <c r="X55" s="138"/>
      <c r="Y55" s="140"/>
      <c r="Z55" s="138"/>
      <c r="AA55" s="138"/>
      <c r="AB55" s="140"/>
      <c r="AC55" s="138"/>
      <c r="AD55" s="138"/>
      <c r="AE55" s="140"/>
      <c r="AF55" s="251"/>
    </row>
    <row r="56" spans="1:32" s="206" customFormat="1" ht="15.75" x14ac:dyDescent="0.25">
      <c r="A56" s="203" t="s">
        <v>114</v>
      </c>
      <c r="B56" s="141"/>
      <c r="C56" s="321"/>
      <c r="D56" s="322"/>
      <c r="E56" s="321"/>
      <c r="F56" s="321"/>
      <c r="G56" s="322"/>
      <c r="H56" s="321"/>
      <c r="I56" s="321"/>
      <c r="J56" s="322"/>
      <c r="K56" s="321"/>
      <c r="L56" s="321"/>
      <c r="M56" s="322"/>
      <c r="N56" s="141"/>
      <c r="O56" s="321"/>
      <c r="P56" s="322"/>
      <c r="Q56" s="321"/>
      <c r="R56" s="321"/>
      <c r="S56" s="322"/>
      <c r="T56" s="321"/>
      <c r="U56" s="321"/>
      <c r="V56" s="322"/>
      <c r="W56" s="321"/>
      <c r="X56" s="321"/>
      <c r="Y56" s="322"/>
      <c r="Z56" s="321"/>
      <c r="AA56" s="321"/>
      <c r="AB56" s="322"/>
      <c r="AC56" s="321"/>
      <c r="AD56" s="321"/>
      <c r="AE56" s="322"/>
      <c r="AF56" s="251"/>
    </row>
    <row r="57" spans="1:32" s="206" customFormat="1" ht="15.75" x14ac:dyDescent="0.25">
      <c r="A57" s="141" t="s">
        <v>115</v>
      </c>
      <c r="B57" s="141"/>
      <c r="C57" s="141"/>
      <c r="D57" s="139"/>
      <c r="E57" s="141"/>
      <c r="F57" s="141"/>
      <c r="G57" s="139"/>
      <c r="H57" s="141"/>
      <c r="I57" s="141"/>
      <c r="J57" s="139"/>
      <c r="K57" s="141"/>
      <c r="L57" s="141"/>
      <c r="M57" s="139"/>
      <c r="N57" s="141"/>
      <c r="O57" s="141"/>
      <c r="P57" s="139"/>
      <c r="Q57" s="141"/>
      <c r="R57" s="141"/>
      <c r="S57" s="139"/>
      <c r="T57" s="141"/>
      <c r="U57" s="141"/>
      <c r="V57" s="139"/>
      <c r="W57" s="141"/>
      <c r="X57" s="141"/>
      <c r="Y57" s="139"/>
      <c r="Z57" s="141"/>
      <c r="AA57" s="141"/>
      <c r="AB57" s="139"/>
      <c r="AC57" s="141"/>
      <c r="AD57" s="141"/>
      <c r="AE57" s="139"/>
      <c r="AF57" s="251"/>
    </row>
    <row r="58" spans="1:32" s="206" customFormat="1" ht="15.75" x14ac:dyDescent="0.25">
      <c r="A58" s="213" t="s">
        <v>116</v>
      </c>
      <c r="B58" s="141"/>
      <c r="C58" s="141"/>
      <c r="D58" s="139"/>
      <c r="E58" s="141"/>
      <c r="F58" s="141"/>
      <c r="G58" s="139"/>
      <c r="H58" s="141"/>
      <c r="I58" s="141"/>
      <c r="J58" s="139"/>
      <c r="K58" s="141"/>
      <c r="L58" s="141"/>
      <c r="M58" s="139"/>
      <c r="N58" s="141"/>
      <c r="O58" s="141"/>
      <c r="P58" s="139"/>
      <c r="Q58" s="141"/>
      <c r="R58" s="141"/>
      <c r="S58" s="139"/>
      <c r="T58" s="141"/>
      <c r="U58" s="141"/>
      <c r="V58" s="139"/>
      <c r="W58" s="141"/>
      <c r="X58" s="141"/>
      <c r="Y58" s="139"/>
      <c r="Z58" s="141"/>
      <c r="AA58" s="141"/>
      <c r="AB58" s="139"/>
      <c r="AC58" s="141"/>
      <c r="AD58" s="141"/>
      <c r="AE58" s="139"/>
      <c r="AF58" s="251"/>
    </row>
    <row r="59" spans="1:32" s="206" customFormat="1" ht="15.75" x14ac:dyDescent="0.25">
      <c r="A59" s="213" t="s">
        <v>117</v>
      </c>
      <c r="B59" s="321"/>
      <c r="C59" s="321"/>
      <c r="D59" s="322"/>
      <c r="E59" s="321"/>
      <c r="F59" s="321"/>
      <c r="G59" s="322"/>
      <c r="H59" s="321"/>
      <c r="I59" s="321"/>
      <c r="J59" s="322"/>
      <c r="K59" s="321"/>
      <c r="L59" s="321"/>
      <c r="M59" s="322"/>
      <c r="N59" s="321"/>
      <c r="O59" s="321"/>
      <c r="P59" s="322"/>
      <c r="Q59" s="321"/>
      <c r="R59" s="321"/>
      <c r="S59" s="322"/>
      <c r="T59" s="321"/>
      <c r="U59" s="321"/>
      <c r="V59" s="322"/>
      <c r="W59" s="321"/>
      <c r="X59" s="321"/>
      <c r="Y59" s="322"/>
      <c r="Z59" s="321"/>
      <c r="AA59" s="321"/>
      <c r="AB59" s="322"/>
      <c r="AC59" s="321"/>
      <c r="AD59" s="321"/>
      <c r="AE59" s="322"/>
      <c r="AF59" s="251"/>
    </row>
    <row r="60" spans="1:32" s="206" customFormat="1" ht="15.75" x14ac:dyDescent="0.25">
      <c r="A60" s="213" t="s">
        <v>118</v>
      </c>
      <c r="B60" s="321"/>
      <c r="C60" s="321"/>
      <c r="D60" s="322"/>
      <c r="E60" s="321"/>
      <c r="F60" s="321"/>
      <c r="G60" s="322"/>
      <c r="H60" s="321"/>
      <c r="I60" s="321"/>
      <c r="J60" s="322"/>
      <c r="K60" s="321"/>
      <c r="L60" s="321"/>
      <c r="M60" s="322"/>
      <c r="N60" s="321"/>
      <c r="O60" s="321"/>
      <c r="P60" s="322"/>
      <c r="Q60" s="321"/>
      <c r="R60" s="321"/>
      <c r="S60" s="322"/>
      <c r="T60" s="321"/>
      <c r="U60" s="321"/>
      <c r="V60" s="322"/>
      <c r="W60" s="321"/>
      <c r="X60" s="321"/>
      <c r="Y60" s="322"/>
      <c r="Z60" s="321"/>
      <c r="AA60" s="321"/>
      <c r="AB60" s="322"/>
      <c r="AC60" s="321"/>
      <c r="AD60" s="321"/>
      <c r="AE60" s="322"/>
      <c r="AF60" s="251"/>
    </row>
    <row r="61" spans="1:32" s="206" customFormat="1" ht="15.75" x14ac:dyDescent="0.25">
      <c r="A61" s="213" t="s">
        <v>119</v>
      </c>
      <c r="B61" s="321"/>
      <c r="C61" s="321"/>
      <c r="D61" s="322"/>
      <c r="E61" s="321"/>
      <c r="F61" s="321"/>
      <c r="G61" s="322"/>
      <c r="H61" s="321"/>
      <c r="I61" s="321"/>
      <c r="J61" s="322"/>
      <c r="K61" s="321"/>
      <c r="L61" s="321"/>
      <c r="M61" s="322"/>
      <c r="N61" s="321"/>
      <c r="O61" s="321"/>
      <c r="P61" s="322"/>
      <c r="Q61" s="321"/>
      <c r="R61" s="321"/>
      <c r="S61" s="322"/>
      <c r="T61" s="321"/>
      <c r="U61" s="321"/>
      <c r="V61" s="322"/>
      <c r="W61" s="321"/>
      <c r="X61" s="321"/>
      <c r="Y61" s="322"/>
      <c r="Z61" s="321"/>
      <c r="AA61" s="321"/>
      <c r="AB61" s="322"/>
      <c r="AC61" s="321"/>
      <c r="AD61" s="321"/>
      <c r="AE61" s="322"/>
      <c r="AF61" s="251"/>
    </row>
    <row r="62" spans="1:32" s="206" customFormat="1" ht="15.75" x14ac:dyDescent="0.25">
      <c r="A62" s="213" t="s">
        <v>120</v>
      </c>
      <c r="B62" s="321"/>
      <c r="C62" s="321"/>
      <c r="D62" s="322"/>
      <c r="E62" s="321"/>
      <c r="F62" s="321"/>
      <c r="G62" s="322"/>
      <c r="H62" s="321"/>
      <c r="I62" s="321"/>
      <c r="J62" s="322"/>
      <c r="K62" s="321"/>
      <c r="L62" s="321"/>
      <c r="M62" s="322"/>
      <c r="N62" s="321"/>
      <c r="O62" s="321"/>
      <c r="P62" s="322"/>
      <c r="Q62" s="321"/>
      <c r="R62" s="321"/>
      <c r="S62" s="322"/>
      <c r="T62" s="321"/>
      <c r="U62" s="321"/>
      <c r="V62" s="322"/>
      <c r="W62" s="321"/>
      <c r="X62" s="321"/>
      <c r="Y62" s="322"/>
      <c r="Z62" s="321"/>
      <c r="AA62" s="321"/>
      <c r="AB62" s="322"/>
      <c r="AC62" s="321"/>
      <c r="AD62" s="321"/>
      <c r="AE62" s="322"/>
      <c r="AF62" s="251"/>
    </row>
    <row r="63" spans="1:32" s="206" customFormat="1" ht="15.75" x14ac:dyDescent="0.25">
      <c r="A63" s="213" t="s">
        <v>121</v>
      </c>
      <c r="B63" s="321"/>
      <c r="C63" s="321"/>
      <c r="D63" s="322"/>
      <c r="E63" s="321"/>
      <c r="F63" s="321"/>
      <c r="G63" s="322"/>
      <c r="H63" s="321"/>
      <c r="I63" s="321"/>
      <c r="J63" s="322"/>
      <c r="K63" s="321"/>
      <c r="L63" s="321"/>
      <c r="M63" s="322"/>
      <c r="N63" s="321"/>
      <c r="O63" s="321"/>
      <c r="P63" s="322"/>
      <c r="Q63" s="321"/>
      <c r="R63" s="321"/>
      <c r="S63" s="322"/>
      <c r="T63" s="321"/>
      <c r="U63" s="321"/>
      <c r="V63" s="322"/>
      <c r="W63" s="321"/>
      <c r="X63" s="321"/>
      <c r="Y63" s="322"/>
      <c r="Z63" s="321"/>
      <c r="AA63" s="321"/>
      <c r="AB63" s="322"/>
      <c r="AC63" s="321"/>
      <c r="AD63" s="321"/>
      <c r="AE63" s="322"/>
      <c r="AF63" s="251"/>
    </row>
    <row r="64" spans="1:32" s="206" customFormat="1" ht="15.75" x14ac:dyDescent="0.25">
      <c r="A64" s="141" t="s">
        <v>122</v>
      </c>
      <c r="B64" s="321"/>
      <c r="C64" s="321"/>
      <c r="D64" s="322"/>
      <c r="E64" s="321"/>
      <c r="F64" s="321"/>
      <c r="G64" s="322"/>
      <c r="H64" s="321"/>
      <c r="I64" s="321"/>
      <c r="J64" s="322"/>
      <c r="K64" s="321"/>
      <c r="L64" s="321"/>
      <c r="M64" s="322"/>
      <c r="N64" s="321"/>
      <c r="O64" s="321"/>
      <c r="P64" s="322"/>
      <c r="Q64" s="321"/>
      <c r="R64" s="321"/>
      <c r="S64" s="322"/>
      <c r="T64" s="321"/>
      <c r="U64" s="321"/>
      <c r="V64" s="322"/>
      <c r="W64" s="321"/>
      <c r="X64" s="321"/>
      <c r="Y64" s="322"/>
      <c r="Z64" s="321"/>
      <c r="AA64" s="321"/>
      <c r="AB64" s="322"/>
      <c r="AC64" s="321"/>
      <c r="AD64" s="321"/>
      <c r="AE64" s="322"/>
      <c r="AF64" s="251"/>
    </row>
    <row r="65" spans="1:32" s="206" customFormat="1" ht="15.75" x14ac:dyDescent="0.25">
      <c r="A65" s="141" t="s">
        <v>123</v>
      </c>
      <c r="B65" s="321"/>
      <c r="C65" s="321"/>
      <c r="D65" s="322"/>
      <c r="E65" s="321"/>
      <c r="F65" s="321"/>
      <c r="G65" s="322"/>
      <c r="H65" s="321"/>
      <c r="I65" s="321"/>
      <c r="J65" s="322"/>
      <c r="K65" s="321"/>
      <c r="L65" s="321"/>
      <c r="M65" s="322"/>
      <c r="N65" s="321"/>
      <c r="O65" s="321"/>
      <c r="P65" s="322"/>
      <c r="Q65" s="321"/>
      <c r="R65" s="321"/>
      <c r="S65" s="322"/>
      <c r="T65" s="321"/>
      <c r="U65" s="321"/>
      <c r="V65" s="322"/>
      <c r="W65" s="321"/>
      <c r="X65" s="321"/>
      <c r="Y65" s="322"/>
      <c r="Z65" s="321"/>
      <c r="AA65" s="321"/>
      <c r="AB65" s="322"/>
      <c r="AC65" s="321"/>
      <c r="AD65" s="321"/>
      <c r="AE65" s="322"/>
      <c r="AF65" s="251"/>
    </row>
    <row r="66" spans="1:32" s="206" customFormat="1" ht="15.75" x14ac:dyDescent="0.25">
      <c r="A66" s="141" t="s">
        <v>124</v>
      </c>
      <c r="B66" s="321"/>
      <c r="C66" s="321"/>
      <c r="D66" s="322"/>
      <c r="E66" s="321"/>
      <c r="F66" s="321"/>
      <c r="G66" s="322"/>
      <c r="H66" s="321"/>
      <c r="I66" s="321"/>
      <c r="J66" s="322"/>
      <c r="K66" s="321"/>
      <c r="L66" s="321"/>
      <c r="M66" s="322"/>
      <c r="N66" s="321"/>
      <c r="O66" s="321"/>
      <c r="P66" s="322"/>
      <c r="Q66" s="321"/>
      <c r="R66" s="321"/>
      <c r="S66" s="322"/>
      <c r="T66" s="321"/>
      <c r="U66" s="321"/>
      <c r="V66" s="322"/>
      <c r="W66" s="321"/>
      <c r="X66" s="321"/>
      <c r="Y66" s="322"/>
      <c r="Z66" s="321"/>
      <c r="AA66" s="321"/>
      <c r="AB66" s="322"/>
      <c r="AC66" s="321"/>
      <c r="AD66" s="321"/>
      <c r="AE66" s="322"/>
      <c r="AF66" s="251"/>
    </row>
    <row r="67" spans="1:32" s="206" customFormat="1" ht="15.75" x14ac:dyDescent="0.25">
      <c r="A67" s="213" t="s">
        <v>125</v>
      </c>
      <c r="B67" s="141"/>
      <c r="C67" s="138"/>
      <c r="D67" s="140"/>
      <c r="E67" s="138"/>
      <c r="F67" s="138"/>
      <c r="G67" s="140"/>
      <c r="H67" s="138"/>
      <c r="I67" s="138"/>
      <c r="J67" s="140"/>
      <c r="K67" s="138"/>
      <c r="L67" s="138"/>
      <c r="M67" s="140"/>
      <c r="N67" s="141"/>
      <c r="O67" s="138"/>
      <c r="P67" s="140"/>
      <c r="Q67" s="138"/>
      <c r="R67" s="138"/>
      <c r="S67" s="140"/>
      <c r="T67" s="138"/>
      <c r="U67" s="138"/>
      <c r="V67" s="140"/>
      <c r="W67" s="138"/>
      <c r="X67" s="138"/>
      <c r="Y67" s="140"/>
      <c r="Z67" s="138"/>
      <c r="AA67" s="138"/>
      <c r="AB67" s="140"/>
      <c r="AC67" s="138"/>
      <c r="AD67" s="138"/>
      <c r="AE67" s="140"/>
      <c r="AF67" s="251"/>
    </row>
    <row r="68" spans="1:32" s="206" customFormat="1" ht="15.75" x14ac:dyDescent="0.25">
      <c r="A68" s="213" t="s">
        <v>126</v>
      </c>
      <c r="B68" s="323"/>
      <c r="C68" s="141"/>
      <c r="D68" s="139"/>
      <c r="E68" s="141"/>
      <c r="F68" s="141"/>
      <c r="G68" s="139"/>
      <c r="H68" s="141"/>
      <c r="I68" s="141">
        <v>1</v>
      </c>
      <c r="J68" s="139">
        <v>1</v>
      </c>
      <c r="K68" s="141"/>
      <c r="L68" s="141"/>
      <c r="M68" s="139"/>
      <c r="N68" s="323"/>
      <c r="O68" s="141"/>
      <c r="P68" s="139"/>
      <c r="Q68" s="141"/>
      <c r="R68" s="141"/>
      <c r="S68" s="139"/>
      <c r="T68" s="141"/>
      <c r="U68" s="141"/>
      <c r="V68" s="139"/>
      <c r="W68" s="141"/>
      <c r="X68" s="141"/>
      <c r="Y68" s="139"/>
      <c r="Z68" s="141"/>
      <c r="AA68" s="141"/>
      <c r="AB68" s="139"/>
      <c r="AC68" s="141"/>
      <c r="AD68" s="141"/>
      <c r="AE68" s="139"/>
      <c r="AF68" s="251">
        <v>1</v>
      </c>
    </row>
    <row r="69" spans="1:32" s="206" customFormat="1" ht="15.75" x14ac:dyDescent="0.25">
      <c r="A69" s="213" t="s">
        <v>127</v>
      </c>
      <c r="B69" s="323"/>
      <c r="C69" s="141"/>
      <c r="D69" s="139"/>
      <c r="E69" s="141"/>
      <c r="F69" s="141"/>
      <c r="G69" s="139"/>
      <c r="H69" s="141"/>
      <c r="I69" s="141"/>
      <c r="J69" s="139"/>
      <c r="K69" s="141"/>
      <c r="L69" s="141"/>
      <c r="M69" s="139"/>
      <c r="N69" s="323"/>
      <c r="O69" s="141"/>
      <c r="P69" s="139"/>
      <c r="Q69" s="141"/>
      <c r="R69" s="141"/>
      <c r="S69" s="139"/>
      <c r="T69" s="141"/>
      <c r="U69" s="141"/>
      <c r="V69" s="139"/>
      <c r="W69" s="141"/>
      <c r="X69" s="141"/>
      <c r="Y69" s="139"/>
      <c r="Z69" s="141"/>
      <c r="AA69" s="141"/>
      <c r="AB69" s="139"/>
      <c r="AC69" s="141"/>
      <c r="AD69" s="141"/>
      <c r="AE69" s="139"/>
      <c r="AF69" s="251"/>
    </row>
    <row r="70" spans="1:32" s="206" customFormat="1" ht="15.75" x14ac:dyDescent="0.25">
      <c r="A70" s="213" t="s">
        <v>128</v>
      </c>
      <c r="B70" s="141"/>
      <c r="C70" s="141"/>
      <c r="D70" s="139"/>
      <c r="E70" s="141"/>
      <c r="F70" s="141"/>
      <c r="G70" s="139"/>
      <c r="H70" s="141"/>
      <c r="I70" s="141"/>
      <c r="J70" s="139"/>
      <c r="K70" s="141"/>
      <c r="L70" s="141"/>
      <c r="M70" s="139"/>
      <c r="N70" s="141"/>
      <c r="O70" s="141"/>
      <c r="P70" s="139"/>
      <c r="Q70" s="141"/>
      <c r="R70" s="141"/>
      <c r="S70" s="139"/>
      <c r="T70" s="141"/>
      <c r="U70" s="141"/>
      <c r="V70" s="139"/>
      <c r="W70" s="141"/>
      <c r="X70" s="141"/>
      <c r="Y70" s="139"/>
      <c r="Z70" s="141"/>
      <c r="AA70" s="141"/>
      <c r="AB70" s="139"/>
      <c r="AC70" s="141"/>
      <c r="AD70" s="141"/>
      <c r="AE70" s="139"/>
      <c r="AF70" s="251"/>
    </row>
    <row r="71" spans="1:32" s="206" customFormat="1" ht="15.75" x14ac:dyDescent="0.25">
      <c r="A71" s="213" t="s">
        <v>129</v>
      </c>
      <c r="B71" s="141"/>
      <c r="C71" s="321"/>
      <c r="D71" s="322"/>
      <c r="E71" s="321"/>
      <c r="F71" s="321"/>
      <c r="G71" s="322"/>
      <c r="H71" s="321"/>
      <c r="I71" s="321"/>
      <c r="J71" s="322"/>
      <c r="K71" s="321"/>
      <c r="L71" s="321"/>
      <c r="M71" s="322"/>
      <c r="N71" s="141"/>
      <c r="O71" s="321"/>
      <c r="P71" s="322"/>
      <c r="Q71" s="321"/>
      <c r="R71" s="321"/>
      <c r="S71" s="322"/>
      <c r="T71" s="321"/>
      <c r="U71" s="321"/>
      <c r="V71" s="322"/>
      <c r="W71" s="321"/>
      <c r="X71" s="321"/>
      <c r="Y71" s="322"/>
      <c r="Z71" s="321"/>
      <c r="AA71" s="321"/>
      <c r="AB71" s="322"/>
      <c r="AC71" s="321"/>
      <c r="AD71" s="321"/>
      <c r="AE71" s="322"/>
      <c r="AF71" s="251"/>
    </row>
    <row r="72" spans="1:32" s="206" customFormat="1" ht="15.75" x14ac:dyDescent="0.25">
      <c r="A72" s="213" t="s">
        <v>130</v>
      </c>
      <c r="B72" s="323"/>
      <c r="C72" s="321"/>
      <c r="D72" s="322"/>
      <c r="E72" s="321"/>
      <c r="F72" s="321"/>
      <c r="G72" s="322"/>
      <c r="H72" s="321"/>
      <c r="I72" s="321"/>
      <c r="J72" s="322"/>
      <c r="K72" s="321"/>
      <c r="L72" s="321"/>
      <c r="M72" s="322"/>
      <c r="N72" s="323"/>
      <c r="O72" s="321"/>
      <c r="P72" s="322"/>
      <c r="Q72" s="321"/>
      <c r="R72" s="321"/>
      <c r="S72" s="322"/>
      <c r="T72" s="321"/>
      <c r="U72" s="321"/>
      <c r="V72" s="322"/>
      <c r="W72" s="321"/>
      <c r="X72" s="321"/>
      <c r="Y72" s="322"/>
      <c r="Z72" s="321"/>
      <c r="AA72" s="321"/>
      <c r="AB72" s="322"/>
      <c r="AC72" s="321"/>
      <c r="AD72" s="321"/>
      <c r="AE72" s="322"/>
      <c r="AF72" s="251"/>
    </row>
    <row r="73" spans="1:32" s="206" customFormat="1" ht="15.75" x14ac:dyDescent="0.25">
      <c r="A73" s="213" t="s">
        <v>131</v>
      </c>
      <c r="B73" s="141"/>
      <c r="C73" s="141"/>
      <c r="D73" s="139"/>
      <c r="E73" s="141"/>
      <c r="F73" s="141"/>
      <c r="G73" s="139"/>
      <c r="H73" s="141"/>
      <c r="I73" s="141"/>
      <c r="J73" s="139"/>
      <c r="K73" s="141"/>
      <c r="L73" s="141"/>
      <c r="M73" s="139"/>
      <c r="N73" s="141"/>
      <c r="O73" s="141"/>
      <c r="P73" s="139"/>
      <c r="Q73" s="141"/>
      <c r="R73" s="141"/>
      <c r="S73" s="139"/>
      <c r="T73" s="141"/>
      <c r="U73" s="141"/>
      <c r="V73" s="139"/>
      <c r="W73" s="141"/>
      <c r="X73" s="141"/>
      <c r="Y73" s="139"/>
      <c r="Z73" s="141"/>
      <c r="AA73" s="141"/>
      <c r="AB73" s="139"/>
      <c r="AC73" s="141"/>
      <c r="AD73" s="141"/>
      <c r="AE73" s="139"/>
      <c r="AF73" s="251"/>
    </row>
    <row r="74" spans="1:32" s="206" customFormat="1" ht="15.75" x14ac:dyDescent="0.25">
      <c r="A74" s="213" t="s">
        <v>132</v>
      </c>
      <c r="B74" s="141"/>
      <c r="C74" s="141"/>
      <c r="D74" s="139"/>
      <c r="E74" s="141"/>
      <c r="F74" s="141"/>
      <c r="G74" s="139"/>
      <c r="H74" s="141"/>
      <c r="I74" s="141"/>
      <c r="J74" s="139"/>
      <c r="K74" s="141"/>
      <c r="L74" s="141"/>
      <c r="M74" s="139"/>
      <c r="N74" s="141"/>
      <c r="O74" s="141"/>
      <c r="P74" s="139"/>
      <c r="Q74" s="141"/>
      <c r="R74" s="141"/>
      <c r="S74" s="139"/>
      <c r="T74" s="141"/>
      <c r="U74" s="141"/>
      <c r="V74" s="139"/>
      <c r="W74" s="141"/>
      <c r="X74" s="141"/>
      <c r="Y74" s="139"/>
      <c r="Z74" s="141"/>
      <c r="AA74" s="141"/>
      <c r="AB74" s="139"/>
      <c r="AC74" s="141"/>
      <c r="AD74" s="141"/>
      <c r="AE74" s="139"/>
      <c r="AF74" s="251"/>
    </row>
    <row r="75" spans="1:32" s="206" customFormat="1" ht="15.75" x14ac:dyDescent="0.25">
      <c r="A75" s="213" t="s">
        <v>133</v>
      </c>
      <c r="B75" s="323"/>
      <c r="C75" s="321"/>
      <c r="D75" s="322"/>
      <c r="E75" s="321"/>
      <c r="F75" s="321"/>
      <c r="G75" s="322"/>
      <c r="H75" s="321"/>
      <c r="I75" s="321"/>
      <c r="J75" s="322"/>
      <c r="K75" s="321"/>
      <c r="L75" s="321"/>
      <c r="M75" s="322"/>
      <c r="N75" s="323"/>
      <c r="O75" s="321"/>
      <c r="P75" s="322"/>
      <c r="Q75" s="321"/>
      <c r="R75" s="321"/>
      <c r="S75" s="322"/>
      <c r="T75" s="321"/>
      <c r="U75" s="321"/>
      <c r="V75" s="322"/>
      <c r="W75" s="321"/>
      <c r="X75" s="321"/>
      <c r="Y75" s="322"/>
      <c r="Z75" s="321"/>
      <c r="AA75" s="321"/>
      <c r="AB75" s="322"/>
      <c r="AC75" s="321"/>
      <c r="AD75" s="321"/>
      <c r="AE75" s="322"/>
      <c r="AF75" s="251"/>
    </row>
    <row r="76" spans="1:32" s="206" customFormat="1" ht="15.75" x14ac:dyDescent="0.25">
      <c r="A76" s="213" t="s">
        <v>134</v>
      </c>
      <c r="B76" s="141"/>
      <c r="C76" s="321"/>
      <c r="D76" s="322"/>
      <c r="E76" s="321"/>
      <c r="F76" s="321"/>
      <c r="G76" s="322"/>
      <c r="H76" s="321"/>
      <c r="I76" s="321"/>
      <c r="J76" s="322"/>
      <c r="K76" s="321"/>
      <c r="L76" s="321"/>
      <c r="M76" s="322"/>
      <c r="N76" s="141"/>
      <c r="O76" s="321"/>
      <c r="P76" s="322"/>
      <c r="Q76" s="321"/>
      <c r="R76" s="321"/>
      <c r="S76" s="322"/>
      <c r="T76" s="321"/>
      <c r="U76" s="321"/>
      <c r="V76" s="322"/>
      <c r="W76" s="321"/>
      <c r="X76" s="321"/>
      <c r="Y76" s="322"/>
      <c r="Z76" s="321"/>
      <c r="AA76" s="321"/>
      <c r="AB76" s="322"/>
      <c r="AC76" s="321"/>
      <c r="AD76" s="321"/>
      <c r="AE76" s="322"/>
      <c r="AF76" s="251"/>
    </row>
    <row r="77" spans="1:32" s="206" customFormat="1" ht="15.75" x14ac:dyDescent="0.25">
      <c r="A77" s="213" t="s">
        <v>135</v>
      </c>
      <c r="B77" s="141"/>
      <c r="C77" s="321"/>
      <c r="D77" s="322"/>
      <c r="E77" s="321"/>
      <c r="F77" s="321"/>
      <c r="G77" s="322"/>
      <c r="H77" s="321"/>
      <c r="I77" s="321"/>
      <c r="J77" s="322"/>
      <c r="K77" s="321"/>
      <c r="L77" s="321"/>
      <c r="M77" s="322"/>
      <c r="N77" s="141"/>
      <c r="O77" s="321"/>
      <c r="P77" s="322"/>
      <c r="Q77" s="321"/>
      <c r="R77" s="321"/>
      <c r="S77" s="322"/>
      <c r="T77" s="321"/>
      <c r="U77" s="321"/>
      <c r="V77" s="322"/>
      <c r="W77" s="321"/>
      <c r="X77" s="321"/>
      <c r="Y77" s="322"/>
      <c r="Z77" s="321"/>
      <c r="AA77" s="321"/>
      <c r="AB77" s="322"/>
      <c r="AC77" s="321"/>
      <c r="AD77" s="321"/>
      <c r="AE77" s="322"/>
      <c r="AF77" s="251"/>
    </row>
    <row r="78" spans="1:32" s="206" customFormat="1" ht="15.75" x14ac:dyDescent="0.25">
      <c r="A78" s="213" t="s">
        <v>136</v>
      </c>
      <c r="B78" s="141"/>
      <c r="C78" s="141"/>
      <c r="D78" s="139"/>
      <c r="E78" s="141"/>
      <c r="F78" s="141"/>
      <c r="G78" s="139"/>
      <c r="H78" s="141"/>
      <c r="I78" s="141"/>
      <c r="J78" s="139"/>
      <c r="K78" s="141"/>
      <c r="L78" s="141"/>
      <c r="M78" s="139"/>
      <c r="N78" s="141"/>
      <c r="O78" s="141"/>
      <c r="P78" s="139"/>
      <c r="Q78" s="141"/>
      <c r="R78" s="141"/>
      <c r="S78" s="139"/>
      <c r="T78" s="141"/>
      <c r="U78" s="141"/>
      <c r="V78" s="139"/>
      <c r="W78" s="141"/>
      <c r="X78" s="141"/>
      <c r="Y78" s="139"/>
      <c r="Z78" s="141"/>
      <c r="AA78" s="141"/>
      <c r="AB78" s="139"/>
      <c r="AC78" s="141"/>
      <c r="AD78" s="141"/>
      <c r="AE78" s="139"/>
      <c r="AF78" s="251"/>
    </row>
    <row r="79" spans="1:32" s="206" customFormat="1" ht="15.75" x14ac:dyDescent="0.25">
      <c r="A79" s="213" t="s">
        <v>137</v>
      </c>
      <c r="B79" s="141"/>
      <c r="C79" s="141"/>
      <c r="D79" s="139"/>
      <c r="E79" s="141"/>
      <c r="F79" s="141"/>
      <c r="G79" s="139"/>
      <c r="H79" s="141"/>
      <c r="I79" s="141"/>
      <c r="J79" s="139"/>
      <c r="K79" s="141"/>
      <c r="L79" s="141"/>
      <c r="M79" s="139"/>
      <c r="N79" s="141"/>
      <c r="O79" s="141"/>
      <c r="P79" s="139"/>
      <c r="Q79" s="141"/>
      <c r="R79" s="141"/>
      <c r="S79" s="139"/>
      <c r="T79" s="141"/>
      <c r="U79" s="141"/>
      <c r="V79" s="139"/>
      <c r="W79" s="141"/>
      <c r="X79" s="141"/>
      <c r="Y79" s="139"/>
      <c r="Z79" s="141"/>
      <c r="AA79" s="141"/>
      <c r="AB79" s="139"/>
      <c r="AC79" s="141"/>
      <c r="AD79" s="141"/>
      <c r="AE79" s="139"/>
      <c r="AF79" s="251"/>
    </row>
    <row r="80" spans="1:32" s="206" customFormat="1" ht="15.75" x14ac:dyDescent="0.25">
      <c r="A80" s="213" t="s">
        <v>138</v>
      </c>
      <c r="B80" s="141"/>
      <c r="C80" s="141"/>
      <c r="D80" s="139"/>
      <c r="E80" s="141"/>
      <c r="F80" s="141"/>
      <c r="G80" s="139"/>
      <c r="H80" s="141"/>
      <c r="I80" s="141"/>
      <c r="J80" s="139"/>
      <c r="K80" s="141"/>
      <c r="L80" s="141"/>
      <c r="M80" s="139"/>
      <c r="N80" s="141"/>
      <c r="O80" s="141"/>
      <c r="P80" s="139"/>
      <c r="Q80" s="141"/>
      <c r="R80" s="141"/>
      <c r="S80" s="139"/>
      <c r="T80" s="141"/>
      <c r="U80" s="141"/>
      <c r="V80" s="139"/>
      <c r="W80" s="141"/>
      <c r="X80" s="141"/>
      <c r="Y80" s="139"/>
      <c r="Z80" s="141"/>
      <c r="AA80" s="141"/>
      <c r="AB80" s="139"/>
      <c r="AC80" s="141"/>
      <c r="AD80" s="141"/>
      <c r="AE80" s="139"/>
      <c r="AF80" s="251"/>
    </row>
    <row r="81" spans="1:32" s="206" customFormat="1" ht="15.75" x14ac:dyDescent="0.25">
      <c r="A81" s="213" t="s">
        <v>139</v>
      </c>
      <c r="B81" s="141"/>
      <c r="C81" s="141"/>
      <c r="D81" s="139"/>
      <c r="E81" s="141"/>
      <c r="F81" s="141"/>
      <c r="G81" s="139"/>
      <c r="H81" s="141"/>
      <c r="I81" s="141"/>
      <c r="J81" s="139"/>
      <c r="K81" s="141"/>
      <c r="L81" s="141"/>
      <c r="M81" s="139"/>
      <c r="N81" s="141"/>
      <c r="O81" s="141"/>
      <c r="P81" s="139"/>
      <c r="Q81" s="141"/>
      <c r="R81" s="141"/>
      <c r="S81" s="139"/>
      <c r="T81" s="141"/>
      <c r="U81" s="141"/>
      <c r="V81" s="139"/>
      <c r="W81" s="141"/>
      <c r="X81" s="141"/>
      <c r="Y81" s="139"/>
      <c r="Z81" s="141"/>
      <c r="AA81" s="141"/>
      <c r="AB81" s="139"/>
      <c r="AC81" s="141"/>
      <c r="AD81" s="141"/>
      <c r="AE81" s="139"/>
      <c r="AF81" s="251"/>
    </row>
    <row r="82" spans="1:32" s="206" customFormat="1" ht="16.5" thickBot="1" x14ac:dyDescent="0.3">
      <c r="A82" s="214" t="s">
        <v>125</v>
      </c>
      <c r="B82" s="141"/>
      <c r="C82" s="141"/>
      <c r="D82" s="139"/>
      <c r="E82" s="141"/>
      <c r="F82" s="141"/>
      <c r="G82" s="139"/>
      <c r="H82" s="141"/>
      <c r="I82" s="141"/>
      <c r="J82" s="139"/>
      <c r="K82" s="141"/>
      <c r="L82" s="141"/>
      <c r="M82" s="139"/>
      <c r="N82" s="141"/>
      <c r="O82" s="141"/>
      <c r="P82" s="139"/>
      <c r="Q82" s="141"/>
      <c r="R82" s="141"/>
      <c r="S82" s="139"/>
      <c r="T82" s="141"/>
      <c r="U82" s="141"/>
      <c r="V82" s="139"/>
      <c r="W82" s="141"/>
      <c r="X82" s="141"/>
      <c r="Y82" s="139"/>
      <c r="Z82" s="141"/>
      <c r="AA82" s="141"/>
      <c r="AB82" s="139"/>
      <c r="AC82" s="141"/>
      <c r="AD82" s="141"/>
      <c r="AE82" s="139"/>
      <c r="AF82" s="251"/>
    </row>
    <row r="83" spans="1:32" s="206" customFormat="1" x14ac:dyDescent="0.2">
      <c r="A83" s="288" t="s">
        <v>224</v>
      </c>
      <c r="B83" s="226"/>
      <c r="C83" s="227" t="s">
        <v>309</v>
      </c>
      <c r="D83" s="228"/>
      <c r="E83" s="226"/>
      <c r="F83" s="227" t="s">
        <v>310</v>
      </c>
      <c r="G83" s="228"/>
      <c r="H83" s="226"/>
      <c r="I83" s="227" t="s">
        <v>311</v>
      </c>
      <c r="J83" s="228"/>
      <c r="K83" s="226"/>
      <c r="L83" s="227" t="s">
        <v>312</v>
      </c>
      <c r="M83" s="228"/>
      <c r="N83" s="226" t="s">
        <v>313</v>
      </c>
      <c r="O83" s="227"/>
      <c r="P83" s="228"/>
      <c r="Q83" s="226" t="s">
        <v>314</v>
      </c>
      <c r="R83" s="227"/>
      <c r="S83" s="228"/>
      <c r="T83" s="226" t="s">
        <v>315</v>
      </c>
      <c r="U83" s="227"/>
      <c r="V83" s="228"/>
      <c r="W83" s="226" t="s">
        <v>316</v>
      </c>
      <c r="X83" s="227"/>
      <c r="Y83" s="228"/>
      <c r="Z83" s="226" t="s">
        <v>317</v>
      </c>
      <c r="AA83" s="227"/>
      <c r="AB83" s="228"/>
      <c r="AC83" s="226" t="s">
        <v>318</v>
      </c>
      <c r="AD83" s="227"/>
      <c r="AE83" s="228"/>
      <c r="AF83" s="478">
        <v>816</v>
      </c>
    </row>
    <row r="84" spans="1:32" s="206" customFormat="1" ht="13.5" thickBot="1" x14ac:dyDescent="0.25">
      <c r="A84" s="289"/>
      <c r="B84" s="308" t="s">
        <v>11</v>
      </c>
      <c r="C84" s="306" t="s">
        <v>10</v>
      </c>
      <c r="D84" s="307" t="s">
        <v>151</v>
      </c>
      <c r="E84" s="308" t="s">
        <v>11</v>
      </c>
      <c r="F84" s="306" t="s">
        <v>10</v>
      </c>
      <c r="G84" s="307" t="s">
        <v>151</v>
      </c>
      <c r="H84" s="308" t="s">
        <v>11</v>
      </c>
      <c r="I84" s="306" t="s">
        <v>10</v>
      </c>
      <c r="J84" s="307" t="s">
        <v>151</v>
      </c>
      <c r="K84" s="308" t="s">
        <v>11</v>
      </c>
      <c r="L84" s="306" t="s">
        <v>10</v>
      </c>
      <c r="M84" s="307" t="s">
        <v>151</v>
      </c>
      <c r="N84" s="308" t="s">
        <v>11</v>
      </c>
      <c r="O84" s="306" t="s">
        <v>10</v>
      </c>
      <c r="P84" s="307" t="s">
        <v>151</v>
      </c>
      <c r="Q84" s="308" t="s">
        <v>11</v>
      </c>
      <c r="R84" s="306" t="s">
        <v>10</v>
      </c>
      <c r="S84" s="307" t="s">
        <v>151</v>
      </c>
      <c r="T84" s="308" t="s">
        <v>11</v>
      </c>
      <c r="U84" s="306" t="s">
        <v>10</v>
      </c>
      <c r="V84" s="307" t="s">
        <v>151</v>
      </c>
      <c r="W84" s="308" t="s">
        <v>11</v>
      </c>
      <c r="X84" s="306" t="s">
        <v>10</v>
      </c>
      <c r="Y84" s="307" t="s">
        <v>151</v>
      </c>
      <c r="Z84" s="308" t="s">
        <v>11</v>
      </c>
      <c r="AA84" s="306" t="s">
        <v>10</v>
      </c>
      <c r="AB84" s="307" t="s">
        <v>151</v>
      </c>
      <c r="AC84" s="308" t="s">
        <v>11</v>
      </c>
      <c r="AD84" s="306" t="s">
        <v>10</v>
      </c>
      <c r="AE84" s="307" t="s">
        <v>151</v>
      </c>
      <c r="AF84" s="478"/>
    </row>
    <row r="85" spans="1:32" s="206" customFormat="1" ht="15.75" x14ac:dyDescent="0.25">
      <c r="A85" s="211" t="s">
        <v>213</v>
      </c>
      <c r="B85" s="310"/>
      <c r="C85" s="311"/>
      <c r="D85" s="312"/>
      <c r="E85" s="310"/>
      <c r="F85" s="311"/>
      <c r="G85" s="312"/>
      <c r="H85" s="310"/>
      <c r="I85" s="311"/>
      <c r="J85" s="312"/>
      <c r="K85" s="310">
        <v>1</v>
      </c>
      <c r="L85" s="311"/>
      <c r="M85" s="312">
        <v>1</v>
      </c>
      <c r="N85" s="310">
        <v>1</v>
      </c>
      <c r="O85" s="311">
        <v>2</v>
      </c>
      <c r="P85" s="312">
        <v>3</v>
      </c>
      <c r="Q85" s="310">
        <v>2</v>
      </c>
      <c r="R85" s="311">
        <v>2</v>
      </c>
      <c r="S85" s="312">
        <v>4</v>
      </c>
      <c r="T85" s="310">
        <v>4</v>
      </c>
      <c r="U85" s="311">
        <v>2</v>
      </c>
      <c r="V85" s="312">
        <v>6</v>
      </c>
      <c r="W85" s="310"/>
      <c r="X85" s="311">
        <v>3</v>
      </c>
      <c r="Y85" s="312">
        <v>3</v>
      </c>
      <c r="Z85" s="310">
        <v>1</v>
      </c>
      <c r="AA85" s="311">
        <v>2</v>
      </c>
      <c r="AB85" s="312">
        <v>3</v>
      </c>
      <c r="AC85" s="310"/>
      <c r="AD85" s="311"/>
      <c r="AE85" s="312"/>
      <c r="AF85" s="251">
        <v>20</v>
      </c>
    </row>
    <row r="86" spans="1:32" s="206" customFormat="1" ht="15.75" x14ac:dyDescent="0.25">
      <c r="A86" s="213" t="s">
        <v>219</v>
      </c>
      <c r="B86" s="141"/>
      <c r="C86" s="141"/>
      <c r="D86" s="139"/>
      <c r="E86" s="141"/>
      <c r="F86" s="141"/>
      <c r="G86" s="139"/>
      <c r="H86" s="141"/>
      <c r="I86" s="141"/>
      <c r="J86" s="139"/>
      <c r="K86" s="141"/>
      <c r="L86" s="141"/>
      <c r="M86" s="139"/>
      <c r="N86" s="141">
        <v>2</v>
      </c>
      <c r="O86" s="141"/>
      <c r="P86" s="139">
        <v>2</v>
      </c>
      <c r="Q86" s="141"/>
      <c r="R86" s="141"/>
      <c r="S86" s="139"/>
      <c r="T86" s="141">
        <v>2</v>
      </c>
      <c r="U86" s="141"/>
      <c r="V86" s="139">
        <v>2</v>
      </c>
      <c r="W86" s="141">
        <v>2</v>
      </c>
      <c r="X86" s="141"/>
      <c r="Y86" s="139">
        <v>2</v>
      </c>
      <c r="Z86" s="141">
        <v>2</v>
      </c>
      <c r="AA86" s="141"/>
      <c r="AB86" s="139">
        <v>2</v>
      </c>
      <c r="AC86" s="141">
        <v>1</v>
      </c>
      <c r="AD86" s="141"/>
      <c r="AE86" s="139">
        <v>1</v>
      </c>
      <c r="AF86" s="251">
        <v>9</v>
      </c>
    </row>
    <row r="87" spans="1:32" ht="15.75" x14ac:dyDescent="0.25">
      <c r="A87" s="213" t="s">
        <v>143</v>
      </c>
      <c r="B87" s="141"/>
      <c r="C87" s="141"/>
      <c r="D87" s="139"/>
      <c r="E87" s="141"/>
      <c r="F87" s="141"/>
      <c r="G87" s="139"/>
      <c r="H87" s="141"/>
      <c r="I87" s="141"/>
      <c r="J87" s="139"/>
      <c r="K87" s="141"/>
      <c r="L87" s="141"/>
      <c r="M87" s="139"/>
      <c r="N87" s="141">
        <v>2</v>
      </c>
      <c r="O87" s="141">
        <v>2</v>
      </c>
      <c r="P87" s="139">
        <v>4</v>
      </c>
      <c r="Q87" s="141"/>
      <c r="R87" s="141">
        <v>1</v>
      </c>
      <c r="S87" s="139">
        <v>1</v>
      </c>
      <c r="T87" s="141">
        <v>1</v>
      </c>
      <c r="U87" s="141">
        <v>2</v>
      </c>
      <c r="V87" s="139">
        <v>3</v>
      </c>
      <c r="W87" s="141">
        <v>3</v>
      </c>
      <c r="X87" s="141"/>
      <c r="Y87" s="139">
        <v>3</v>
      </c>
      <c r="Z87" s="141">
        <v>1</v>
      </c>
      <c r="AA87" s="141">
        <v>1</v>
      </c>
      <c r="AB87" s="139">
        <v>2</v>
      </c>
      <c r="AC87" s="141"/>
      <c r="AD87" s="141"/>
      <c r="AE87" s="139"/>
      <c r="AF87" s="251">
        <v>13</v>
      </c>
    </row>
    <row r="88" spans="1:32" ht="15.75" x14ac:dyDescent="0.25">
      <c r="A88" s="213" t="s">
        <v>144</v>
      </c>
      <c r="B88" s="141">
        <v>2</v>
      </c>
      <c r="C88" s="141">
        <v>2</v>
      </c>
      <c r="D88" s="139">
        <v>4</v>
      </c>
      <c r="E88" s="141">
        <v>1</v>
      </c>
      <c r="F88" s="141">
        <v>1</v>
      </c>
      <c r="G88" s="139">
        <v>2</v>
      </c>
      <c r="H88" s="141"/>
      <c r="I88" s="141">
        <v>2</v>
      </c>
      <c r="J88" s="139">
        <v>2</v>
      </c>
      <c r="K88" s="141"/>
      <c r="L88" s="141"/>
      <c r="M88" s="139"/>
      <c r="N88" s="141">
        <v>7</v>
      </c>
      <c r="O88" s="141">
        <v>3</v>
      </c>
      <c r="P88" s="139">
        <v>10</v>
      </c>
      <c r="Q88" s="141">
        <v>5</v>
      </c>
      <c r="R88" s="141">
        <v>4</v>
      </c>
      <c r="S88" s="139">
        <v>9</v>
      </c>
      <c r="T88" s="141">
        <v>8</v>
      </c>
      <c r="U88" s="141">
        <v>7</v>
      </c>
      <c r="V88" s="139">
        <v>15</v>
      </c>
      <c r="W88" s="141">
        <v>12</v>
      </c>
      <c r="X88" s="141">
        <v>9</v>
      </c>
      <c r="Y88" s="139">
        <v>21</v>
      </c>
      <c r="Z88" s="141">
        <v>10</v>
      </c>
      <c r="AA88" s="141">
        <v>3</v>
      </c>
      <c r="AB88" s="139">
        <v>13</v>
      </c>
      <c r="AC88" s="141">
        <v>6</v>
      </c>
      <c r="AD88" s="141">
        <v>2</v>
      </c>
      <c r="AE88" s="139">
        <v>8</v>
      </c>
      <c r="AF88" s="251">
        <v>84</v>
      </c>
    </row>
    <row r="89" spans="1:32" ht="15.75" x14ac:dyDescent="0.25">
      <c r="A89" s="141" t="s">
        <v>322</v>
      </c>
      <c r="B89" s="141"/>
      <c r="C89" s="141">
        <v>3</v>
      </c>
      <c r="D89" s="139">
        <v>3</v>
      </c>
      <c r="E89" s="141">
        <v>3</v>
      </c>
      <c r="F89" s="141">
        <v>5</v>
      </c>
      <c r="G89" s="139">
        <v>8</v>
      </c>
      <c r="H89" s="141"/>
      <c r="I89" s="141"/>
      <c r="J89" s="139"/>
      <c r="K89" s="141">
        <v>1</v>
      </c>
      <c r="L89" s="141"/>
      <c r="M89" s="139">
        <v>1</v>
      </c>
      <c r="N89" s="141">
        <v>7</v>
      </c>
      <c r="O89" s="141">
        <v>6</v>
      </c>
      <c r="P89" s="139">
        <v>13</v>
      </c>
      <c r="Q89" s="141">
        <v>7</v>
      </c>
      <c r="R89" s="141">
        <v>7</v>
      </c>
      <c r="S89" s="139">
        <v>14</v>
      </c>
      <c r="T89" s="141">
        <v>12</v>
      </c>
      <c r="U89" s="141">
        <v>9</v>
      </c>
      <c r="V89" s="139">
        <v>21</v>
      </c>
      <c r="W89" s="141">
        <v>10</v>
      </c>
      <c r="X89" s="141">
        <v>15</v>
      </c>
      <c r="Y89" s="139">
        <v>25</v>
      </c>
      <c r="Z89" s="141">
        <v>11</v>
      </c>
      <c r="AA89" s="141">
        <v>7</v>
      </c>
      <c r="AB89" s="139">
        <v>18</v>
      </c>
      <c r="AC89" s="141">
        <v>4</v>
      </c>
      <c r="AD89" s="141">
        <v>3</v>
      </c>
      <c r="AE89" s="139">
        <v>7</v>
      </c>
      <c r="AF89" s="251">
        <v>110</v>
      </c>
    </row>
    <row r="90" spans="1:32" ht="15.75" x14ac:dyDescent="0.25">
      <c r="A90" s="324" t="s">
        <v>323</v>
      </c>
      <c r="B90" s="141"/>
      <c r="C90" s="141"/>
      <c r="D90" s="139"/>
      <c r="E90" s="141"/>
      <c r="F90" s="141"/>
      <c r="G90" s="139"/>
      <c r="H90" s="141"/>
      <c r="I90" s="141"/>
      <c r="J90" s="139"/>
      <c r="K90" s="141">
        <v>1</v>
      </c>
      <c r="L90" s="141"/>
      <c r="M90" s="139">
        <v>1</v>
      </c>
      <c r="N90" s="141">
        <v>1</v>
      </c>
      <c r="O90" s="141"/>
      <c r="P90" s="139">
        <v>1</v>
      </c>
      <c r="Q90" s="141"/>
      <c r="R90" s="141"/>
      <c r="S90" s="139"/>
      <c r="T90" s="141">
        <v>2</v>
      </c>
      <c r="U90" s="141"/>
      <c r="V90" s="139">
        <v>2</v>
      </c>
      <c r="W90" s="141"/>
      <c r="X90" s="141"/>
      <c r="Y90" s="139"/>
      <c r="Z90" s="141">
        <v>2</v>
      </c>
      <c r="AA90" s="141"/>
      <c r="AB90" s="139">
        <v>2</v>
      </c>
      <c r="AC90" s="141"/>
      <c r="AD90" s="141"/>
      <c r="AE90" s="139"/>
      <c r="AF90" s="251">
        <v>6</v>
      </c>
    </row>
    <row r="91" spans="1:32" ht="15.75" x14ac:dyDescent="0.25">
      <c r="A91" s="324" t="s">
        <v>324</v>
      </c>
      <c r="B91" s="141"/>
      <c r="C91" s="141"/>
      <c r="D91" s="139"/>
      <c r="E91" s="141"/>
      <c r="F91" s="141"/>
      <c r="G91" s="139"/>
      <c r="H91" s="141"/>
      <c r="I91" s="141"/>
      <c r="J91" s="139"/>
      <c r="K91" s="141">
        <v>54</v>
      </c>
      <c r="L91" s="141">
        <v>28</v>
      </c>
      <c r="M91" s="139">
        <v>82</v>
      </c>
      <c r="N91" s="141">
        <v>68</v>
      </c>
      <c r="O91" s="141">
        <v>42</v>
      </c>
      <c r="P91" s="139">
        <v>110</v>
      </c>
      <c r="Q91" s="141">
        <v>29</v>
      </c>
      <c r="R91" s="141">
        <v>27</v>
      </c>
      <c r="S91" s="139">
        <v>86</v>
      </c>
      <c r="T91" s="141">
        <v>55</v>
      </c>
      <c r="U91" s="141">
        <v>32</v>
      </c>
      <c r="V91" s="139">
        <v>87</v>
      </c>
      <c r="W91" s="141">
        <v>92</v>
      </c>
      <c r="X91" s="141">
        <v>30</v>
      </c>
      <c r="Y91" s="139">
        <v>122</v>
      </c>
      <c r="Z91" s="141">
        <v>32</v>
      </c>
      <c r="AA91" s="141">
        <v>48</v>
      </c>
      <c r="AB91" s="139">
        <v>80</v>
      </c>
      <c r="AC91" s="141"/>
      <c r="AD91" s="141"/>
      <c r="AE91" s="139"/>
      <c r="AF91" s="251">
        <v>567</v>
      </c>
    </row>
    <row r="92" spans="1:32" ht="16.5" thickBot="1" x14ac:dyDescent="0.3">
      <c r="A92" s="324" t="s">
        <v>325</v>
      </c>
      <c r="B92" s="141"/>
      <c r="C92" s="141"/>
      <c r="D92" s="139"/>
      <c r="E92" s="141"/>
      <c r="F92" s="141"/>
      <c r="G92" s="139"/>
      <c r="H92" s="141"/>
      <c r="I92" s="141"/>
      <c r="J92" s="139"/>
      <c r="K92" s="141"/>
      <c r="L92" s="141"/>
      <c r="M92" s="139"/>
      <c r="N92" s="141">
        <v>2</v>
      </c>
      <c r="O92" s="141">
        <v>1</v>
      </c>
      <c r="P92" s="139">
        <v>3</v>
      </c>
      <c r="Q92" s="141"/>
      <c r="R92" s="141"/>
      <c r="S92" s="139"/>
      <c r="T92" s="141"/>
      <c r="U92" s="141"/>
      <c r="V92" s="139"/>
      <c r="W92" s="141">
        <v>1</v>
      </c>
      <c r="X92" s="141">
        <v>1</v>
      </c>
      <c r="Y92" s="139">
        <v>2</v>
      </c>
      <c r="Z92" s="141">
        <v>1</v>
      </c>
      <c r="AA92" s="141"/>
      <c r="AB92" s="139">
        <v>1</v>
      </c>
      <c r="AC92" s="141">
        <v>1</v>
      </c>
      <c r="AD92" s="141"/>
      <c r="AE92" s="139">
        <v>1</v>
      </c>
      <c r="AF92" s="304">
        <v>7</v>
      </c>
    </row>
    <row r="93" spans="1:32" x14ac:dyDescent="0.2">
      <c r="A93" s="288" t="s">
        <v>225</v>
      </c>
      <c r="B93" s="227"/>
      <c r="C93" s="227" t="s">
        <v>309</v>
      </c>
      <c r="D93" s="228"/>
      <c r="E93" s="226"/>
      <c r="F93" s="227" t="s">
        <v>310</v>
      </c>
      <c r="G93" s="228"/>
      <c r="H93" s="226"/>
      <c r="I93" s="227" t="s">
        <v>311</v>
      </c>
      <c r="J93" s="228"/>
      <c r="K93" s="226"/>
      <c r="L93" s="227" t="s">
        <v>312</v>
      </c>
      <c r="M93" s="228"/>
      <c r="N93" s="226" t="s">
        <v>313</v>
      </c>
      <c r="O93" s="227"/>
      <c r="P93" s="228"/>
      <c r="Q93" s="226" t="s">
        <v>314</v>
      </c>
      <c r="R93" s="227"/>
      <c r="S93" s="228"/>
      <c r="T93" s="226" t="s">
        <v>315</v>
      </c>
      <c r="U93" s="227"/>
      <c r="V93" s="228"/>
      <c r="W93" s="226" t="s">
        <v>316</v>
      </c>
      <c r="X93" s="227"/>
      <c r="Y93" s="228"/>
      <c r="Z93" s="226" t="s">
        <v>317</v>
      </c>
      <c r="AA93" s="227"/>
      <c r="AB93" s="228"/>
      <c r="AC93" s="226" t="s">
        <v>318</v>
      </c>
      <c r="AD93" s="227"/>
      <c r="AE93" s="228"/>
      <c r="AF93" s="462"/>
    </row>
    <row r="94" spans="1:32" ht="13.5" thickBot="1" x14ac:dyDescent="0.25">
      <c r="A94" s="289"/>
      <c r="B94" s="305" t="s">
        <v>11</v>
      </c>
      <c r="C94" s="306" t="s">
        <v>10</v>
      </c>
      <c r="D94" s="307" t="s">
        <v>151</v>
      </c>
      <c r="E94" s="308" t="s">
        <v>11</v>
      </c>
      <c r="F94" s="306" t="s">
        <v>10</v>
      </c>
      <c r="G94" s="307" t="s">
        <v>151</v>
      </c>
      <c r="H94" s="308" t="s">
        <v>11</v>
      </c>
      <c r="I94" s="306" t="s">
        <v>10</v>
      </c>
      <c r="J94" s="307" t="s">
        <v>151</v>
      </c>
      <c r="K94" s="308" t="s">
        <v>11</v>
      </c>
      <c r="L94" s="306" t="s">
        <v>10</v>
      </c>
      <c r="M94" s="307" t="s">
        <v>151</v>
      </c>
      <c r="N94" s="308" t="s">
        <v>11</v>
      </c>
      <c r="O94" s="306" t="s">
        <v>10</v>
      </c>
      <c r="P94" s="307" t="s">
        <v>151</v>
      </c>
      <c r="Q94" s="308" t="s">
        <v>11</v>
      </c>
      <c r="R94" s="306" t="s">
        <v>10</v>
      </c>
      <c r="S94" s="307" t="s">
        <v>151</v>
      </c>
      <c r="T94" s="308" t="s">
        <v>11</v>
      </c>
      <c r="U94" s="306" t="s">
        <v>10</v>
      </c>
      <c r="V94" s="307" t="s">
        <v>151</v>
      </c>
      <c r="W94" s="308" t="s">
        <v>11</v>
      </c>
      <c r="X94" s="306" t="s">
        <v>10</v>
      </c>
      <c r="Y94" s="307" t="s">
        <v>151</v>
      </c>
      <c r="Z94" s="308" t="s">
        <v>11</v>
      </c>
      <c r="AA94" s="306" t="s">
        <v>10</v>
      </c>
      <c r="AB94" s="307" t="s">
        <v>151</v>
      </c>
      <c r="AC94" s="308" t="s">
        <v>11</v>
      </c>
      <c r="AD94" s="306" t="s">
        <v>10</v>
      </c>
      <c r="AE94" s="307" t="s">
        <v>151</v>
      </c>
      <c r="AF94" s="463"/>
    </row>
    <row r="95" spans="1:32" ht="15.75" x14ac:dyDescent="0.25">
      <c r="A95" s="215" t="s">
        <v>148</v>
      </c>
      <c r="B95" s="141"/>
      <c r="C95" s="141"/>
      <c r="D95" s="139"/>
      <c r="E95" s="141"/>
      <c r="F95" s="141"/>
      <c r="G95" s="139"/>
      <c r="H95" s="141"/>
      <c r="I95" s="141"/>
      <c r="J95" s="139"/>
      <c r="K95" s="141"/>
      <c r="L95" s="141"/>
      <c r="M95" s="139"/>
      <c r="N95" s="141"/>
      <c r="O95" s="141"/>
      <c r="P95" s="139"/>
      <c r="Q95" s="141"/>
      <c r="R95" s="141"/>
      <c r="S95" s="139"/>
      <c r="T95" s="141"/>
      <c r="U95" s="141"/>
      <c r="V95" s="139"/>
      <c r="W95" s="141"/>
      <c r="X95" s="141"/>
      <c r="Y95" s="139"/>
      <c r="Z95" s="141"/>
      <c r="AA95" s="141"/>
      <c r="AB95" s="139"/>
      <c r="AC95" s="141"/>
      <c r="AD95" s="141"/>
      <c r="AE95" s="139"/>
      <c r="AF95" s="325"/>
    </row>
    <row r="96" spans="1:32" x14ac:dyDescent="0.2">
      <c r="A96" s="213" t="s">
        <v>149</v>
      </c>
      <c r="B96" s="141"/>
      <c r="C96" s="141"/>
      <c r="D96" s="139"/>
      <c r="E96" s="141"/>
      <c r="F96" s="141"/>
      <c r="G96" s="139"/>
      <c r="H96" s="141"/>
      <c r="I96" s="141"/>
      <c r="J96" s="139"/>
      <c r="K96" s="141"/>
      <c r="L96" s="141"/>
      <c r="M96" s="139"/>
      <c r="N96" s="141"/>
      <c r="O96" s="141"/>
      <c r="P96" s="139"/>
      <c r="Q96" s="141"/>
      <c r="R96" s="141"/>
      <c r="S96" s="139"/>
      <c r="T96" s="141"/>
      <c r="U96" s="141"/>
      <c r="V96" s="139"/>
      <c r="W96" s="141"/>
      <c r="X96" s="141"/>
      <c r="Y96" s="139"/>
      <c r="Z96" s="141"/>
      <c r="AA96" s="141"/>
      <c r="AB96" s="139"/>
      <c r="AC96" s="141"/>
      <c r="AD96" s="141"/>
      <c r="AE96" s="139"/>
      <c r="AF96" s="326"/>
    </row>
    <row r="97" spans="1:32" ht="16.5" thickBot="1" x14ac:dyDescent="0.3">
      <c r="A97" s="213" t="s">
        <v>150</v>
      </c>
      <c r="B97" s="138"/>
      <c r="C97" s="138"/>
      <c r="D97" s="140"/>
      <c r="E97" s="138"/>
      <c r="F97" s="138"/>
      <c r="G97" s="140"/>
      <c r="H97" s="138"/>
      <c r="I97" s="138"/>
      <c r="J97" s="140"/>
      <c r="K97" s="138"/>
      <c r="L97" s="138"/>
      <c r="M97" s="140"/>
      <c r="N97" s="138"/>
      <c r="O97" s="138"/>
      <c r="P97" s="140"/>
      <c r="Q97" s="138"/>
      <c r="R97" s="138"/>
      <c r="S97" s="140"/>
      <c r="T97" s="138"/>
      <c r="U97" s="138"/>
      <c r="V97" s="140"/>
      <c r="W97" s="138"/>
      <c r="X97" s="138"/>
      <c r="Y97" s="140"/>
      <c r="Z97" s="138"/>
      <c r="AA97" s="138"/>
      <c r="AB97" s="140"/>
      <c r="AC97" s="138"/>
      <c r="AD97" s="138"/>
      <c r="AE97" s="140"/>
      <c r="AF97" s="327"/>
    </row>
    <row r="98" spans="1:32" x14ac:dyDescent="0.2">
      <c r="A98" s="468" t="s">
        <v>308</v>
      </c>
      <c r="B98" s="470"/>
      <c r="C98" s="470"/>
      <c r="D98" s="470"/>
      <c r="E98" s="328"/>
      <c r="F98" s="328"/>
      <c r="G98" s="329"/>
      <c r="H98" s="328"/>
      <c r="I98" s="328"/>
      <c r="J98" s="329"/>
      <c r="K98" s="328"/>
      <c r="L98" s="328"/>
      <c r="M98" s="329"/>
      <c r="N98" s="470"/>
      <c r="O98" s="470"/>
      <c r="P98" s="470"/>
      <c r="Q98" s="328"/>
      <c r="R98" s="328"/>
      <c r="S98" s="329"/>
      <c r="T98" s="328"/>
      <c r="U98" s="328"/>
      <c r="V98" s="329"/>
      <c r="W98" s="328"/>
      <c r="X98" s="328"/>
      <c r="Y98" s="329"/>
      <c r="Z98" s="328"/>
      <c r="AA98" s="328"/>
      <c r="AB98" s="329"/>
      <c r="AC98" s="328"/>
      <c r="AD98" s="328"/>
      <c r="AE98" s="330"/>
      <c r="AF98" s="471">
        <v>34</v>
      </c>
    </row>
    <row r="99" spans="1:32" ht="13.5" thickBot="1" x14ac:dyDescent="0.25">
      <c r="A99" s="469"/>
      <c r="B99" s="331"/>
      <c r="C99" s="331" t="s">
        <v>309</v>
      </c>
      <c r="D99" s="332"/>
      <c r="E99" s="331"/>
      <c r="F99" s="331" t="s">
        <v>310</v>
      </c>
      <c r="G99" s="332"/>
      <c r="H99" s="331"/>
      <c r="I99" s="331" t="s">
        <v>311</v>
      </c>
      <c r="J99" s="332"/>
      <c r="K99" s="331"/>
      <c r="L99" s="331" t="s">
        <v>312</v>
      </c>
      <c r="M99" s="332"/>
      <c r="N99" s="331" t="s">
        <v>313</v>
      </c>
      <c r="O99" s="331"/>
      <c r="P99" s="332"/>
      <c r="Q99" s="331" t="s">
        <v>314</v>
      </c>
      <c r="R99" s="331"/>
      <c r="S99" s="332"/>
      <c r="T99" s="331" t="s">
        <v>315</v>
      </c>
      <c r="U99" s="331"/>
      <c r="V99" s="332"/>
      <c r="W99" s="331" t="s">
        <v>316</v>
      </c>
      <c r="X99" s="331"/>
      <c r="Y99" s="332"/>
      <c r="Z99" s="331" t="s">
        <v>317</v>
      </c>
      <c r="AA99" s="331"/>
      <c r="AB99" s="332"/>
      <c r="AC99" s="331" t="s">
        <v>318</v>
      </c>
      <c r="AD99" s="331"/>
      <c r="AE99" s="333"/>
      <c r="AF99" s="472"/>
    </row>
    <row r="100" spans="1:32" x14ac:dyDescent="0.2">
      <c r="A100" s="473" t="s">
        <v>326</v>
      </c>
      <c r="B100" s="334" t="s">
        <v>11</v>
      </c>
      <c r="C100" s="335" t="s">
        <v>10</v>
      </c>
      <c r="D100" s="336" t="s">
        <v>151</v>
      </c>
      <c r="E100" s="337" t="s">
        <v>11</v>
      </c>
      <c r="F100" s="335" t="s">
        <v>10</v>
      </c>
      <c r="G100" s="336" t="s">
        <v>151</v>
      </c>
      <c r="H100" s="337" t="s">
        <v>11</v>
      </c>
      <c r="I100" s="335" t="s">
        <v>10</v>
      </c>
      <c r="J100" s="336" t="s">
        <v>151</v>
      </c>
      <c r="K100" s="337" t="s">
        <v>11</v>
      </c>
      <c r="L100" s="335" t="s">
        <v>10</v>
      </c>
      <c r="M100" s="336" t="s">
        <v>151</v>
      </c>
      <c r="N100" s="337" t="s">
        <v>11</v>
      </c>
      <c r="O100" s="335" t="s">
        <v>10</v>
      </c>
      <c r="P100" s="336" t="s">
        <v>151</v>
      </c>
      <c r="Q100" s="337" t="s">
        <v>11</v>
      </c>
      <c r="R100" s="335" t="s">
        <v>10</v>
      </c>
      <c r="S100" s="336" t="s">
        <v>151</v>
      </c>
      <c r="T100" s="337" t="s">
        <v>11</v>
      </c>
      <c r="U100" s="335" t="s">
        <v>10</v>
      </c>
      <c r="V100" s="336" t="s">
        <v>151</v>
      </c>
      <c r="W100" s="337" t="s">
        <v>11</v>
      </c>
      <c r="X100" s="335" t="s">
        <v>10</v>
      </c>
      <c r="Y100" s="336" t="s">
        <v>151</v>
      </c>
      <c r="Z100" s="337" t="s">
        <v>11</v>
      </c>
      <c r="AA100" s="335" t="s">
        <v>10</v>
      </c>
      <c r="AB100" s="336" t="s">
        <v>151</v>
      </c>
      <c r="AC100" s="337" t="s">
        <v>11</v>
      </c>
      <c r="AD100" s="335" t="s">
        <v>10</v>
      </c>
      <c r="AE100" s="338" t="s">
        <v>151</v>
      </c>
      <c r="AF100" s="475">
        <v>32</v>
      </c>
    </row>
    <row r="101" spans="1:32" s="206" customFormat="1" ht="13.5" thickBot="1" x14ac:dyDescent="0.25">
      <c r="A101" s="474"/>
      <c r="B101" s="334"/>
      <c r="C101" s="335"/>
      <c r="D101" s="336"/>
      <c r="E101" s="337"/>
      <c r="F101" s="335"/>
      <c r="G101" s="336"/>
      <c r="H101" s="337"/>
      <c r="I101" s="335"/>
      <c r="J101" s="336"/>
      <c r="K101" s="337"/>
      <c r="L101" s="335"/>
      <c r="M101" s="336"/>
      <c r="N101" s="337"/>
      <c r="O101" s="335"/>
      <c r="P101" s="336"/>
      <c r="Q101" s="337"/>
      <c r="R101" s="335"/>
      <c r="S101" s="336"/>
      <c r="T101" s="337"/>
      <c r="U101" s="335"/>
      <c r="V101" s="336"/>
      <c r="W101" s="337"/>
      <c r="X101" s="335"/>
      <c r="Y101" s="336"/>
      <c r="Z101" s="337"/>
      <c r="AA101" s="335"/>
      <c r="AB101" s="336"/>
      <c r="AC101" s="337"/>
      <c r="AD101" s="335"/>
      <c r="AE101" s="338"/>
      <c r="AF101" s="476"/>
    </row>
    <row r="102" spans="1:32" s="301" customFormat="1" ht="15.75" x14ac:dyDescent="0.25">
      <c r="A102" s="339" t="s">
        <v>256</v>
      </c>
      <c r="B102" s="138"/>
      <c r="C102" s="138"/>
      <c r="D102" s="140"/>
      <c r="E102" s="138"/>
      <c r="F102" s="138"/>
      <c r="G102" s="140"/>
      <c r="H102" s="138"/>
      <c r="I102" s="138"/>
      <c r="J102" s="140"/>
      <c r="K102" s="138"/>
      <c r="L102" s="138"/>
      <c r="M102" s="140"/>
      <c r="N102" s="138">
        <v>5</v>
      </c>
      <c r="O102" s="138">
        <v>3</v>
      </c>
      <c r="P102" s="140">
        <v>8</v>
      </c>
      <c r="Q102" s="138"/>
      <c r="R102" s="138"/>
      <c r="S102" s="140"/>
      <c r="T102" s="138">
        <v>6</v>
      </c>
      <c r="U102" s="138">
        <v>8</v>
      </c>
      <c r="V102" s="140">
        <v>14</v>
      </c>
      <c r="W102" s="138">
        <v>3</v>
      </c>
      <c r="X102" s="138">
        <v>5</v>
      </c>
      <c r="Y102" s="140">
        <v>8</v>
      </c>
      <c r="Z102" s="138"/>
      <c r="AA102" s="138">
        <v>2</v>
      </c>
      <c r="AB102" s="140">
        <v>2</v>
      </c>
      <c r="AC102" s="138"/>
      <c r="AD102" s="138"/>
      <c r="AE102" s="140"/>
      <c r="AF102" s="250">
        <v>32</v>
      </c>
    </row>
    <row r="103" spans="1:32" s="206" customFormat="1" ht="15.75" x14ac:dyDescent="0.25">
      <c r="A103" s="207" t="s">
        <v>78</v>
      </c>
      <c r="B103" s="138"/>
      <c r="C103" s="138"/>
      <c r="D103" s="140"/>
      <c r="E103" s="138"/>
      <c r="F103" s="138"/>
      <c r="G103" s="140"/>
      <c r="H103" s="138"/>
      <c r="I103" s="138"/>
      <c r="J103" s="140"/>
      <c r="K103" s="138"/>
      <c r="L103" s="138"/>
      <c r="M103" s="140"/>
      <c r="N103" s="138"/>
      <c r="O103" s="138"/>
      <c r="P103" s="140"/>
      <c r="Q103" s="138"/>
      <c r="R103" s="138"/>
      <c r="S103" s="140"/>
      <c r="T103" s="138"/>
      <c r="U103" s="138"/>
      <c r="V103" s="140"/>
      <c r="W103" s="138"/>
      <c r="X103" s="138"/>
      <c r="Y103" s="140"/>
      <c r="Z103" s="138"/>
      <c r="AA103" s="138"/>
      <c r="AB103" s="140"/>
      <c r="AC103" s="138"/>
      <c r="AD103" s="138"/>
      <c r="AE103" s="140"/>
      <c r="AF103" s="251"/>
    </row>
    <row r="104" spans="1:32" s="206" customFormat="1" ht="15.75" x14ac:dyDescent="0.25">
      <c r="A104" s="207" t="s">
        <v>218</v>
      </c>
      <c r="B104" s="67"/>
      <c r="C104" s="204"/>
      <c r="D104" s="205"/>
      <c r="E104" s="204"/>
      <c r="F104" s="204"/>
      <c r="G104" s="205"/>
      <c r="H104" s="204"/>
      <c r="I104" s="204"/>
      <c r="J104" s="205"/>
      <c r="K104" s="204"/>
      <c r="L104" s="204"/>
      <c r="M104" s="205"/>
      <c r="N104" s="67"/>
      <c r="O104" s="204"/>
      <c r="P104" s="205"/>
      <c r="Q104" s="204"/>
      <c r="R104" s="204"/>
      <c r="S104" s="205"/>
      <c r="T104" s="204"/>
      <c r="U104" s="204"/>
      <c r="V104" s="205"/>
      <c r="W104" s="204"/>
      <c r="X104" s="204"/>
      <c r="Y104" s="205"/>
      <c r="Z104" s="204"/>
      <c r="AA104" s="204"/>
      <c r="AB104" s="205"/>
      <c r="AC104" s="204"/>
      <c r="AD104" s="204"/>
      <c r="AE104" s="205"/>
      <c r="AF104" s="251"/>
    </row>
    <row r="105" spans="1:32" s="206" customFormat="1" ht="15.75" x14ac:dyDescent="0.25">
      <c r="A105" s="207" t="s">
        <v>258</v>
      </c>
      <c r="B105" s="67"/>
      <c r="C105" s="204"/>
      <c r="D105" s="205"/>
      <c r="E105" s="204"/>
      <c r="F105" s="204"/>
      <c r="G105" s="205"/>
      <c r="H105" s="204"/>
      <c r="I105" s="204"/>
      <c r="J105" s="205"/>
      <c r="K105" s="204"/>
      <c r="L105" s="204"/>
      <c r="M105" s="205"/>
      <c r="N105" s="67"/>
      <c r="O105" s="204"/>
      <c r="P105" s="205"/>
      <c r="Q105" s="204"/>
      <c r="R105" s="204"/>
      <c r="S105" s="205"/>
      <c r="T105" s="204"/>
      <c r="U105" s="204"/>
      <c r="V105" s="205"/>
      <c r="W105" s="204"/>
      <c r="X105" s="204"/>
      <c r="Y105" s="205"/>
      <c r="Z105" s="204"/>
      <c r="AA105" s="204"/>
      <c r="AB105" s="205"/>
      <c r="AC105" s="204"/>
      <c r="AD105" s="204"/>
      <c r="AE105" s="205"/>
      <c r="AF105" s="251"/>
    </row>
    <row r="106" spans="1:32" s="206" customFormat="1" ht="15.75" x14ac:dyDescent="0.25">
      <c r="A106" s="208" t="s">
        <v>319</v>
      </c>
      <c r="B106" s="138"/>
      <c r="C106" s="138"/>
      <c r="D106" s="140"/>
      <c r="E106" s="138"/>
      <c r="F106" s="138"/>
      <c r="G106" s="140"/>
      <c r="H106" s="138"/>
      <c r="I106" s="138"/>
      <c r="J106" s="140"/>
      <c r="K106" s="138"/>
      <c r="L106" s="138"/>
      <c r="M106" s="140"/>
      <c r="N106" s="138"/>
      <c r="O106" s="138"/>
      <c r="P106" s="140"/>
      <c r="Q106" s="138"/>
      <c r="R106" s="138"/>
      <c r="S106" s="140"/>
      <c r="T106" s="138"/>
      <c r="U106" s="138"/>
      <c r="V106" s="140"/>
      <c r="W106" s="138"/>
      <c r="X106" s="138"/>
      <c r="Y106" s="140"/>
      <c r="Z106" s="138"/>
      <c r="AA106" s="138"/>
      <c r="AB106" s="140"/>
      <c r="AC106" s="138"/>
      <c r="AD106" s="138"/>
      <c r="AE106" s="140"/>
      <c r="AF106" s="251"/>
    </row>
    <row r="107" spans="1:32" s="206" customFormat="1" x14ac:dyDescent="0.2">
      <c r="A107" s="208" t="s">
        <v>83</v>
      </c>
      <c r="B107" s="138"/>
      <c r="C107" s="138"/>
      <c r="D107" s="140"/>
      <c r="E107" s="138"/>
      <c r="F107" s="138"/>
      <c r="G107" s="140"/>
      <c r="H107" s="138"/>
      <c r="I107" s="138"/>
      <c r="J107" s="140"/>
      <c r="K107" s="138"/>
      <c r="L107" s="138"/>
      <c r="M107" s="140"/>
      <c r="N107" s="138"/>
      <c r="O107" s="138"/>
      <c r="P107" s="140"/>
      <c r="Q107" s="138"/>
      <c r="R107" s="138"/>
      <c r="S107" s="140"/>
      <c r="T107" s="138"/>
      <c r="U107" s="138"/>
      <c r="V107" s="140"/>
      <c r="W107" s="138"/>
      <c r="X107" s="138"/>
      <c r="Y107" s="140"/>
      <c r="Z107" s="138"/>
      <c r="AA107" s="138"/>
      <c r="AB107" s="140"/>
      <c r="AC107" s="138"/>
      <c r="AD107" s="138"/>
      <c r="AE107" s="140"/>
      <c r="AF107" s="141"/>
    </row>
    <row r="108" spans="1:32" s="206" customFormat="1" ht="15.75" x14ac:dyDescent="0.25">
      <c r="A108" s="208" t="s">
        <v>84</v>
      </c>
      <c r="B108" s="138"/>
      <c r="C108" s="138"/>
      <c r="D108" s="140"/>
      <c r="E108" s="138"/>
      <c r="F108" s="138"/>
      <c r="G108" s="140"/>
      <c r="H108" s="138"/>
      <c r="I108" s="138"/>
      <c r="J108" s="140"/>
      <c r="K108" s="138"/>
      <c r="L108" s="138"/>
      <c r="M108" s="140"/>
      <c r="N108" s="138"/>
      <c r="O108" s="138"/>
      <c r="P108" s="140"/>
      <c r="Q108" s="138"/>
      <c r="R108" s="138"/>
      <c r="S108" s="140"/>
      <c r="T108" s="138"/>
      <c r="U108" s="138"/>
      <c r="V108" s="140"/>
      <c r="W108" s="138"/>
      <c r="X108" s="138"/>
      <c r="Y108" s="140"/>
      <c r="Z108" s="138"/>
      <c r="AA108" s="138"/>
      <c r="AB108" s="140"/>
      <c r="AC108" s="138"/>
      <c r="AD108" s="138"/>
      <c r="AE108" s="140"/>
      <c r="AF108" s="251"/>
    </row>
    <row r="109" spans="1:32" s="206" customFormat="1" ht="15.75" x14ac:dyDescent="0.25">
      <c r="A109" s="208" t="s">
        <v>226</v>
      </c>
      <c r="B109" s="138"/>
      <c r="C109" s="138"/>
      <c r="D109" s="140"/>
      <c r="E109" s="138"/>
      <c r="F109" s="138"/>
      <c r="G109" s="140"/>
      <c r="H109" s="138"/>
      <c r="I109" s="138"/>
      <c r="J109" s="140"/>
      <c r="K109" s="138"/>
      <c r="L109" s="138"/>
      <c r="M109" s="140"/>
      <c r="N109" s="138"/>
      <c r="O109" s="138"/>
      <c r="P109" s="140"/>
      <c r="Q109" s="138"/>
      <c r="R109" s="138"/>
      <c r="S109" s="140"/>
      <c r="T109" s="138"/>
      <c r="U109" s="138"/>
      <c r="V109" s="140"/>
      <c r="W109" s="138"/>
      <c r="X109" s="138"/>
      <c r="Y109" s="140"/>
      <c r="Z109" s="138"/>
      <c r="AA109" s="138"/>
      <c r="AB109" s="140"/>
      <c r="AC109" s="138"/>
      <c r="AD109" s="138"/>
      <c r="AE109" s="140"/>
      <c r="AF109" s="251"/>
    </row>
    <row r="110" spans="1:32" s="206" customFormat="1" ht="15.75" x14ac:dyDescent="0.25">
      <c r="A110" s="209" t="s">
        <v>202</v>
      </c>
      <c r="B110" s="138"/>
      <c r="C110" s="138"/>
      <c r="D110" s="140"/>
      <c r="E110" s="138"/>
      <c r="F110" s="138"/>
      <c r="G110" s="140"/>
      <c r="H110" s="138"/>
      <c r="I110" s="138"/>
      <c r="J110" s="140"/>
      <c r="K110" s="138"/>
      <c r="L110" s="138"/>
      <c r="M110" s="140"/>
      <c r="N110" s="138"/>
      <c r="O110" s="138"/>
      <c r="P110" s="140"/>
      <c r="Q110" s="138"/>
      <c r="R110" s="138"/>
      <c r="S110" s="140"/>
      <c r="T110" s="138"/>
      <c r="U110" s="138"/>
      <c r="V110" s="140"/>
      <c r="W110" s="138"/>
      <c r="X110" s="138"/>
      <c r="Y110" s="140"/>
      <c r="Z110" s="138"/>
      <c r="AA110" s="138"/>
      <c r="AB110" s="140"/>
      <c r="AC110" s="138"/>
      <c r="AD110" s="138"/>
      <c r="AE110" s="140"/>
      <c r="AF110" s="251"/>
    </row>
    <row r="111" spans="1:32" s="206" customFormat="1" ht="15.75" x14ac:dyDescent="0.25">
      <c r="A111" s="208" t="s">
        <v>88</v>
      </c>
      <c r="B111" s="138"/>
      <c r="C111" s="138"/>
      <c r="D111" s="140"/>
      <c r="E111" s="138"/>
      <c r="F111" s="138"/>
      <c r="G111" s="140"/>
      <c r="H111" s="138"/>
      <c r="I111" s="138"/>
      <c r="J111" s="140"/>
      <c r="K111" s="138"/>
      <c r="L111" s="138"/>
      <c r="M111" s="140"/>
      <c r="N111" s="138"/>
      <c r="O111" s="138"/>
      <c r="P111" s="140"/>
      <c r="Q111" s="138"/>
      <c r="R111" s="138"/>
      <c r="S111" s="140"/>
      <c r="T111" s="138"/>
      <c r="U111" s="138"/>
      <c r="V111" s="140"/>
      <c r="W111" s="138"/>
      <c r="X111" s="138"/>
      <c r="Y111" s="140"/>
      <c r="Z111" s="138"/>
      <c r="AA111" s="138"/>
      <c r="AB111" s="140"/>
      <c r="AC111" s="138"/>
      <c r="AD111" s="138"/>
      <c r="AE111" s="140"/>
      <c r="AF111" s="251"/>
    </row>
    <row r="112" spans="1:32" s="206" customFormat="1" ht="15.75" x14ac:dyDescent="0.25">
      <c r="A112" s="208" t="s">
        <v>89</v>
      </c>
      <c r="B112" s="138"/>
      <c r="C112" s="138"/>
      <c r="D112" s="140"/>
      <c r="E112" s="138"/>
      <c r="F112" s="138"/>
      <c r="G112" s="140"/>
      <c r="H112" s="138"/>
      <c r="I112" s="138"/>
      <c r="J112" s="140"/>
      <c r="K112" s="138"/>
      <c r="L112" s="138"/>
      <c r="M112" s="140"/>
      <c r="N112" s="138"/>
      <c r="O112" s="138"/>
      <c r="P112" s="140"/>
      <c r="Q112" s="138"/>
      <c r="R112" s="138"/>
      <c r="S112" s="140"/>
      <c r="T112" s="138"/>
      <c r="U112" s="138"/>
      <c r="V112" s="140"/>
      <c r="W112" s="138"/>
      <c r="X112" s="138"/>
      <c r="Y112" s="140"/>
      <c r="Z112" s="138"/>
      <c r="AA112" s="138"/>
      <c r="AB112" s="140"/>
      <c r="AC112" s="138"/>
      <c r="AD112" s="138"/>
      <c r="AE112" s="140"/>
      <c r="AF112" s="251"/>
    </row>
    <row r="113" spans="1:32" s="206" customFormat="1" ht="15.75" x14ac:dyDescent="0.25">
      <c r="A113" s="208" t="s">
        <v>203</v>
      </c>
      <c r="B113" s="138"/>
      <c r="C113" s="138"/>
      <c r="D113" s="140"/>
      <c r="E113" s="138"/>
      <c r="F113" s="138"/>
      <c r="G113" s="140"/>
      <c r="H113" s="138"/>
      <c r="I113" s="138"/>
      <c r="J113" s="140"/>
      <c r="K113" s="138"/>
      <c r="L113" s="138"/>
      <c r="M113" s="140"/>
      <c r="N113" s="138"/>
      <c r="O113" s="138"/>
      <c r="P113" s="140"/>
      <c r="Q113" s="138"/>
      <c r="R113" s="138"/>
      <c r="S113" s="140"/>
      <c r="T113" s="138"/>
      <c r="U113" s="138"/>
      <c r="V113" s="140"/>
      <c r="W113" s="138"/>
      <c r="X113" s="138"/>
      <c r="Y113" s="140"/>
      <c r="Z113" s="138"/>
      <c r="AA113" s="138"/>
      <c r="AB113" s="140"/>
      <c r="AC113" s="138"/>
      <c r="AD113" s="138"/>
      <c r="AE113" s="140"/>
      <c r="AF113" s="251"/>
    </row>
    <row r="114" spans="1:32" s="206" customFormat="1" ht="15.75" x14ac:dyDescent="0.25">
      <c r="A114" s="209" t="s">
        <v>204</v>
      </c>
      <c r="B114" s="138"/>
      <c r="C114" s="138"/>
      <c r="D114" s="140"/>
      <c r="E114" s="138"/>
      <c r="F114" s="138"/>
      <c r="G114" s="140"/>
      <c r="H114" s="138"/>
      <c r="I114" s="138"/>
      <c r="J114" s="140"/>
      <c r="K114" s="138"/>
      <c r="L114" s="138"/>
      <c r="M114" s="140"/>
      <c r="N114" s="138"/>
      <c r="O114" s="138"/>
      <c r="P114" s="140"/>
      <c r="Q114" s="138"/>
      <c r="R114" s="138"/>
      <c r="S114" s="140"/>
      <c r="T114" s="138"/>
      <c r="U114" s="138"/>
      <c r="V114" s="140"/>
      <c r="W114" s="138"/>
      <c r="X114" s="138"/>
      <c r="Y114" s="140"/>
      <c r="Z114" s="138"/>
      <c r="AA114" s="138"/>
      <c r="AB114" s="140"/>
      <c r="AC114" s="138"/>
      <c r="AD114" s="138"/>
      <c r="AE114" s="140"/>
      <c r="AF114" s="251"/>
    </row>
    <row r="115" spans="1:32" s="206" customFormat="1" ht="15.75" x14ac:dyDescent="0.25">
      <c r="A115" s="208" t="s">
        <v>205</v>
      </c>
      <c r="B115" s="138"/>
      <c r="C115" s="138"/>
      <c r="D115" s="140"/>
      <c r="E115" s="138"/>
      <c r="F115" s="138"/>
      <c r="G115" s="140"/>
      <c r="H115" s="138"/>
      <c r="I115" s="138"/>
      <c r="J115" s="140"/>
      <c r="K115" s="138"/>
      <c r="L115" s="138"/>
      <c r="M115" s="140"/>
      <c r="N115" s="138"/>
      <c r="O115" s="138"/>
      <c r="P115" s="140"/>
      <c r="Q115" s="138"/>
      <c r="R115" s="138"/>
      <c r="S115" s="140"/>
      <c r="T115" s="138"/>
      <c r="U115" s="138"/>
      <c r="V115" s="140"/>
      <c r="W115" s="138"/>
      <c r="X115" s="138"/>
      <c r="Y115" s="140"/>
      <c r="Z115" s="138"/>
      <c r="AA115" s="138"/>
      <c r="AB115" s="140"/>
      <c r="AC115" s="138"/>
      <c r="AD115" s="138"/>
      <c r="AE115" s="140"/>
      <c r="AF115" s="251"/>
    </row>
    <row r="116" spans="1:32" s="206" customFormat="1" ht="16.5" thickBot="1" x14ac:dyDescent="0.3">
      <c r="A116" s="210" t="s">
        <v>206</v>
      </c>
      <c r="B116" s="138"/>
      <c r="C116" s="138"/>
      <c r="D116" s="140"/>
      <c r="E116" s="138"/>
      <c r="F116" s="138"/>
      <c r="G116" s="140"/>
      <c r="H116" s="138"/>
      <c r="I116" s="138"/>
      <c r="J116" s="140"/>
      <c r="K116" s="138"/>
      <c r="L116" s="138"/>
      <c r="M116" s="140"/>
      <c r="N116" s="138"/>
      <c r="O116" s="138"/>
      <c r="P116" s="140"/>
      <c r="Q116" s="138"/>
      <c r="R116" s="138"/>
      <c r="S116" s="140"/>
      <c r="T116" s="138"/>
      <c r="U116" s="138"/>
      <c r="V116" s="140"/>
      <c r="W116" s="138"/>
      <c r="X116" s="138"/>
      <c r="Y116" s="140"/>
      <c r="Z116" s="138"/>
      <c r="AA116" s="138"/>
      <c r="AB116" s="140"/>
      <c r="AC116" s="138"/>
      <c r="AD116" s="138"/>
      <c r="AE116" s="140"/>
      <c r="AF116" s="251"/>
    </row>
    <row r="117" spans="1:32" s="206" customFormat="1" x14ac:dyDescent="0.2">
      <c r="A117" s="288" t="s">
        <v>327</v>
      </c>
      <c r="B117" s="314"/>
      <c r="C117" s="314" t="s">
        <v>309</v>
      </c>
      <c r="D117" s="315"/>
      <c r="E117" s="316"/>
      <c r="F117" s="314" t="s">
        <v>310</v>
      </c>
      <c r="G117" s="315"/>
      <c r="H117" s="316"/>
      <c r="I117" s="314" t="s">
        <v>311</v>
      </c>
      <c r="J117" s="315"/>
      <c r="K117" s="316"/>
      <c r="L117" s="314" t="s">
        <v>312</v>
      </c>
      <c r="M117" s="315"/>
      <c r="N117" s="316" t="s">
        <v>313</v>
      </c>
      <c r="O117" s="314"/>
      <c r="P117" s="315"/>
      <c r="Q117" s="316" t="s">
        <v>314</v>
      </c>
      <c r="R117" s="314"/>
      <c r="S117" s="315"/>
      <c r="T117" s="316" t="s">
        <v>315</v>
      </c>
      <c r="U117" s="314"/>
      <c r="V117" s="315"/>
      <c r="W117" s="316" t="s">
        <v>316</v>
      </c>
      <c r="X117" s="314"/>
      <c r="Y117" s="315"/>
      <c r="Z117" s="316" t="s">
        <v>317</v>
      </c>
      <c r="AA117" s="314"/>
      <c r="AB117" s="315"/>
      <c r="AC117" s="316" t="s">
        <v>318</v>
      </c>
      <c r="AD117" s="314"/>
      <c r="AE117" s="315"/>
      <c r="AF117" s="462"/>
    </row>
    <row r="118" spans="1:32" s="206" customFormat="1" ht="13.5" thickBot="1" x14ac:dyDescent="0.25">
      <c r="A118" s="289"/>
      <c r="B118" s="305" t="s">
        <v>11</v>
      </c>
      <c r="C118" s="306" t="s">
        <v>10</v>
      </c>
      <c r="D118" s="307" t="s">
        <v>151</v>
      </c>
      <c r="E118" s="308" t="s">
        <v>11</v>
      </c>
      <c r="F118" s="306" t="s">
        <v>10</v>
      </c>
      <c r="G118" s="307" t="s">
        <v>151</v>
      </c>
      <c r="H118" s="308" t="s">
        <v>11</v>
      </c>
      <c r="I118" s="306" t="s">
        <v>10</v>
      </c>
      <c r="J118" s="307" t="s">
        <v>151</v>
      </c>
      <c r="K118" s="308" t="s">
        <v>11</v>
      </c>
      <c r="L118" s="306" t="s">
        <v>10</v>
      </c>
      <c r="M118" s="307" t="s">
        <v>151</v>
      </c>
      <c r="N118" s="308" t="s">
        <v>11</v>
      </c>
      <c r="O118" s="306" t="s">
        <v>10</v>
      </c>
      <c r="P118" s="307" t="s">
        <v>151</v>
      </c>
      <c r="Q118" s="308" t="s">
        <v>11</v>
      </c>
      <c r="R118" s="306" t="s">
        <v>10</v>
      </c>
      <c r="S118" s="307" t="s">
        <v>151</v>
      </c>
      <c r="T118" s="308" t="s">
        <v>11</v>
      </c>
      <c r="U118" s="306" t="s">
        <v>10</v>
      </c>
      <c r="V118" s="307" t="s">
        <v>151</v>
      </c>
      <c r="W118" s="308" t="s">
        <v>11</v>
      </c>
      <c r="X118" s="306" t="s">
        <v>10</v>
      </c>
      <c r="Y118" s="307" t="s">
        <v>151</v>
      </c>
      <c r="Z118" s="308" t="s">
        <v>11</v>
      </c>
      <c r="AA118" s="306" t="s">
        <v>10</v>
      </c>
      <c r="AB118" s="307" t="s">
        <v>151</v>
      </c>
      <c r="AC118" s="308" t="s">
        <v>11</v>
      </c>
      <c r="AD118" s="306" t="s">
        <v>10</v>
      </c>
      <c r="AE118" s="307" t="s">
        <v>151</v>
      </c>
      <c r="AF118" s="463"/>
    </row>
    <row r="119" spans="1:32" s="206" customFormat="1" x14ac:dyDescent="0.2">
      <c r="A119" s="215" t="s">
        <v>206</v>
      </c>
      <c r="B119" s="67"/>
      <c r="C119" s="204"/>
      <c r="D119" s="205"/>
      <c r="E119" s="67"/>
      <c r="F119" s="204"/>
      <c r="G119" s="205"/>
      <c r="H119" s="67"/>
      <c r="I119" s="204"/>
      <c r="J119" s="205"/>
      <c r="K119" s="67"/>
      <c r="L119" s="204"/>
      <c r="M119" s="205"/>
      <c r="N119" s="67"/>
      <c r="O119" s="204"/>
      <c r="P119" s="205"/>
      <c r="Q119" s="67"/>
      <c r="R119" s="204"/>
      <c r="S119" s="205"/>
      <c r="T119" s="67"/>
      <c r="U119" s="204"/>
      <c r="V119" s="205"/>
      <c r="W119" s="67"/>
      <c r="X119" s="204"/>
      <c r="Y119" s="205"/>
      <c r="Z119" s="67"/>
      <c r="AA119" s="204"/>
      <c r="AB119" s="205"/>
      <c r="AC119" s="67"/>
      <c r="AD119" s="204"/>
      <c r="AE119" s="205"/>
      <c r="AF119" s="138"/>
    </row>
    <row r="120" spans="1:32" s="206" customFormat="1" ht="13.5" thickBot="1" x14ac:dyDescent="0.25">
      <c r="A120" s="313"/>
      <c r="B120" s="67"/>
      <c r="C120" s="204"/>
      <c r="D120" s="205"/>
      <c r="E120" s="67"/>
      <c r="F120" s="204"/>
      <c r="G120" s="205"/>
      <c r="H120" s="67"/>
      <c r="I120" s="204"/>
      <c r="J120" s="205"/>
      <c r="K120" s="67"/>
      <c r="L120" s="204"/>
      <c r="M120" s="205"/>
      <c r="N120" s="67"/>
      <c r="O120" s="204"/>
      <c r="P120" s="205"/>
      <c r="Q120" s="67"/>
      <c r="R120" s="204"/>
      <c r="S120" s="205"/>
      <c r="T120" s="67"/>
      <c r="U120" s="204"/>
      <c r="V120" s="205"/>
      <c r="W120" s="67"/>
      <c r="X120" s="204"/>
      <c r="Y120" s="205"/>
      <c r="Z120" s="67"/>
      <c r="AA120" s="204"/>
      <c r="AB120" s="205"/>
      <c r="AC120" s="67"/>
      <c r="AD120" s="204"/>
      <c r="AE120" s="205"/>
      <c r="AF120" s="138"/>
    </row>
    <row r="121" spans="1:32" s="206" customFormat="1" x14ac:dyDescent="0.2">
      <c r="A121" s="288" t="s">
        <v>328</v>
      </c>
      <c r="B121" s="314"/>
      <c r="C121" s="314" t="s">
        <v>309</v>
      </c>
      <c r="D121" s="315"/>
      <c r="E121" s="316"/>
      <c r="F121" s="314" t="s">
        <v>310</v>
      </c>
      <c r="G121" s="315"/>
      <c r="H121" s="316"/>
      <c r="I121" s="314" t="s">
        <v>311</v>
      </c>
      <c r="J121" s="315"/>
      <c r="K121" s="316"/>
      <c r="L121" s="314" t="s">
        <v>312</v>
      </c>
      <c r="M121" s="315"/>
      <c r="N121" s="316" t="s">
        <v>313</v>
      </c>
      <c r="O121" s="314"/>
      <c r="P121" s="315"/>
      <c r="Q121" s="316" t="s">
        <v>314</v>
      </c>
      <c r="R121" s="314"/>
      <c r="S121" s="315"/>
      <c r="T121" s="316" t="s">
        <v>315</v>
      </c>
      <c r="U121" s="314"/>
      <c r="V121" s="315"/>
      <c r="W121" s="316" t="s">
        <v>316</v>
      </c>
      <c r="X121" s="314"/>
      <c r="Y121" s="315"/>
      <c r="Z121" s="316" t="s">
        <v>317</v>
      </c>
      <c r="AA121" s="314"/>
      <c r="AB121" s="315"/>
      <c r="AC121" s="316" t="s">
        <v>318</v>
      </c>
      <c r="AD121" s="314"/>
      <c r="AE121" s="315"/>
      <c r="AF121" s="464">
        <v>2</v>
      </c>
    </row>
    <row r="122" spans="1:32" s="206" customFormat="1" ht="13.5" thickBot="1" x14ac:dyDescent="0.25">
      <c r="A122" s="289"/>
      <c r="B122" s="305" t="s">
        <v>11</v>
      </c>
      <c r="C122" s="306" t="s">
        <v>10</v>
      </c>
      <c r="D122" s="307" t="s">
        <v>151</v>
      </c>
      <c r="E122" s="308" t="s">
        <v>11</v>
      </c>
      <c r="F122" s="306" t="s">
        <v>10</v>
      </c>
      <c r="G122" s="307" t="s">
        <v>151</v>
      </c>
      <c r="H122" s="308" t="s">
        <v>11</v>
      </c>
      <c r="I122" s="306" t="s">
        <v>10</v>
      </c>
      <c r="J122" s="307" t="s">
        <v>151</v>
      </c>
      <c r="K122" s="308" t="s">
        <v>11</v>
      </c>
      <c r="L122" s="306" t="s">
        <v>10</v>
      </c>
      <c r="M122" s="307" t="s">
        <v>151</v>
      </c>
      <c r="N122" s="308" t="s">
        <v>11</v>
      </c>
      <c r="O122" s="306" t="s">
        <v>10</v>
      </c>
      <c r="P122" s="307" t="s">
        <v>151</v>
      </c>
      <c r="Q122" s="308" t="s">
        <v>11</v>
      </c>
      <c r="R122" s="306" t="s">
        <v>10</v>
      </c>
      <c r="S122" s="307" t="s">
        <v>151</v>
      </c>
      <c r="T122" s="308" t="s">
        <v>11</v>
      </c>
      <c r="U122" s="306" t="s">
        <v>10</v>
      </c>
      <c r="V122" s="307" t="s">
        <v>151</v>
      </c>
      <c r="W122" s="308" t="s">
        <v>11</v>
      </c>
      <c r="X122" s="306" t="s">
        <v>10</v>
      </c>
      <c r="Y122" s="307" t="s">
        <v>151</v>
      </c>
      <c r="Z122" s="308" t="s">
        <v>11</v>
      </c>
      <c r="AA122" s="306" t="s">
        <v>10</v>
      </c>
      <c r="AB122" s="307" t="s">
        <v>151</v>
      </c>
      <c r="AC122" s="308" t="s">
        <v>11</v>
      </c>
      <c r="AD122" s="306" t="s">
        <v>10</v>
      </c>
      <c r="AE122" s="307" t="s">
        <v>151</v>
      </c>
      <c r="AF122" s="465"/>
    </row>
    <row r="123" spans="1:32" s="206" customFormat="1" ht="15.75" x14ac:dyDescent="0.25">
      <c r="A123" s="207" t="s">
        <v>100</v>
      </c>
      <c r="B123" s="138"/>
      <c r="C123" s="138"/>
      <c r="D123" s="140"/>
      <c r="E123" s="138"/>
      <c r="F123" s="138"/>
      <c r="G123" s="140"/>
      <c r="H123" s="138"/>
      <c r="I123" s="138"/>
      <c r="J123" s="140"/>
      <c r="K123" s="138"/>
      <c r="L123" s="138"/>
      <c r="M123" s="140"/>
      <c r="N123" s="138"/>
      <c r="O123" s="138"/>
      <c r="P123" s="140"/>
      <c r="Q123" s="138"/>
      <c r="R123" s="138"/>
      <c r="S123" s="140"/>
      <c r="T123" s="138"/>
      <c r="U123" s="138"/>
      <c r="V123" s="140"/>
      <c r="W123" s="138"/>
      <c r="X123" s="138"/>
      <c r="Y123" s="140"/>
      <c r="Z123" s="138"/>
      <c r="AA123" s="138"/>
      <c r="AB123" s="140"/>
      <c r="AC123" s="138"/>
      <c r="AD123" s="138"/>
      <c r="AE123" s="140"/>
      <c r="AF123" s="251"/>
    </row>
    <row r="124" spans="1:32" s="206" customFormat="1" ht="15.75" x14ac:dyDescent="0.25">
      <c r="A124" s="213" t="s">
        <v>101</v>
      </c>
      <c r="B124" s="138"/>
      <c r="C124" s="138"/>
      <c r="D124" s="140"/>
      <c r="E124" s="138"/>
      <c r="F124" s="138"/>
      <c r="G124" s="140"/>
      <c r="H124" s="138"/>
      <c r="I124" s="138"/>
      <c r="J124" s="140"/>
      <c r="K124" s="138"/>
      <c r="L124" s="138"/>
      <c r="M124" s="140"/>
      <c r="N124" s="138"/>
      <c r="O124" s="138"/>
      <c r="P124" s="140"/>
      <c r="Q124" s="138"/>
      <c r="R124" s="138"/>
      <c r="S124" s="140"/>
      <c r="T124" s="138"/>
      <c r="U124" s="138"/>
      <c r="V124" s="140"/>
      <c r="W124" s="138"/>
      <c r="X124" s="138"/>
      <c r="Y124" s="140"/>
      <c r="Z124" s="138"/>
      <c r="AA124" s="138"/>
      <c r="AB124" s="140"/>
      <c r="AC124" s="138"/>
      <c r="AD124" s="138"/>
      <c r="AE124" s="140"/>
      <c r="AF124" s="251"/>
    </row>
    <row r="125" spans="1:32" s="206" customFormat="1" ht="15.75" x14ac:dyDescent="0.25">
      <c r="A125" s="213" t="s">
        <v>102</v>
      </c>
      <c r="B125" s="138"/>
      <c r="C125" s="138"/>
      <c r="D125" s="140"/>
      <c r="E125" s="138"/>
      <c r="F125" s="138"/>
      <c r="G125" s="140"/>
      <c r="H125" s="138"/>
      <c r="I125" s="138"/>
      <c r="J125" s="140"/>
      <c r="K125" s="138"/>
      <c r="L125" s="138"/>
      <c r="M125" s="140"/>
      <c r="N125" s="138"/>
      <c r="O125" s="138"/>
      <c r="P125" s="140"/>
      <c r="Q125" s="138"/>
      <c r="R125" s="138"/>
      <c r="S125" s="140"/>
      <c r="T125" s="138"/>
      <c r="U125" s="138"/>
      <c r="V125" s="140"/>
      <c r="W125" s="138"/>
      <c r="X125" s="138"/>
      <c r="Y125" s="140"/>
      <c r="Z125" s="138"/>
      <c r="AA125" s="138"/>
      <c r="AB125" s="140"/>
      <c r="AC125" s="138"/>
      <c r="AD125" s="138"/>
      <c r="AE125" s="140"/>
      <c r="AF125" s="251"/>
    </row>
    <row r="126" spans="1:32" s="206" customFormat="1" ht="15.75" x14ac:dyDescent="0.25">
      <c r="A126" s="213" t="s">
        <v>103</v>
      </c>
      <c r="B126" s="138"/>
      <c r="C126" s="138"/>
      <c r="D126" s="140"/>
      <c r="E126" s="138"/>
      <c r="F126" s="138"/>
      <c r="G126" s="140"/>
      <c r="H126" s="138"/>
      <c r="I126" s="138"/>
      <c r="J126" s="140"/>
      <c r="K126" s="138"/>
      <c r="L126" s="138"/>
      <c r="M126" s="140"/>
      <c r="N126" s="138"/>
      <c r="O126" s="138"/>
      <c r="P126" s="140"/>
      <c r="Q126" s="138"/>
      <c r="R126" s="138"/>
      <c r="S126" s="140"/>
      <c r="T126" s="138"/>
      <c r="U126" s="138"/>
      <c r="V126" s="140"/>
      <c r="W126" s="138"/>
      <c r="X126" s="138"/>
      <c r="Y126" s="140"/>
      <c r="Z126" s="138"/>
      <c r="AA126" s="138"/>
      <c r="AB126" s="140"/>
      <c r="AC126" s="138"/>
      <c r="AD126" s="138"/>
      <c r="AE126" s="140"/>
      <c r="AF126" s="251"/>
    </row>
    <row r="127" spans="1:32" s="206" customFormat="1" ht="15.75" x14ac:dyDescent="0.25">
      <c r="A127" s="213" t="s">
        <v>104</v>
      </c>
      <c r="B127" s="138"/>
      <c r="C127" s="138"/>
      <c r="D127" s="140"/>
      <c r="E127" s="138">
        <v>1</v>
      </c>
      <c r="F127" s="138"/>
      <c r="G127" s="140">
        <v>1</v>
      </c>
      <c r="H127" s="138"/>
      <c r="I127" s="138"/>
      <c r="J127" s="140"/>
      <c r="K127" s="138"/>
      <c r="L127" s="138"/>
      <c r="M127" s="140"/>
      <c r="N127" s="138">
        <v>1</v>
      </c>
      <c r="O127" s="138"/>
      <c r="P127" s="140">
        <v>1</v>
      </c>
      <c r="Q127" s="138"/>
      <c r="R127" s="138"/>
      <c r="S127" s="140"/>
      <c r="T127" s="138"/>
      <c r="U127" s="138"/>
      <c r="V127" s="140"/>
      <c r="W127" s="138"/>
      <c r="X127" s="138"/>
      <c r="Y127" s="140"/>
      <c r="Z127" s="138"/>
      <c r="AA127" s="138"/>
      <c r="AB127" s="140"/>
      <c r="AC127" s="138"/>
      <c r="AD127" s="138"/>
      <c r="AE127" s="140"/>
      <c r="AF127" s="251">
        <v>2</v>
      </c>
    </row>
    <row r="128" spans="1:32" s="206" customFormat="1" x14ac:dyDescent="0.2">
      <c r="A128" s="213" t="s">
        <v>105</v>
      </c>
      <c r="B128" s="138"/>
      <c r="C128" s="138"/>
      <c r="D128" s="140"/>
      <c r="E128" s="138"/>
      <c r="F128" s="138"/>
      <c r="G128" s="140"/>
      <c r="H128" s="138"/>
      <c r="I128" s="138"/>
      <c r="J128" s="140"/>
      <c r="K128" s="138"/>
      <c r="L128" s="138"/>
      <c r="M128" s="140"/>
      <c r="N128" s="138"/>
      <c r="O128" s="138"/>
      <c r="P128" s="140"/>
      <c r="Q128" s="138"/>
      <c r="R128" s="138"/>
      <c r="S128" s="140"/>
      <c r="T128" s="138"/>
      <c r="U128" s="138"/>
      <c r="V128" s="140"/>
      <c r="W128" s="138"/>
      <c r="X128" s="138"/>
      <c r="Y128" s="140"/>
      <c r="Z128" s="138"/>
      <c r="AA128" s="138"/>
      <c r="AB128" s="140"/>
      <c r="AC128" s="138"/>
      <c r="AD128" s="138"/>
      <c r="AE128" s="140"/>
      <c r="AF128" s="140"/>
    </row>
    <row r="129" spans="1:33" s="206" customFormat="1" ht="13.5" thickBot="1" x14ac:dyDescent="0.25">
      <c r="A129" s="213" t="s">
        <v>321</v>
      </c>
      <c r="B129" s="138"/>
      <c r="C129" s="138"/>
      <c r="D129" s="140"/>
      <c r="E129" s="138"/>
      <c r="F129" s="138"/>
      <c r="G129" s="140"/>
      <c r="H129" s="138"/>
      <c r="I129" s="138"/>
      <c r="J129" s="140"/>
      <c r="K129" s="138"/>
      <c r="L129" s="138"/>
      <c r="M129" s="140"/>
      <c r="N129" s="138"/>
      <c r="O129" s="138"/>
      <c r="P129" s="140"/>
      <c r="Q129" s="138"/>
      <c r="R129" s="138"/>
      <c r="S129" s="140"/>
      <c r="T129" s="138"/>
      <c r="U129" s="138"/>
      <c r="V129" s="140"/>
      <c r="W129" s="138"/>
      <c r="X129" s="138"/>
      <c r="Y129" s="140"/>
      <c r="Z129" s="138"/>
      <c r="AA129" s="138"/>
      <c r="AB129" s="140"/>
      <c r="AC129" s="138"/>
      <c r="AD129" s="138"/>
      <c r="AE129" s="140"/>
      <c r="AF129" s="140"/>
    </row>
    <row r="130" spans="1:33" ht="12.75" customHeight="1" x14ac:dyDescent="0.2">
      <c r="A130" s="466" t="s">
        <v>153</v>
      </c>
      <c r="B130" s="314"/>
      <c r="C130" s="314" t="s">
        <v>309</v>
      </c>
      <c r="D130" s="315"/>
      <c r="E130" s="316"/>
      <c r="F130" s="314" t="s">
        <v>310</v>
      </c>
      <c r="G130" s="315"/>
      <c r="H130" s="316"/>
      <c r="I130" s="314" t="s">
        <v>311</v>
      </c>
      <c r="J130" s="315"/>
      <c r="K130" s="316"/>
      <c r="L130" s="314" t="s">
        <v>312</v>
      </c>
      <c r="M130" s="315"/>
      <c r="N130" s="316" t="s">
        <v>313</v>
      </c>
      <c r="O130" s="314"/>
      <c r="P130" s="315"/>
      <c r="Q130" s="316" t="s">
        <v>314</v>
      </c>
      <c r="R130" s="314"/>
      <c r="S130" s="315"/>
      <c r="T130" s="316" t="s">
        <v>315</v>
      </c>
      <c r="U130" s="314"/>
      <c r="V130" s="315"/>
      <c r="W130" s="316" t="s">
        <v>316</v>
      </c>
      <c r="X130" s="314"/>
      <c r="Y130" s="315"/>
      <c r="Z130" s="316" t="s">
        <v>317</v>
      </c>
      <c r="AA130" s="314"/>
      <c r="AB130" s="315"/>
      <c r="AC130" s="316" t="s">
        <v>318</v>
      </c>
      <c r="AD130" s="314"/>
      <c r="AE130" s="315"/>
      <c r="AF130" s="467">
        <f>AF132+AF133+AF134+AF135</f>
        <v>1862</v>
      </c>
    </row>
    <row r="131" spans="1:33" s="206" customFormat="1" ht="13.5" customHeight="1" thickBot="1" x14ac:dyDescent="0.25">
      <c r="A131" s="466"/>
      <c r="B131" s="305" t="s">
        <v>11</v>
      </c>
      <c r="C131" s="306" t="s">
        <v>10</v>
      </c>
      <c r="D131" s="307" t="s">
        <v>151</v>
      </c>
      <c r="E131" s="308" t="s">
        <v>11</v>
      </c>
      <c r="F131" s="306" t="s">
        <v>10</v>
      </c>
      <c r="G131" s="307" t="s">
        <v>151</v>
      </c>
      <c r="H131" s="308" t="s">
        <v>11</v>
      </c>
      <c r="I131" s="306" t="s">
        <v>10</v>
      </c>
      <c r="J131" s="307" t="s">
        <v>151</v>
      </c>
      <c r="K131" s="308" t="s">
        <v>11</v>
      </c>
      <c r="L131" s="306" t="s">
        <v>10</v>
      </c>
      <c r="M131" s="307" t="s">
        <v>151</v>
      </c>
      <c r="N131" s="308" t="s">
        <v>11</v>
      </c>
      <c r="O131" s="306" t="s">
        <v>10</v>
      </c>
      <c r="P131" s="307" t="s">
        <v>151</v>
      </c>
      <c r="Q131" s="308" t="s">
        <v>11</v>
      </c>
      <c r="R131" s="306" t="s">
        <v>10</v>
      </c>
      <c r="S131" s="307" t="s">
        <v>151</v>
      </c>
      <c r="T131" s="308" t="s">
        <v>11</v>
      </c>
      <c r="U131" s="306" t="s">
        <v>10</v>
      </c>
      <c r="V131" s="307" t="s">
        <v>151</v>
      </c>
      <c r="W131" s="308" t="s">
        <v>11</v>
      </c>
      <c r="X131" s="306" t="s">
        <v>10</v>
      </c>
      <c r="Y131" s="307" t="s">
        <v>151</v>
      </c>
      <c r="Z131" s="308" t="s">
        <v>11</v>
      </c>
      <c r="AA131" s="306" t="s">
        <v>10</v>
      </c>
      <c r="AB131" s="307" t="s">
        <v>151</v>
      </c>
      <c r="AC131" s="308" t="s">
        <v>11</v>
      </c>
      <c r="AD131" s="306" t="s">
        <v>10</v>
      </c>
      <c r="AE131" s="307" t="s">
        <v>151</v>
      </c>
      <c r="AF131" s="465"/>
      <c r="AG131" s="203"/>
    </row>
    <row r="132" spans="1:33" s="206" customFormat="1" ht="13.5" customHeight="1" x14ac:dyDescent="0.2">
      <c r="A132" s="213" t="s">
        <v>14</v>
      </c>
      <c r="B132" s="138">
        <v>7</v>
      </c>
      <c r="C132" s="138">
        <v>6</v>
      </c>
      <c r="D132" s="140">
        <v>13</v>
      </c>
      <c r="E132" s="138">
        <v>8</v>
      </c>
      <c r="F132" s="138">
        <v>5</v>
      </c>
      <c r="G132" s="140">
        <v>13</v>
      </c>
      <c r="H132" s="138">
        <v>2</v>
      </c>
      <c r="I132" s="138">
        <v>3</v>
      </c>
      <c r="J132" s="140">
        <v>5</v>
      </c>
      <c r="K132" s="138">
        <v>7</v>
      </c>
      <c r="L132" s="138">
        <v>0</v>
      </c>
      <c r="M132" s="140">
        <v>7</v>
      </c>
      <c r="N132" s="138">
        <v>18</v>
      </c>
      <c r="O132" s="138">
        <v>0</v>
      </c>
      <c r="P132" s="140">
        <v>18</v>
      </c>
      <c r="Q132" s="138">
        <v>9</v>
      </c>
      <c r="R132" s="138">
        <v>5</v>
      </c>
      <c r="S132" s="140">
        <v>14</v>
      </c>
      <c r="T132" s="138">
        <v>24</v>
      </c>
      <c r="U132" s="138">
        <v>10</v>
      </c>
      <c r="V132" s="140">
        <v>34</v>
      </c>
      <c r="W132" s="138">
        <v>32</v>
      </c>
      <c r="X132" s="138">
        <v>7</v>
      </c>
      <c r="Y132" s="140">
        <v>39</v>
      </c>
      <c r="Z132" s="138">
        <v>42</v>
      </c>
      <c r="AA132" s="138">
        <v>10</v>
      </c>
      <c r="AB132" s="140">
        <v>51</v>
      </c>
      <c r="AC132" s="138">
        <v>43</v>
      </c>
      <c r="AD132" s="138">
        <v>9</v>
      </c>
      <c r="AE132" s="140">
        <v>52</v>
      </c>
      <c r="AF132" s="204">
        <v>252</v>
      </c>
      <c r="AG132" s="203"/>
    </row>
    <row r="133" spans="1:33" x14ac:dyDescent="0.2">
      <c r="A133" s="213" t="s">
        <v>17</v>
      </c>
      <c r="B133" s="138"/>
      <c r="C133" s="138"/>
      <c r="D133" s="140"/>
      <c r="E133" s="138"/>
      <c r="F133" s="138">
        <v>2</v>
      </c>
      <c r="G133" s="140">
        <v>2</v>
      </c>
      <c r="H133" s="138">
        <v>4</v>
      </c>
      <c r="I133" s="138">
        <v>1</v>
      </c>
      <c r="J133" s="140">
        <v>5</v>
      </c>
      <c r="K133" s="138">
        <v>15</v>
      </c>
      <c r="L133" s="138">
        <v>3</v>
      </c>
      <c r="M133" s="140">
        <v>18</v>
      </c>
      <c r="N133" s="138"/>
      <c r="O133" s="138"/>
      <c r="P133" s="140"/>
      <c r="Q133" s="138">
        <v>4</v>
      </c>
      <c r="R133" s="138">
        <v>2</v>
      </c>
      <c r="S133" s="140">
        <v>6</v>
      </c>
      <c r="T133" s="138">
        <v>5</v>
      </c>
      <c r="U133" s="138">
        <v>5</v>
      </c>
      <c r="V133" s="140">
        <v>10</v>
      </c>
      <c r="W133" s="138"/>
      <c r="X133" s="138">
        <v>1</v>
      </c>
      <c r="Y133" s="140">
        <v>1</v>
      </c>
      <c r="Z133" s="138">
        <v>10</v>
      </c>
      <c r="AA133" s="138"/>
      <c r="AB133" s="140">
        <v>10</v>
      </c>
      <c r="AC133" s="138"/>
      <c r="AD133" s="138">
        <v>2</v>
      </c>
      <c r="AE133" s="140">
        <v>2</v>
      </c>
      <c r="AF133" s="342">
        <f>+G133+J133+M133+S133+V133+Y133+AB133+AE133</f>
        <v>54</v>
      </c>
    </row>
    <row r="134" spans="1:33" x14ac:dyDescent="0.2">
      <c r="A134" s="213" t="s">
        <v>207</v>
      </c>
      <c r="B134" s="138">
        <v>28</v>
      </c>
      <c r="C134" s="138">
        <v>18</v>
      </c>
      <c r="D134" s="140">
        <v>46</v>
      </c>
      <c r="E134" s="138">
        <v>19</v>
      </c>
      <c r="F134" s="138">
        <v>14</v>
      </c>
      <c r="G134" s="140">
        <v>33</v>
      </c>
      <c r="H134" s="138">
        <v>20</v>
      </c>
      <c r="I134" s="138">
        <v>12</v>
      </c>
      <c r="J134" s="140">
        <v>32</v>
      </c>
      <c r="K134" s="138">
        <v>30</v>
      </c>
      <c r="L134" s="138">
        <v>7</v>
      </c>
      <c r="M134" s="140">
        <v>37</v>
      </c>
      <c r="N134" s="138">
        <v>113</v>
      </c>
      <c r="O134" s="138">
        <v>28</v>
      </c>
      <c r="P134" s="140">
        <v>141</v>
      </c>
      <c r="Q134" s="138">
        <v>92</v>
      </c>
      <c r="R134" s="138">
        <v>36</v>
      </c>
      <c r="S134" s="140">
        <v>128</v>
      </c>
      <c r="T134" s="138">
        <v>175</v>
      </c>
      <c r="U134" s="138">
        <v>40</v>
      </c>
      <c r="V134" s="140">
        <v>215</v>
      </c>
      <c r="W134" s="138">
        <v>217</v>
      </c>
      <c r="X134" s="138">
        <v>61</v>
      </c>
      <c r="Y134" s="140">
        <v>278</v>
      </c>
      <c r="Z134" s="138">
        <v>228</v>
      </c>
      <c r="AA134" s="138">
        <v>70</v>
      </c>
      <c r="AB134" s="140">
        <v>298</v>
      </c>
      <c r="AC134" s="138">
        <v>233</v>
      </c>
      <c r="AD134" s="138">
        <v>72</v>
      </c>
      <c r="AE134" s="140">
        <v>305</v>
      </c>
      <c r="AF134" s="342">
        <f>+D134+G134+J134+M134+P134+S134+V134+Y134+AB134+AE134</f>
        <v>1513</v>
      </c>
    </row>
    <row r="135" spans="1:33" x14ac:dyDescent="0.2">
      <c r="A135" s="213" t="s">
        <v>274</v>
      </c>
      <c r="B135" s="138"/>
      <c r="C135" s="138"/>
      <c r="D135" s="140"/>
      <c r="E135" s="138">
        <v>1</v>
      </c>
      <c r="F135" s="138"/>
      <c r="G135" s="140">
        <v>1</v>
      </c>
      <c r="H135" s="138"/>
      <c r="I135" s="138"/>
      <c r="J135" s="140"/>
      <c r="K135" s="138"/>
      <c r="L135" s="138">
        <v>1</v>
      </c>
      <c r="M135" s="140">
        <v>1</v>
      </c>
      <c r="N135" s="138">
        <v>2</v>
      </c>
      <c r="O135" s="138">
        <v>3</v>
      </c>
      <c r="P135" s="140">
        <v>5</v>
      </c>
      <c r="Q135" s="138">
        <v>8</v>
      </c>
      <c r="R135" s="138">
        <v>6</v>
      </c>
      <c r="S135" s="140">
        <v>14</v>
      </c>
      <c r="T135" s="138">
        <v>2</v>
      </c>
      <c r="U135" s="138">
        <v>4</v>
      </c>
      <c r="V135" s="140">
        <v>6</v>
      </c>
      <c r="W135" s="138">
        <v>9</v>
      </c>
      <c r="X135" s="138">
        <v>2</v>
      </c>
      <c r="Y135" s="140">
        <v>11</v>
      </c>
      <c r="Z135" s="138">
        <v>9</v>
      </c>
      <c r="AA135" s="138">
        <v>1</v>
      </c>
      <c r="AB135" s="140">
        <v>10</v>
      </c>
      <c r="AC135" s="138">
        <v>1</v>
      </c>
      <c r="AD135" s="138"/>
      <c r="AE135" s="140">
        <v>1</v>
      </c>
      <c r="AF135" s="342">
        <f>+G135+J135+M135+S135+V135+Y135+AB135</f>
        <v>43</v>
      </c>
    </row>
    <row r="136" spans="1:33" x14ac:dyDescent="0.2">
      <c r="E136" s="203"/>
      <c r="F136" s="203"/>
      <c r="H136" s="203"/>
      <c r="I136" s="203"/>
      <c r="K136" s="203"/>
      <c r="L136" s="203"/>
      <c r="Q136" s="203"/>
      <c r="R136" s="203"/>
      <c r="T136" s="203"/>
      <c r="U136" s="203"/>
      <c r="W136" s="203"/>
      <c r="X136" s="203"/>
      <c r="Z136" s="203"/>
      <c r="AA136" s="203"/>
      <c r="AC136" s="203"/>
      <c r="AD136" s="203"/>
      <c r="AF136" s="340"/>
    </row>
    <row r="137" spans="1:33" x14ac:dyDescent="0.2">
      <c r="E137" s="203"/>
      <c r="F137" s="203"/>
      <c r="H137" s="203"/>
      <c r="I137" s="203"/>
      <c r="K137" s="203"/>
      <c r="L137" s="203"/>
      <c r="Q137" s="203"/>
      <c r="R137" s="203"/>
      <c r="T137" s="203"/>
      <c r="U137" s="203"/>
      <c r="W137" s="203"/>
      <c r="X137" s="203"/>
      <c r="Z137" s="203"/>
      <c r="AA137" s="203"/>
      <c r="AC137" s="203"/>
      <c r="AD137" s="203"/>
      <c r="AF137" s="340"/>
    </row>
    <row r="138" spans="1:33" x14ac:dyDescent="0.2">
      <c r="E138" s="203"/>
      <c r="F138" s="203"/>
      <c r="H138" s="203"/>
      <c r="I138" s="203"/>
      <c r="K138" s="203"/>
      <c r="L138" s="203"/>
      <c r="Q138" s="203"/>
      <c r="R138" s="203"/>
      <c r="T138" s="203"/>
      <c r="U138" s="203"/>
      <c r="W138" s="203"/>
      <c r="X138" s="203"/>
      <c r="Z138" s="203"/>
      <c r="AA138" s="203"/>
      <c r="AC138" s="203"/>
      <c r="AD138" s="203"/>
      <c r="AF138" s="340"/>
    </row>
    <row r="139" spans="1:33" x14ac:dyDescent="0.2">
      <c r="E139" s="203"/>
      <c r="F139" s="203"/>
      <c r="H139" s="203"/>
      <c r="I139" s="203"/>
      <c r="K139" s="203"/>
      <c r="L139" s="203"/>
      <c r="Q139" s="203"/>
      <c r="R139" s="203"/>
      <c r="T139" s="203"/>
      <c r="U139" s="203"/>
      <c r="W139" s="203"/>
      <c r="X139" s="203"/>
      <c r="Z139" s="203"/>
      <c r="AA139" s="203"/>
      <c r="AC139" s="203"/>
      <c r="AD139" s="203"/>
      <c r="AF139" s="340"/>
    </row>
    <row r="140" spans="1:33" x14ac:dyDescent="0.2">
      <c r="E140" s="203"/>
      <c r="F140" s="203"/>
      <c r="H140" s="203"/>
      <c r="I140" s="203"/>
      <c r="K140" s="203"/>
      <c r="L140" s="203"/>
      <c r="Q140" s="203"/>
      <c r="R140" s="203"/>
      <c r="T140" s="203"/>
      <c r="U140" s="203"/>
      <c r="W140" s="203"/>
      <c r="X140" s="203"/>
      <c r="Z140" s="203"/>
      <c r="AA140" s="203"/>
      <c r="AC140" s="203"/>
      <c r="AD140" s="203"/>
      <c r="AF140" s="340"/>
    </row>
    <row r="141" spans="1:33" x14ac:dyDescent="0.2">
      <c r="E141" s="203"/>
      <c r="F141" s="203"/>
      <c r="H141" s="203"/>
      <c r="I141" s="203"/>
      <c r="K141" s="203"/>
      <c r="L141" s="203"/>
      <c r="Q141" s="203"/>
      <c r="R141" s="203"/>
      <c r="T141" s="203"/>
      <c r="U141" s="203"/>
      <c r="W141" s="203"/>
      <c r="X141" s="203"/>
      <c r="Z141" s="203"/>
      <c r="AA141" s="203"/>
      <c r="AC141" s="203"/>
      <c r="AD141" s="203"/>
      <c r="AF141" s="340"/>
    </row>
    <row r="142" spans="1:33" x14ac:dyDescent="0.2">
      <c r="E142" s="203"/>
      <c r="F142" s="203"/>
      <c r="H142" s="203"/>
      <c r="I142" s="203"/>
      <c r="K142" s="203"/>
      <c r="L142" s="203"/>
      <c r="Q142" s="203"/>
      <c r="R142" s="203"/>
      <c r="T142" s="203"/>
      <c r="U142" s="203"/>
      <c r="W142" s="203"/>
      <c r="X142" s="203"/>
      <c r="Z142" s="203"/>
      <c r="AA142" s="203"/>
      <c r="AC142" s="203"/>
      <c r="AD142" s="203"/>
      <c r="AF142" s="340"/>
    </row>
    <row r="143" spans="1:33" x14ac:dyDescent="0.2">
      <c r="E143" s="203"/>
      <c r="F143" s="203"/>
      <c r="H143" s="203"/>
      <c r="I143" s="203"/>
      <c r="K143" s="203"/>
      <c r="L143" s="203"/>
      <c r="Q143" s="203"/>
      <c r="R143" s="203"/>
      <c r="T143" s="203"/>
      <c r="U143" s="203"/>
      <c r="W143" s="203"/>
      <c r="X143" s="203"/>
      <c r="Z143" s="203"/>
      <c r="AA143" s="203"/>
      <c r="AC143" s="203"/>
      <c r="AD143" s="203"/>
      <c r="AF143" s="340"/>
    </row>
    <row r="144" spans="1:33" x14ac:dyDescent="0.2">
      <c r="E144" s="203"/>
      <c r="F144" s="203"/>
      <c r="H144" s="203"/>
      <c r="I144" s="203"/>
      <c r="K144" s="203"/>
      <c r="L144" s="203"/>
      <c r="Q144" s="203"/>
      <c r="R144" s="203"/>
      <c r="T144" s="203"/>
      <c r="U144" s="203"/>
      <c r="W144" s="203"/>
      <c r="X144" s="203"/>
      <c r="Z144" s="203"/>
      <c r="AA144" s="203"/>
      <c r="AC144" s="203"/>
      <c r="AD144" s="203"/>
      <c r="AF144" s="340"/>
    </row>
    <row r="145" spans="5:30" x14ac:dyDescent="0.2">
      <c r="E145" s="203"/>
      <c r="F145" s="203"/>
      <c r="H145" s="203"/>
      <c r="I145" s="203"/>
      <c r="K145" s="203"/>
      <c r="L145" s="203"/>
      <c r="Q145" s="203"/>
      <c r="R145" s="203"/>
      <c r="T145" s="203"/>
      <c r="U145" s="203"/>
      <c r="W145" s="203"/>
      <c r="X145" s="203"/>
      <c r="Z145" s="203"/>
      <c r="AA145" s="203"/>
      <c r="AC145" s="203"/>
      <c r="AD145" s="203"/>
    </row>
    <row r="146" spans="5:30" x14ac:dyDescent="0.2">
      <c r="E146" s="203"/>
      <c r="F146" s="203"/>
      <c r="H146" s="203"/>
      <c r="I146" s="203"/>
      <c r="K146" s="203"/>
      <c r="L146" s="203"/>
      <c r="Q146" s="203"/>
      <c r="R146" s="203"/>
      <c r="T146" s="203"/>
      <c r="U146" s="203"/>
      <c r="W146" s="203"/>
      <c r="X146" s="203"/>
      <c r="Z146" s="203"/>
      <c r="AA146" s="203"/>
      <c r="AC146" s="203"/>
      <c r="AD146" s="203"/>
    </row>
    <row r="147" spans="5:30" x14ac:dyDescent="0.2">
      <c r="E147" s="203"/>
      <c r="F147" s="203"/>
      <c r="H147" s="203"/>
      <c r="I147" s="203"/>
      <c r="K147" s="203"/>
      <c r="L147" s="203"/>
      <c r="Q147" s="203"/>
      <c r="R147" s="203"/>
      <c r="T147" s="203"/>
      <c r="U147" s="203"/>
      <c r="W147" s="203"/>
      <c r="X147" s="203"/>
      <c r="Z147" s="203"/>
      <c r="AA147" s="203"/>
      <c r="AC147" s="203"/>
      <c r="AD147" s="203"/>
    </row>
    <row r="148" spans="5:30" x14ac:dyDescent="0.2">
      <c r="E148" s="203"/>
      <c r="F148" s="203"/>
      <c r="H148" s="203"/>
      <c r="I148" s="203"/>
      <c r="K148" s="203"/>
      <c r="L148" s="203"/>
      <c r="Q148" s="203"/>
      <c r="R148" s="203"/>
      <c r="T148" s="203"/>
      <c r="U148" s="203"/>
      <c r="W148" s="203"/>
      <c r="X148" s="203"/>
      <c r="Z148" s="203"/>
      <c r="AA148" s="203"/>
      <c r="AC148" s="203"/>
      <c r="AD148" s="203"/>
    </row>
    <row r="149" spans="5:30" x14ac:dyDescent="0.2">
      <c r="E149" s="203"/>
      <c r="F149" s="203"/>
      <c r="H149" s="203"/>
      <c r="I149" s="203"/>
      <c r="K149" s="203"/>
      <c r="L149" s="203"/>
      <c r="Q149" s="203"/>
      <c r="R149" s="203"/>
      <c r="T149" s="203"/>
      <c r="U149" s="203"/>
      <c r="W149" s="203"/>
      <c r="X149" s="203"/>
      <c r="Z149" s="203"/>
      <c r="AA149" s="203"/>
      <c r="AC149" s="203"/>
      <c r="AD149" s="203"/>
    </row>
    <row r="150" spans="5:30" x14ac:dyDescent="0.2">
      <c r="E150" s="203"/>
      <c r="F150" s="203"/>
      <c r="H150" s="203"/>
      <c r="I150" s="203"/>
      <c r="K150" s="203"/>
      <c r="L150" s="203"/>
      <c r="Q150" s="203"/>
      <c r="R150" s="203"/>
      <c r="T150" s="203"/>
      <c r="U150" s="203"/>
      <c r="W150" s="203"/>
      <c r="X150" s="203"/>
      <c r="Z150" s="203"/>
      <c r="AA150" s="203"/>
      <c r="AC150" s="203"/>
      <c r="AD150" s="203"/>
    </row>
    <row r="151" spans="5:30" x14ac:dyDescent="0.2">
      <c r="E151" s="203"/>
      <c r="F151" s="203"/>
      <c r="H151" s="203"/>
      <c r="I151" s="203"/>
      <c r="K151" s="203"/>
      <c r="L151" s="203"/>
      <c r="Q151" s="203"/>
      <c r="R151" s="203"/>
      <c r="T151" s="203"/>
      <c r="U151" s="203"/>
      <c r="W151" s="203"/>
      <c r="X151" s="203"/>
      <c r="Z151" s="203"/>
      <c r="AA151" s="203"/>
      <c r="AC151" s="203"/>
      <c r="AD151" s="203"/>
    </row>
    <row r="152" spans="5:30" x14ac:dyDescent="0.2">
      <c r="E152" s="203"/>
      <c r="F152" s="203"/>
      <c r="H152" s="203"/>
      <c r="I152" s="203"/>
      <c r="K152" s="203"/>
      <c r="L152" s="203"/>
      <c r="Q152" s="203"/>
      <c r="R152" s="203"/>
      <c r="T152" s="203"/>
      <c r="U152" s="203"/>
      <c r="W152" s="203"/>
      <c r="X152" s="203"/>
      <c r="Z152" s="203"/>
      <c r="AA152" s="203"/>
      <c r="AC152" s="203"/>
      <c r="AD152" s="203"/>
    </row>
    <row r="153" spans="5:30" x14ac:dyDescent="0.2">
      <c r="E153" s="203"/>
      <c r="F153" s="203"/>
      <c r="H153" s="203"/>
      <c r="I153" s="203"/>
      <c r="K153" s="203"/>
      <c r="L153" s="203"/>
      <c r="Q153" s="203"/>
      <c r="R153" s="203"/>
      <c r="T153" s="203"/>
      <c r="U153" s="203"/>
      <c r="W153" s="203"/>
      <c r="X153" s="203"/>
      <c r="Z153" s="203"/>
      <c r="AA153" s="203"/>
      <c r="AC153" s="203"/>
      <c r="AD153" s="203"/>
    </row>
    <row r="154" spans="5:30" x14ac:dyDescent="0.2">
      <c r="E154" s="203"/>
      <c r="F154" s="203"/>
      <c r="H154" s="203"/>
      <c r="I154" s="203"/>
      <c r="K154" s="203"/>
      <c r="L154" s="203"/>
      <c r="Q154" s="203"/>
      <c r="R154" s="203"/>
      <c r="T154" s="203"/>
      <c r="U154" s="203"/>
      <c r="W154" s="203"/>
      <c r="X154" s="203"/>
      <c r="Z154" s="203"/>
      <c r="AA154" s="203"/>
      <c r="AC154" s="203"/>
      <c r="AD154" s="203"/>
    </row>
    <row r="155" spans="5:30" x14ac:dyDescent="0.2">
      <c r="E155" s="203"/>
      <c r="F155" s="203"/>
      <c r="H155" s="203"/>
      <c r="I155" s="203"/>
      <c r="K155" s="203"/>
      <c r="L155" s="203"/>
      <c r="Q155" s="203"/>
      <c r="R155" s="203"/>
      <c r="T155" s="203"/>
      <c r="U155" s="203"/>
      <c r="W155" s="203"/>
      <c r="X155" s="203"/>
      <c r="Z155" s="203"/>
      <c r="AA155" s="203"/>
      <c r="AC155" s="203"/>
      <c r="AD155" s="203"/>
    </row>
    <row r="156" spans="5:30" x14ac:dyDescent="0.2">
      <c r="E156" s="203"/>
      <c r="F156" s="203"/>
      <c r="H156" s="203"/>
      <c r="I156" s="203"/>
      <c r="K156" s="203"/>
      <c r="L156" s="203"/>
      <c r="Q156" s="203"/>
      <c r="R156" s="203"/>
      <c r="T156" s="203"/>
      <c r="U156" s="203"/>
      <c r="W156" s="203"/>
      <c r="X156" s="203"/>
      <c r="Z156" s="203"/>
      <c r="AA156" s="203"/>
      <c r="AC156" s="203"/>
      <c r="AD156" s="203"/>
    </row>
    <row r="157" spans="5:30" x14ac:dyDescent="0.2">
      <c r="E157" s="203"/>
      <c r="F157" s="203"/>
      <c r="H157" s="203"/>
      <c r="I157" s="203"/>
      <c r="K157" s="203"/>
      <c r="L157" s="203"/>
      <c r="Q157" s="203"/>
      <c r="R157" s="203"/>
      <c r="T157" s="203"/>
      <c r="U157" s="203"/>
      <c r="W157" s="203"/>
      <c r="X157" s="203"/>
      <c r="Z157" s="203"/>
      <c r="AA157" s="203"/>
      <c r="AC157" s="203"/>
      <c r="AD157" s="203"/>
    </row>
    <row r="158" spans="5:30" x14ac:dyDescent="0.2">
      <c r="E158" s="203"/>
      <c r="F158" s="203"/>
      <c r="H158" s="203"/>
      <c r="I158" s="203"/>
      <c r="K158" s="203"/>
      <c r="L158" s="203"/>
      <c r="Q158" s="203"/>
      <c r="R158" s="203"/>
      <c r="T158" s="203"/>
      <c r="U158" s="203"/>
      <c r="W158" s="203"/>
      <c r="X158" s="203"/>
      <c r="Z158" s="203"/>
      <c r="AA158" s="203"/>
      <c r="AC158" s="203"/>
      <c r="AD158" s="203"/>
    </row>
    <row r="159" spans="5:30" x14ac:dyDescent="0.2">
      <c r="E159" s="203"/>
      <c r="F159" s="203"/>
      <c r="H159" s="203"/>
      <c r="I159" s="203"/>
      <c r="K159" s="203"/>
      <c r="L159" s="203"/>
      <c r="Q159" s="203"/>
      <c r="R159" s="203"/>
      <c r="T159" s="203"/>
      <c r="U159" s="203"/>
      <c r="W159" s="203"/>
      <c r="X159" s="203"/>
      <c r="Z159" s="203"/>
      <c r="AA159" s="203"/>
      <c r="AC159" s="203"/>
      <c r="AD159" s="203"/>
    </row>
    <row r="160" spans="5:30" x14ac:dyDescent="0.2">
      <c r="E160" s="203"/>
      <c r="F160" s="203"/>
      <c r="H160" s="203"/>
      <c r="I160" s="203"/>
      <c r="K160" s="203"/>
      <c r="L160" s="203"/>
      <c r="Q160" s="203"/>
      <c r="R160" s="203"/>
      <c r="T160" s="203"/>
      <c r="U160" s="203"/>
      <c r="W160" s="203"/>
      <c r="X160" s="203"/>
      <c r="Z160" s="203"/>
      <c r="AA160" s="203"/>
      <c r="AC160" s="203"/>
      <c r="AD160" s="203"/>
    </row>
    <row r="161" spans="5:30" x14ac:dyDescent="0.2">
      <c r="E161" s="203"/>
      <c r="F161" s="203"/>
      <c r="H161" s="203"/>
      <c r="I161" s="203"/>
      <c r="K161" s="203"/>
      <c r="L161" s="203"/>
      <c r="Q161" s="203"/>
      <c r="R161" s="203"/>
      <c r="T161" s="203"/>
      <c r="U161" s="203"/>
      <c r="W161" s="203"/>
      <c r="X161" s="203"/>
      <c r="Z161" s="203"/>
      <c r="AA161" s="203"/>
      <c r="AC161" s="203"/>
      <c r="AD161" s="203"/>
    </row>
    <row r="162" spans="5:30" x14ac:dyDescent="0.2">
      <c r="E162" s="203"/>
      <c r="F162" s="203"/>
      <c r="H162" s="203"/>
      <c r="I162" s="203"/>
      <c r="K162" s="203"/>
      <c r="L162" s="203"/>
      <c r="Q162" s="203"/>
      <c r="R162" s="203"/>
      <c r="T162" s="203"/>
      <c r="U162" s="203"/>
      <c r="W162" s="203"/>
      <c r="X162" s="203"/>
      <c r="Z162" s="203"/>
      <c r="AA162" s="203"/>
      <c r="AC162" s="203"/>
      <c r="AD162" s="203"/>
    </row>
    <row r="163" spans="5:30" x14ac:dyDescent="0.2">
      <c r="E163" s="203"/>
      <c r="F163" s="203"/>
      <c r="H163" s="203"/>
      <c r="I163" s="203"/>
      <c r="K163" s="203"/>
      <c r="L163" s="203"/>
      <c r="Q163" s="203"/>
      <c r="R163" s="203"/>
      <c r="T163" s="203"/>
      <c r="U163" s="203"/>
      <c r="W163" s="203"/>
      <c r="X163" s="203"/>
      <c r="Z163" s="203"/>
      <c r="AA163" s="203"/>
      <c r="AC163" s="203"/>
      <c r="AD163" s="203"/>
    </row>
    <row r="164" spans="5:30" x14ac:dyDescent="0.2">
      <c r="E164" s="203"/>
      <c r="F164" s="203"/>
      <c r="H164" s="203"/>
      <c r="I164" s="203"/>
      <c r="K164" s="203"/>
      <c r="L164" s="203"/>
      <c r="Q164" s="203"/>
      <c r="R164" s="203"/>
      <c r="T164" s="203"/>
      <c r="U164" s="203"/>
      <c r="W164" s="203"/>
      <c r="X164" s="203"/>
      <c r="Z164" s="203"/>
      <c r="AA164" s="203"/>
      <c r="AC164" s="203"/>
      <c r="AD164" s="203"/>
    </row>
    <row r="165" spans="5:30" x14ac:dyDescent="0.2">
      <c r="E165" s="203"/>
      <c r="F165" s="203"/>
      <c r="H165" s="203"/>
      <c r="I165" s="203"/>
      <c r="K165" s="203"/>
      <c r="L165" s="203"/>
      <c r="Q165" s="203"/>
      <c r="R165" s="203"/>
      <c r="T165" s="203"/>
      <c r="U165" s="203"/>
      <c r="W165" s="203"/>
      <c r="X165" s="203"/>
      <c r="Z165" s="203"/>
      <c r="AA165" s="203"/>
      <c r="AC165" s="203"/>
      <c r="AD165" s="203"/>
    </row>
    <row r="166" spans="5:30" x14ac:dyDescent="0.2">
      <c r="E166" s="203"/>
      <c r="F166" s="203"/>
      <c r="H166" s="203"/>
      <c r="I166" s="203"/>
      <c r="K166" s="203"/>
      <c r="L166" s="203"/>
      <c r="Q166" s="203"/>
      <c r="R166" s="203"/>
      <c r="T166" s="203"/>
      <c r="U166" s="203"/>
      <c r="W166" s="203"/>
      <c r="X166" s="203"/>
      <c r="Z166" s="203"/>
      <c r="AA166" s="203"/>
      <c r="AC166" s="203"/>
      <c r="AD166" s="203"/>
    </row>
    <row r="167" spans="5:30" x14ac:dyDescent="0.2">
      <c r="E167" s="203"/>
      <c r="F167" s="203"/>
      <c r="H167" s="203"/>
      <c r="I167" s="203"/>
      <c r="K167" s="203"/>
      <c r="L167" s="203"/>
      <c r="Q167" s="203"/>
      <c r="R167" s="203"/>
      <c r="T167" s="203"/>
      <c r="U167" s="203"/>
      <c r="W167" s="203"/>
      <c r="X167" s="203"/>
      <c r="Z167" s="203"/>
      <c r="AA167" s="203"/>
      <c r="AC167" s="203"/>
      <c r="AD167" s="203"/>
    </row>
    <row r="168" spans="5:30" x14ac:dyDescent="0.2">
      <c r="E168" s="203"/>
      <c r="F168" s="203"/>
      <c r="H168" s="203"/>
      <c r="I168" s="203"/>
      <c r="K168" s="203"/>
      <c r="L168" s="203"/>
      <c r="Q168" s="203"/>
      <c r="R168" s="203"/>
      <c r="T168" s="203"/>
      <c r="U168" s="203"/>
      <c r="W168" s="203"/>
      <c r="X168" s="203"/>
      <c r="Z168" s="203"/>
      <c r="AA168" s="203"/>
      <c r="AC168" s="203"/>
      <c r="AD168" s="203"/>
    </row>
    <row r="169" spans="5:30" x14ac:dyDescent="0.2">
      <c r="E169" s="203"/>
      <c r="F169" s="203"/>
      <c r="H169" s="203"/>
      <c r="I169" s="203"/>
      <c r="K169" s="203"/>
      <c r="L169" s="203"/>
      <c r="Q169" s="203"/>
      <c r="R169" s="203"/>
      <c r="T169" s="203"/>
      <c r="U169" s="203"/>
      <c r="W169" s="203"/>
      <c r="X169" s="203"/>
      <c r="Z169" s="203"/>
      <c r="AA169" s="203"/>
      <c r="AC169" s="203"/>
      <c r="AD169" s="203"/>
    </row>
    <row r="170" spans="5:30" x14ac:dyDescent="0.2">
      <c r="E170" s="203"/>
      <c r="F170" s="203"/>
      <c r="H170" s="203"/>
      <c r="I170" s="203"/>
      <c r="K170" s="203"/>
      <c r="L170" s="203"/>
      <c r="Q170" s="203"/>
      <c r="R170" s="203"/>
      <c r="T170" s="203"/>
      <c r="U170" s="203"/>
      <c r="W170" s="203"/>
      <c r="X170" s="203"/>
      <c r="Z170" s="203"/>
      <c r="AA170" s="203"/>
      <c r="AC170" s="203"/>
      <c r="AD170" s="203"/>
    </row>
    <row r="171" spans="5:30" x14ac:dyDescent="0.2">
      <c r="E171" s="203"/>
      <c r="F171" s="203"/>
      <c r="H171" s="203"/>
      <c r="I171" s="203"/>
      <c r="K171" s="203"/>
      <c r="L171" s="203"/>
      <c r="Q171" s="203"/>
      <c r="R171" s="203"/>
      <c r="T171" s="203"/>
      <c r="U171" s="203"/>
      <c r="W171" s="203"/>
      <c r="X171" s="203"/>
      <c r="Z171" s="203"/>
      <c r="AA171" s="203"/>
      <c r="AC171" s="203"/>
      <c r="AD171" s="203"/>
    </row>
    <row r="172" spans="5:30" x14ac:dyDescent="0.2">
      <c r="E172" s="203"/>
      <c r="F172" s="203"/>
      <c r="H172" s="203"/>
      <c r="I172" s="203"/>
      <c r="K172" s="203"/>
      <c r="L172" s="203"/>
      <c r="Q172" s="203"/>
      <c r="R172" s="203"/>
      <c r="T172" s="203"/>
      <c r="U172" s="203"/>
      <c r="W172" s="203"/>
      <c r="X172" s="203"/>
      <c r="Z172" s="203"/>
      <c r="AA172" s="203"/>
      <c r="AC172" s="203"/>
      <c r="AD172" s="203"/>
    </row>
    <row r="173" spans="5:30" x14ac:dyDescent="0.2">
      <c r="E173" s="203"/>
      <c r="F173" s="203"/>
      <c r="H173" s="203"/>
      <c r="I173" s="203"/>
      <c r="K173" s="203"/>
      <c r="L173" s="203"/>
      <c r="Q173" s="203"/>
      <c r="R173" s="203"/>
      <c r="T173" s="203"/>
      <c r="U173" s="203"/>
      <c r="W173" s="203"/>
      <c r="X173" s="203"/>
      <c r="Z173" s="203"/>
      <c r="AA173" s="203"/>
      <c r="AC173" s="203"/>
      <c r="AD173" s="203"/>
    </row>
    <row r="174" spans="5:30" x14ac:dyDescent="0.2">
      <c r="E174" s="203"/>
      <c r="F174" s="203"/>
      <c r="H174" s="203"/>
      <c r="I174" s="203"/>
      <c r="K174" s="203"/>
      <c r="L174" s="203"/>
      <c r="Q174" s="203"/>
      <c r="R174" s="203"/>
      <c r="T174" s="203"/>
      <c r="U174" s="203"/>
      <c r="W174" s="203"/>
      <c r="X174" s="203"/>
      <c r="Z174" s="203"/>
      <c r="AA174" s="203"/>
      <c r="AC174" s="203"/>
      <c r="AD174" s="203"/>
    </row>
    <row r="175" spans="5:30" x14ac:dyDescent="0.2">
      <c r="E175" s="203"/>
      <c r="F175" s="203"/>
      <c r="H175" s="203"/>
      <c r="I175" s="203"/>
      <c r="K175" s="203"/>
      <c r="L175" s="203"/>
      <c r="Q175" s="203"/>
      <c r="R175" s="203"/>
      <c r="T175" s="203"/>
      <c r="U175" s="203"/>
      <c r="W175" s="203"/>
      <c r="X175" s="203"/>
      <c r="Z175" s="203"/>
      <c r="AA175" s="203"/>
      <c r="AC175" s="203"/>
      <c r="AD175" s="203"/>
    </row>
    <row r="176" spans="5:30" x14ac:dyDescent="0.2">
      <c r="E176" s="203"/>
      <c r="F176" s="203"/>
      <c r="H176" s="203"/>
      <c r="I176" s="203"/>
      <c r="K176" s="203"/>
      <c r="L176" s="203"/>
      <c r="Q176" s="203"/>
      <c r="R176" s="203"/>
      <c r="T176" s="203"/>
      <c r="U176" s="203"/>
      <c r="W176" s="203"/>
      <c r="X176" s="203"/>
      <c r="Z176" s="203"/>
      <c r="AA176" s="203"/>
      <c r="AC176" s="203"/>
      <c r="AD176" s="203"/>
    </row>
    <row r="177" spans="5:30" x14ac:dyDescent="0.2">
      <c r="E177" s="203"/>
      <c r="F177" s="203"/>
      <c r="H177" s="203"/>
      <c r="I177" s="203"/>
      <c r="K177" s="203"/>
      <c r="L177" s="203"/>
      <c r="Q177" s="203"/>
      <c r="R177" s="203"/>
      <c r="T177" s="203"/>
      <c r="U177" s="203"/>
      <c r="W177" s="203"/>
      <c r="X177" s="203"/>
      <c r="Z177" s="203"/>
      <c r="AA177" s="203"/>
      <c r="AC177" s="203"/>
      <c r="AD177" s="203"/>
    </row>
    <row r="178" spans="5:30" x14ac:dyDescent="0.2">
      <c r="E178" s="203"/>
      <c r="F178" s="203"/>
      <c r="H178" s="203"/>
      <c r="I178" s="203"/>
      <c r="K178" s="203"/>
      <c r="L178" s="203"/>
      <c r="Q178" s="203"/>
      <c r="R178" s="203"/>
      <c r="T178" s="203"/>
      <c r="U178" s="203"/>
      <c r="W178" s="203"/>
      <c r="X178" s="203"/>
      <c r="Z178" s="203"/>
      <c r="AA178" s="203"/>
      <c r="AC178" s="203"/>
      <c r="AD178" s="203"/>
    </row>
    <row r="179" spans="5:30" x14ac:dyDescent="0.2">
      <c r="E179" s="203"/>
      <c r="F179" s="203"/>
      <c r="H179" s="203"/>
      <c r="I179" s="203"/>
      <c r="K179" s="203"/>
      <c r="L179" s="203"/>
      <c r="Q179" s="203"/>
      <c r="R179" s="203"/>
      <c r="T179" s="203"/>
      <c r="U179" s="203"/>
      <c r="W179" s="203"/>
      <c r="X179" s="203"/>
      <c r="Z179" s="203"/>
      <c r="AA179" s="203"/>
      <c r="AC179" s="203"/>
      <c r="AD179" s="203"/>
    </row>
    <row r="180" spans="5:30" x14ac:dyDescent="0.2">
      <c r="E180" s="203"/>
      <c r="F180" s="203"/>
      <c r="H180" s="203"/>
      <c r="I180" s="203"/>
      <c r="K180" s="203"/>
      <c r="L180" s="203"/>
      <c r="Q180" s="203"/>
      <c r="R180" s="203"/>
      <c r="T180" s="203"/>
      <c r="U180" s="203"/>
      <c r="W180" s="203"/>
      <c r="X180" s="203"/>
      <c r="Z180" s="203"/>
      <c r="AA180" s="203"/>
      <c r="AC180" s="203"/>
      <c r="AD180" s="203"/>
    </row>
    <row r="181" spans="5:30" x14ac:dyDescent="0.2">
      <c r="E181" s="203"/>
      <c r="F181" s="203"/>
      <c r="H181" s="203"/>
      <c r="I181" s="203"/>
      <c r="K181" s="203"/>
      <c r="L181" s="203"/>
      <c r="Q181" s="203"/>
      <c r="R181" s="203"/>
      <c r="T181" s="203"/>
      <c r="U181" s="203"/>
      <c r="W181" s="203"/>
      <c r="X181" s="203"/>
      <c r="Z181" s="203"/>
      <c r="AA181" s="203"/>
      <c r="AC181" s="203"/>
      <c r="AD181" s="203"/>
    </row>
    <row r="182" spans="5:30" x14ac:dyDescent="0.2">
      <c r="E182" s="203"/>
      <c r="F182" s="203"/>
      <c r="H182" s="203"/>
      <c r="I182" s="203"/>
      <c r="K182" s="203"/>
      <c r="L182" s="203"/>
      <c r="Q182" s="203"/>
      <c r="R182" s="203"/>
      <c r="T182" s="203"/>
      <c r="U182" s="203"/>
      <c r="W182" s="203"/>
      <c r="X182" s="203"/>
      <c r="Z182" s="203"/>
      <c r="AA182" s="203"/>
      <c r="AC182" s="203"/>
      <c r="AD182" s="203"/>
    </row>
    <row r="183" spans="5:30" x14ac:dyDescent="0.2">
      <c r="E183" s="203"/>
      <c r="F183" s="203"/>
      <c r="H183" s="203"/>
      <c r="I183" s="203"/>
      <c r="K183" s="203"/>
      <c r="L183" s="203"/>
      <c r="Q183" s="203"/>
      <c r="R183" s="203"/>
      <c r="T183" s="203"/>
      <c r="U183" s="203"/>
      <c r="W183" s="203"/>
      <c r="X183" s="203"/>
      <c r="Z183" s="203"/>
      <c r="AA183" s="203"/>
      <c r="AC183" s="203"/>
      <c r="AD183" s="203"/>
    </row>
    <row r="184" spans="5:30" x14ac:dyDescent="0.2">
      <c r="E184" s="203"/>
      <c r="F184" s="203"/>
      <c r="H184" s="203"/>
      <c r="I184" s="203"/>
      <c r="K184" s="203"/>
      <c r="L184" s="203"/>
      <c r="Q184" s="203"/>
      <c r="R184" s="203"/>
      <c r="T184" s="203"/>
      <c r="U184" s="203"/>
      <c r="W184" s="203"/>
      <c r="X184" s="203"/>
      <c r="Z184" s="203"/>
      <c r="AA184" s="203"/>
      <c r="AC184" s="203"/>
      <c r="AD184" s="203"/>
    </row>
    <row r="185" spans="5:30" x14ac:dyDescent="0.2">
      <c r="E185" s="203"/>
      <c r="F185" s="203"/>
      <c r="H185" s="203"/>
      <c r="I185" s="203"/>
      <c r="K185" s="203"/>
      <c r="L185" s="203"/>
      <c r="Q185" s="203"/>
      <c r="R185" s="203"/>
      <c r="T185" s="203"/>
      <c r="U185" s="203"/>
      <c r="W185" s="203"/>
      <c r="X185" s="203"/>
      <c r="Z185" s="203"/>
      <c r="AA185" s="203"/>
      <c r="AC185" s="203"/>
      <c r="AD185" s="203"/>
    </row>
    <row r="186" spans="5:30" x14ac:dyDescent="0.2">
      <c r="E186" s="203"/>
      <c r="F186" s="203"/>
      <c r="H186" s="203"/>
      <c r="I186" s="203"/>
      <c r="K186" s="203"/>
      <c r="L186" s="203"/>
      <c r="Q186" s="203"/>
      <c r="R186" s="203"/>
      <c r="T186" s="203"/>
      <c r="U186" s="203"/>
      <c r="W186" s="203"/>
      <c r="X186" s="203"/>
      <c r="Z186" s="203"/>
      <c r="AA186" s="203"/>
      <c r="AC186" s="203"/>
      <c r="AD186" s="203"/>
    </row>
    <row r="187" spans="5:30" x14ac:dyDescent="0.2">
      <c r="E187" s="203"/>
      <c r="F187" s="203"/>
      <c r="H187" s="203"/>
      <c r="I187" s="203"/>
      <c r="K187" s="203"/>
      <c r="L187" s="203"/>
      <c r="Q187" s="203"/>
      <c r="R187" s="203"/>
      <c r="T187" s="203"/>
      <c r="U187" s="203"/>
      <c r="W187" s="203"/>
      <c r="X187" s="203"/>
      <c r="Z187" s="203"/>
      <c r="AA187" s="203"/>
      <c r="AC187" s="203"/>
      <c r="AD187" s="203"/>
    </row>
    <row r="188" spans="5:30" x14ac:dyDescent="0.2">
      <c r="E188" s="203"/>
      <c r="F188" s="203"/>
      <c r="H188" s="203"/>
      <c r="I188" s="203"/>
      <c r="K188" s="203"/>
      <c r="L188" s="203"/>
      <c r="Q188" s="203"/>
      <c r="R188" s="203"/>
      <c r="T188" s="203"/>
      <c r="U188" s="203"/>
      <c r="W188" s="203"/>
      <c r="X188" s="203"/>
      <c r="Z188" s="203"/>
      <c r="AA188" s="203"/>
      <c r="AC188" s="203"/>
      <c r="AD188" s="203"/>
    </row>
    <row r="189" spans="5:30" x14ac:dyDescent="0.2">
      <c r="E189" s="203"/>
      <c r="F189" s="203"/>
      <c r="H189" s="203"/>
      <c r="I189" s="203"/>
      <c r="K189" s="203"/>
      <c r="L189" s="203"/>
      <c r="Q189" s="203"/>
      <c r="R189" s="203"/>
      <c r="T189" s="203"/>
      <c r="U189" s="203"/>
      <c r="W189" s="203"/>
      <c r="X189" s="203"/>
      <c r="Z189" s="203"/>
      <c r="AA189" s="203"/>
      <c r="AC189" s="203"/>
      <c r="AD189" s="203"/>
    </row>
    <row r="190" spans="5:30" x14ac:dyDescent="0.2">
      <c r="E190" s="203"/>
      <c r="F190" s="203"/>
      <c r="H190" s="203"/>
      <c r="I190" s="203"/>
      <c r="K190" s="203"/>
      <c r="L190" s="203"/>
      <c r="Q190" s="203"/>
      <c r="R190" s="203"/>
      <c r="T190" s="203"/>
      <c r="U190" s="203"/>
      <c r="W190" s="203"/>
      <c r="X190" s="203"/>
      <c r="Z190" s="203"/>
      <c r="AA190" s="203"/>
      <c r="AC190" s="203"/>
      <c r="AD190" s="203"/>
    </row>
    <row r="191" spans="5:30" x14ac:dyDescent="0.2">
      <c r="E191" s="203"/>
      <c r="F191" s="203"/>
      <c r="H191" s="203"/>
      <c r="I191" s="203"/>
      <c r="K191" s="203"/>
      <c r="L191" s="203"/>
      <c r="Q191" s="203"/>
      <c r="R191" s="203"/>
      <c r="T191" s="203"/>
      <c r="U191" s="203"/>
      <c r="W191" s="203"/>
      <c r="X191" s="203"/>
      <c r="Z191" s="203"/>
      <c r="AA191" s="203"/>
      <c r="AC191" s="203"/>
      <c r="AD191" s="203"/>
    </row>
    <row r="192" spans="5:30" x14ac:dyDescent="0.2">
      <c r="E192" s="203"/>
      <c r="F192" s="203"/>
      <c r="H192" s="203"/>
      <c r="I192" s="203"/>
      <c r="K192" s="203"/>
      <c r="L192" s="203"/>
      <c r="Q192" s="203"/>
      <c r="R192" s="203"/>
      <c r="T192" s="203"/>
      <c r="U192" s="203"/>
      <c r="W192" s="203"/>
      <c r="X192" s="203"/>
      <c r="Z192" s="203"/>
      <c r="AA192" s="203"/>
      <c r="AC192" s="203"/>
      <c r="AD192" s="203"/>
    </row>
    <row r="193" spans="5:30" x14ac:dyDescent="0.2">
      <c r="E193" s="203"/>
      <c r="F193" s="203"/>
      <c r="H193" s="203"/>
      <c r="I193" s="203"/>
      <c r="K193" s="203"/>
      <c r="L193" s="203"/>
      <c r="Q193" s="203"/>
      <c r="R193" s="203"/>
      <c r="T193" s="203"/>
      <c r="U193" s="203"/>
      <c r="W193" s="203"/>
      <c r="X193" s="203"/>
      <c r="Z193" s="203"/>
      <c r="AA193" s="203"/>
      <c r="AC193" s="203"/>
      <c r="AD193" s="203"/>
    </row>
    <row r="194" spans="5:30" x14ac:dyDescent="0.2">
      <c r="E194" s="203"/>
      <c r="F194" s="203"/>
      <c r="H194" s="203"/>
      <c r="I194" s="203"/>
      <c r="K194" s="203"/>
      <c r="L194" s="203"/>
      <c r="Q194" s="203"/>
      <c r="R194" s="203"/>
      <c r="T194" s="203"/>
      <c r="U194" s="203"/>
      <c r="W194" s="203"/>
      <c r="X194" s="203"/>
      <c r="Z194" s="203"/>
      <c r="AA194" s="203"/>
      <c r="AC194" s="203"/>
      <c r="AD194" s="203"/>
    </row>
    <row r="195" spans="5:30" x14ac:dyDescent="0.2">
      <c r="E195" s="203"/>
      <c r="F195" s="203"/>
      <c r="H195" s="203"/>
      <c r="I195" s="203"/>
      <c r="K195" s="203"/>
      <c r="L195" s="203"/>
      <c r="Q195" s="203"/>
      <c r="R195" s="203"/>
      <c r="T195" s="203"/>
      <c r="U195" s="203"/>
      <c r="W195" s="203"/>
      <c r="X195" s="203"/>
      <c r="Z195" s="203"/>
      <c r="AA195" s="203"/>
      <c r="AC195" s="203"/>
      <c r="AD195" s="203"/>
    </row>
    <row r="196" spans="5:30" x14ac:dyDescent="0.2">
      <c r="E196" s="203"/>
      <c r="F196" s="203"/>
      <c r="H196" s="203"/>
      <c r="I196" s="203"/>
      <c r="K196" s="203"/>
      <c r="L196" s="203"/>
      <c r="Q196" s="203"/>
      <c r="R196" s="203"/>
      <c r="T196" s="203"/>
      <c r="U196" s="203"/>
      <c r="W196" s="203"/>
      <c r="X196" s="203"/>
      <c r="Z196" s="203"/>
      <c r="AA196" s="203"/>
      <c r="AC196" s="203"/>
      <c r="AD196" s="203"/>
    </row>
    <row r="197" spans="5:30" x14ac:dyDescent="0.2">
      <c r="E197" s="203"/>
      <c r="F197" s="203"/>
      <c r="H197" s="203"/>
      <c r="I197" s="203"/>
      <c r="K197" s="203"/>
      <c r="L197" s="203"/>
      <c r="Q197" s="203"/>
      <c r="R197" s="203"/>
      <c r="T197" s="203"/>
      <c r="U197" s="203"/>
      <c r="W197" s="203"/>
      <c r="X197" s="203"/>
      <c r="Z197" s="203"/>
      <c r="AA197" s="203"/>
      <c r="AC197" s="203"/>
      <c r="AD197" s="203"/>
    </row>
    <row r="198" spans="5:30" x14ac:dyDescent="0.2">
      <c r="E198" s="203"/>
      <c r="F198" s="203"/>
      <c r="H198" s="203"/>
      <c r="I198" s="203"/>
      <c r="K198" s="203"/>
      <c r="L198" s="203"/>
      <c r="Q198" s="203"/>
      <c r="R198" s="203"/>
      <c r="T198" s="203"/>
      <c r="U198" s="203"/>
      <c r="W198" s="203"/>
      <c r="X198" s="203"/>
      <c r="Z198" s="203"/>
      <c r="AA198" s="203"/>
      <c r="AC198" s="203"/>
      <c r="AD198" s="203"/>
    </row>
    <row r="199" spans="5:30" x14ac:dyDescent="0.2">
      <c r="E199" s="203"/>
      <c r="F199" s="203"/>
      <c r="H199" s="203"/>
      <c r="I199" s="203"/>
      <c r="K199" s="203"/>
      <c r="L199" s="203"/>
      <c r="Q199" s="203"/>
      <c r="R199" s="203"/>
      <c r="T199" s="203"/>
      <c r="U199" s="203"/>
      <c r="W199" s="203"/>
      <c r="X199" s="203"/>
      <c r="Z199" s="203"/>
      <c r="AA199" s="203"/>
      <c r="AC199" s="203"/>
      <c r="AD199" s="203"/>
    </row>
    <row r="200" spans="5:30" x14ac:dyDescent="0.2">
      <c r="E200" s="203"/>
      <c r="F200" s="203"/>
      <c r="H200" s="203"/>
      <c r="I200" s="203"/>
      <c r="K200" s="203"/>
      <c r="L200" s="203"/>
      <c r="Q200" s="203"/>
      <c r="R200" s="203"/>
      <c r="T200" s="203"/>
      <c r="U200" s="203"/>
      <c r="W200" s="203"/>
      <c r="X200" s="203"/>
      <c r="Z200" s="203"/>
      <c r="AA200" s="203"/>
      <c r="AC200" s="203"/>
      <c r="AD200" s="203"/>
    </row>
    <row r="201" spans="5:30" x14ac:dyDescent="0.2">
      <c r="E201" s="203"/>
      <c r="F201" s="203"/>
      <c r="H201" s="203"/>
      <c r="I201" s="203"/>
      <c r="K201" s="203"/>
      <c r="L201" s="203"/>
      <c r="Q201" s="203"/>
      <c r="R201" s="203"/>
      <c r="T201" s="203"/>
      <c r="U201" s="203"/>
      <c r="W201" s="203"/>
      <c r="X201" s="203"/>
      <c r="Z201" s="203"/>
      <c r="AA201" s="203"/>
      <c r="AC201" s="203"/>
      <c r="AD201" s="203"/>
    </row>
    <row r="202" spans="5:30" x14ac:dyDescent="0.2">
      <c r="E202" s="203"/>
      <c r="F202" s="203"/>
      <c r="H202" s="203"/>
      <c r="I202" s="203"/>
      <c r="K202" s="203"/>
      <c r="L202" s="203"/>
      <c r="Q202" s="203"/>
      <c r="R202" s="203"/>
      <c r="T202" s="203"/>
      <c r="U202" s="203"/>
      <c r="W202" s="203"/>
      <c r="X202" s="203"/>
      <c r="Z202" s="203"/>
      <c r="AA202" s="203"/>
      <c r="AC202" s="203"/>
      <c r="AD202" s="203"/>
    </row>
    <row r="203" spans="5:30" x14ac:dyDescent="0.2">
      <c r="E203" s="203"/>
      <c r="F203" s="203"/>
      <c r="H203" s="203"/>
      <c r="I203" s="203"/>
      <c r="K203" s="203"/>
      <c r="L203" s="203"/>
      <c r="Q203" s="203"/>
      <c r="R203" s="203"/>
      <c r="T203" s="203"/>
      <c r="U203" s="203"/>
      <c r="W203" s="203"/>
      <c r="X203" s="203"/>
      <c r="Z203" s="203"/>
      <c r="AA203" s="203"/>
      <c r="AC203" s="203"/>
      <c r="AD203" s="203"/>
    </row>
    <row r="204" spans="5:30" x14ac:dyDescent="0.2">
      <c r="E204" s="203"/>
      <c r="F204" s="203"/>
      <c r="H204" s="203"/>
      <c r="I204" s="203"/>
      <c r="K204" s="203"/>
      <c r="L204" s="203"/>
      <c r="Q204" s="203"/>
      <c r="R204" s="203"/>
      <c r="T204" s="203"/>
      <c r="U204" s="203"/>
      <c r="W204" s="203"/>
      <c r="X204" s="203"/>
      <c r="Z204" s="203"/>
      <c r="AA204" s="203"/>
      <c r="AC204" s="203"/>
      <c r="AD204" s="203"/>
    </row>
    <row r="205" spans="5:30" x14ac:dyDescent="0.2">
      <c r="E205" s="203"/>
      <c r="F205" s="203"/>
      <c r="H205" s="203"/>
      <c r="I205" s="203"/>
      <c r="K205" s="203"/>
      <c r="L205" s="203"/>
      <c r="Q205" s="203"/>
      <c r="R205" s="203"/>
      <c r="T205" s="203"/>
      <c r="U205" s="203"/>
      <c r="W205" s="203"/>
      <c r="X205" s="203"/>
      <c r="Z205" s="203"/>
      <c r="AA205" s="203"/>
      <c r="AC205" s="203"/>
      <c r="AD205" s="203"/>
    </row>
    <row r="206" spans="5:30" x14ac:dyDescent="0.2">
      <c r="E206" s="203"/>
      <c r="F206" s="203"/>
      <c r="H206" s="203"/>
      <c r="I206" s="203"/>
      <c r="K206" s="203"/>
      <c r="L206" s="203"/>
      <c r="Q206" s="203"/>
      <c r="R206" s="203"/>
      <c r="T206" s="203"/>
      <c r="U206" s="203"/>
      <c r="W206" s="203"/>
      <c r="X206" s="203"/>
      <c r="Z206" s="203"/>
      <c r="AA206" s="203"/>
      <c r="AC206" s="203"/>
      <c r="AD206" s="203"/>
    </row>
    <row r="207" spans="5:30" x14ac:dyDescent="0.2">
      <c r="E207" s="203"/>
      <c r="F207" s="203"/>
      <c r="H207" s="203"/>
      <c r="I207" s="203"/>
      <c r="K207" s="203"/>
      <c r="L207" s="203"/>
      <c r="Q207" s="203"/>
      <c r="R207" s="203"/>
      <c r="T207" s="203"/>
      <c r="U207" s="203"/>
      <c r="W207" s="203"/>
      <c r="X207" s="203"/>
      <c r="Z207" s="203"/>
      <c r="AA207" s="203"/>
      <c r="AC207" s="203"/>
      <c r="AD207" s="203"/>
    </row>
    <row r="208" spans="5:30" x14ac:dyDescent="0.2">
      <c r="E208" s="203"/>
      <c r="F208" s="203"/>
      <c r="H208" s="203"/>
      <c r="I208" s="203"/>
      <c r="K208" s="203"/>
      <c r="L208" s="203"/>
      <c r="Q208" s="203"/>
      <c r="R208" s="203"/>
      <c r="T208" s="203"/>
      <c r="U208" s="203"/>
      <c r="W208" s="203"/>
      <c r="X208" s="203"/>
      <c r="Z208" s="203"/>
      <c r="AA208" s="203"/>
      <c r="AC208" s="203"/>
      <c r="AD208" s="203"/>
    </row>
    <row r="209" spans="5:30" x14ac:dyDescent="0.2">
      <c r="E209" s="203"/>
      <c r="F209" s="203"/>
      <c r="H209" s="203"/>
      <c r="I209" s="203"/>
      <c r="K209" s="203"/>
      <c r="L209" s="203"/>
      <c r="Q209" s="203"/>
      <c r="R209" s="203"/>
      <c r="T209" s="203"/>
      <c r="U209" s="203"/>
      <c r="W209" s="203"/>
      <c r="X209" s="203"/>
      <c r="Z209" s="203"/>
      <c r="AA209" s="203"/>
      <c r="AC209" s="203"/>
      <c r="AD209" s="203"/>
    </row>
    <row r="210" spans="5:30" x14ac:dyDescent="0.2">
      <c r="E210" s="203"/>
      <c r="F210" s="203"/>
      <c r="H210" s="203"/>
      <c r="I210" s="203"/>
      <c r="K210" s="203"/>
      <c r="L210" s="203"/>
      <c r="Q210" s="203"/>
      <c r="R210" s="203"/>
      <c r="T210" s="203"/>
      <c r="U210" s="203"/>
      <c r="W210" s="203"/>
      <c r="X210" s="203"/>
      <c r="Z210" s="203"/>
      <c r="AA210" s="203"/>
      <c r="AC210" s="203"/>
      <c r="AD210" s="203"/>
    </row>
    <row r="211" spans="5:30" x14ac:dyDescent="0.2">
      <c r="E211" s="203"/>
      <c r="F211" s="203"/>
      <c r="H211" s="203"/>
      <c r="I211" s="203"/>
      <c r="K211" s="203"/>
      <c r="L211" s="203"/>
      <c r="Q211" s="203"/>
      <c r="R211" s="203"/>
      <c r="T211" s="203"/>
      <c r="U211" s="203"/>
      <c r="W211" s="203"/>
      <c r="X211" s="203"/>
      <c r="Z211" s="203"/>
      <c r="AA211" s="203"/>
      <c r="AC211" s="203"/>
      <c r="AD211" s="203"/>
    </row>
    <row r="212" spans="5:30" x14ac:dyDescent="0.2">
      <c r="E212" s="203"/>
      <c r="F212" s="203"/>
      <c r="H212" s="203"/>
      <c r="I212" s="203"/>
      <c r="K212" s="203"/>
      <c r="L212" s="203"/>
      <c r="Q212" s="203"/>
      <c r="R212" s="203"/>
      <c r="T212" s="203"/>
      <c r="U212" s="203"/>
      <c r="W212" s="203"/>
      <c r="X212" s="203"/>
      <c r="Z212" s="203"/>
      <c r="AA212" s="203"/>
      <c r="AC212" s="203"/>
      <c r="AD212" s="203"/>
    </row>
    <row r="213" spans="5:30" x14ac:dyDescent="0.2">
      <c r="E213" s="203"/>
      <c r="F213" s="203"/>
      <c r="H213" s="203"/>
      <c r="I213" s="203"/>
      <c r="K213" s="203"/>
      <c r="L213" s="203"/>
      <c r="Q213" s="203"/>
      <c r="R213" s="203"/>
      <c r="T213" s="203"/>
      <c r="U213" s="203"/>
      <c r="W213" s="203"/>
      <c r="X213" s="203"/>
      <c r="Z213" s="203"/>
      <c r="AA213" s="203"/>
      <c r="AC213" s="203"/>
      <c r="AD213" s="203"/>
    </row>
    <row r="214" spans="5:30" x14ac:dyDescent="0.2">
      <c r="E214" s="203"/>
      <c r="F214" s="203"/>
      <c r="H214" s="203"/>
      <c r="I214" s="203"/>
      <c r="K214" s="203"/>
      <c r="L214" s="203"/>
      <c r="Q214" s="203"/>
      <c r="R214" s="203"/>
      <c r="T214" s="203"/>
      <c r="U214" s="203"/>
      <c r="W214" s="203"/>
      <c r="X214" s="203"/>
      <c r="Z214" s="203"/>
      <c r="AA214" s="203"/>
      <c r="AC214" s="203"/>
      <c r="AD214" s="203"/>
    </row>
    <row r="215" spans="5:30" x14ac:dyDescent="0.2">
      <c r="E215" s="203"/>
      <c r="F215" s="203"/>
      <c r="H215" s="203"/>
      <c r="I215" s="203"/>
      <c r="K215" s="203"/>
      <c r="L215" s="203"/>
      <c r="Q215" s="203"/>
      <c r="R215" s="203"/>
      <c r="T215" s="203"/>
      <c r="U215" s="203"/>
      <c r="W215" s="203"/>
      <c r="X215" s="203"/>
      <c r="Z215" s="203"/>
      <c r="AA215" s="203"/>
      <c r="AC215" s="203"/>
      <c r="AD215" s="203"/>
    </row>
    <row r="216" spans="5:30" x14ac:dyDescent="0.2">
      <c r="E216" s="203"/>
      <c r="F216" s="203"/>
      <c r="H216" s="203"/>
      <c r="I216" s="203"/>
      <c r="K216" s="203"/>
      <c r="L216" s="203"/>
      <c r="Q216" s="203"/>
      <c r="R216" s="203"/>
      <c r="T216" s="203"/>
      <c r="U216" s="203"/>
      <c r="W216" s="203"/>
      <c r="X216" s="203"/>
      <c r="Z216" s="203"/>
      <c r="AA216" s="203"/>
      <c r="AC216" s="203"/>
      <c r="AD216" s="203"/>
    </row>
    <row r="217" spans="5:30" x14ac:dyDescent="0.2">
      <c r="E217" s="203"/>
      <c r="F217" s="203"/>
      <c r="H217" s="203"/>
      <c r="I217" s="203"/>
      <c r="K217" s="203"/>
      <c r="L217" s="203"/>
      <c r="Q217" s="203"/>
      <c r="R217" s="203"/>
      <c r="T217" s="203"/>
      <c r="U217" s="203"/>
      <c r="W217" s="203"/>
      <c r="X217" s="203"/>
      <c r="Z217" s="203"/>
      <c r="AA217" s="203"/>
      <c r="AC217" s="203"/>
      <c r="AD217" s="203"/>
    </row>
    <row r="218" spans="5:30" x14ac:dyDescent="0.2">
      <c r="E218" s="203"/>
      <c r="F218" s="203"/>
      <c r="H218" s="203"/>
      <c r="I218" s="203"/>
      <c r="K218" s="203"/>
      <c r="L218" s="203"/>
      <c r="Q218" s="203"/>
      <c r="R218" s="203"/>
      <c r="T218" s="203"/>
      <c r="U218" s="203"/>
      <c r="W218" s="203"/>
      <c r="X218" s="203"/>
      <c r="Z218" s="203"/>
      <c r="AA218" s="203"/>
      <c r="AC218" s="203"/>
      <c r="AD218" s="203"/>
    </row>
    <row r="219" spans="5:30" x14ac:dyDescent="0.2">
      <c r="E219" s="203"/>
      <c r="F219" s="203"/>
      <c r="H219" s="203"/>
      <c r="I219" s="203"/>
      <c r="K219" s="203"/>
      <c r="L219" s="203"/>
      <c r="Q219" s="203"/>
      <c r="R219" s="203"/>
      <c r="T219" s="203"/>
      <c r="U219" s="203"/>
      <c r="W219" s="203"/>
      <c r="X219" s="203"/>
      <c r="Z219" s="203"/>
      <c r="AA219" s="203"/>
      <c r="AC219" s="203"/>
      <c r="AD219" s="203"/>
    </row>
    <row r="220" spans="5:30" x14ac:dyDescent="0.2">
      <c r="E220" s="203"/>
      <c r="F220" s="203"/>
      <c r="H220" s="203"/>
      <c r="I220" s="203"/>
      <c r="K220" s="203"/>
      <c r="L220" s="203"/>
      <c r="Q220" s="203"/>
      <c r="R220" s="203"/>
      <c r="T220" s="203"/>
      <c r="U220" s="203"/>
      <c r="W220" s="203"/>
      <c r="X220" s="203"/>
      <c r="Z220" s="203"/>
      <c r="AA220" s="203"/>
      <c r="AC220" s="203"/>
      <c r="AD220" s="203"/>
    </row>
    <row r="221" spans="5:30" x14ac:dyDescent="0.2">
      <c r="E221" s="203"/>
      <c r="F221" s="203"/>
      <c r="H221" s="203"/>
      <c r="I221" s="203"/>
      <c r="K221" s="203"/>
      <c r="L221" s="203"/>
      <c r="Q221" s="203"/>
      <c r="R221" s="203"/>
      <c r="T221" s="203"/>
      <c r="U221" s="203"/>
      <c r="W221" s="203"/>
      <c r="X221" s="203"/>
      <c r="Z221" s="203"/>
      <c r="AA221" s="203"/>
      <c r="AC221" s="203"/>
      <c r="AD221" s="203"/>
    </row>
    <row r="222" spans="5:30" x14ac:dyDescent="0.2">
      <c r="E222" s="203"/>
      <c r="F222" s="203"/>
      <c r="H222" s="203"/>
      <c r="I222" s="203"/>
      <c r="K222" s="203"/>
      <c r="L222" s="203"/>
      <c r="Q222" s="203"/>
      <c r="R222" s="203"/>
      <c r="T222" s="203"/>
      <c r="U222" s="203"/>
      <c r="W222" s="203"/>
      <c r="X222" s="203"/>
      <c r="Z222" s="203"/>
      <c r="AA222" s="203"/>
      <c r="AC222" s="203"/>
      <c r="AD222" s="203"/>
    </row>
    <row r="223" spans="5:30" x14ac:dyDescent="0.2">
      <c r="E223" s="203"/>
      <c r="F223" s="203"/>
      <c r="H223" s="203"/>
      <c r="I223" s="203"/>
      <c r="K223" s="203"/>
      <c r="L223" s="203"/>
      <c r="Q223" s="203"/>
      <c r="R223" s="203"/>
      <c r="T223" s="203"/>
      <c r="U223" s="203"/>
      <c r="W223" s="203"/>
      <c r="X223" s="203"/>
      <c r="Z223" s="203"/>
      <c r="AA223" s="203"/>
      <c r="AC223" s="203"/>
      <c r="AD223" s="203"/>
    </row>
    <row r="224" spans="5:30" x14ac:dyDescent="0.2">
      <c r="E224" s="203"/>
      <c r="F224" s="203"/>
      <c r="H224" s="203"/>
      <c r="I224" s="203"/>
      <c r="K224" s="203"/>
      <c r="L224" s="203"/>
      <c r="Q224" s="203"/>
      <c r="R224" s="203"/>
      <c r="T224" s="203"/>
      <c r="U224" s="203"/>
      <c r="W224" s="203"/>
      <c r="X224" s="203"/>
      <c r="Z224" s="203"/>
      <c r="AA224" s="203"/>
      <c r="AC224" s="203"/>
      <c r="AD224" s="203"/>
    </row>
  </sheetData>
  <mergeCells count="23">
    <mergeCell ref="AF93:AF94"/>
    <mergeCell ref="A1:AF1"/>
    <mergeCell ref="A2:AF2"/>
    <mergeCell ref="A3:AF3"/>
    <mergeCell ref="A4:A5"/>
    <mergeCell ref="B4:D4"/>
    <mergeCell ref="N4:P4"/>
    <mergeCell ref="AF4:AF5"/>
    <mergeCell ref="A22:A23"/>
    <mergeCell ref="AF22:AF23"/>
    <mergeCell ref="AF37:AF38"/>
    <mergeCell ref="AF50:AF51"/>
    <mergeCell ref="AF83:AF84"/>
    <mergeCell ref="AF117:AF118"/>
    <mergeCell ref="AF121:AF122"/>
    <mergeCell ref="A130:A131"/>
    <mergeCell ref="AF130:AF131"/>
    <mergeCell ref="A98:A99"/>
    <mergeCell ref="B98:D98"/>
    <mergeCell ref="N98:P98"/>
    <mergeCell ref="AF98:AF99"/>
    <mergeCell ref="A100:A101"/>
    <mergeCell ref="AF100:AF101"/>
  </mergeCells>
  <pageMargins left="0.7" right="0.7" top="0.75" bottom="0.75" header="0.3" footer="0.3"/>
  <ignoredErrors>
    <ignoredError sqref="AF134" formula="1"/>
  </ignoredErrors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8"/>
  <sheetViews>
    <sheetView workbookViewId="0">
      <selection activeCell="N34" sqref="N34"/>
    </sheetView>
  </sheetViews>
  <sheetFormatPr baseColWidth="10" defaultRowHeight="12.75" x14ac:dyDescent="0.2"/>
  <cols>
    <col min="1" max="1" width="23.28515625" customWidth="1"/>
    <col min="2" max="2" width="7.140625" customWidth="1"/>
    <col min="3" max="3" width="8.5703125" customWidth="1"/>
    <col min="4" max="4" width="8.42578125" customWidth="1"/>
    <col min="5" max="6" width="6.85546875" customWidth="1"/>
    <col min="7" max="7" width="6.42578125" customWidth="1"/>
    <col min="8" max="8" width="6.7109375" customWidth="1"/>
    <col min="9" max="9" width="8.7109375" customWidth="1"/>
    <col min="10" max="10" width="11" customWidth="1"/>
    <col min="11" max="11" width="9.28515625" bestFit="1" customWidth="1"/>
    <col min="12" max="12" width="9.85546875" customWidth="1"/>
    <col min="13" max="13" width="10" customWidth="1"/>
    <col min="14" max="14" width="7.28515625" customWidth="1"/>
    <col min="15" max="15" width="1.85546875" customWidth="1"/>
    <col min="16" max="16" width="3.42578125" customWidth="1"/>
  </cols>
  <sheetData>
    <row r="1" spans="1:14" x14ac:dyDescent="0.2">
      <c r="A1" s="61"/>
      <c r="B1" s="61"/>
      <c r="C1" s="61"/>
      <c r="D1" s="61" t="s">
        <v>283</v>
      </c>
      <c r="E1" s="61"/>
      <c r="F1" s="61"/>
      <c r="G1" s="61"/>
      <c r="H1" s="61"/>
      <c r="I1" s="61"/>
      <c r="J1" s="61"/>
      <c r="K1" s="61"/>
      <c r="L1" s="61"/>
      <c r="M1" s="61"/>
    </row>
    <row r="2" spans="1:14" ht="31.5" customHeight="1" x14ac:dyDescent="0.3">
      <c r="A2" s="497" t="s">
        <v>267</v>
      </c>
      <c r="B2" s="497"/>
      <c r="C2" s="497"/>
      <c r="D2" s="497"/>
      <c r="E2" s="497"/>
      <c r="F2" s="497"/>
      <c r="G2" s="497"/>
      <c r="H2" s="497"/>
      <c r="I2" s="497"/>
      <c r="J2" s="497"/>
      <c r="K2" s="497"/>
      <c r="L2" s="497"/>
      <c r="M2" s="497"/>
      <c r="N2" s="497"/>
    </row>
    <row r="3" spans="1:14" ht="30" customHeight="1" x14ac:dyDescent="0.25">
      <c r="A3" s="384" t="s">
        <v>329</v>
      </c>
      <c r="B3" s="384"/>
      <c r="C3" s="384"/>
      <c r="D3" s="384"/>
      <c r="E3" s="384"/>
      <c r="F3" s="384"/>
      <c r="G3" s="384"/>
      <c r="H3" s="384"/>
      <c r="I3" s="384"/>
      <c r="J3" s="384"/>
      <c r="K3" s="384"/>
      <c r="L3" s="384"/>
      <c r="M3" s="384"/>
      <c r="N3" s="384"/>
    </row>
    <row r="5" spans="1:14" x14ac:dyDescent="0.2">
      <c r="G5" s="3"/>
    </row>
    <row r="6" spans="1:14" ht="18.75" customHeight="1" thickBot="1" x14ac:dyDescent="0.25"/>
    <row r="7" spans="1:14" ht="18" customHeight="1" thickBot="1" x14ac:dyDescent="0.25">
      <c r="A7" s="498" t="s">
        <v>187</v>
      </c>
      <c r="B7" s="499"/>
      <c r="C7" s="499"/>
      <c r="D7" s="499"/>
      <c r="E7" s="499"/>
      <c r="F7" s="499"/>
      <c r="G7" s="499"/>
      <c r="H7" s="499"/>
      <c r="I7" s="500"/>
      <c r="J7" s="168"/>
    </row>
    <row r="8" spans="1:14" ht="13.5" thickBot="1" x14ac:dyDescent="0.25">
      <c r="A8" s="501" t="s">
        <v>188</v>
      </c>
      <c r="B8" s="501"/>
      <c r="C8" s="501"/>
      <c r="D8" s="501"/>
      <c r="E8" s="501"/>
      <c r="F8" s="501"/>
      <c r="G8" s="501"/>
      <c r="H8" s="501"/>
      <c r="I8" s="501"/>
      <c r="J8" s="501"/>
      <c r="K8" s="501"/>
      <c r="L8" s="501"/>
      <c r="M8" s="501"/>
    </row>
    <row r="9" spans="1:14" x14ac:dyDescent="0.2">
      <c r="A9" s="169" t="s">
        <v>189</v>
      </c>
      <c r="B9" s="170" t="s">
        <v>190</v>
      </c>
      <c r="C9" s="170" t="s">
        <v>190</v>
      </c>
      <c r="D9" s="170" t="s">
        <v>190</v>
      </c>
      <c r="E9" s="170" t="s">
        <v>190</v>
      </c>
      <c r="F9" s="170" t="s">
        <v>190</v>
      </c>
      <c r="G9" s="170" t="s">
        <v>190</v>
      </c>
      <c r="H9" s="170" t="s">
        <v>190</v>
      </c>
      <c r="I9" s="170" t="s">
        <v>190</v>
      </c>
      <c r="J9" s="170" t="s">
        <v>190</v>
      </c>
      <c r="K9" s="170" t="s">
        <v>190</v>
      </c>
      <c r="L9" s="170" t="s">
        <v>190</v>
      </c>
      <c r="M9" s="170" t="s">
        <v>190</v>
      </c>
      <c r="N9" s="491" t="s">
        <v>12</v>
      </c>
    </row>
    <row r="10" spans="1:14" x14ac:dyDescent="0.2">
      <c r="A10" s="171" t="s">
        <v>191</v>
      </c>
      <c r="B10" s="172" t="s">
        <v>155</v>
      </c>
      <c r="C10" s="172" t="s">
        <v>156</v>
      </c>
      <c r="D10" s="172" t="s">
        <v>157</v>
      </c>
      <c r="E10" s="172" t="s">
        <v>158</v>
      </c>
      <c r="F10" s="172" t="s">
        <v>159</v>
      </c>
      <c r="G10" s="172" t="s">
        <v>160</v>
      </c>
      <c r="H10" s="172" t="s">
        <v>161</v>
      </c>
      <c r="I10" s="172" t="s">
        <v>162</v>
      </c>
      <c r="J10" s="172" t="s">
        <v>192</v>
      </c>
      <c r="K10" s="172" t="s">
        <v>193</v>
      </c>
      <c r="L10" s="172" t="s">
        <v>194</v>
      </c>
      <c r="M10" s="173" t="s">
        <v>195</v>
      </c>
      <c r="N10" s="492"/>
    </row>
    <row r="11" spans="1:14" ht="13.5" thickBot="1" x14ac:dyDescent="0.25">
      <c r="A11" s="174" t="s">
        <v>196</v>
      </c>
      <c r="B11" s="171"/>
      <c r="C11" s="171"/>
      <c r="D11" s="171"/>
      <c r="E11" s="171"/>
      <c r="F11" s="171"/>
      <c r="G11" s="174"/>
      <c r="H11" s="174"/>
      <c r="I11" s="174"/>
      <c r="J11" s="175"/>
      <c r="K11" s="176"/>
      <c r="L11" s="176"/>
      <c r="M11" s="177"/>
      <c r="N11" s="493"/>
    </row>
    <row r="12" spans="1:14" x14ac:dyDescent="0.2">
      <c r="A12" s="178" t="s">
        <v>215</v>
      </c>
      <c r="B12" s="17"/>
      <c r="C12" s="17">
        <v>1</v>
      </c>
      <c r="D12" s="17">
        <v>10</v>
      </c>
      <c r="E12" s="17"/>
      <c r="F12" s="17"/>
      <c r="G12" s="17"/>
      <c r="H12" s="17"/>
      <c r="I12" s="179"/>
      <c r="J12" s="17"/>
      <c r="K12" s="180"/>
      <c r="L12" s="17"/>
      <c r="M12" s="17"/>
      <c r="N12" s="281">
        <v>11</v>
      </c>
    </row>
    <row r="13" spans="1:14" x14ac:dyDescent="0.2">
      <c r="A13" s="178" t="s">
        <v>268</v>
      </c>
      <c r="B13" s="17">
        <v>1</v>
      </c>
      <c r="C13" s="17">
        <v>6</v>
      </c>
      <c r="D13" s="17">
        <v>0</v>
      </c>
      <c r="E13" s="17"/>
      <c r="F13" s="17"/>
      <c r="G13" s="17"/>
      <c r="H13" s="17"/>
      <c r="I13" s="179"/>
      <c r="J13" s="17"/>
      <c r="K13" s="180"/>
      <c r="L13" s="17"/>
      <c r="M13" s="17"/>
      <c r="N13" s="281">
        <v>7</v>
      </c>
    </row>
    <row r="14" spans="1:14" x14ac:dyDescent="0.2">
      <c r="A14" s="269" t="s">
        <v>269</v>
      </c>
      <c r="B14" s="17">
        <v>7</v>
      </c>
      <c r="C14" s="17">
        <v>20</v>
      </c>
      <c r="D14" s="17">
        <v>10</v>
      </c>
      <c r="E14" s="17"/>
      <c r="F14" s="17"/>
      <c r="G14" s="17"/>
      <c r="H14" s="17"/>
      <c r="I14" s="17"/>
      <c r="J14" s="17"/>
      <c r="K14" s="181"/>
      <c r="L14" s="17"/>
      <c r="M14" s="17"/>
      <c r="N14" s="281">
        <v>37</v>
      </c>
    </row>
    <row r="15" spans="1:14" x14ac:dyDescent="0.2">
      <c r="A15" s="230" t="s">
        <v>12</v>
      </c>
      <c r="B15" s="145">
        <f>SUM(B12:B14)</f>
        <v>8</v>
      </c>
      <c r="C15" s="145">
        <f>SUM(C12:C14)</f>
        <v>27</v>
      </c>
      <c r="D15" s="145">
        <v>20</v>
      </c>
      <c r="E15" s="145"/>
      <c r="F15" s="145"/>
      <c r="G15" s="145"/>
      <c r="H15" s="145"/>
      <c r="I15" s="145"/>
      <c r="J15" s="145"/>
      <c r="K15" s="145"/>
      <c r="L15" s="257"/>
      <c r="M15" s="145"/>
      <c r="N15" s="145">
        <f>SUM(N12:N14)</f>
        <v>55</v>
      </c>
    </row>
    <row r="16" spans="1:14" ht="13.5" thickBot="1" x14ac:dyDescent="0.25">
      <c r="C16" s="143"/>
      <c r="D16" s="143"/>
      <c r="E16" s="143"/>
      <c r="G16" s="134"/>
      <c r="H16" s="134"/>
      <c r="I16" s="134"/>
    </row>
    <row r="17" spans="1:14" ht="17.25" thickBot="1" x14ac:dyDescent="0.25">
      <c r="A17" s="498" t="s">
        <v>208</v>
      </c>
      <c r="B17" s="499"/>
      <c r="C17" s="499"/>
      <c r="D17" s="499"/>
      <c r="E17" s="499"/>
      <c r="F17" s="499"/>
      <c r="G17" s="499"/>
      <c r="H17" s="499"/>
      <c r="I17" s="500"/>
    </row>
    <row r="18" spans="1:14" x14ac:dyDescent="0.2">
      <c r="A18" s="169" t="s">
        <v>189</v>
      </c>
      <c r="B18" s="170" t="s">
        <v>190</v>
      </c>
      <c r="C18" s="170" t="s">
        <v>190</v>
      </c>
      <c r="D18" s="170" t="s">
        <v>190</v>
      </c>
      <c r="E18" s="170" t="s">
        <v>190</v>
      </c>
      <c r="F18" s="170" t="s">
        <v>190</v>
      </c>
      <c r="G18" s="170" t="s">
        <v>190</v>
      </c>
      <c r="H18" s="170" t="s">
        <v>190</v>
      </c>
      <c r="I18" s="170" t="s">
        <v>190</v>
      </c>
      <c r="J18" s="170" t="s">
        <v>190</v>
      </c>
      <c r="K18" s="170" t="s">
        <v>190</v>
      </c>
      <c r="L18" s="170" t="s">
        <v>190</v>
      </c>
      <c r="M18" s="170" t="s">
        <v>190</v>
      </c>
      <c r="N18" s="491" t="s">
        <v>12</v>
      </c>
    </row>
    <row r="19" spans="1:14" x14ac:dyDescent="0.2">
      <c r="A19" s="171" t="s">
        <v>191</v>
      </c>
      <c r="B19" s="172" t="s">
        <v>155</v>
      </c>
      <c r="C19" s="172" t="s">
        <v>156</v>
      </c>
      <c r="D19" s="172" t="s">
        <v>157</v>
      </c>
      <c r="E19" s="172" t="s">
        <v>158</v>
      </c>
      <c r="F19" s="172" t="s">
        <v>159</v>
      </c>
      <c r="G19" s="172" t="s">
        <v>160</v>
      </c>
      <c r="H19" s="172" t="s">
        <v>161</v>
      </c>
      <c r="I19" s="172" t="s">
        <v>162</v>
      </c>
      <c r="J19" s="172" t="s">
        <v>192</v>
      </c>
      <c r="K19" s="172" t="s">
        <v>193</v>
      </c>
      <c r="L19" s="172" t="s">
        <v>194</v>
      </c>
      <c r="M19" s="173" t="s">
        <v>195</v>
      </c>
      <c r="N19" s="492"/>
    </row>
    <row r="20" spans="1:14" ht="13.5" thickBot="1" x14ac:dyDescent="0.25">
      <c r="A20" s="174" t="s">
        <v>196</v>
      </c>
      <c r="B20" s="171"/>
      <c r="C20" s="171"/>
      <c r="D20" s="171"/>
      <c r="E20" s="171"/>
      <c r="F20" s="171"/>
      <c r="G20" s="174"/>
      <c r="H20" s="174"/>
      <c r="I20" s="174"/>
      <c r="J20" s="175"/>
      <c r="K20" s="176"/>
      <c r="L20" s="176"/>
      <c r="M20" s="177"/>
      <c r="N20" s="493"/>
    </row>
    <row r="21" spans="1:14" x14ac:dyDescent="0.2">
      <c r="A21" s="178" t="s">
        <v>216</v>
      </c>
      <c r="B21" s="17"/>
      <c r="C21" s="17">
        <v>3</v>
      </c>
      <c r="D21" s="17">
        <v>1</v>
      </c>
      <c r="E21" s="17"/>
      <c r="F21" s="17"/>
      <c r="G21" s="17"/>
      <c r="H21" s="17"/>
      <c r="I21" s="179"/>
      <c r="J21" s="17"/>
      <c r="K21" s="180"/>
      <c r="L21" s="17"/>
      <c r="M21" s="17"/>
      <c r="N21" s="281">
        <v>4</v>
      </c>
    </row>
    <row r="22" spans="1:14" x14ac:dyDescent="0.2">
      <c r="A22" s="178" t="s">
        <v>228</v>
      </c>
      <c r="B22" s="17">
        <v>2</v>
      </c>
      <c r="C22" s="17">
        <v>8</v>
      </c>
      <c r="D22" s="17">
        <v>8</v>
      </c>
      <c r="E22" s="17"/>
      <c r="F22" s="17"/>
      <c r="G22" s="17"/>
      <c r="H22" s="17"/>
      <c r="I22" s="179"/>
      <c r="J22" s="17"/>
      <c r="K22" s="180"/>
      <c r="L22" s="17"/>
      <c r="M22" s="17"/>
      <c r="N22" s="281">
        <v>18</v>
      </c>
    </row>
    <row r="23" spans="1:14" x14ac:dyDescent="0.2">
      <c r="A23" s="230" t="s">
        <v>229</v>
      </c>
      <c r="B23" s="17"/>
      <c r="C23" s="17"/>
      <c r="D23" s="17">
        <v>0</v>
      </c>
      <c r="E23" s="17"/>
      <c r="F23" s="17"/>
      <c r="G23" s="17"/>
      <c r="H23" s="17"/>
      <c r="I23" s="179"/>
      <c r="J23" s="17"/>
      <c r="K23" s="180"/>
      <c r="L23" s="17"/>
      <c r="M23" s="17"/>
      <c r="N23" s="281">
        <v>0</v>
      </c>
    </row>
    <row r="24" spans="1:14" x14ac:dyDescent="0.2">
      <c r="A24" s="145" t="s">
        <v>65</v>
      </c>
      <c r="B24" s="145">
        <f>SUM(B21:B23)</f>
        <v>2</v>
      </c>
      <c r="C24" s="145">
        <f>SUM(C21:C23)</f>
        <v>11</v>
      </c>
      <c r="D24" s="145">
        <f>SUM(D21:D23)</f>
        <v>9</v>
      </c>
      <c r="E24" s="145"/>
      <c r="F24" s="145"/>
      <c r="G24" s="145"/>
      <c r="H24" s="145"/>
      <c r="I24" s="145"/>
      <c r="J24" s="145"/>
      <c r="K24" s="145"/>
      <c r="L24" s="257"/>
      <c r="M24" s="145"/>
      <c r="N24" s="157">
        <f>SUM(N21:N23)</f>
        <v>22</v>
      </c>
    </row>
    <row r="25" spans="1:14" ht="13.5" thickBot="1" x14ac:dyDescent="0.25">
      <c r="A25" s="47"/>
      <c r="B25" s="185"/>
      <c r="C25" s="185"/>
      <c r="D25" s="185"/>
      <c r="E25" s="185"/>
      <c r="F25" s="185"/>
      <c r="G25" s="185"/>
      <c r="H25" s="185"/>
      <c r="I25" s="185"/>
      <c r="J25" s="185"/>
      <c r="K25" s="221"/>
      <c r="L25" s="185"/>
      <c r="M25" s="143"/>
      <c r="N25" s="185"/>
    </row>
    <row r="26" spans="1:14" ht="17.25" thickBot="1" x14ac:dyDescent="0.3">
      <c r="A26" s="502" t="s">
        <v>197</v>
      </c>
      <c r="B26" s="503"/>
      <c r="C26" s="503"/>
      <c r="D26" s="503"/>
      <c r="E26" s="503"/>
      <c r="F26" s="503"/>
      <c r="G26" s="503"/>
      <c r="H26" s="503"/>
      <c r="I26" s="504"/>
      <c r="J26" s="182"/>
      <c r="K26" s="57"/>
    </row>
    <row r="27" spans="1:14" ht="13.5" thickBot="1" x14ac:dyDescent="0.25"/>
    <row r="28" spans="1:14" x14ac:dyDescent="0.2">
      <c r="A28" s="169" t="s">
        <v>198</v>
      </c>
      <c r="B28" s="494" t="s">
        <v>155</v>
      </c>
      <c r="C28" s="494" t="s">
        <v>156</v>
      </c>
      <c r="D28" s="494" t="s">
        <v>157</v>
      </c>
      <c r="E28" s="494" t="s">
        <v>158</v>
      </c>
      <c r="F28" s="494" t="s">
        <v>159</v>
      </c>
      <c r="G28" s="494" t="s">
        <v>160</v>
      </c>
      <c r="H28" s="494" t="s">
        <v>161</v>
      </c>
      <c r="I28" s="494" t="s">
        <v>162</v>
      </c>
      <c r="J28" s="494" t="s">
        <v>192</v>
      </c>
      <c r="K28" s="494" t="s">
        <v>193</v>
      </c>
      <c r="L28" s="494" t="s">
        <v>194</v>
      </c>
      <c r="M28" s="494" t="s">
        <v>195</v>
      </c>
      <c r="N28" s="183" t="s">
        <v>12</v>
      </c>
    </row>
    <row r="29" spans="1:14" ht="13.5" thickBot="1" x14ac:dyDescent="0.25">
      <c r="A29" s="174" t="s">
        <v>199</v>
      </c>
      <c r="B29" s="495"/>
      <c r="C29" s="495"/>
      <c r="D29" s="495"/>
      <c r="E29" s="495"/>
      <c r="F29" s="495"/>
      <c r="G29" s="495"/>
      <c r="H29" s="495"/>
      <c r="I29" s="495"/>
      <c r="J29" s="495"/>
      <c r="K29" s="495"/>
      <c r="L29" s="495"/>
      <c r="M29" s="495"/>
      <c r="N29" s="184"/>
    </row>
    <row r="30" spans="1:14" x14ac:dyDescent="0.2">
      <c r="A30" s="231" t="s">
        <v>15</v>
      </c>
      <c r="B30" s="17">
        <v>4</v>
      </c>
      <c r="C30" s="17"/>
      <c r="D30" s="17"/>
      <c r="E30" s="17"/>
      <c r="F30" s="17"/>
      <c r="G30" s="17"/>
      <c r="H30" s="17"/>
      <c r="I30" s="179"/>
      <c r="J30" s="17"/>
      <c r="K30" s="180"/>
      <c r="L30" s="17"/>
      <c r="M30" s="282"/>
      <c r="N30" s="281">
        <v>4</v>
      </c>
    </row>
    <row r="31" spans="1:14" x14ac:dyDescent="0.2">
      <c r="A31" s="232" t="s">
        <v>212</v>
      </c>
      <c r="B31" s="17">
        <v>3</v>
      </c>
      <c r="C31" s="17">
        <v>4</v>
      </c>
      <c r="D31" s="17">
        <v>2</v>
      </c>
      <c r="E31" s="17"/>
      <c r="F31" s="17"/>
      <c r="G31" s="17"/>
      <c r="H31" s="17"/>
      <c r="I31" s="17"/>
      <c r="J31" s="17"/>
      <c r="K31" s="181"/>
      <c r="L31" s="17"/>
      <c r="M31" s="179"/>
      <c r="N31" s="281">
        <v>9</v>
      </c>
    </row>
    <row r="32" spans="1:14" x14ac:dyDescent="0.2">
      <c r="A32" s="231" t="s">
        <v>211</v>
      </c>
      <c r="B32" s="17">
        <v>0</v>
      </c>
      <c r="C32" s="17"/>
      <c r="D32" s="17"/>
      <c r="E32" s="17"/>
      <c r="F32" s="17"/>
      <c r="G32" s="17"/>
      <c r="H32" s="17"/>
      <c r="I32" s="17"/>
      <c r="J32" s="17"/>
      <c r="K32" s="181"/>
      <c r="L32" s="17"/>
      <c r="M32" s="179"/>
      <c r="N32" s="281"/>
    </row>
    <row r="33" spans="1:14" x14ac:dyDescent="0.2">
      <c r="A33" s="145" t="s">
        <v>65</v>
      </c>
      <c r="B33" s="145">
        <f>SUM(B30:B32)</f>
        <v>7</v>
      </c>
      <c r="C33" s="145">
        <v>4</v>
      </c>
      <c r="D33" s="145">
        <v>2</v>
      </c>
      <c r="E33" s="145"/>
      <c r="F33" s="145"/>
      <c r="G33" s="145"/>
      <c r="H33" s="145"/>
      <c r="I33" s="145"/>
      <c r="J33" s="145"/>
      <c r="K33" s="145"/>
      <c r="L33" s="257"/>
      <c r="M33" s="233"/>
      <c r="N33" s="157">
        <v>13</v>
      </c>
    </row>
    <row r="34" spans="1:14" x14ac:dyDescent="0.2">
      <c r="E34" s="134"/>
      <c r="F34" s="134"/>
      <c r="J34" s="134"/>
      <c r="M34" s="3"/>
      <c r="N34" s="185"/>
    </row>
    <row r="35" spans="1:14" ht="13.15" customHeight="1" x14ac:dyDescent="0.2"/>
    <row r="36" spans="1:14" ht="13.15" customHeight="1" x14ac:dyDescent="0.2"/>
    <row r="37" spans="1:14" x14ac:dyDescent="0.2">
      <c r="A37" s="496" t="s">
        <v>262</v>
      </c>
      <c r="B37" s="496"/>
      <c r="C37" s="496"/>
      <c r="D37" s="496"/>
    </row>
    <row r="38" spans="1:14" x14ac:dyDescent="0.2">
      <c r="A38" s="496" t="s">
        <v>260</v>
      </c>
      <c r="B38" s="496"/>
      <c r="C38" s="496"/>
      <c r="D38" s="496"/>
    </row>
  </sheetData>
  <mergeCells count="22">
    <mergeCell ref="A38:D38"/>
    <mergeCell ref="A37:D37"/>
    <mergeCell ref="A2:N2"/>
    <mergeCell ref="A3:N3"/>
    <mergeCell ref="L28:L29"/>
    <mergeCell ref="M28:M29"/>
    <mergeCell ref="F28:F29"/>
    <mergeCell ref="G28:G29"/>
    <mergeCell ref="H28:H29"/>
    <mergeCell ref="I28:I29"/>
    <mergeCell ref="E28:E29"/>
    <mergeCell ref="A7:I7"/>
    <mergeCell ref="A8:M8"/>
    <mergeCell ref="N9:N11"/>
    <mergeCell ref="A26:I26"/>
    <mergeCell ref="A17:I17"/>
    <mergeCell ref="N18:N20"/>
    <mergeCell ref="J28:J29"/>
    <mergeCell ref="B28:B29"/>
    <mergeCell ref="K28:K29"/>
    <mergeCell ref="C28:C29"/>
    <mergeCell ref="D28:D29"/>
  </mergeCells>
  <phoneticPr fontId="38" type="noConversion"/>
  <pageMargins left="0.74803149606299213" right="0.74803149606299213" top="1.0900000000000001" bottom="0.98425196850393704" header="0" footer="0"/>
  <pageSetup scale="85" orientation="landscape" verticalDpi="0" r:id="rId1"/>
  <headerFooter alignWithMargins="0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66"/>
  <sheetViews>
    <sheetView topLeftCell="A46" workbookViewId="0">
      <selection activeCell="I60" sqref="I60"/>
    </sheetView>
  </sheetViews>
  <sheetFormatPr baseColWidth="10" defaultColWidth="11.42578125" defaultRowHeight="15" customHeight="1" x14ac:dyDescent="0.2"/>
  <cols>
    <col min="1" max="1" width="39.85546875" style="167" customWidth="1"/>
    <col min="2" max="2" width="8.85546875" style="143" customWidth="1"/>
    <col min="3" max="3" width="11.7109375" style="143" customWidth="1"/>
    <col min="4" max="4" width="9.42578125" style="34" customWidth="1"/>
    <col min="5" max="6" width="8" style="143" customWidth="1"/>
    <col min="7" max="7" width="7.7109375" style="143" customWidth="1"/>
    <col min="8" max="8" width="7.42578125" style="143" customWidth="1"/>
    <col min="9" max="9" width="10.42578125" style="143" bestFit="1" customWidth="1"/>
    <col min="10" max="13" width="6.85546875" style="143" bestFit="1" customWidth="1"/>
    <col min="14" max="14" width="14" style="143" customWidth="1"/>
    <col min="15" max="15" width="14.28515625" style="143" customWidth="1"/>
    <col min="16" max="16384" width="11.42578125" style="143"/>
  </cols>
  <sheetData>
    <row r="1" spans="1:16" ht="15" customHeight="1" x14ac:dyDescent="0.2">
      <c r="A1" s="505" t="s">
        <v>301</v>
      </c>
      <c r="B1" s="506"/>
      <c r="C1" s="506"/>
      <c r="D1" s="506"/>
      <c r="E1" s="506"/>
      <c r="F1" s="506"/>
      <c r="G1" s="506"/>
      <c r="H1" s="506"/>
      <c r="I1" s="506"/>
      <c r="J1" s="506"/>
      <c r="K1" s="506"/>
      <c r="L1" s="506"/>
      <c r="M1" s="506"/>
      <c r="N1" s="507"/>
      <c r="O1"/>
      <c r="P1"/>
    </row>
    <row r="2" spans="1:16" ht="15" customHeight="1" x14ac:dyDescent="0.2">
      <c r="A2" s="508"/>
      <c r="B2" s="509"/>
      <c r="C2" s="509"/>
      <c r="D2" s="509"/>
      <c r="E2" s="509"/>
      <c r="F2" s="509"/>
      <c r="G2" s="509"/>
      <c r="H2" s="509"/>
      <c r="I2" s="509"/>
      <c r="J2" s="509"/>
      <c r="K2" s="509"/>
      <c r="L2" s="509"/>
      <c r="M2" s="509"/>
      <c r="N2" s="510"/>
      <c r="O2"/>
      <c r="P2"/>
    </row>
    <row r="3" spans="1:16" ht="15" customHeight="1" thickBot="1" x14ac:dyDescent="0.25">
      <c r="A3" s="511"/>
      <c r="B3" s="512"/>
      <c r="C3" s="512"/>
      <c r="D3" s="512"/>
      <c r="E3" s="512"/>
      <c r="F3" s="512"/>
      <c r="G3" s="512"/>
      <c r="H3" s="512"/>
      <c r="I3" s="512"/>
      <c r="J3" s="512"/>
      <c r="K3" s="512"/>
      <c r="L3" s="512"/>
      <c r="M3" s="512"/>
      <c r="N3" s="513"/>
      <c r="O3"/>
      <c r="P3"/>
    </row>
    <row r="4" spans="1:16" ht="24.75" customHeight="1" thickBot="1" x14ac:dyDescent="0.3">
      <c r="A4" s="514" t="s">
        <v>154</v>
      </c>
      <c r="B4" s="515"/>
      <c r="C4" s="515"/>
      <c r="D4" s="515"/>
      <c r="E4" s="515"/>
      <c r="F4" s="515"/>
      <c r="G4" s="515"/>
      <c r="H4" s="515"/>
      <c r="I4" s="515"/>
      <c r="J4" s="515"/>
      <c r="K4" s="515"/>
      <c r="L4" s="515"/>
      <c r="M4" s="515"/>
      <c r="N4" s="516"/>
      <c r="O4"/>
      <c r="P4"/>
    </row>
    <row r="5" spans="1:16" ht="15" customHeight="1" x14ac:dyDescent="0.2">
      <c r="A5" s="144" t="s">
        <v>9</v>
      </c>
      <c r="B5" s="145" t="s">
        <v>155</v>
      </c>
      <c r="C5" s="145" t="s">
        <v>156</v>
      </c>
      <c r="D5" s="145" t="s">
        <v>157</v>
      </c>
      <c r="E5" s="145" t="s">
        <v>158</v>
      </c>
      <c r="F5" s="145" t="s">
        <v>159</v>
      </c>
      <c r="G5" s="145" t="s">
        <v>160</v>
      </c>
      <c r="H5" s="145" t="s">
        <v>161</v>
      </c>
      <c r="I5" s="145" t="s">
        <v>162</v>
      </c>
      <c r="J5" s="145" t="s">
        <v>163</v>
      </c>
      <c r="K5" s="145" t="s">
        <v>164</v>
      </c>
      <c r="L5" s="145" t="s">
        <v>165</v>
      </c>
      <c r="M5" s="145" t="s">
        <v>166</v>
      </c>
      <c r="N5" s="145" t="s">
        <v>65</v>
      </c>
      <c r="O5"/>
      <c r="P5"/>
    </row>
    <row r="6" spans="1:16" ht="15" customHeight="1" x14ac:dyDescent="0.25">
      <c r="A6" s="146" t="s">
        <v>167</v>
      </c>
      <c r="B6" s="147">
        <v>37</v>
      </c>
      <c r="C6" s="147">
        <v>24</v>
      </c>
      <c r="D6" s="147">
        <v>47</v>
      </c>
      <c r="E6" s="147"/>
      <c r="F6" s="147"/>
      <c r="G6" s="147"/>
      <c r="H6" s="17"/>
      <c r="I6" s="17"/>
      <c r="J6" s="147"/>
      <c r="K6" s="270"/>
      <c r="L6" s="17"/>
      <c r="M6" s="17"/>
      <c r="N6" s="259">
        <f>B6+C6+D6</f>
        <v>108</v>
      </c>
      <c r="O6"/>
      <c r="P6"/>
    </row>
    <row r="7" spans="1:16" ht="15" customHeight="1" x14ac:dyDescent="0.25">
      <c r="A7" s="148" t="s">
        <v>246</v>
      </c>
      <c r="B7" s="147"/>
      <c r="C7" s="147"/>
      <c r="D7" s="147"/>
      <c r="E7" s="147"/>
      <c r="F7" s="147"/>
      <c r="G7" s="147"/>
      <c r="H7" s="17"/>
      <c r="I7" s="17"/>
      <c r="J7" s="147"/>
      <c r="K7" s="270"/>
      <c r="L7" s="17"/>
      <c r="M7" s="17"/>
      <c r="N7" s="259"/>
      <c r="O7"/>
      <c r="P7"/>
    </row>
    <row r="8" spans="1:16" ht="15" customHeight="1" x14ac:dyDescent="0.25">
      <c r="A8" s="146" t="s">
        <v>142</v>
      </c>
      <c r="B8" s="147">
        <v>4</v>
      </c>
      <c r="C8" s="147"/>
      <c r="D8" s="147"/>
      <c r="E8" s="147"/>
      <c r="F8" s="147"/>
      <c r="G8" s="147"/>
      <c r="H8" s="17"/>
      <c r="I8" s="17"/>
      <c r="J8" s="147"/>
      <c r="K8" s="270"/>
      <c r="L8" s="17"/>
      <c r="M8" s="17"/>
      <c r="N8" s="259">
        <f>B8+C8</f>
        <v>4</v>
      </c>
      <c r="O8"/>
      <c r="P8"/>
    </row>
    <row r="9" spans="1:16" ht="15" customHeight="1" x14ac:dyDescent="0.25">
      <c r="A9" s="146" t="s">
        <v>219</v>
      </c>
      <c r="B9" s="147"/>
      <c r="C9" s="147"/>
      <c r="D9" s="147"/>
      <c r="E9" s="147"/>
      <c r="F9" s="147"/>
      <c r="G9" s="147"/>
      <c r="H9" s="17"/>
      <c r="I9" s="17"/>
      <c r="J9" s="147"/>
      <c r="K9" s="270"/>
      <c r="L9" s="17"/>
      <c r="M9" s="17"/>
      <c r="N9" s="259"/>
      <c r="O9"/>
      <c r="P9"/>
    </row>
    <row r="10" spans="1:16" ht="15" customHeight="1" x14ac:dyDescent="0.25">
      <c r="A10" s="146" t="s">
        <v>168</v>
      </c>
      <c r="B10" s="147"/>
      <c r="C10" s="147"/>
      <c r="D10" s="147"/>
      <c r="E10" s="147"/>
      <c r="F10" s="147"/>
      <c r="G10" s="147"/>
      <c r="H10" s="17"/>
      <c r="I10" s="17"/>
      <c r="J10" s="147"/>
      <c r="K10" s="270"/>
      <c r="L10" s="17"/>
      <c r="M10" s="17"/>
      <c r="N10" s="259"/>
      <c r="O10"/>
      <c r="P10"/>
    </row>
    <row r="11" spans="1:16" ht="15" customHeight="1" x14ac:dyDescent="0.25">
      <c r="A11" s="146" t="s">
        <v>169</v>
      </c>
      <c r="B11" s="147">
        <v>7</v>
      </c>
      <c r="C11" s="147">
        <v>6</v>
      </c>
      <c r="D11" s="147"/>
      <c r="E11" s="147"/>
      <c r="F11" s="147"/>
      <c r="G11" s="147"/>
      <c r="H11" s="17"/>
      <c r="I11" s="17"/>
      <c r="J11" s="147"/>
      <c r="K11" s="270"/>
      <c r="L11" s="17"/>
      <c r="M11" s="17"/>
      <c r="N11" s="259">
        <f>B11+C11</f>
        <v>13</v>
      </c>
      <c r="O11"/>
      <c r="P11"/>
    </row>
    <row r="12" spans="1:16" ht="15" customHeight="1" x14ac:dyDescent="0.25">
      <c r="A12" s="273" t="s">
        <v>170</v>
      </c>
      <c r="B12" s="276"/>
      <c r="C12" s="276"/>
      <c r="D12" s="276"/>
      <c r="E12" s="276"/>
      <c r="F12" s="276"/>
      <c r="G12" s="276"/>
      <c r="H12" s="275"/>
      <c r="I12" s="275"/>
      <c r="J12" s="276"/>
      <c r="K12" s="278"/>
      <c r="L12" s="275"/>
      <c r="M12" s="275"/>
      <c r="N12" s="276"/>
      <c r="O12"/>
      <c r="P12"/>
    </row>
    <row r="13" spans="1:16" ht="15" customHeight="1" x14ac:dyDescent="0.25">
      <c r="A13" s="273" t="s">
        <v>171</v>
      </c>
      <c r="B13" s="276"/>
      <c r="C13" s="276"/>
      <c r="D13" s="276"/>
      <c r="E13" s="276"/>
      <c r="F13" s="276"/>
      <c r="G13" s="276"/>
      <c r="H13" s="275"/>
      <c r="I13" s="275"/>
      <c r="J13" s="276"/>
      <c r="K13" s="278"/>
      <c r="L13" s="275"/>
      <c r="M13" s="275"/>
      <c r="N13" s="276"/>
      <c r="O13"/>
      <c r="P13"/>
    </row>
    <row r="14" spans="1:16" ht="15" customHeight="1" x14ac:dyDescent="0.25">
      <c r="A14" s="273" t="s">
        <v>172</v>
      </c>
      <c r="B14" s="276"/>
      <c r="C14" s="276"/>
      <c r="D14" s="276"/>
      <c r="E14" s="276"/>
      <c r="F14" s="276"/>
      <c r="G14" s="276"/>
      <c r="H14" s="275"/>
      <c r="I14" s="275"/>
      <c r="J14" s="276"/>
      <c r="K14" s="278"/>
      <c r="L14" s="275"/>
      <c r="M14" s="275"/>
      <c r="N14" s="276"/>
      <c r="O14"/>
      <c r="P14"/>
    </row>
    <row r="15" spans="1:16" ht="25.5" customHeight="1" x14ac:dyDescent="0.25">
      <c r="A15" s="146" t="s">
        <v>275</v>
      </c>
      <c r="B15" s="147">
        <v>71</v>
      </c>
      <c r="C15" s="147">
        <v>129</v>
      </c>
      <c r="D15" s="147">
        <v>151</v>
      </c>
      <c r="E15" s="147"/>
      <c r="F15" s="147"/>
      <c r="G15" s="147"/>
      <c r="H15" s="17"/>
      <c r="I15" s="17"/>
      <c r="J15" s="147"/>
      <c r="K15" s="270"/>
      <c r="L15" s="17"/>
      <c r="M15" s="17"/>
      <c r="N15" s="259">
        <f>B15+C15+D15</f>
        <v>351</v>
      </c>
      <c r="O15"/>
      <c r="P15"/>
    </row>
    <row r="16" spans="1:16" ht="25.5" customHeight="1" x14ac:dyDescent="0.25">
      <c r="A16" s="146" t="s">
        <v>247</v>
      </c>
      <c r="B16" s="147">
        <v>49</v>
      </c>
      <c r="C16" s="147">
        <v>40</v>
      </c>
      <c r="D16" s="147">
        <v>54</v>
      </c>
      <c r="E16" s="147"/>
      <c r="F16" s="147"/>
      <c r="G16" s="147"/>
      <c r="H16" s="17"/>
      <c r="I16" s="17"/>
      <c r="J16" s="147"/>
      <c r="K16" s="270"/>
      <c r="L16" s="17"/>
      <c r="M16" s="17"/>
      <c r="N16" s="259">
        <f>B16+C16+D16</f>
        <v>143</v>
      </c>
      <c r="O16"/>
      <c r="P16"/>
    </row>
    <row r="17" spans="1:16" ht="15.75" x14ac:dyDescent="0.25">
      <c r="A17" s="146" t="s">
        <v>276</v>
      </c>
      <c r="B17" s="147"/>
      <c r="C17" s="147"/>
      <c r="D17" s="147"/>
      <c r="E17" s="147"/>
      <c r="F17" s="147"/>
      <c r="G17" s="147"/>
      <c r="H17" s="17"/>
      <c r="I17" s="17"/>
      <c r="J17" s="147"/>
      <c r="K17" s="270"/>
      <c r="L17" s="17"/>
      <c r="M17" s="17"/>
      <c r="N17" s="259">
        <f>B17+C17</f>
        <v>0</v>
      </c>
      <c r="O17"/>
      <c r="P17"/>
    </row>
    <row r="18" spans="1:16" ht="24.75" customHeight="1" thickBot="1" x14ac:dyDescent="0.3">
      <c r="A18" s="149"/>
      <c r="B18" s="11">
        <f>SUM(B6:B17)</f>
        <v>168</v>
      </c>
      <c r="C18" s="11">
        <f>SUM(C6:C17)</f>
        <v>199</v>
      </c>
      <c r="D18" s="46">
        <f>SUM(D6:D17)</f>
        <v>252</v>
      </c>
      <c r="E18" s="11"/>
      <c r="F18" s="46"/>
      <c r="G18" s="46"/>
      <c r="H18" s="11"/>
      <c r="I18" s="11"/>
      <c r="J18" s="11"/>
      <c r="K18" s="272"/>
      <c r="L18" s="272"/>
      <c r="M18" s="150"/>
      <c r="N18" s="259">
        <f>B18+C18+D18</f>
        <v>619</v>
      </c>
      <c r="O18"/>
      <c r="P18"/>
    </row>
    <row r="19" spans="1:16" ht="13.5" thickBot="1" x14ac:dyDescent="0.25">
      <c r="A19" s="501"/>
      <c r="B19" s="501"/>
      <c r="C19" s="501"/>
      <c r="D19" s="501"/>
      <c r="E19" s="501"/>
      <c r="F19" s="501"/>
      <c r="G19" s="501"/>
      <c r="H19" s="501"/>
      <c r="I19" s="501"/>
      <c r="J19" s="501"/>
      <c r="K19" s="501"/>
      <c r="L19" s="501"/>
      <c r="M19" s="501"/>
      <c r="N19" s="501"/>
      <c r="O19"/>
      <c r="P19"/>
    </row>
    <row r="20" spans="1:16" ht="23.25" customHeight="1" thickBot="1" x14ac:dyDescent="0.3">
      <c r="A20" s="514" t="s">
        <v>173</v>
      </c>
      <c r="B20" s="515"/>
      <c r="C20" s="515"/>
      <c r="D20" s="515"/>
      <c r="E20" s="515"/>
      <c r="F20" s="515"/>
      <c r="G20" s="515"/>
      <c r="H20" s="515"/>
      <c r="I20" s="515"/>
      <c r="J20" s="515"/>
      <c r="K20" s="515"/>
      <c r="L20" s="515"/>
      <c r="M20" s="515"/>
      <c r="N20" s="516"/>
      <c r="O20"/>
      <c r="P20"/>
    </row>
    <row r="21" spans="1:16" ht="15" customHeight="1" x14ac:dyDescent="0.2">
      <c r="A21" s="151" t="s">
        <v>9</v>
      </c>
      <c r="B21" s="145" t="s">
        <v>155</v>
      </c>
      <c r="C21" s="145" t="s">
        <v>156</v>
      </c>
      <c r="D21" s="145" t="s">
        <v>157</v>
      </c>
      <c r="E21" s="145" t="s">
        <v>158</v>
      </c>
      <c r="F21" s="145" t="s">
        <v>159</v>
      </c>
      <c r="G21" s="145" t="s">
        <v>160</v>
      </c>
      <c r="H21" s="145" t="s">
        <v>161</v>
      </c>
      <c r="I21" s="145" t="s">
        <v>162</v>
      </c>
      <c r="J21" s="145" t="s">
        <v>163</v>
      </c>
      <c r="K21" s="145" t="s">
        <v>164</v>
      </c>
      <c r="L21" s="145" t="s">
        <v>165</v>
      </c>
      <c r="M21" s="145" t="s">
        <v>166</v>
      </c>
      <c r="N21" s="145" t="s">
        <v>65</v>
      </c>
      <c r="O21"/>
      <c r="P21"/>
    </row>
    <row r="22" spans="1:16" ht="15" customHeight="1" x14ac:dyDescent="0.25">
      <c r="A22" s="146" t="s">
        <v>174</v>
      </c>
      <c r="B22" s="147">
        <f>77+20+10+2+7</f>
        <v>116</v>
      </c>
      <c r="C22" s="147">
        <f>30+44</f>
        <v>74</v>
      </c>
      <c r="D22" s="147">
        <v>17</v>
      </c>
      <c r="E22" s="147"/>
      <c r="F22" s="147"/>
      <c r="G22" s="17"/>
      <c r="H22" s="17"/>
      <c r="I22" s="17"/>
      <c r="J22" s="17"/>
      <c r="K22" s="17"/>
      <c r="L22" s="17"/>
      <c r="M22" s="17"/>
      <c r="N22" s="259">
        <f>B22+C22+D22</f>
        <v>207</v>
      </c>
      <c r="O22"/>
      <c r="P22"/>
    </row>
    <row r="23" spans="1:16" ht="15" customHeight="1" x14ac:dyDescent="0.25">
      <c r="A23" s="146" t="s">
        <v>278</v>
      </c>
      <c r="B23" s="147">
        <v>5</v>
      </c>
      <c r="C23" s="147"/>
      <c r="D23" s="147"/>
      <c r="E23" s="147"/>
      <c r="F23" s="147"/>
      <c r="G23" s="17"/>
      <c r="H23" s="17"/>
      <c r="I23" s="17"/>
      <c r="J23" s="17"/>
      <c r="K23" s="17"/>
      <c r="L23" s="17"/>
      <c r="M23" s="17"/>
      <c r="N23" s="259">
        <f>B23+C23+D23</f>
        <v>5</v>
      </c>
      <c r="O23"/>
      <c r="P23"/>
    </row>
    <row r="24" spans="1:16" ht="15" customHeight="1" x14ac:dyDescent="0.25">
      <c r="A24" s="273" t="s">
        <v>175</v>
      </c>
      <c r="B24" s="276"/>
      <c r="C24" s="276"/>
      <c r="D24" s="276"/>
      <c r="E24" s="276"/>
      <c r="F24" s="276"/>
      <c r="G24" s="275"/>
      <c r="H24" s="275"/>
      <c r="I24" s="275"/>
      <c r="J24" s="275"/>
      <c r="K24" s="275"/>
      <c r="L24" s="275"/>
      <c r="M24" s="275"/>
      <c r="N24" s="276"/>
      <c r="O24"/>
      <c r="P24"/>
    </row>
    <row r="25" spans="1:16" ht="15" customHeight="1" x14ac:dyDescent="0.25">
      <c r="A25" s="273" t="s">
        <v>171</v>
      </c>
      <c r="B25" s="276"/>
      <c r="C25" s="276"/>
      <c r="D25" s="276"/>
      <c r="E25" s="276"/>
      <c r="F25" s="276"/>
      <c r="G25" s="275"/>
      <c r="H25" s="275"/>
      <c r="I25" s="275"/>
      <c r="J25" s="275"/>
      <c r="K25" s="275"/>
      <c r="L25" s="275"/>
      <c r="M25" s="275"/>
      <c r="N25" s="276"/>
      <c r="O25"/>
      <c r="P25"/>
    </row>
    <row r="26" spans="1:16" ht="15" customHeight="1" x14ac:dyDescent="0.25">
      <c r="A26" s="273" t="s">
        <v>172</v>
      </c>
      <c r="B26" s="276"/>
      <c r="C26" s="276"/>
      <c r="D26" s="276"/>
      <c r="E26" s="276"/>
      <c r="F26" s="276"/>
      <c r="G26" s="275"/>
      <c r="H26" s="275"/>
      <c r="I26" s="275"/>
      <c r="J26" s="275"/>
      <c r="K26" s="275"/>
      <c r="L26" s="275"/>
      <c r="M26" s="275"/>
      <c r="N26" s="276"/>
      <c r="O26"/>
      <c r="P26"/>
    </row>
    <row r="27" spans="1:16" ht="15" customHeight="1" x14ac:dyDescent="0.25">
      <c r="A27" s="160" t="s">
        <v>169</v>
      </c>
      <c r="B27" s="147">
        <v>1</v>
      </c>
      <c r="C27" s="147">
        <v>1</v>
      </c>
      <c r="D27" s="147"/>
      <c r="E27" s="147"/>
      <c r="F27" s="147"/>
      <c r="G27" s="17"/>
      <c r="H27" s="17"/>
      <c r="I27" s="17"/>
      <c r="J27" s="17"/>
      <c r="K27" s="17"/>
      <c r="L27" s="17"/>
      <c r="M27" s="17"/>
      <c r="N27" s="259">
        <f t="shared" ref="N27:N31" si="0">B27+C27</f>
        <v>2</v>
      </c>
      <c r="O27" s="134"/>
      <c r="P27" s="134"/>
    </row>
    <row r="28" spans="1:16" ht="15" customHeight="1" x14ac:dyDescent="0.25">
      <c r="A28" s="148" t="s">
        <v>168</v>
      </c>
      <c r="B28" s="147">
        <v>7</v>
      </c>
      <c r="C28" s="147">
        <v>13</v>
      </c>
      <c r="D28" s="147"/>
      <c r="E28" s="147"/>
      <c r="F28" s="147"/>
      <c r="G28" s="17"/>
      <c r="H28" s="17"/>
      <c r="I28" s="17"/>
      <c r="J28" s="17"/>
      <c r="K28" s="17"/>
      <c r="L28" s="17"/>
      <c r="M28" s="17"/>
      <c r="N28" s="259">
        <f t="shared" si="0"/>
        <v>20</v>
      </c>
      <c r="O28"/>
      <c r="P28"/>
    </row>
    <row r="29" spans="1:16" ht="27" customHeight="1" x14ac:dyDescent="0.25">
      <c r="A29" s="146" t="s">
        <v>275</v>
      </c>
      <c r="B29" s="147">
        <f>87+68</f>
        <v>155</v>
      </c>
      <c r="C29" s="147">
        <v>147</v>
      </c>
      <c r="D29" s="147">
        <v>27</v>
      </c>
      <c r="E29" s="147"/>
      <c r="F29" s="147"/>
      <c r="G29" s="17"/>
      <c r="H29" s="17"/>
      <c r="I29" s="17"/>
      <c r="J29" s="17"/>
      <c r="K29" s="17"/>
      <c r="L29" s="17"/>
      <c r="M29" s="17"/>
      <c r="N29" s="259">
        <f>B29+C29+D29</f>
        <v>329</v>
      </c>
      <c r="O29"/>
      <c r="P29"/>
    </row>
    <row r="30" spans="1:16" ht="15.75" x14ac:dyDescent="0.25">
      <c r="A30" s="148" t="s">
        <v>248</v>
      </c>
      <c r="B30" s="147">
        <f>13+15</f>
        <v>28</v>
      </c>
      <c r="C30" s="147"/>
      <c r="D30" s="147">
        <v>10</v>
      </c>
      <c r="E30" s="147"/>
      <c r="F30" s="147"/>
      <c r="G30" s="17"/>
      <c r="H30" s="17"/>
      <c r="I30" s="17"/>
      <c r="J30" s="17"/>
      <c r="K30" s="17"/>
      <c r="L30" s="17"/>
      <c r="M30" s="17"/>
      <c r="N30" s="259">
        <f>B30+C30+D30</f>
        <v>38</v>
      </c>
      <c r="O30"/>
      <c r="P30"/>
    </row>
    <row r="31" spans="1:16" ht="15.75" x14ac:dyDescent="0.25">
      <c r="A31" s="148" t="s">
        <v>249</v>
      </c>
      <c r="B31" s="147">
        <v>0</v>
      </c>
      <c r="C31" s="147">
        <v>24</v>
      </c>
      <c r="D31" s="147"/>
      <c r="E31" s="147"/>
      <c r="F31" s="147"/>
      <c r="G31" s="17"/>
      <c r="H31" s="17"/>
      <c r="I31" s="17"/>
      <c r="J31" s="17"/>
      <c r="K31" s="17"/>
      <c r="L31" s="17"/>
      <c r="M31" s="17"/>
      <c r="N31" s="259">
        <f t="shared" si="0"/>
        <v>24</v>
      </c>
      <c r="O31"/>
      <c r="P31"/>
    </row>
    <row r="32" spans="1:16" ht="25.5" customHeight="1" thickBot="1" x14ac:dyDescent="0.3">
      <c r="A32" s="149" t="s">
        <v>12</v>
      </c>
      <c r="B32" s="11">
        <f>SUM(B22:B31)</f>
        <v>312</v>
      </c>
      <c r="C32" s="11">
        <f>SUM(C22:C31)</f>
        <v>259</v>
      </c>
      <c r="D32" s="11">
        <f>SUM(D22:D31)</f>
        <v>54</v>
      </c>
      <c r="E32" s="11"/>
      <c r="F32" s="46"/>
      <c r="G32" s="11"/>
      <c r="H32" s="11"/>
      <c r="I32" s="11"/>
      <c r="J32" s="11"/>
      <c r="K32" s="11"/>
      <c r="L32" s="279"/>
      <c r="M32" s="11"/>
      <c r="N32" s="259">
        <f>B32+C32+D32</f>
        <v>625</v>
      </c>
      <c r="O32"/>
      <c r="P32"/>
    </row>
    <row r="33" spans="1:16" ht="6.75" customHeight="1" thickBot="1" x14ac:dyDescent="0.25">
      <c r="A33" s="517"/>
      <c r="B33" s="517"/>
      <c r="C33" s="517"/>
      <c r="D33" s="517"/>
      <c r="E33" s="517"/>
      <c r="F33" s="517"/>
      <c r="G33" s="517"/>
      <c r="H33" s="517"/>
      <c r="I33" s="517"/>
      <c r="J33" s="517"/>
      <c r="K33" s="517"/>
      <c r="L33" s="517"/>
      <c r="M33" s="517"/>
      <c r="N33" s="517"/>
      <c r="O33"/>
      <c r="P33"/>
    </row>
    <row r="34" spans="1:16" ht="19.5" customHeight="1" thickBot="1" x14ac:dyDescent="0.3">
      <c r="A34" s="514" t="s">
        <v>176</v>
      </c>
      <c r="B34" s="515"/>
      <c r="C34" s="515"/>
      <c r="D34" s="515"/>
      <c r="E34" s="515"/>
      <c r="F34" s="515"/>
      <c r="G34" s="515"/>
      <c r="H34" s="515"/>
      <c r="I34" s="515"/>
      <c r="J34" s="515"/>
      <c r="K34" s="515"/>
      <c r="L34" s="515"/>
      <c r="M34" s="515"/>
      <c r="N34" s="516"/>
      <c r="O34"/>
      <c r="P34"/>
    </row>
    <row r="35" spans="1:16" ht="15" customHeight="1" x14ac:dyDescent="0.2">
      <c r="A35" s="155" t="s">
        <v>9</v>
      </c>
      <c r="B35" s="145" t="s">
        <v>155</v>
      </c>
      <c r="C35" s="145" t="s">
        <v>156</v>
      </c>
      <c r="D35" s="145" t="s">
        <v>157</v>
      </c>
      <c r="E35" s="145" t="s">
        <v>158</v>
      </c>
      <c r="F35" s="145" t="s">
        <v>159</v>
      </c>
      <c r="G35" s="145" t="s">
        <v>160</v>
      </c>
      <c r="H35" s="145" t="s">
        <v>161</v>
      </c>
      <c r="I35" s="145" t="s">
        <v>162</v>
      </c>
      <c r="J35" s="145" t="s">
        <v>163</v>
      </c>
      <c r="K35" s="145" t="s">
        <v>164</v>
      </c>
      <c r="L35" s="145" t="s">
        <v>165</v>
      </c>
      <c r="M35" s="145" t="s">
        <v>166</v>
      </c>
      <c r="N35" s="145" t="s">
        <v>65</v>
      </c>
      <c r="O35"/>
      <c r="P35"/>
    </row>
    <row r="36" spans="1:16" ht="15" customHeight="1" x14ac:dyDescent="0.25">
      <c r="A36" s="146" t="s">
        <v>174</v>
      </c>
      <c r="B36" s="17">
        <v>130</v>
      </c>
      <c r="C36" s="17">
        <v>135</v>
      </c>
      <c r="D36" s="17">
        <v>151</v>
      </c>
      <c r="E36" s="17"/>
      <c r="F36" s="147"/>
      <c r="G36" s="17"/>
      <c r="H36" s="17"/>
      <c r="I36" s="17"/>
      <c r="J36" s="17"/>
      <c r="K36" s="17"/>
      <c r="L36" s="17"/>
      <c r="M36" s="17"/>
      <c r="N36" s="259">
        <f>B36+C36+D36</f>
        <v>416</v>
      </c>
      <c r="O36"/>
      <c r="P36"/>
    </row>
    <row r="37" spans="1:16" ht="15" customHeight="1" x14ac:dyDescent="0.25">
      <c r="A37" s="146" t="s">
        <v>142</v>
      </c>
      <c r="B37" s="17">
        <v>3</v>
      </c>
      <c r="C37" s="17">
        <v>4</v>
      </c>
      <c r="D37" s="17">
        <v>2</v>
      </c>
      <c r="E37" s="17"/>
      <c r="F37" s="147"/>
      <c r="G37" s="17"/>
      <c r="H37" s="17"/>
      <c r="I37" s="17"/>
      <c r="J37" s="17"/>
      <c r="K37" s="17"/>
      <c r="L37" s="17"/>
      <c r="M37" s="17"/>
      <c r="N37" s="259">
        <f>B37+C37+D37</f>
        <v>9</v>
      </c>
      <c r="O37"/>
      <c r="P37"/>
    </row>
    <row r="38" spans="1:16" ht="15" customHeight="1" x14ac:dyDescent="0.25">
      <c r="A38" s="146" t="s">
        <v>219</v>
      </c>
      <c r="B38" s="17"/>
      <c r="C38" s="17"/>
      <c r="D38" s="17"/>
      <c r="E38" s="17"/>
      <c r="F38" s="147"/>
      <c r="G38" s="17"/>
      <c r="H38" s="17"/>
      <c r="I38" s="17"/>
      <c r="J38" s="17"/>
      <c r="K38" s="17"/>
      <c r="L38" s="17"/>
      <c r="M38" s="17"/>
      <c r="N38" s="145"/>
      <c r="O38"/>
      <c r="P38"/>
    </row>
    <row r="39" spans="1:16" ht="15" customHeight="1" x14ac:dyDescent="0.25">
      <c r="A39" s="160" t="s">
        <v>177</v>
      </c>
      <c r="B39" s="17"/>
      <c r="C39" s="17"/>
      <c r="D39" s="17"/>
      <c r="E39" s="17"/>
      <c r="F39" s="147"/>
      <c r="G39" s="17"/>
      <c r="H39" s="17"/>
      <c r="I39" s="17"/>
      <c r="J39" s="17"/>
      <c r="K39" s="17"/>
      <c r="L39" s="17"/>
      <c r="M39" s="17"/>
      <c r="N39" s="145"/>
      <c r="O39"/>
      <c r="P39"/>
    </row>
    <row r="40" spans="1:16" ht="15" customHeight="1" x14ac:dyDescent="0.25">
      <c r="A40" s="273" t="s">
        <v>178</v>
      </c>
      <c r="B40" s="274"/>
      <c r="C40" s="275"/>
      <c r="D40" s="275"/>
      <c r="E40" s="275"/>
      <c r="F40" s="276"/>
      <c r="G40" s="275"/>
      <c r="H40" s="275"/>
      <c r="I40" s="275"/>
      <c r="J40" s="275"/>
      <c r="K40" s="275"/>
      <c r="L40" s="275"/>
      <c r="M40" s="275"/>
      <c r="N40" s="275"/>
      <c r="O40"/>
      <c r="P40"/>
    </row>
    <row r="41" spans="1:16" ht="15" customHeight="1" x14ac:dyDescent="0.25">
      <c r="A41" s="273" t="s">
        <v>251</v>
      </c>
      <c r="B41" s="275"/>
      <c r="C41" s="275"/>
      <c r="D41" s="275"/>
      <c r="E41" s="275"/>
      <c r="F41" s="276"/>
      <c r="G41" s="275"/>
      <c r="H41" s="275"/>
      <c r="I41" s="277"/>
      <c r="J41" s="275"/>
      <c r="K41" s="275"/>
      <c r="L41" s="275"/>
      <c r="M41" s="275"/>
      <c r="N41" s="275"/>
      <c r="O41"/>
      <c r="P41"/>
    </row>
    <row r="42" spans="1:16" ht="15" customHeight="1" x14ac:dyDescent="0.25">
      <c r="A42" s="146" t="s">
        <v>179</v>
      </c>
      <c r="B42" s="17"/>
      <c r="C42" s="17"/>
      <c r="D42" s="17"/>
      <c r="E42" s="17"/>
      <c r="F42" s="147"/>
      <c r="G42" s="17"/>
      <c r="H42" s="17"/>
      <c r="I42" s="17"/>
      <c r="J42" s="17"/>
      <c r="K42" s="17"/>
      <c r="L42" s="17"/>
      <c r="M42" s="17"/>
      <c r="N42" s="145"/>
      <c r="O42"/>
      <c r="P42"/>
    </row>
    <row r="43" spans="1:16" ht="27" customHeight="1" x14ac:dyDescent="0.25">
      <c r="A43" s="146" t="s">
        <v>275</v>
      </c>
      <c r="B43" s="17">
        <v>380</v>
      </c>
      <c r="C43" s="17">
        <f>431+257+528</f>
        <v>1216</v>
      </c>
      <c r="D43" s="17">
        <v>1175</v>
      </c>
      <c r="E43" s="17"/>
      <c r="F43" s="147"/>
      <c r="G43" s="17"/>
      <c r="H43" s="17"/>
      <c r="I43" s="17"/>
      <c r="J43" s="17"/>
      <c r="K43" s="17"/>
      <c r="L43" s="17"/>
      <c r="M43" s="17"/>
      <c r="N43" s="259">
        <f>B43+C43+D43</f>
        <v>2771</v>
      </c>
      <c r="O43"/>
      <c r="P43"/>
    </row>
    <row r="44" spans="1:16" ht="15" customHeight="1" x14ac:dyDescent="0.25">
      <c r="A44" s="146" t="s">
        <v>250</v>
      </c>
      <c r="B44" s="17">
        <v>109</v>
      </c>
      <c r="C44" s="17">
        <f>74+51+60</f>
        <v>185</v>
      </c>
      <c r="D44" s="17">
        <v>185</v>
      </c>
      <c r="E44" s="17"/>
      <c r="F44" s="147"/>
      <c r="G44" s="17"/>
      <c r="H44" s="17"/>
      <c r="I44" s="17"/>
      <c r="J44" s="17"/>
      <c r="K44" s="17"/>
      <c r="L44" s="17"/>
      <c r="M44" s="17"/>
      <c r="N44" s="259">
        <f>B44+C44+D44</f>
        <v>479</v>
      </c>
      <c r="O44"/>
      <c r="P44"/>
    </row>
    <row r="45" spans="1:16" ht="15" customHeight="1" x14ac:dyDescent="0.25">
      <c r="A45" s="146" t="s">
        <v>180</v>
      </c>
      <c r="B45" s="17"/>
      <c r="C45" s="17"/>
      <c r="D45" s="17"/>
      <c r="E45" s="17"/>
      <c r="F45" s="147"/>
      <c r="G45" s="17"/>
      <c r="H45" s="17"/>
      <c r="I45" s="17"/>
      <c r="J45" s="17"/>
      <c r="K45" s="17"/>
      <c r="L45" s="17"/>
      <c r="M45" s="17"/>
      <c r="N45" s="145"/>
      <c r="O45"/>
      <c r="P45"/>
    </row>
    <row r="46" spans="1:16" ht="15" customHeight="1" x14ac:dyDescent="0.25">
      <c r="A46" s="160" t="s">
        <v>252</v>
      </c>
      <c r="B46" s="17"/>
      <c r="C46" s="17"/>
      <c r="D46" s="17"/>
      <c r="E46" s="17"/>
      <c r="F46" s="147"/>
      <c r="G46" s="17"/>
      <c r="H46" s="17"/>
      <c r="I46" s="17"/>
      <c r="J46" s="17"/>
      <c r="K46" s="17"/>
      <c r="L46" s="17"/>
      <c r="M46" s="17"/>
      <c r="N46" s="145"/>
      <c r="O46"/>
      <c r="P46"/>
    </row>
    <row r="47" spans="1:16" ht="21" customHeight="1" thickBot="1" x14ac:dyDescent="0.35">
      <c r="A47" s="149" t="s">
        <v>12</v>
      </c>
      <c r="B47" s="153">
        <f>SUM(B36:B46)</f>
        <v>622</v>
      </c>
      <c r="C47" s="153">
        <f>SUM(C36:C46)</f>
        <v>1540</v>
      </c>
      <c r="D47" s="153">
        <v>1513</v>
      </c>
      <c r="E47" s="153"/>
      <c r="F47" s="154"/>
      <c r="G47" s="153"/>
      <c r="H47" s="153"/>
      <c r="I47" s="153"/>
      <c r="J47" s="153"/>
      <c r="K47" s="153"/>
      <c r="L47" s="153"/>
      <c r="M47" s="153"/>
      <c r="N47" s="259">
        <f>B47+C47+D47</f>
        <v>3675</v>
      </c>
      <c r="O47"/>
      <c r="P47"/>
    </row>
    <row r="48" spans="1:16" ht="7.5" customHeight="1" thickBot="1" x14ac:dyDescent="0.25">
      <c r="A48" s="142"/>
      <c r="B48"/>
      <c r="C48"/>
      <c r="D48" s="3"/>
      <c r="E48"/>
      <c r="F48"/>
      <c r="G48"/>
      <c r="H48"/>
      <c r="I48"/>
      <c r="J48"/>
      <c r="K48"/>
      <c r="L48"/>
      <c r="M48"/>
      <c r="N48"/>
      <c r="O48"/>
      <c r="P48"/>
    </row>
    <row r="49" spans="1:16" ht="19.5" customHeight="1" thickBot="1" x14ac:dyDescent="0.3">
      <c r="A49" s="514" t="s">
        <v>277</v>
      </c>
      <c r="B49" s="519"/>
      <c r="C49" s="519"/>
      <c r="D49" s="519"/>
      <c r="E49" s="519"/>
      <c r="F49" s="519"/>
      <c r="G49" s="519"/>
      <c r="H49" s="519"/>
      <c r="I49" s="519"/>
      <c r="J49" s="519"/>
      <c r="K49" s="519"/>
      <c r="L49" s="519"/>
      <c r="M49" s="519"/>
      <c r="N49" s="519"/>
      <c r="O49" s="520"/>
      <c r="P49"/>
    </row>
    <row r="50" spans="1:16" ht="23.25" customHeight="1" x14ac:dyDescent="0.2">
      <c r="A50" s="155" t="s">
        <v>9</v>
      </c>
      <c r="B50" s="156" t="s">
        <v>155</v>
      </c>
      <c r="C50" s="156" t="s">
        <v>156</v>
      </c>
      <c r="D50" s="157" t="s">
        <v>157</v>
      </c>
      <c r="E50" s="157" t="s">
        <v>158</v>
      </c>
      <c r="F50" s="157" t="s">
        <v>159</v>
      </c>
      <c r="G50" s="157" t="s">
        <v>160</v>
      </c>
      <c r="H50" s="157" t="s">
        <v>161</v>
      </c>
      <c r="I50" s="157" t="s">
        <v>162</v>
      </c>
      <c r="J50" s="157" t="s">
        <v>163</v>
      </c>
      <c r="K50" s="157" t="s">
        <v>164</v>
      </c>
      <c r="L50" s="157" t="s">
        <v>165</v>
      </c>
      <c r="M50" s="157" t="s">
        <v>166</v>
      </c>
      <c r="N50" s="158" t="s">
        <v>181</v>
      </c>
      <c r="O50" s="159" t="s">
        <v>182</v>
      </c>
      <c r="P50"/>
    </row>
    <row r="51" spans="1:16" ht="15" customHeight="1" x14ac:dyDescent="0.25">
      <c r="A51" s="160" t="s">
        <v>183</v>
      </c>
      <c r="B51" s="17">
        <v>163</v>
      </c>
      <c r="C51" s="17">
        <v>143</v>
      </c>
      <c r="D51" s="17">
        <v>43</v>
      </c>
      <c r="E51" s="17"/>
      <c r="F51" s="147"/>
      <c r="G51" s="17"/>
      <c r="H51" s="17"/>
      <c r="I51" s="17"/>
      <c r="J51" s="17"/>
      <c r="K51" s="17"/>
      <c r="L51" s="17"/>
      <c r="M51" s="17"/>
      <c r="N51" s="145"/>
      <c r="O51" s="145">
        <f>B51+C51+D51</f>
        <v>349</v>
      </c>
      <c r="P51"/>
    </row>
    <row r="52" spans="1:16" ht="15" customHeight="1" x14ac:dyDescent="0.25">
      <c r="A52" s="146" t="s">
        <v>184</v>
      </c>
      <c r="B52" s="17">
        <v>659</v>
      </c>
      <c r="C52" s="17">
        <f>475+206</f>
        <v>681</v>
      </c>
      <c r="D52" s="17">
        <f>215+256</f>
        <v>471</v>
      </c>
      <c r="E52" s="17"/>
      <c r="F52" s="147"/>
      <c r="G52" s="17"/>
      <c r="H52" s="17"/>
      <c r="I52" s="17"/>
      <c r="J52" s="17"/>
      <c r="K52" s="17"/>
      <c r="L52" s="17"/>
      <c r="M52" s="17"/>
      <c r="N52" s="145">
        <f>B52+C52+D52</f>
        <v>1811</v>
      </c>
      <c r="O52" s="145"/>
      <c r="P52"/>
    </row>
    <row r="53" spans="1:16" ht="15.75" x14ac:dyDescent="0.25">
      <c r="A53" s="161" t="s">
        <v>65</v>
      </c>
      <c r="B53" s="150">
        <f>SUM(B51:B52)</f>
        <v>822</v>
      </c>
      <c r="C53" s="150">
        <f>SUM(C51:C52)</f>
        <v>824</v>
      </c>
      <c r="D53" s="150">
        <f>SUM(D51:D52)</f>
        <v>514</v>
      </c>
      <c r="E53" s="150"/>
      <c r="F53" s="46"/>
      <c r="G53" s="150"/>
      <c r="H53" s="150"/>
      <c r="I53" s="150"/>
      <c r="J53" s="150"/>
      <c r="K53" s="150"/>
      <c r="L53" s="150"/>
      <c r="M53" s="150"/>
      <c r="N53" s="150">
        <v>1811</v>
      </c>
      <c r="O53" s="150">
        <v>349</v>
      </c>
      <c r="P53"/>
    </row>
    <row r="54" spans="1:16" ht="19.5" customHeight="1" thickBot="1" x14ac:dyDescent="0.35">
      <c r="A54" s="149" t="s">
        <v>65</v>
      </c>
      <c r="B54" s="521"/>
      <c r="C54" s="522"/>
      <c r="D54" s="522"/>
      <c r="E54" s="522"/>
      <c r="F54" s="522"/>
      <c r="G54" s="522"/>
      <c r="H54" s="522"/>
      <c r="I54" s="522"/>
      <c r="J54" s="522"/>
      <c r="K54" s="522"/>
      <c r="L54" s="522"/>
      <c r="M54" s="523"/>
      <c r="N54" s="162"/>
      <c r="O54" s="163"/>
      <c r="P54"/>
    </row>
    <row r="55" spans="1:16" ht="24.75" customHeight="1" thickBot="1" x14ac:dyDescent="0.25">
      <c r="A55" s="264" t="s">
        <v>9</v>
      </c>
      <c r="B55" s="145" t="s">
        <v>155</v>
      </c>
      <c r="C55" s="145" t="s">
        <v>156</v>
      </c>
      <c r="D55" s="145" t="s">
        <v>157</v>
      </c>
      <c r="E55" s="145" t="s">
        <v>158</v>
      </c>
      <c r="F55" s="145" t="s">
        <v>159</v>
      </c>
      <c r="G55" s="145" t="s">
        <v>160</v>
      </c>
      <c r="H55" s="145" t="s">
        <v>161</v>
      </c>
      <c r="I55" s="145" t="s">
        <v>162</v>
      </c>
      <c r="J55" s="145" t="s">
        <v>163</v>
      </c>
      <c r="K55" s="145" t="s">
        <v>164</v>
      </c>
      <c r="L55" s="145" t="s">
        <v>165</v>
      </c>
      <c r="M55" s="145" t="s">
        <v>166</v>
      </c>
      <c r="N55" s="260" t="s">
        <v>185</v>
      </c>
      <c r="O55" s="260" t="s">
        <v>253</v>
      </c>
      <c r="P55"/>
    </row>
    <row r="56" spans="1:16" ht="15" customHeight="1" x14ac:dyDescent="0.25">
      <c r="A56" s="164" t="s">
        <v>185</v>
      </c>
      <c r="B56" s="285">
        <v>2300</v>
      </c>
      <c r="C56" s="285">
        <v>2806</v>
      </c>
      <c r="D56" s="285">
        <v>1726</v>
      </c>
      <c r="E56" s="165"/>
      <c r="F56" s="166"/>
      <c r="G56" s="165"/>
      <c r="H56" s="165"/>
      <c r="I56" s="165"/>
      <c r="J56" s="165"/>
      <c r="K56" s="165"/>
      <c r="L56" s="165"/>
      <c r="M56" s="165"/>
      <c r="N56" s="283">
        <f>2300+C56+D56</f>
        <v>6832</v>
      </c>
      <c r="O56" s="261"/>
      <c r="P56" s="134"/>
    </row>
    <row r="57" spans="1:16" ht="15" customHeight="1" thickBot="1" x14ac:dyDescent="0.3">
      <c r="A57" s="160" t="s">
        <v>186</v>
      </c>
      <c r="B57" s="17">
        <v>3648</v>
      </c>
      <c r="C57" s="17"/>
      <c r="D57" s="17">
        <v>3284</v>
      </c>
      <c r="E57" s="17"/>
      <c r="F57" s="147"/>
      <c r="G57" s="17"/>
      <c r="H57" s="17"/>
      <c r="I57" s="17"/>
      <c r="J57" s="17"/>
      <c r="K57" s="17"/>
      <c r="L57" s="17"/>
      <c r="M57" s="17"/>
      <c r="N57" s="257"/>
      <c r="O57" s="257">
        <f>+C57+D57+3648</f>
        <v>6932</v>
      </c>
      <c r="P57"/>
    </row>
    <row r="58" spans="1:16" ht="15" customHeight="1" thickBot="1" x14ac:dyDescent="0.3">
      <c r="A58" s="152" t="s">
        <v>65</v>
      </c>
      <c r="B58" s="150">
        <f>SUM(B56:B57)</f>
        <v>5948</v>
      </c>
      <c r="C58" s="150">
        <f>SUM(C56:C57)</f>
        <v>2806</v>
      </c>
      <c r="D58" s="150">
        <f>SUM(D56:D57)</f>
        <v>5010</v>
      </c>
      <c r="E58" s="150"/>
      <c r="F58" s="46"/>
      <c r="G58" s="150"/>
      <c r="H58" s="150"/>
      <c r="I58" s="150"/>
      <c r="J58" s="150"/>
      <c r="K58" s="150"/>
      <c r="L58" s="150"/>
      <c r="M58" s="150"/>
      <c r="N58" s="284">
        <v>2300</v>
      </c>
      <c r="O58" s="46">
        <v>3648</v>
      </c>
      <c r="P58"/>
    </row>
    <row r="60" spans="1:16" ht="15" customHeight="1" x14ac:dyDescent="0.2">
      <c r="A60" s="216"/>
    </row>
    <row r="62" spans="1:16" ht="15" customHeight="1" x14ac:dyDescent="0.2">
      <c r="A62" s="518" t="s">
        <v>262</v>
      </c>
      <c r="B62" s="518"/>
    </row>
    <row r="63" spans="1:16" ht="15" customHeight="1" x14ac:dyDescent="0.2">
      <c r="A63" s="518" t="s">
        <v>260</v>
      </c>
      <c r="B63" s="518"/>
    </row>
    <row r="66" spans="1:1" ht="15" customHeight="1" x14ac:dyDescent="0.2">
      <c r="A66" s="216"/>
    </row>
  </sheetData>
  <mergeCells count="10">
    <mergeCell ref="A63:B63"/>
    <mergeCell ref="A62:B62"/>
    <mergeCell ref="A49:O49"/>
    <mergeCell ref="B54:M54"/>
    <mergeCell ref="A20:N20"/>
    <mergeCell ref="A1:N3"/>
    <mergeCell ref="A4:N4"/>
    <mergeCell ref="A19:N19"/>
    <mergeCell ref="A33:N33"/>
    <mergeCell ref="A34:N34"/>
  </mergeCells>
  <phoneticPr fontId="38" type="noConversion"/>
  <pageMargins left="1.1499999999999999" right="0.15748031496062992" top="0.13" bottom="0.16" header="0" footer="0"/>
  <pageSetup scale="55" orientation="landscape" verticalDpi="0" r:id="rId1"/>
  <headerFooter alignWithMargins="0"/>
  <ignoredErrors>
    <ignoredError sqref="N17 N31" formula="1"/>
  </ignoredErrors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1"/>
  <sheetViews>
    <sheetView topLeftCell="A17" workbookViewId="0">
      <selection activeCell="B24" sqref="B24"/>
    </sheetView>
  </sheetViews>
  <sheetFormatPr baseColWidth="10" defaultColWidth="11.42578125" defaultRowHeight="12.75" x14ac:dyDescent="0.2"/>
  <cols>
    <col min="1" max="1" width="5.140625" style="36" customWidth="1"/>
    <col min="2" max="2" width="18" style="36" bestFit="1" customWidth="1"/>
    <col min="3" max="3" width="17.42578125" style="36" customWidth="1"/>
    <col min="4" max="4" width="19" style="36" customWidth="1"/>
    <col min="5" max="5" width="13.7109375" style="36" customWidth="1"/>
    <col min="6" max="6" width="7.7109375" style="347" customWidth="1"/>
    <col min="7" max="7" width="9.140625" style="36" bestFit="1" customWidth="1"/>
    <col min="8" max="8" width="18.5703125" style="36" customWidth="1"/>
    <col min="9" max="9" width="28.42578125" style="348" customWidth="1"/>
    <col min="10" max="10" width="83.85546875" style="349" customWidth="1"/>
    <col min="11" max="16384" width="11.42578125" style="36"/>
  </cols>
  <sheetData>
    <row r="1" spans="1:11" x14ac:dyDescent="0.2">
      <c r="A1" s="524" t="s">
        <v>330</v>
      </c>
      <c r="B1" s="524"/>
      <c r="C1" s="524"/>
      <c r="D1" s="524"/>
      <c r="E1" s="524"/>
      <c r="F1" s="524"/>
      <c r="G1" s="524"/>
      <c r="H1" s="524"/>
      <c r="I1" s="524"/>
      <c r="J1" s="524"/>
    </row>
    <row r="2" spans="1:11" x14ac:dyDescent="0.2">
      <c r="A2" s="343" t="s">
        <v>284</v>
      </c>
      <c r="B2" s="344" t="s">
        <v>285</v>
      </c>
      <c r="C2" s="344" t="s">
        <v>287</v>
      </c>
      <c r="D2" s="344" t="s">
        <v>288</v>
      </c>
      <c r="E2" s="343" t="s">
        <v>289</v>
      </c>
      <c r="F2" s="345" t="s">
        <v>286</v>
      </c>
      <c r="G2" s="343" t="s">
        <v>236</v>
      </c>
      <c r="H2" s="343" t="s">
        <v>331</v>
      </c>
      <c r="I2" s="346" t="s">
        <v>332</v>
      </c>
      <c r="J2" s="343"/>
    </row>
    <row r="3" spans="1:11" x14ac:dyDescent="0.2">
      <c r="A3" s="356">
        <v>1</v>
      </c>
      <c r="B3" s="356" t="s">
        <v>333</v>
      </c>
      <c r="C3" s="356" t="s">
        <v>334</v>
      </c>
      <c r="D3" s="356" t="s">
        <v>300</v>
      </c>
      <c r="E3" s="356" t="s">
        <v>335</v>
      </c>
      <c r="F3" s="357">
        <v>20</v>
      </c>
      <c r="G3" s="356" t="s">
        <v>290</v>
      </c>
      <c r="H3" s="356" t="s">
        <v>336</v>
      </c>
      <c r="I3" s="358">
        <v>1100</v>
      </c>
      <c r="K3" s="350"/>
    </row>
    <row r="4" spans="1:11" x14ac:dyDescent="0.2">
      <c r="A4" s="356">
        <v>2</v>
      </c>
      <c r="B4" s="356" t="s">
        <v>337</v>
      </c>
      <c r="C4" s="356" t="s">
        <v>293</v>
      </c>
      <c r="D4" s="356" t="s">
        <v>338</v>
      </c>
      <c r="E4" s="356" t="s">
        <v>335</v>
      </c>
      <c r="F4" s="359">
        <v>69</v>
      </c>
      <c r="G4" s="356" t="s">
        <v>290</v>
      </c>
      <c r="H4" s="356" t="s">
        <v>336</v>
      </c>
      <c r="I4" s="358">
        <v>1100</v>
      </c>
      <c r="K4" s="350"/>
    </row>
    <row r="5" spans="1:11" x14ac:dyDescent="0.2">
      <c r="A5" s="356">
        <v>3</v>
      </c>
      <c r="B5" s="356" t="s">
        <v>339</v>
      </c>
      <c r="C5" s="356" t="s">
        <v>299</v>
      </c>
      <c r="D5" s="356" t="s">
        <v>340</v>
      </c>
      <c r="E5" s="356" t="s">
        <v>335</v>
      </c>
      <c r="F5" s="357">
        <v>54</v>
      </c>
      <c r="G5" s="356" t="s">
        <v>291</v>
      </c>
      <c r="H5" s="356" t="s">
        <v>336</v>
      </c>
      <c r="I5" s="358">
        <v>1100</v>
      </c>
    </row>
    <row r="6" spans="1:11" x14ac:dyDescent="0.2">
      <c r="A6" s="356">
        <v>4</v>
      </c>
      <c r="B6" s="356" t="s">
        <v>341</v>
      </c>
      <c r="C6" s="356" t="s">
        <v>342</v>
      </c>
      <c r="D6" s="356" t="s">
        <v>343</v>
      </c>
      <c r="E6" s="356" t="s">
        <v>335</v>
      </c>
      <c r="F6" s="357">
        <v>49</v>
      </c>
      <c r="G6" s="360" t="s">
        <v>291</v>
      </c>
      <c r="H6" s="356" t="s">
        <v>336</v>
      </c>
      <c r="I6" s="358">
        <v>1100</v>
      </c>
    </row>
    <row r="7" spans="1:11" x14ac:dyDescent="0.2">
      <c r="A7" s="356">
        <v>5</v>
      </c>
      <c r="B7" s="356" t="s">
        <v>344</v>
      </c>
      <c r="C7" s="356" t="s">
        <v>345</v>
      </c>
      <c r="D7" s="356" t="s">
        <v>346</v>
      </c>
      <c r="E7" s="356" t="s">
        <v>335</v>
      </c>
      <c r="F7" s="357">
        <v>50</v>
      </c>
      <c r="G7" s="360" t="s">
        <v>291</v>
      </c>
      <c r="H7" s="356" t="s">
        <v>336</v>
      </c>
      <c r="I7" s="358">
        <v>1100</v>
      </c>
    </row>
    <row r="8" spans="1:11" x14ac:dyDescent="0.2">
      <c r="A8" s="356">
        <v>6</v>
      </c>
      <c r="B8" s="356" t="s">
        <v>347</v>
      </c>
      <c r="C8" s="356" t="s">
        <v>348</v>
      </c>
      <c r="D8" s="356" t="s">
        <v>296</v>
      </c>
      <c r="E8" s="356" t="s">
        <v>335</v>
      </c>
      <c r="F8" s="357">
        <v>80</v>
      </c>
      <c r="G8" s="360" t="s">
        <v>290</v>
      </c>
      <c r="H8" s="356" t="s">
        <v>336</v>
      </c>
      <c r="I8" s="358">
        <v>1100</v>
      </c>
    </row>
    <row r="9" spans="1:11" x14ac:dyDescent="0.2">
      <c r="A9" s="356">
        <v>7</v>
      </c>
      <c r="B9" s="356" t="s">
        <v>349</v>
      </c>
      <c r="C9" s="356" t="s">
        <v>350</v>
      </c>
      <c r="D9" s="356" t="s">
        <v>351</v>
      </c>
      <c r="E9" s="356" t="s">
        <v>335</v>
      </c>
      <c r="F9" s="357">
        <v>41</v>
      </c>
      <c r="G9" s="360" t="s">
        <v>290</v>
      </c>
      <c r="H9" s="356" t="s">
        <v>336</v>
      </c>
      <c r="I9" s="358">
        <v>1100</v>
      </c>
    </row>
    <row r="10" spans="1:11" x14ac:dyDescent="0.2">
      <c r="A10" s="356">
        <v>8</v>
      </c>
      <c r="B10" s="356" t="s">
        <v>352</v>
      </c>
      <c r="C10" s="356" t="s">
        <v>353</v>
      </c>
      <c r="D10" s="356" t="s">
        <v>300</v>
      </c>
      <c r="E10" s="356" t="s">
        <v>335</v>
      </c>
      <c r="F10" s="357">
        <v>59</v>
      </c>
      <c r="G10" s="360" t="s">
        <v>291</v>
      </c>
      <c r="H10" s="356" t="s">
        <v>336</v>
      </c>
      <c r="I10" s="358">
        <v>1100</v>
      </c>
    </row>
    <row r="11" spans="1:11" x14ac:dyDescent="0.2">
      <c r="A11" s="356">
        <v>9</v>
      </c>
      <c r="B11" s="356" t="s">
        <v>354</v>
      </c>
      <c r="C11" s="356" t="s">
        <v>345</v>
      </c>
      <c r="D11" s="356" t="s">
        <v>355</v>
      </c>
      <c r="E11" s="356" t="s">
        <v>335</v>
      </c>
      <c r="F11" s="357">
        <v>66</v>
      </c>
      <c r="G11" s="360" t="s">
        <v>290</v>
      </c>
      <c r="H11" s="356" t="s">
        <v>336</v>
      </c>
      <c r="I11" s="358">
        <v>1100</v>
      </c>
    </row>
    <row r="12" spans="1:11" x14ac:dyDescent="0.2">
      <c r="A12" s="356">
        <v>10</v>
      </c>
      <c r="B12" s="356" t="s">
        <v>356</v>
      </c>
      <c r="C12" s="356" t="s">
        <v>300</v>
      </c>
      <c r="D12" s="356" t="s">
        <v>357</v>
      </c>
      <c r="E12" s="356" t="s">
        <v>335</v>
      </c>
      <c r="F12" s="357">
        <v>29</v>
      </c>
      <c r="G12" s="360" t="s">
        <v>291</v>
      </c>
      <c r="H12" s="356" t="s">
        <v>336</v>
      </c>
      <c r="I12" s="358">
        <v>1100</v>
      </c>
    </row>
    <row r="13" spans="1:11" x14ac:dyDescent="0.2">
      <c r="A13" s="356">
        <v>11</v>
      </c>
      <c r="B13" s="356" t="s">
        <v>358</v>
      </c>
      <c r="C13" s="356" t="s">
        <v>359</v>
      </c>
      <c r="D13" s="356" t="s">
        <v>360</v>
      </c>
      <c r="E13" s="356" t="s">
        <v>335</v>
      </c>
      <c r="F13" s="357">
        <v>27</v>
      </c>
      <c r="G13" s="360" t="s">
        <v>291</v>
      </c>
      <c r="H13" s="356" t="s">
        <v>336</v>
      </c>
      <c r="I13" s="358">
        <v>1100</v>
      </c>
    </row>
    <row r="14" spans="1:11" x14ac:dyDescent="0.2">
      <c r="A14" s="356">
        <v>12</v>
      </c>
      <c r="B14" s="356" t="s">
        <v>361</v>
      </c>
      <c r="C14" s="356" t="s">
        <v>362</v>
      </c>
      <c r="D14" s="356" t="s">
        <v>363</v>
      </c>
      <c r="E14" s="356" t="s">
        <v>335</v>
      </c>
      <c r="F14" s="357">
        <v>69</v>
      </c>
      <c r="G14" s="360" t="s">
        <v>291</v>
      </c>
      <c r="H14" s="356" t="s">
        <v>336</v>
      </c>
      <c r="I14" s="358">
        <v>1100</v>
      </c>
    </row>
    <row r="15" spans="1:11" x14ac:dyDescent="0.2">
      <c r="A15" s="356">
        <v>13</v>
      </c>
      <c r="B15" s="356" t="s">
        <v>364</v>
      </c>
      <c r="C15" s="356" t="s">
        <v>365</v>
      </c>
      <c r="D15" s="356" t="s">
        <v>366</v>
      </c>
      <c r="E15" s="356" t="s">
        <v>335</v>
      </c>
      <c r="F15" s="357">
        <v>45</v>
      </c>
      <c r="G15" s="360" t="s">
        <v>291</v>
      </c>
      <c r="H15" s="356" t="s">
        <v>336</v>
      </c>
      <c r="I15" s="358">
        <v>950</v>
      </c>
    </row>
    <row r="16" spans="1:11" x14ac:dyDescent="0.2">
      <c r="A16" s="356">
        <v>14</v>
      </c>
      <c r="B16" s="356" t="s">
        <v>367</v>
      </c>
      <c r="C16" s="356" t="s">
        <v>368</v>
      </c>
      <c r="D16" s="356" t="s">
        <v>369</v>
      </c>
      <c r="E16" s="356" t="s">
        <v>335</v>
      </c>
      <c r="F16" s="357">
        <v>44</v>
      </c>
      <c r="G16" s="360" t="s">
        <v>291</v>
      </c>
      <c r="H16" s="356" t="s">
        <v>336</v>
      </c>
      <c r="I16" s="358">
        <v>950</v>
      </c>
    </row>
    <row r="17" spans="1:10" x14ac:dyDescent="0.2">
      <c r="A17" s="356">
        <v>15</v>
      </c>
      <c r="B17" s="356" t="s">
        <v>370</v>
      </c>
      <c r="C17" s="356" t="s">
        <v>371</v>
      </c>
      <c r="D17" s="356" t="s">
        <v>372</v>
      </c>
      <c r="E17" s="356" t="s">
        <v>335</v>
      </c>
      <c r="F17" s="357">
        <v>35</v>
      </c>
      <c r="G17" s="360" t="s">
        <v>291</v>
      </c>
      <c r="H17" s="356" t="s">
        <v>336</v>
      </c>
      <c r="I17" s="358">
        <v>950</v>
      </c>
      <c r="J17" s="36"/>
    </row>
    <row r="18" spans="1:10" x14ac:dyDescent="0.2">
      <c r="A18" s="356">
        <v>16</v>
      </c>
      <c r="B18" s="356" t="s">
        <v>373</v>
      </c>
      <c r="C18" s="356" t="s">
        <v>374</v>
      </c>
      <c r="D18" s="356" t="s">
        <v>375</v>
      </c>
      <c r="E18" s="356" t="s">
        <v>335</v>
      </c>
      <c r="F18" s="357">
        <v>20</v>
      </c>
      <c r="G18" s="356" t="s">
        <v>290</v>
      </c>
      <c r="H18" s="356" t="s">
        <v>336</v>
      </c>
      <c r="I18" s="358">
        <v>950</v>
      </c>
      <c r="J18" s="36"/>
    </row>
    <row r="19" spans="1:10" x14ac:dyDescent="0.2">
      <c r="A19" s="356">
        <v>17</v>
      </c>
      <c r="B19" s="356" t="s">
        <v>376</v>
      </c>
      <c r="C19" s="356" t="s">
        <v>350</v>
      </c>
      <c r="D19" s="356" t="s">
        <v>377</v>
      </c>
      <c r="E19" s="356" t="s">
        <v>335</v>
      </c>
      <c r="F19" s="357">
        <v>30</v>
      </c>
      <c r="G19" s="356" t="s">
        <v>290</v>
      </c>
      <c r="H19" s="356" t="s">
        <v>336</v>
      </c>
      <c r="I19" s="358">
        <v>1100</v>
      </c>
    </row>
    <row r="20" spans="1:10" x14ac:dyDescent="0.2">
      <c r="A20" s="356">
        <v>18</v>
      </c>
      <c r="B20" s="356" t="s">
        <v>378</v>
      </c>
      <c r="C20" s="356" t="s">
        <v>379</v>
      </c>
      <c r="D20" s="356" t="s">
        <v>380</v>
      </c>
      <c r="E20" s="356" t="s">
        <v>335</v>
      </c>
      <c r="F20" s="357">
        <v>58</v>
      </c>
      <c r="G20" s="356" t="s">
        <v>291</v>
      </c>
      <c r="H20" s="356" t="s">
        <v>336</v>
      </c>
      <c r="I20" s="358">
        <v>1100</v>
      </c>
    </row>
    <row r="21" spans="1:10" x14ac:dyDescent="0.2">
      <c r="A21" s="356">
        <v>19</v>
      </c>
      <c r="B21" s="356" t="s">
        <v>381</v>
      </c>
      <c r="C21" s="356" t="s">
        <v>300</v>
      </c>
      <c r="D21" s="356" t="s">
        <v>300</v>
      </c>
      <c r="E21" s="356" t="s">
        <v>335</v>
      </c>
      <c r="F21" s="357">
        <v>65</v>
      </c>
      <c r="G21" s="356" t="s">
        <v>290</v>
      </c>
      <c r="H21" s="356" t="s">
        <v>336</v>
      </c>
      <c r="I21" s="358">
        <v>1100</v>
      </c>
    </row>
    <row r="22" spans="1:10" ht="25.5" x14ac:dyDescent="0.2">
      <c r="A22" s="356">
        <v>20</v>
      </c>
      <c r="B22" s="352" t="s">
        <v>382</v>
      </c>
      <c r="C22" s="352" t="s">
        <v>383</v>
      </c>
      <c r="D22" s="352" t="s">
        <v>299</v>
      </c>
      <c r="E22" s="354" t="s">
        <v>298</v>
      </c>
      <c r="F22" s="354">
        <v>55</v>
      </c>
      <c r="G22" s="354" t="s">
        <v>11</v>
      </c>
      <c r="H22" s="351" t="s">
        <v>384</v>
      </c>
      <c r="I22" s="353" t="s">
        <v>385</v>
      </c>
      <c r="J22" s="36"/>
    </row>
    <row r="23" spans="1:10" x14ac:dyDescent="0.2">
      <c r="A23" s="356">
        <v>21</v>
      </c>
      <c r="B23" s="352" t="s">
        <v>386</v>
      </c>
      <c r="C23" s="352" t="s">
        <v>387</v>
      </c>
      <c r="D23" s="352" t="s">
        <v>293</v>
      </c>
      <c r="E23" s="354" t="s">
        <v>298</v>
      </c>
      <c r="F23" s="354">
        <v>54</v>
      </c>
      <c r="G23" s="354" t="s">
        <v>389</v>
      </c>
      <c r="H23" s="351" t="s">
        <v>384</v>
      </c>
      <c r="I23" s="355" t="s">
        <v>388</v>
      </c>
      <c r="J23" s="36"/>
    </row>
    <row r="24" spans="1:10" ht="25.5" x14ac:dyDescent="0.2">
      <c r="A24" s="356">
        <v>22</v>
      </c>
      <c r="B24" s="352" t="s">
        <v>390</v>
      </c>
      <c r="C24" s="352" t="s">
        <v>299</v>
      </c>
      <c r="D24" s="352" t="s">
        <v>391</v>
      </c>
      <c r="E24" s="354" t="s">
        <v>298</v>
      </c>
      <c r="F24" s="354">
        <v>24</v>
      </c>
      <c r="G24" s="354" t="s">
        <v>11</v>
      </c>
      <c r="H24" s="351" t="s">
        <v>384</v>
      </c>
      <c r="I24" s="355" t="s">
        <v>392</v>
      </c>
      <c r="J24" s="36"/>
    </row>
    <row r="25" spans="1:10" x14ac:dyDescent="0.2">
      <c r="A25" s="356">
        <v>23</v>
      </c>
      <c r="B25" s="352" t="s">
        <v>393</v>
      </c>
      <c r="C25" s="352" t="s">
        <v>394</v>
      </c>
      <c r="D25" s="352" t="s">
        <v>395</v>
      </c>
      <c r="E25" s="354" t="s">
        <v>298</v>
      </c>
      <c r="F25" s="354">
        <v>67</v>
      </c>
      <c r="G25" s="354" t="s">
        <v>389</v>
      </c>
      <c r="H25" s="351" t="s">
        <v>384</v>
      </c>
      <c r="I25" s="353" t="s">
        <v>396</v>
      </c>
      <c r="J25" s="36"/>
    </row>
    <row r="26" spans="1:10" ht="25.5" x14ac:dyDescent="0.2">
      <c r="A26" s="356">
        <v>24</v>
      </c>
      <c r="B26" s="352" t="s">
        <v>397</v>
      </c>
      <c r="C26" s="352" t="s">
        <v>292</v>
      </c>
      <c r="D26" s="352" t="s">
        <v>398</v>
      </c>
      <c r="E26" s="354" t="s">
        <v>298</v>
      </c>
      <c r="F26" s="354">
        <v>42</v>
      </c>
      <c r="G26" s="354" t="s">
        <v>11</v>
      </c>
      <c r="H26" s="351" t="s">
        <v>384</v>
      </c>
      <c r="I26" s="355" t="s">
        <v>399</v>
      </c>
      <c r="J26" s="36"/>
    </row>
    <row r="27" spans="1:10" x14ac:dyDescent="0.2">
      <c r="A27" s="356">
        <v>25</v>
      </c>
      <c r="B27" s="352" t="s">
        <v>400</v>
      </c>
      <c r="C27" s="352" t="s">
        <v>295</v>
      </c>
      <c r="D27" s="352" t="s">
        <v>401</v>
      </c>
      <c r="E27" s="354" t="s">
        <v>298</v>
      </c>
      <c r="F27" s="354">
        <v>85</v>
      </c>
      <c r="G27" s="354" t="s">
        <v>389</v>
      </c>
      <c r="H27" s="351" t="s">
        <v>384</v>
      </c>
      <c r="I27" s="355" t="s">
        <v>402</v>
      </c>
      <c r="J27" s="36"/>
    </row>
    <row r="28" spans="1:10" ht="25.5" x14ac:dyDescent="0.2">
      <c r="A28" s="356">
        <v>26</v>
      </c>
      <c r="B28" s="352" t="s">
        <v>403</v>
      </c>
      <c r="C28" s="352" t="s">
        <v>404</v>
      </c>
      <c r="D28" s="352" t="s">
        <v>294</v>
      </c>
      <c r="E28" s="354" t="s">
        <v>298</v>
      </c>
      <c r="F28" s="354">
        <v>3</v>
      </c>
      <c r="G28" s="354" t="s">
        <v>11</v>
      </c>
      <c r="H28" s="351" t="s">
        <v>384</v>
      </c>
      <c r="I28" s="355" t="s">
        <v>405</v>
      </c>
      <c r="J28" s="36"/>
    </row>
    <row r="41" spans="1:1" x14ac:dyDescent="0.2">
      <c r="A41" s="34"/>
    </row>
  </sheetData>
  <mergeCells count="1">
    <mergeCell ref="A1:J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9</vt:i4>
      </vt:variant>
    </vt:vector>
  </HeadingPairs>
  <TitlesOfParts>
    <vt:vector size="9" baseType="lpstr">
      <vt:lpstr>PROG SOCIALES</vt:lpstr>
      <vt:lpstr>CARATULA</vt:lpstr>
      <vt:lpstr>APOYOS</vt:lpstr>
      <vt:lpstr>HOJA 1</vt:lpstr>
      <vt:lpstr>HOJA 2</vt:lpstr>
      <vt:lpstr>HOJA3</vt:lpstr>
      <vt:lpstr>VISITAS</vt:lpstr>
      <vt:lpstr>SALUD</vt:lpstr>
      <vt:lpstr>ANEXOS</vt:lpstr>
    </vt:vector>
  </TitlesOfParts>
  <Company>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LopezM</dc:creator>
  <cp:lastModifiedBy>Calidad</cp:lastModifiedBy>
  <cp:lastPrinted>2019-02-25T20:38:09Z</cp:lastPrinted>
  <dcterms:created xsi:type="dcterms:W3CDTF">2016-06-24T17:10:25Z</dcterms:created>
  <dcterms:modified xsi:type="dcterms:W3CDTF">2019-03-26T15:00:06Z</dcterms:modified>
</cp:coreProperties>
</file>