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RESPALDO SEER_7_abril_2016\DIRECCIÓN DE PLANEACIÓN Y EVALUACIÓN\ENTREGAS UNIDAD DE INFORMACIÓN DEL SEER\FORMATOS PLATAFORMA ESTATAL_NACIONAL_2017_2018\2019\"/>
    </mc:Choice>
  </mc:AlternateContent>
  <xr:revisionPtr revIDLastSave="0" documentId="8_{E1EF5EB4-5F1D-43BF-B6EF-7448E9C739AB}" xr6:coauthVersionLast="40" xr6:coauthVersionMax="40" xr10:uidLastSave="{00000000-0000-0000-0000-000000000000}"/>
  <bookViews>
    <workbookView xWindow="825" yWindow="-120" windowWidth="19785" windowHeight="11760" xr2:uid="{00000000-000D-0000-FFFF-FFFF00000000}"/>
  </bookViews>
  <sheets>
    <sheet name="ESTADÍSTICA" sheetId="4" r:id="rId1"/>
    <sheet name="Hoja3" sheetId="3" r:id="rId2"/>
  </sheets>
  <calcPr calcId="181029"/>
</workbook>
</file>

<file path=xl/calcChain.xml><?xml version="1.0" encoding="utf-8"?>
<calcChain xmlns="http://schemas.openxmlformats.org/spreadsheetml/2006/main">
  <c r="J21" i="4" l="1"/>
  <c r="M20" i="4" l="1"/>
  <c r="K20" i="4"/>
  <c r="E27" i="4" l="1"/>
  <c r="D27" i="4"/>
  <c r="C27" i="4"/>
  <c r="F25" i="4"/>
  <c r="Q27" i="4" l="1"/>
  <c r="P27" i="4"/>
  <c r="O27" i="4"/>
  <c r="M27" i="4"/>
  <c r="L27" i="4"/>
  <c r="K27" i="4"/>
  <c r="F12" i="4" l="1"/>
  <c r="F21" i="4" l="1"/>
  <c r="R24" i="4" l="1"/>
  <c r="F17" i="4"/>
  <c r="R26" i="4"/>
  <c r="N26" i="4"/>
  <c r="F26" i="4"/>
  <c r="J18" i="4" l="1"/>
  <c r="N20" i="4"/>
  <c r="F24" i="4" l="1"/>
  <c r="J14" i="4" l="1"/>
  <c r="J13" i="4"/>
  <c r="J17" i="4" l="1"/>
  <c r="J15" i="4"/>
  <c r="N13" i="4" l="1"/>
  <c r="I27" i="4" l="1"/>
  <c r="H27" i="4"/>
  <c r="G27" i="4"/>
  <c r="J24" i="4"/>
  <c r="R23" i="4"/>
  <c r="N23" i="4"/>
  <c r="J23" i="4"/>
  <c r="F23" i="4"/>
  <c r="R22" i="4"/>
  <c r="N22" i="4"/>
  <c r="J22" i="4"/>
  <c r="F22" i="4"/>
  <c r="R21" i="4"/>
  <c r="N21" i="4"/>
  <c r="R20" i="4"/>
  <c r="J20" i="4"/>
  <c r="F20" i="4"/>
  <c r="R19" i="4"/>
  <c r="N19" i="4"/>
  <c r="J19" i="4"/>
  <c r="F19" i="4"/>
  <c r="R18" i="4"/>
  <c r="N18" i="4"/>
  <c r="F18" i="4"/>
  <c r="R17" i="4"/>
  <c r="N17" i="4"/>
  <c r="R16" i="4"/>
  <c r="N16" i="4"/>
  <c r="F16" i="4"/>
  <c r="R15" i="4"/>
  <c r="N15" i="4"/>
  <c r="F15" i="4"/>
  <c r="R14" i="4"/>
  <c r="N14" i="4"/>
  <c r="F14" i="4"/>
  <c r="R13" i="4"/>
  <c r="F13" i="4"/>
  <c r="R12" i="4"/>
  <c r="N12" i="4"/>
  <c r="J12" i="4"/>
  <c r="R11" i="4"/>
  <c r="N11" i="4"/>
  <c r="J11" i="4"/>
  <c r="J27" i="4" s="1"/>
  <c r="F11" i="4"/>
  <c r="F27" i="4" l="1"/>
  <c r="R27" i="4"/>
  <c r="N27" i="4"/>
</calcChain>
</file>

<file path=xl/sharedStrings.xml><?xml version="1.0" encoding="utf-8"?>
<sst xmlns="http://schemas.openxmlformats.org/spreadsheetml/2006/main" count="52" uniqueCount="40">
  <si>
    <t>NIVEL</t>
  </si>
  <si>
    <t>PLANTELES</t>
  </si>
  <si>
    <t>TOTAL</t>
  </si>
  <si>
    <t>DOCENTES</t>
  </si>
  <si>
    <t>PERS. ADMS.</t>
  </si>
  <si>
    <t xml:space="preserve">TOTAL </t>
  </si>
  <si>
    <t>OF.</t>
  </si>
  <si>
    <t>PART.</t>
  </si>
  <si>
    <t>PLANT</t>
  </si>
  <si>
    <t>DOCEN</t>
  </si>
  <si>
    <t>PREESCOLAR</t>
  </si>
  <si>
    <t>PRIMARIA</t>
  </si>
  <si>
    <t>SECUNDARIA</t>
  </si>
  <si>
    <t>POR  NIVEL EDUCATIVO</t>
  </si>
  <si>
    <t>MUN.</t>
  </si>
  <si>
    <t>MUNIC.</t>
  </si>
  <si>
    <t>INM.</t>
  </si>
  <si>
    <t>ADM.</t>
  </si>
  <si>
    <t>USAER</t>
  </si>
  <si>
    <t>CRIE</t>
  </si>
  <si>
    <t>PLANTELES, ALUMNOS INSCRITOS Y/O EXISTENCIA, DOCENTES, PERSONAL ADMINISTRATIVO</t>
  </si>
  <si>
    <t>MEDIO TERM.</t>
  </si>
  <si>
    <t>MEDIO SUP.</t>
  </si>
  <si>
    <t>ESC.DEL ARTE LIC.</t>
  </si>
  <si>
    <t>MAESTRIA</t>
  </si>
  <si>
    <t>DOCTORADO</t>
  </si>
  <si>
    <t>ESPECIAL</t>
  </si>
  <si>
    <t>ESC.NORMALES LIC.</t>
  </si>
  <si>
    <t>INICIAL LACT. MAT.</t>
  </si>
  <si>
    <t>PREESC. INICIAL</t>
  </si>
  <si>
    <t xml:space="preserve"> EXIST.</t>
  </si>
  <si>
    <t>ESC. INGLES</t>
  </si>
  <si>
    <t>CECOBAC</t>
  </si>
  <si>
    <t>ALUMNOS</t>
  </si>
  <si>
    <t>*Nota: alumnos y docentes de CECOBAC están dentro del Nive. Med. Terminal..</t>
  </si>
  <si>
    <t>Información correspondiente a INICIO de ciclo.</t>
  </si>
  <si>
    <t xml:space="preserve"> CICLO ESCOLAR 2018- 2019.</t>
  </si>
  <si>
    <t>Existencia de alumnos, corte al 30 SEPTIEMBRE de 2018.  Fuente. Departamento de Estadística.</t>
  </si>
  <si>
    <t>Fecha de actualización: enero 2019</t>
  </si>
  <si>
    <t>Los alumnos de USAER no se contabilizan en el total, ya que son alumnos inscritos en los diferentes niveles educativos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</si>
</sst>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0.49998474074526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39997558519241921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2" borderId="1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4" borderId="7" xfId="0" applyFill="1" applyBorder="1" applyAlignment="1">
      <alignment horizontal="right"/>
    </xf>
    <xf numFmtId="0" fontId="0" fillId="0" borderId="10" xfId="0" applyBorder="1" applyAlignment="1">
      <alignment horizontal="right"/>
    </xf>
    <xf numFmtId="0" fontId="0" fillId="3" borderId="11" xfId="0" applyFill="1" applyBorder="1" applyAlignment="1">
      <alignment horizontal="right"/>
    </xf>
    <xf numFmtId="0" fontId="0" fillId="4" borderId="12" xfId="0" applyFill="1" applyBorder="1" applyAlignment="1">
      <alignment horizontal="right"/>
    </xf>
    <xf numFmtId="0" fontId="0" fillId="4" borderId="13" xfId="0" applyFill="1" applyBorder="1" applyAlignment="1">
      <alignment horizontal="right"/>
    </xf>
    <xf numFmtId="0" fontId="0" fillId="0" borderId="12" xfId="0" applyBorder="1" applyAlignment="1">
      <alignment horizontal="right"/>
    </xf>
    <xf numFmtId="0" fontId="0" fillId="0" borderId="13" xfId="0" applyBorder="1" applyAlignment="1">
      <alignment horizontal="right"/>
    </xf>
    <xf numFmtId="0" fontId="0" fillId="3" borderId="13" xfId="0" applyFill="1" applyBorder="1" applyAlignment="1">
      <alignment horizontal="right"/>
    </xf>
    <xf numFmtId="0" fontId="0" fillId="6" borderId="13" xfId="0" applyFill="1" applyBorder="1" applyAlignment="1">
      <alignment horizontal="right"/>
    </xf>
    <xf numFmtId="0" fontId="0" fillId="0" borderId="14" xfId="0" applyBorder="1" applyAlignment="1">
      <alignment horizontal="right"/>
    </xf>
    <xf numFmtId="0" fontId="0" fillId="4" borderId="15" xfId="0" applyFill="1" applyBorder="1" applyAlignment="1">
      <alignment horizontal="right"/>
    </xf>
    <xf numFmtId="0" fontId="0" fillId="0" borderId="15" xfId="0" applyBorder="1" applyAlignment="1">
      <alignment horizontal="right"/>
    </xf>
    <xf numFmtId="0" fontId="0" fillId="5" borderId="13" xfId="0" applyFill="1" applyBorder="1" applyAlignment="1">
      <alignment horizontal="right"/>
    </xf>
    <xf numFmtId="0" fontId="2" fillId="2" borderId="17" xfId="0" applyFont="1" applyFill="1" applyBorder="1" applyAlignment="1">
      <alignment horizontal="center"/>
    </xf>
    <xf numFmtId="0" fontId="0" fillId="3" borderId="18" xfId="0" applyFill="1" applyBorder="1" applyAlignment="1">
      <alignment horizontal="right"/>
    </xf>
    <xf numFmtId="0" fontId="0" fillId="4" borderId="9" xfId="0" applyFill="1" applyBorder="1" applyAlignment="1">
      <alignment horizontal="right"/>
    </xf>
    <xf numFmtId="0" fontId="0" fillId="0" borderId="9" xfId="0" applyBorder="1" applyAlignment="1">
      <alignment horizontal="right"/>
    </xf>
    <xf numFmtId="0" fontId="0" fillId="3" borderId="9" xfId="0" applyFill="1" applyBorder="1" applyAlignment="1">
      <alignment horizontal="right"/>
    </xf>
    <xf numFmtId="0" fontId="0" fillId="6" borderId="9" xfId="0" applyFill="1" applyBorder="1" applyAlignment="1">
      <alignment horizontal="right"/>
    </xf>
    <xf numFmtId="0" fontId="0" fillId="0" borderId="11" xfId="0" applyBorder="1" applyAlignment="1">
      <alignment horizontal="right"/>
    </xf>
    <xf numFmtId="0" fontId="0" fillId="5" borderId="9" xfId="0" applyFill="1" applyBorder="1" applyAlignment="1">
      <alignment horizontal="right"/>
    </xf>
    <xf numFmtId="0" fontId="2" fillId="2" borderId="19" xfId="0" applyFont="1" applyFill="1" applyBorder="1" applyAlignment="1">
      <alignment horizontal="center"/>
    </xf>
    <xf numFmtId="0" fontId="0" fillId="0" borderId="20" xfId="0" applyBorder="1" applyAlignment="1">
      <alignment horizontal="right"/>
    </xf>
    <xf numFmtId="0" fontId="0" fillId="3" borderId="8" xfId="0" applyFill="1" applyBorder="1" applyAlignment="1">
      <alignment horizontal="right"/>
    </xf>
    <xf numFmtId="0" fontId="0" fillId="0" borderId="21" xfId="0" applyBorder="1" applyAlignment="1">
      <alignment horizontal="right"/>
    </xf>
    <xf numFmtId="0" fontId="0" fillId="4" borderId="22" xfId="0" applyFill="1" applyBorder="1" applyAlignment="1">
      <alignment horizontal="right"/>
    </xf>
    <xf numFmtId="0" fontId="0" fillId="0" borderId="22" xfId="0" applyBorder="1" applyAlignment="1">
      <alignment horizontal="right"/>
    </xf>
    <xf numFmtId="0" fontId="2" fillId="0" borderId="21" xfId="0" applyFont="1" applyBorder="1"/>
    <xf numFmtId="0" fontId="2" fillId="4" borderId="22" xfId="0" applyFont="1" applyFill="1" applyBorder="1"/>
    <xf numFmtId="0" fontId="2" fillId="0" borderId="22" xfId="0" applyFont="1" applyBorder="1"/>
    <xf numFmtId="0" fontId="2" fillId="2" borderId="24" xfId="0" applyFont="1" applyFill="1" applyBorder="1" applyAlignment="1">
      <alignment horizontal="center"/>
    </xf>
    <xf numFmtId="0" fontId="2" fillId="2" borderId="23" xfId="0" applyFont="1" applyFill="1" applyBorder="1" applyAlignment="1">
      <alignment horizontal="center" vertical="center"/>
    </xf>
    <xf numFmtId="0" fontId="2" fillId="0" borderId="25" xfId="0" applyFont="1" applyBorder="1"/>
    <xf numFmtId="0" fontId="2" fillId="4" borderId="15" xfId="0" applyFont="1" applyFill="1" applyBorder="1"/>
    <xf numFmtId="0" fontId="2" fillId="0" borderId="15" xfId="0" applyFont="1" applyBorder="1"/>
    <xf numFmtId="0" fontId="2" fillId="2" borderId="10" xfId="0" applyFont="1" applyFill="1" applyBorder="1" applyAlignment="1"/>
    <xf numFmtId="0" fontId="0" fillId="0" borderId="26" xfId="0" applyBorder="1" applyAlignment="1">
      <alignment horizontal="right"/>
    </xf>
    <xf numFmtId="0" fontId="0" fillId="3" borderId="26" xfId="0" applyFill="1" applyBorder="1" applyAlignment="1">
      <alignment horizontal="right"/>
    </xf>
    <xf numFmtId="0" fontId="3" fillId="0" borderId="10" xfId="0" applyFont="1" applyBorder="1" applyAlignment="1">
      <alignment horizontal="right"/>
    </xf>
    <xf numFmtId="0" fontId="2" fillId="4" borderId="12" xfId="0" applyFont="1" applyFill="1" applyBorder="1"/>
    <xf numFmtId="0" fontId="1" fillId="0" borderId="0" xfId="0" applyFont="1"/>
    <xf numFmtId="0" fontId="0" fillId="0" borderId="15" xfId="0" applyFill="1" applyBorder="1" applyAlignment="1">
      <alignment horizontal="right"/>
    </xf>
    <xf numFmtId="0" fontId="1" fillId="0" borderId="29" xfId="0" applyFont="1" applyFill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5" borderId="12" xfId="0" applyFill="1" applyBorder="1" applyAlignment="1">
      <alignment horizontal="right"/>
    </xf>
    <xf numFmtId="0" fontId="0" fillId="6" borderId="7" xfId="0" applyFill="1" applyBorder="1" applyAlignment="1">
      <alignment horizontal="right"/>
    </xf>
    <xf numFmtId="0" fontId="0" fillId="3" borderId="7" xfId="0" applyFill="1" applyBorder="1" applyAlignment="1">
      <alignment horizontal="right"/>
    </xf>
    <xf numFmtId="0" fontId="2" fillId="0" borderId="15" xfId="0" applyFont="1" applyFill="1" applyBorder="1"/>
    <xf numFmtId="0" fontId="2" fillId="0" borderId="22" xfId="0" applyFont="1" applyFill="1" applyBorder="1"/>
    <xf numFmtId="0" fontId="0" fillId="0" borderId="22" xfId="0" applyFill="1" applyBorder="1" applyAlignment="1">
      <alignment horizontal="right"/>
    </xf>
    <xf numFmtId="0" fontId="0" fillId="0" borderId="13" xfId="0" applyFill="1" applyBorder="1" applyAlignment="1">
      <alignment horizontal="right"/>
    </xf>
    <xf numFmtId="0" fontId="0" fillId="0" borderId="12" xfId="0" applyFill="1" applyBorder="1" applyAlignment="1">
      <alignment horizontal="right"/>
    </xf>
    <xf numFmtId="0" fontId="0" fillId="0" borderId="7" xfId="0" applyFill="1" applyBorder="1" applyAlignment="1">
      <alignment horizontal="right"/>
    </xf>
    <xf numFmtId="0" fontId="2" fillId="0" borderId="27" xfId="0" applyFont="1" applyFill="1" applyBorder="1"/>
    <xf numFmtId="0" fontId="2" fillId="0" borderId="28" xfId="0" applyFont="1" applyFill="1" applyBorder="1"/>
    <xf numFmtId="0" fontId="0" fillId="6" borderId="22" xfId="0" applyFill="1" applyBorder="1" applyAlignment="1">
      <alignment horizontal="right"/>
    </xf>
    <xf numFmtId="0" fontId="4" fillId="7" borderId="7" xfId="0" applyFont="1" applyFill="1" applyBorder="1" applyAlignment="1">
      <alignment horizontal="right"/>
    </xf>
    <xf numFmtId="0" fontId="2" fillId="0" borderId="7" xfId="0" applyFont="1" applyFill="1" applyBorder="1"/>
    <xf numFmtId="3" fontId="5" fillId="7" borderId="6" xfId="0" applyNumberFormat="1" applyFont="1" applyFill="1" applyBorder="1" applyAlignment="1">
      <alignment horizontal="right"/>
    </xf>
    <xf numFmtId="3" fontId="1" fillId="0" borderId="0" xfId="0" applyNumberFormat="1" applyFont="1" applyFill="1" applyBorder="1" applyAlignment="1">
      <alignment horizontal="right"/>
    </xf>
    <xf numFmtId="0" fontId="2" fillId="0" borderId="0" xfId="0" applyFont="1" applyFill="1" applyBorder="1"/>
    <xf numFmtId="0" fontId="1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A5A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56129</xdr:colOff>
      <xdr:row>1</xdr:row>
      <xdr:rowOff>186247</xdr:rowOff>
    </xdr:from>
    <xdr:to>
      <xdr:col>11</xdr:col>
      <xdr:colOff>234713</xdr:colOff>
      <xdr:row>3</xdr:row>
      <xdr:rowOff>19050</xdr:rowOff>
    </xdr:to>
    <xdr:pic>
      <xdr:nvPicPr>
        <xdr:cNvPr id="3" name="Objeto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rrowheads="1"/>
        </xdr:cNvPicPr>
      </xdr:nvPicPr>
      <xdr:blipFill>
        <a:blip xmlns:r="http://schemas.openxmlformats.org/officeDocument/2006/relationships" r:embed="rId1" cstate="print"/>
        <a:srcRect t="-1534" b="-1994"/>
        <a:stretch>
          <a:fillRect/>
        </a:stretch>
      </xdr:blipFill>
      <xdr:spPr bwMode="auto">
        <a:xfrm>
          <a:off x="2820450" y="377782"/>
          <a:ext cx="2249236" cy="2158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232949</xdr:colOff>
      <xdr:row>0</xdr:row>
      <xdr:rowOff>129416</xdr:rowOff>
    </xdr:from>
    <xdr:to>
      <xdr:col>3</xdr:col>
      <xdr:colOff>224971</xdr:colOff>
      <xdr:row>3</xdr:row>
      <xdr:rowOff>90855</xdr:rowOff>
    </xdr:to>
    <xdr:pic>
      <xdr:nvPicPr>
        <xdr:cNvPr id="12" name="11 Imagen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2949" y="129416"/>
          <a:ext cx="1963578" cy="53604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6:R35"/>
  <sheetViews>
    <sheetView tabSelected="1" topLeftCell="A7" zoomScale="98" zoomScaleNormal="98" workbookViewId="0">
      <selection activeCell="G27" sqref="G27"/>
    </sheetView>
  </sheetViews>
  <sheetFormatPr baseColWidth="10" defaultRowHeight="15" x14ac:dyDescent="0.25"/>
  <cols>
    <col min="1" max="1" width="16.42578125" customWidth="1"/>
    <col min="2" max="2" width="4.28515625" customWidth="1"/>
    <col min="3" max="3" width="8.7109375" style="5" customWidth="1"/>
    <col min="4" max="5" width="8.42578125" style="5" customWidth="1"/>
    <col min="6" max="6" width="8.7109375" style="5" customWidth="1"/>
    <col min="7" max="7" width="10" style="5" customWidth="1"/>
    <col min="8" max="8" width="9.140625" style="5" customWidth="1"/>
    <col min="9" max="9" width="8.42578125" style="5" customWidth="1"/>
    <col min="10" max="10" width="10.140625" style="5" customWidth="1"/>
    <col min="11" max="11" width="9.7109375" style="5" customWidth="1"/>
    <col min="12" max="12" width="7" style="5" customWidth="1"/>
    <col min="13" max="13" width="7.140625" style="5" customWidth="1"/>
    <col min="14" max="15" width="8.42578125" style="5" customWidth="1"/>
    <col min="16" max="16" width="7" style="5" customWidth="1"/>
    <col min="17" max="17" width="5.7109375" style="5" customWidth="1"/>
    <col min="18" max="18" width="7.85546875" style="5" customWidth="1"/>
  </cols>
  <sheetData>
    <row r="6" spans="1:18" x14ac:dyDescent="0.25">
      <c r="A6" s="70" t="s">
        <v>20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</row>
    <row r="7" spans="1:18" x14ac:dyDescent="0.25">
      <c r="A7" s="70" t="s">
        <v>13</v>
      </c>
      <c r="B7" s="70"/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</row>
    <row r="8" spans="1:18" ht="15.75" thickBot="1" x14ac:dyDescent="0.3">
      <c r="A8" s="70" t="s">
        <v>36</v>
      </c>
      <c r="B8" s="70"/>
      <c r="C8" s="70"/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</row>
    <row r="9" spans="1:18" x14ac:dyDescent="0.25">
      <c r="A9" s="71" t="s">
        <v>0</v>
      </c>
      <c r="B9" s="41" t="s">
        <v>16</v>
      </c>
      <c r="C9" s="73" t="s">
        <v>1</v>
      </c>
      <c r="D9" s="73"/>
      <c r="E9" s="74"/>
      <c r="F9" s="27" t="s">
        <v>2</v>
      </c>
      <c r="G9" s="75" t="s">
        <v>30</v>
      </c>
      <c r="H9" s="73"/>
      <c r="I9" s="74"/>
      <c r="J9" s="1" t="s">
        <v>2</v>
      </c>
      <c r="K9" s="75" t="s">
        <v>3</v>
      </c>
      <c r="L9" s="73"/>
      <c r="M9" s="74"/>
      <c r="N9" s="1" t="s">
        <v>2</v>
      </c>
      <c r="O9" s="75" t="s">
        <v>4</v>
      </c>
      <c r="P9" s="73"/>
      <c r="Q9" s="74"/>
      <c r="R9" s="1" t="s">
        <v>5</v>
      </c>
    </row>
    <row r="10" spans="1:18" ht="15.75" thickBot="1" x14ac:dyDescent="0.3">
      <c r="A10" s="72"/>
      <c r="B10" s="37" t="s">
        <v>6</v>
      </c>
      <c r="C10" s="36" t="s">
        <v>6</v>
      </c>
      <c r="D10" s="36" t="s">
        <v>7</v>
      </c>
      <c r="E10" s="3" t="s">
        <v>14</v>
      </c>
      <c r="F10" s="3" t="s">
        <v>8</v>
      </c>
      <c r="G10" s="2" t="s">
        <v>6</v>
      </c>
      <c r="H10" s="19" t="s">
        <v>7</v>
      </c>
      <c r="I10" s="3" t="s">
        <v>14</v>
      </c>
      <c r="J10" s="4" t="s">
        <v>33</v>
      </c>
      <c r="K10" s="2" t="s">
        <v>6</v>
      </c>
      <c r="L10" s="19" t="s">
        <v>7</v>
      </c>
      <c r="M10" s="3" t="s">
        <v>14</v>
      </c>
      <c r="N10" s="4" t="s">
        <v>9</v>
      </c>
      <c r="O10" s="2" t="s">
        <v>6</v>
      </c>
      <c r="P10" s="19" t="s">
        <v>7</v>
      </c>
      <c r="Q10" s="3" t="s">
        <v>15</v>
      </c>
      <c r="R10" s="4" t="s">
        <v>17</v>
      </c>
    </row>
    <row r="11" spans="1:18" ht="15.75" thickBot="1" x14ac:dyDescent="0.3">
      <c r="A11" s="38" t="s">
        <v>28</v>
      </c>
      <c r="B11" s="33"/>
      <c r="C11" s="30">
        <v>10</v>
      </c>
      <c r="D11" s="29"/>
      <c r="E11" s="29"/>
      <c r="F11" s="25">
        <f t="shared" ref="F11:F26" si="0">SUM(C11+D11+E11)</f>
        <v>10</v>
      </c>
      <c r="G11" s="44">
        <v>538</v>
      </c>
      <c r="H11" s="20"/>
      <c r="I11" s="20"/>
      <c r="J11" s="25">
        <f t="shared" ref="J11:J24" si="1">SUM(I11+H11+G11)</f>
        <v>538</v>
      </c>
      <c r="K11" s="7">
        <v>166</v>
      </c>
      <c r="L11" s="8"/>
      <c r="M11" s="8"/>
      <c r="N11" s="15">
        <f t="shared" ref="N11:N26" si="2">SUM(K11+L11+M11)</f>
        <v>166</v>
      </c>
      <c r="O11" s="7">
        <v>166</v>
      </c>
      <c r="P11" s="8"/>
      <c r="Q11" s="8"/>
      <c r="R11" s="15">
        <f t="shared" ref="R11:R24" si="3">SUM(O11+P11+Q11)</f>
        <v>166</v>
      </c>
    </row>
    <row r="12" spans="1:18" x14ac:dyDescent="0.25">
      <c r="A12" s="38" t="s">
        <v>29</v>
      </c>
      <c r="B12" s="33"/>
      <c r="C12" s="30">
        <v>10</v>
      </c>
      <c r="D12" s="29"/>
      <c r="E12" s="29"/>
      <c r="F12" s="42">
        <f>10</f>
        <v>10</v>
      </c>
      <c r="G12" s="28">
        <v>898</v>
      </c>
      <c r="H12" s="29"/>
      <c r="I12" s="29"/>
      <c r="J12" s="25">
        <f t="shared" si="1"/>
        <v>898</v>
      </c>
      <c r="K12" s="28">
        <v>135</v>
      </c>
      <c r="L12" s="43"/>
      <c r="M12" s="43"/>
      <c r="N12" s="15">
        <f t="shared" si="2"/>
        <v>135</v>
      </c>
      <c r="O12" s="28">
        <v>30</v>
      </c>
      <c r="P12" s="43"/>
      <c r="Q12" s="43"/>
      <c r="R12" s="15">
        <f t="shared" si="3"/>
        <v>30</v>
      </c>
    </row>
    <row r="13" spans="1:18" x14ac:dyDescent="0.25">
      <c r="A13" s="39" t="s">
        <v>10</v>
      </c>
      <c r="B13" s="34"/>
      <c r="C13" s="31">
        <v>61</v>
      </c>
      <c r="D13" s="21">
        <v>223</v>
      </c>
      <c r="E13" s="21">
        <v>12</v>
      </c>
      <c r="F13" s="10">
        <f t="shared" si="0"/>
        <v>296</v>
      </c>
      <c r="G13" s="9">
        <v>6614</v>
      </c>
      <c r="H13" s="9">
        <v>9781</v>
      </c>
      <c r="I13" s="21">
        <v>1417</v>
      </c>
      <c r="J13" s="10">
        <f>SUM(G13:I13)</f>
        <v>17812</v>
      </c>
      <c r="K13" s="9">
        <v>670</v>
      </c>
      <c r="L13" s="10">
        <v>1085</v>
      </c>
      <c r="M13" s="10">
        <v>74</v>
      </c>
      <c r="N13" s="16">
        <f t="shared" si="2"/>
        <v>1829</v>
      </c>
      <c r="O13" s="9">
        <v>125</v>
      </c>
      <c r="P13" s="10">
        <v>222</v>
      </c>
      <c r="Q13" s="10">
        <v>21</v>
      </c>
      <c r="R13" s="16">
        <f t="shared" si="3"/>
        <v>368</v>
      </c>
    </row>
    <row r="14" spans="1:18" x14ac:dyDescent="0.25">
      <c r="A14" s="40" t="s">
        <v>11</v>
      </c>
      <c r="B14" s="35"/>
      <c r="C14" s="32">
        <v>126</v>
      </c>
      <c r="D14" s="22">
        <v>157</v>
      </c>
      <c r="E14" s="22">
        <v>9</v>
      </c>
      <c r="F14" s="12">
        <f t="shared" si="0"/>
        <v>292</v>
      </c>
      <c r="G14" s="51">
        <v>30677</v>
      </c>
      <c r="H14" s="26">
        <v>19844</v>
      </c>
      <c r="I14" s="26">
        <v>217</v>
      </c>
      <c r="J14" s="18">
        <f>SUM(G14:I14)</f>
        <v>50738</v>
      </c>
      <c r="K14" s="11">
        <v>1671</v>
      </c>
      <c r="L14" s="12">
        <v>1529</v>
      </c>
      <c r="M14" s="12">
        <v>18</v>
      </c>
      <c r="N14" s="17">
        <f t="shared" si="2"/>
        <v>3218</v>
      </c>
      <c r="O14" s="11">
        <v>334</v>
      </c>
      <c r="P14" s="12">
        <v>349</v>
      </c>
      <c r="Q14" s="18">
        <v>0</v>
      </c>
      <c r="R14" s="17">
        <f t="shared" si="3"/>
        <v>683</v>
      </c>
    </row>
    <row r="15" spans="1:18" x14ac:dyDescent="0.25">
      <c r="A15" s="39" t="s">
        <v>26</v>
      </c>
      <c r="B15" s="34"/>
      <c r="C15" s="31">
        <v>1</v>
      </c>
      <c r="D15" s="21">
        <v>2</v>
      </c>
      <c r="E15" s="23"/>
      <c r="F15" s="10">
        <f t="shared" si="0"/>
        <v>3</v>
      </c>
      <c r="G15" s="9">
        <v>46</v>
      </c>
      <c r="H15" s="21">
        <v>60</v>
      </c>
      <c r="I15" s="23"/>
      <c r="J15" s="10">
        <f t="shared" si="1"/>
        <v>106</v>
      </c>
      <c r="K15" s="9">
        <v>10</v>
      </c>
      <c r="L15" s="10">
        <v>16</v>
      </c>
      <c r="M15" s="13"/>
      <c r="N15" s="16">
        <f t="shared" si="2"/>
        <v>26</v>
      </c>
      <c r="O15" s="9">
        <v>11</v>
      </c>
      <c r="P15" s="10">
        <v>6</v>
      </c>
      <c r="Q15" s="13"/>
      <c r="R15" s="16">
        <f t="shared" si="3"/>
        <v>17</v>
      </c>
    </row>
    <row r="16" spans="1:18" x14ac:dyDescent="0.25">
      <c r="A16" s="54" t="s">
        <v>18</v>
      </c>
      <c r="B16" s="55"/>
      <c r="C16" s="56">
        <v>10</v>
      </c>
      <c r="D16" s="23"/>
      <c r="E16" s="23"/>
      <c r="F16" s="57">
        <f t="shared" si="0"/>
        <v>10</v>
      </c>
      <c r="G16" s="58">
        <v>1323</v>
      </c>
      <c r="H16" s="23"/>
      <c r="I16" s="23"/>
      <c r="J16" s="57">
        <v>1323</v>
      </c>
      <c r="K16" s="58">
        <v>90</v>
      </c>
      <c r="L16" s="13"/>
      <c r="M16" s="13"/>
      <c r="N16" s="47">
        <f t="shared" si="2"/>
        <v>90</v>
      </c>
      <c r="O16" s="58">
        <v>4</v>
      </c>
      <c r="P16" s="13"/>
      <c r="Q16" s="13"/>
      <c r="R16" s="47">
        <f t="shared" si="3"/>
        <v>4</v>
      </c>
    </row>
    <row r="17" spans="1:18" x14ac:dyDescent="0.25">
      <c r="A17" s="39" t="s">
        <v>19</v>
      </c>
      <c r="B17" s="34"/>
      <c r="C17" s="31">
        <v>2</v>
      </c>
      <c r="D17" s="23"/>
      <c r="E17" s="23"/>
      <c r="F17" s="10">
        <f>C17</f>
        <v>2</v>
      </c>
      <c r="G17" s="9"/>
      <c r="H17" s="23"/>
      <c r="I17" s="23"/>
      <c r="J17" s="10">
        <f t="shared" si="1"/>
        <v>0</v>
      </c>
      <c r="K17" s="9">
        <v>24</v>
      </c>
      <c r="L17" s="13"/>
      <c r="M17" s="13"/>
      <c r="N17" s="16">
        <f t="shared" si="2"/>
        <v>24</v>
      </c>
      <c r="O17" s="9">
        <v>7</v>
      </c>
      <c r="P17" s="13"/>
      <c r="Q17" s="13"/>
      <c r="R17" s="16">
        <f t="shared" si="3"/>
        <v>7</v>
      </c>
    </row>
    <row r="18" spans="1:18" x14ac:dyDescent="0.25">
      <c r="A18" s="40" t="s">
        <v>12</v>
      </c>
      <c r="B18" s="35"/>
      <c r="C18" s="32">
        <v>37</v>
      </c>
      <c r="D18" s="22">
        <v>96</v>
      </c>
      <c r="E18" s="22">
        <v>2</v>
      </c>
      <c r="F18" s="12">
        <f t="shared" si="0"/>
        <v>135</v>
      </c>
      <c r="G18" s="11">
        <v>11798</v>
      </c>
      <c r="H18" s="22">
        <v>8453</v>
      </c>
      <c r="I18" s="22">
        <v>241</v>
      </c>
      <c r="J18" s="18">
        <f>SUM(G18:I18)</f>
        <v>20492</v>
      </c>
      <c r="K18" s="11">
        <v>1102</v>
      </c>
      <c r="L18" s="12">
        <v>1101</v>
      </c>
      <c r="M18" s="12">
        <v>25</v>
      </c>
      <c r="N18" s="17">
        <f t="shared" si="2"/>
        <v>2228</v>
      </c>
      <c r="O18" s="11">
        <v>190</v>
      </c>
      <c r="P18" s="12">
        <v>186</v>
      </c>
      <c r="Q18" s="12">
        <v>4</v>
      </c>
      <c r="R18" s="17">
        <f t="shared" si="3"/>
        <v>380</v>
      </c>
    </row>
    <row r="19" spans="1:18" x14ac:dyDescent="0.25">
      <c r="A19" s="39" t="s">
        <v>21</v>
      </c>
      <c r="B19" s="34"/>
      <c r="C19" s="31">
        <v>9</v>
      </c>
      <c r="D19" s="21">
        <v>24</v>
      </c>
      <c r="E19" s="21">
        <v>1</v>
      </c>
      <c r="F19" s="10">
        <f t="shared" si="0"/>
        <v>34</v>
      </c>
      <c r="G19" s="9">
        <v>911</v>
      </c>
      <c r="H19" s="21">
        <v>508</v>
      </c>
      <c r="I19" s="21">
        <v>13</v>
      </c>
      <c r="J19" s="10">
        <f t="shared" si="1"/>
        <v>1432</v>
      </c>
      <c r="K19" s="9">
        <v>175</v>
      </c>
      <c r="L19" s="10">
        <v>74</v>
      </c>
      <c r="M19" s="10">
        <v>5</v>
      </c>
      <c r="N19" s="16">
        <f t="shared" si="2"/>
        <v>254</v>
      </c>
      <c r="O19" s="9">
        <v>37</v>
      </c>
      <c r="P19" s="10">
        <v>23</v>
      </c>
      <c r="Q19" s="10">
        <v>2</v>
      </c>
      <c r="R19" s="16">
        <f t="shared" si="3"/>
        <v>62</v>
      </c>
    </row>
    <row r="20" spans="1:18" x14ac:dyDescent="0.25">
      <c r="A20" s="40" t="s">
        <v>22</v>
      </c>
      <c r="B20" s="35"/>
      <c r="C20" s="32">
        <v>42</v>
      </c>
      <c r="D20" s="23"/>
      <c r="E20" s="26">
        <v>1</v>
      </c>
      <c r="F20" s="12">
        <f t="shared" si="0"/>
        <v>43</v>
      </c>
      <c r="G20" s="11">
        <v>12676</v>
      </c>
      <c r="H20" s="24"/>
      <c r="I20" s="26">
        <v>287</v>
      </c>
      <c r="J20" s="18">
        <f t="shared" si="1"/>
        <v>12963</v>
      </c>
      <c r="K20" s="11">
        <f>1233+331</f>
        <v>1564</v>
      </c>
      <c r="L20" s="14"/>
      <c r="M20" s="18">
        <f>13+9</f>
        <v>22</v>
      </c>
      <c r="N20" s="47">
        <f t="shared" si="2"/>
        <v>1586</v>
      </c>
      <c r="O20" s="11">
        <v>237</v>
      </c>
      <c r="P20" s="14"/>
      <c r="Q20" s="18">
        <v>4</v>
      </c>
      <c r="R20" s="17">
        <f t="shared" si="3"/>
        <v>241</v>
      </c>
    </row>
    <row r="21" spans="1:18" x14ac:dyDescent="0.25">
      <c r="A21" s="39" t="s">
        <v>23</v>
      </c>
      <c r="B21" s="34"/>
      <c r="C21" s="31">
        <v>4</v>
      </c>
      <c r="D21" s="24"/>
      <c r="E21" s="24"/>
      <c r="F21" s="10">
        <f>C21</f>
        <v>4</v>
      </c>
      <c r="G21" s="9">
        <v>339</v>
      </c>
      <c r="H21" s="24"/>
      <c r="I21" s="24"/>
      <c r="J21" s="18">
        <f t="shared" si="1"/>
        <v>339</v>
      </c>
      <c r="K21" s="9">
        <v>56</v>
      </c>
      <c r="L21" s="14"/>
      <c r="M21" s="14"/>
      <c r="N21" s="16">
        <f t="shared" si="2"/>
        <v>56</v>
      </c>
      <c r="O21" s="9">
        <v>18</v>
      </c>
      <c r="P21" s="14"/>
      <c r="Q21" s="14"/>
      <c r="R21" s="16">
        <f t="shared" si="3"/>
        <v>18</v>
      </c>
    </row>
    <row r="22" spans="1:18" x14ac:dyDescent="0.25">
      <c r="A22" s="40" t="s">
        <v>27</v>
      </c>
      <c r="B22" s="35"/>
      <c r="C22" s="32">
        <v>1</v>
      </c>
      <c r="D22" s="22">
        <v>3</v>
      </c>
      <c r="E22" s="22"/>
      <c r="F22" s="12">
        <f t="shared" si="0"/>
        <v>4</v>
      </c>
      <c r="G22" s="11">
        <v>936</v>
      </c>
      <c r="H22" s="26">
        <v>171</v>
      </c>
      <c r="I22" s="24"/>
      <c r="J22" s="18">
        <f t="shared" si="1"/>
        <v>1107</v>
      </c>
      <c r="K22" s="11">
        <v>150</v>
      </c>
      <c r="L22" s="12">
        <v>57</v>
      </c>
      <c r="M22" s="14"/>
      <c r="N22" s="17">
        <f t="shared" si="2"/>
        <v>207</v>
      </c>
      <c r="O22" s="11">
        <v>63</v>
      </c>
      <c r="P22" s="12">
        <v>21</v>
      </c>
      <c r="Q22" s="14"/>
      <c r="R22" s="17">
        <f t="shared" si="3"/>
        <v>84</v>
      </c>
    </row>
    <row r="23" spans="1:18" x14ac:dyDescent="0.25">
      <c r="A23" s="39" t="s">
        <v>24</v>
      </c>
      <c r="B23" s="45"/>
      <c r="C23" s="6">
        <v>2</v>
      </c>
      <c r="D23" s="24"/>
      <c r="E23" s="24"/>
      <c r="F23" s="10">
        <f t="shared" si="0"/>
        <v>2</v>
      </c>
      <c r="G23" s="9">
        <v>66</v>
      </c>
      <c r="H23" s="23"/>
      <c r="I23" s="23"/>
      <c r="J23" s="10">
        <f t="shared" si="1"/>
        <v>66</v>
      </c>
      <c r="K23" s="9">
        <v>6</v>
      </c>
      <c r="L23" s="14"/>
      <c r="M23" s="14"/>
      <c r="N23" s="16">
        <f t="shared" si="2"/>
        <v>6</v>
      </c>
      <c r="O23" s="9">
        <v>3</v>
      </c>
      <c r="P23" s="14"/>
      <c r="Q23" s="14"/>
      <c r="R23" s="16">
        <f t="shared" si="3"/>
        <v>3</v>
      </c>
    </row>
    <row r="24" spans="1:18" x14ac:dyDescent="0.25">
      <c r="A24" s="60" t="s">
        <v>25</v>
      </c>
      <c r="B24" s="61"/>
      <c r="C24" s="59">
        <v>1</v>
      </c>
      <c r="D24" s="52"/>
      <c r="E24" s="52"/>
      <c r="F24" s="59">
        <f t="shared" si="0"/>
        <v>1</v>
      </c>
      <c r="G24" s="59">
        <v>5</v>
      </c>
      <c r="H24" s="53"/>
      <c r="I24" s="53"/>
      <c r="J24" s="59">
        <f t="shared" si="1"/>
        <v>5</v>
      </c>
      <c r="K24" s="59">
        <v>1</v>
      </c>
      <c r="L24" s="52"/>
      <c r="M24" s="52"/>
      <c r="N24" s="59">
        <v>3</v>
      </c>
      <c r="O24" s="59">
        <v>0</v>
      </c>
      <c r="P24" s="52"/>
      <c r="Q24" s="52"/>
      <c r="R24" s="59">
        <f t="shared" si="3"/>
        <v>0</v>
      </c>
    </row>
    <row r="25" spans="1:18" x14ac:dyDescent="0.25">
      <c r="A25" s="67" t="s">
        <v>32</v>
      </c>
      <c r="B25" s="61"/>
      <c r="C25" s="59">
        <v>1</v>
      </c>
      <c r="D25" s="62"/>
      <c r="E25" s="52"/>
      <c r="F25" s="59">
        <f t="shared" si="0"/>
        <v>1</v>
      </c>
      <c r="G25" s="59"/>
      <c r="H25" s="53"/>
      <c r="I25" s="53"/>
      <c r="J25" s="59"/>
      <c r="K25" s="59"/>
      <c r="L25" s="52"/>
      <c r="M25" s="52"/>
      <c r="N25" s="59"/>
      <c r="O25" s="59"/>
      <c r="P25" s="52"/>
      <c r="Q25" s="52"/>
      <c r="R25" s="59"/>
    </row>
    <row r="26" spans="1:18" x14ac:dyDescent="0.25">
      <c r="A26" s="64" t="s">
        <v>31</v>
      </c>
      <c r="B26" s="64"/>
      <c r="C26" s="59">
        <v>1</v>
      </c>
      <c r="D26" s="62"/>
      <c r="E26" s="52"/>
      <c r="F26" s="59">
        <f t="shared" si="0"/>
        <v>1</v>
      </c>
      <c r="G26" s="59"/>
      <c r="H26" s="53"/>
      <c r="I26" s="53"/>
      <c r="J26" s="59"/>
      <c r="K26" s="59">
        <v>24</v>
      </c>
      <c r="L26" s="52"/>
      <c r="M26" s="52"/>
      <c r="N26" s="59">
        <f t="shared" si="2"/>
        <v>24</v>
      </c>
      <c r="O26" s="59">
        <v>6</v>
      </c>
      <c r="P26" s="52"/>
      <c r="Q26" s="52"/>
      <c r="R26" s="59">
        <f>O26</f>
        <v>6</v>
      </c>
    </row>
    <row r="27" spans="1:18" ht="15.75" thickBot="1" x14ac:dyDescent="0.3">
      <c r="A27" s="63" t="s">
        <v>2</v>
      </c>
      <c r="B27" s="63"/>
      <c r="C27" s="65">
        <f>C11+C12+C13+C14+C15+C16+C17+C18+C19+C20+C21+C22+C23+C24+C25+C26</f>
        <v>318</v>
      </c>
      <c r="D27" s="65">
        <f t="shared" ref="D27:F27" si="4">D11+D12+D13+D14+D15+D16+D17+D18+D19+D20+D21+D22+D23+D24+D25+D26</f>
        <v>505</v>
      </c>
      <c r="E27" s="65">
        <f t="shared" si="4"/>
        <v>25</v>
      </c>
      <c r="F27" s="65">
        <f t="shared" si="4"/>
        <v>848</v>
      </c>
      <c r="G27" s="65">
        <f>SUM(G24+G23+G22+G21+G20+G19+G18+G15+G14+G13+G12+G11)</f>
        <v>65504</v>
      </c>
      <c r="H27" s="65">
        <f>SUM(H24+H23+H22+H21+H20+H19+H18+H15+H14+H13+H12+H11)</f>
        <v>38817</v>
      </c>
      <c r="I27" s="65">
        <f>SUM(I24+I23+I22+I21+I20+I19+I18+I15+I14+I13+I12+I11)</f>
        <v>2175</v>
      </c>
      <c r="J27" s="65">
        <f>SUM(J11:J24)-J16</f>
        <v>106496</v>
      </c>
      <c r="K27" s="65">
        <f>SUM(K24+K23+K22+K21+K20+K19+K18+K17+K16+K15+K14+K13+K12+K11+K26)</f>
        <v>5844</v>
      </c>
      <c r="L27" s="65">
        <f t="shared" ref="L27:R27" si="5">SUM(L24+L23+L22+L21+L20+L19+L18+L17+L16+L15+L14+L13+L12+L11+L26)</f>
        <v>3862</v>
      </c>
      <c r="M27" s="65">
        <f t="shared" si="5"/>
        <v>144</v>
      </c>
      <c r="N27" s="65">
        <f t="shared" si="5"/>
        <v>9852</v>
      </c>
      <c r="O27" s="65">
        <f t="shared" si="5"/>
        <v>1231</v>
      </c>
      <c r="P27" s="65">
        <f t="shared" si="5"/>
        <v>807</v>
      </c>
      <c r="Q27" s="65">
        <f t="shared" si="5"/>
        <v>31</v>
      </c>
      <c r="R27" s="65">
        <f t="shared" si="5"/>
        <v>2069</v>
      </c>
    </row>
    <row r="28" spans="1:18" x14ac:dyDescent="0.25">
      <c r="A28" s="50"/>
      <c r="B28" s="50"/>
      <c r="C28" s="49"/>
      <c r="D28" s="48"/>
      <c r="E28" s="48"/>
      <c r="F28" s="48"/>
      <c r="G28" s="48"/>
      <c r="H28" s="49"/>
      <c r="I28" s="49"/>
      <c r="J28" s="48"/>
      <c r="K28" s="48"/>
      <c r="L28" s="48"/>
      <c r="M28" s="48"/>
      <c r="N28" s="48"/>
      <c r="O28" s="48"/>
      <c r="P28" s="48"/>
      <c r="Q28" s="48"/>
      <c r="R28" s="48"/>
    </row>
    <row r="29" spans="1:18" x14ac:dyDescent="0.25">
      <c r="A29" s="50"/>
      <c r="B29" s="50"/>
      <c r="C29" s="49"/>
      <c r="D29" s="49"/>
      <c r="E29" s="49"/>
      <c r="F29" s="66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</row>
    <row r="30" spans="1:18" ht="27.75" customHeight="1" x14ac:dyDescent="0.25">
      <c r="A30" s="68" t="s">
        <v>37</v>
      </c>
      <c r="B30" s="69"/>
      <c r="C30" s="69"/>
      <c r="D30" s="69"/>
      <c r="E30" s="69"/>
      <c r="F30" s="69"/>
      <c r="G30" s="69"/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</row>
    <row r="31" spans="1:18" x14ac:dyDescent="0.25">
      <c r="A31" s="46" t="s">
        <v>35</v>
      </c>
    </row>
    <row r="32" spans="1:18" x14ac:dyDescent="0.25">
      <c r="K32" s="5" t="s">
        <v>38</v>
      </c>
    </row>
    <row r="34" spans="1:1" x14ac:dyDescent="0.25">
      <c r="A34" t="s">
        <v>34</v>
      </c>
    </row>
    <row r="35" spans="1:1" x14ac:dyDescent="0.25">
      <c r="A35" t="s">
        <v>39</v>
      </c>
    </row>
  </sheetData>
  <mergeCells count="9">
    <mergeCell ref="A30:R30"/>
    <mergeCell ref="A6:R6"/>
    <mergeCell ref="A7:R7"/>
    <mergeCell ref="A8:R8"/>
    <mergeCell ref="A9:A10"/>
    <mergeCell ref="C9:E9"/>
    <mergeCell ref="G9:I9"/>
    <mergeCell ref="K9:M9"/>
    <mergeCell ref="O9:Q9"/>
  </mergeCells>
  <printOptions horizontalCentered="1"/>
  <pageMargins left="0.23622047244094491" right="0.23622047244094491" top="0.74803149606299213" bottom="1.5354330708661419" header="0.31496062992125984" footer="0.31496062992125984"/>
  <pageSetup scale="85" orientation="landscape" verticalDpi="4294967295" r:id="rId1"/>
  <headerFooter>
    <oddFooter>&amp;L&amp;D,&amp;T</oddFooter>
  </headerFooter>
  <rowBreaks count="1" manualBreakCount="1">
    <brk id="38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ESTADÍSTICA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Estadística</dc:creator>
  <cp:lastModifiedBy>Lulu</cp:lastModifiedBy>
  <cp:lastPrinted>2018-02-20T17:51:39Z</cp:lastPrinted>
  <dcterms:created xsi:type="dcterms:W3CDTF">2014-01-14T15:31:35Z</dcterms:created>
  <dcterms:modified xsi:type="dcterms:W3CDTF">2019-02-07T16:18:55Z</dcterms:modified>
</cp:coreProperties>
</file>